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CC3C36F8-73AB-49BB-AF8C-900CF5E4C7CD}" xr6:coauthVersionLast="47" xr6:coauthVersionMax="47" xr10:uidLastSave="{00000000-0000-0000-0000-000000000000}"/>
  <bookViews>
    <workbookView xWindow="-120" yWindow="-120" windowWidth="29040" windowHeight="15720" xr2:uid="{00000000-000D-0000-FFFF-FFFF00000000}"/>
  </bookViews>
  <sheets>
    <sheet name="入力ｼｰﾄ" sheetId="3" r:id="rId1"/>
    <sheet name="申請書" sheetId="1" r:id="rId2"/>
  </sheets>
  <definedNames>
    <definedName name="_xlnm.Print_Area" localSheetId="1">申請書!$A$1:$BR$81</definedName>
    <definedName name="_xlnm.Print_Area" localSheetId="0">入力ｼｰﾄ!$A$1:$AI$28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7" i="1" l="1"/>
  <c r="AR47" i="1"/>
  <c r="AJ74" i="1"/>
  <c r="AJ72" i="1"/>
  <c r="AJ70" i="1"/>
  <c r="AQ16" i="1" l="1"/>
  <c r="BF15" i="1" l="1"/>
  <c r="AY15" i="1"/>
  <c r="AS15" i="1"/>
  <c r="AQ14" i="1"/>
  <c r="G39" i="1" l="1"/>
  <c r="C39" i="1"/>
  <c r="AH20" i="1"/>
  <c r="R20" i="1"/>
  <c r="M21" i="1"/>
  <c r="BA5" i="1"/>
  <c r="AQ10" i="1"/>
  <c r="AQ9" i="1"/>
  <c r="B10" i="3"/>
  <c r="M33" i="1"/>
  <c r="BS33" i="1" s="1"/>
  <c r="M32" i="1"/>
  <c r="BS32" i="1" s="1"/>
  <c r="M31" i="1"/>
  <c r="BS31" i="1" s="1"/>
  <c r="M30" i="1"/>
  <c r="BS30" i="1" s="1"/>
  <c r="M29" i="1"/>
  <c r="BS29" i="1" s="1"/>
  <c r="M28" i="1"/>
  <c r="BS28" i="1" s="1"/>
  <c r="M27" i="1"/>
  <c r="BS27" i="1" s="1"/>
  <c r="M26" i="1"/>
  <c r="BS26" i="1" s="1"/>
  <c r="M25" i="1"/>
  <c r="BS25" i="1" s="1"/>
  <c r="L3" i="3"/>
  <c r="L2" i="3"/>
  <c r="C10" i="1" s="1"/>
  <c r="BS24" i="1" l="1"/>
  <c r="J30" i="1" s="1"/>
  <c r="H30" i="1" s="1"/>
  <c r="BA47" i="1" s="1"/>
  <c r="BD12" i="1"/>
  <c r="AR74" i="1"/>
  <c r="AR70" i="1"/>
  <c r="AR72" i="1"/>
  <c r="AR66" i="1"/>
  <c r="AR62" i="1"/>
  <c r="AR68" i="1"/>
  <c r="AR64" i="1"/>
  <c r="AR60" i="1"/>
  <c r="AR58" i="1"/>
  <c r="AR56" i="1"/>
  <c r="AR49" i="1"/>
  <c r="AR51" i="1"/>
  <c r="AW12" i="1"/>
  <c r="BA12" i="1"/>
  <c r="AT12" i="1"/>
  <c r="AX12" i="1"/>
  <c r="BB12" i="1"/>
  <c r="AU12" i="1"/>
  <c r="AY12" i="1"/>
  <c r="BC12" i="1"/>
  <c r="AS12" i="1"/>
  <c r="AR12" i="1"/>
  <c r="AV12" i="1"/>
  <c r="AZ12" i="1"/>
  <c r="AR54" i="1" l="1"/>
  <c r="AJ68" i="1" l="1"/>
  <c r="AJ66" i="1"/>
  <c r="AJ62" i="1"/>
  <c r="AJ64" i="1"/>
  <c r="AJ60" i="1"/>
  <c r="AJ58" i="1"/>
  <c r="AJ56" i="1"/>
  <c r="AJ49" i="1"/>
  <c r="W54" i="1"/>
  <c r="AJ51" i="1"/>
  <c r="AJ54" i="1" l="1"/>
  <c r="AJ76" i="1" s="1"/>
  <c r="AJ80" i="1" l="1"/>
  <c r="BA58" i="1" l="1"/>
  <c r="BJ58" i="1" s="1"/>
  <c r="BA49" i="1"/>
  <c r="BJ49" i="1" s="1"/>
  <c r="BA72" i="1"/>
  <c r="BJ72" i="1" s="1"/>
  <c r="BA56" i="1"/>
  <c r="BJ56" i="1" s="1"/>
  <c r="BA62" i="1"/>
  <c r="BJ62" i="1" s="1"/>
  <c r="BA70" i="1"/>
  <c r="BJ70" i="1" s="1"/>
  <c r="BA66" i="1"/>
  <c r="BJ66" i="1" s="1"/>
  <c r="BA68" i="1"/>
  <c r="BJ68" i="1" s="1"/>
  <c r="BA60" i="1"/>
  <c r="BJ60" i="1" s="1"/>
  <c r="BA64" i="1"/>
  <c r="BJ64" i="1" s="1"/>
  <c r="BA51" i="1"/>
  <c r="BJ51" i="1" s="1"/>
  <c r="BA74" i="1"/>
  <c r="BJ74" i="1" s="1"/>
  <c r="BA54" i="1" l="1"/>
  <c r="BJ47" i="1"/>
  <c r="BA76" i="1" l="1"/>
  <c r="BJ54" i="1"/>
  <c r="BA80" i="1" l="1"/>
  <c r="BJ80" i="1" s="1"/>
  <c r="BJ76" i="1"/>
</calcChain>
</file>

<file path=xl/sharedStrings.xml><?xml version="1.0" encoding="utf-8"?>
<sst xmlns="http://schemas.openxmlformats.org/spreadsheetml/2006/main" count="182" uniqueCount="157">
  <si>
    <t>法人事業税不均一課税申請書</t>
    <rPh sb="0" eb="5">
      <t>ホウジンジギョウゼイ</t>
    </rPh>
    <rPh sb="5" eb="10">
      <t>フキンイツカゼイ</t>
    </rPh>
    <rPh sb="10" eb="13">
      <t>シンセイショ</t>
    </rPh>
    <phoneticPr fontId="1"/>
  </si>
  <si>
    <t>申請者</t>
    <rPh sb="0" eb="3">
      <t>シンセイシャ</t>
    </rPh>
    <phoneticPr fontId="1"/>
  </si>
  <si>
    <t>所在地</t>
    <rPh sb="0" eb="3">
      <t>ショザイチ</t>
    </rPh>
    <phoneticPr fontId="1"/>
  </si>
  <si>
    <t>法人名</t>
    <rPh sb="0" eb="2">
      <t>ホウジン</t>
    </rPh>
    <rPh sb="2" eb="3">
      <t>メイ</t>
    </rPh>
    <phoneticPr fontId="1"/>
  </si>
  <si>
    <t>法人番号</t>
    <rPh sb="0" eb="2">
      <t>ホウジン</t>
    </rPh>
    <rPh sb="2" eb="4">
      <t>バンゴウ</t>
    </rPh>
    <phoneticPr fontId="1"/>
  </si>
  <si>
    <t>代表者氏名</t>
    <rPh sb="0" eb="3">
      <t>ダイヒョウシャ</t>
    </rPh>
    <rPh sb="3" eb="5">
      <t>シメイ</t>
    </rPh>
    <phoneticPr fontId="1"/>
  </si>
  <si>
    <t>電　話</t>
    <rPh sb="0" eb="1">
      <t>デン</t>
    </rPh>
    <rPh sb="2" eb="3">
      <t>ハナシ</t>
    </rPh>
    <phoneticPr fontId="1"/>
  </si>
  <si>
    <t>事業年度</t>
    <rPh sb="0" eb="2">
      <t>ジギョウ</t>
    </rPh>
    <rPh sb="2" eb="4">
      <t>ネンド</t>
    </rPh>
    <phoneticPr fontId="1"/>
  </si>
  <si>
    <t>事業の名称</t>
    <rPh sb="0" eb="2">
      <t>ジギョウ</t>
    </rPh>
    <rPh sb="3" eb="5">
      <t>メイショウ</t>
    </rPh>
    <phoneticPr fontId="1"/>
  </si>
  <si>
    <t>割合(ｱ)</t>
    <rPh sb="0" eb="2">
      <t>ワリアイ</t>
    </rPh>
    <phoneticPr fontId="1"/>
  </si>
  <si>
    <t>2分の1</t>
    <rPh sb="1" eb="2">
      <t>ブン</t>
    </rPh>
    <phoneticPr fontId="1"/>
  </si>
  <si>
    <t>3分の1</t>
    <rPh sb="1" eb="2">
      <t>ブン</t>
    </rPh>
    <phoneticPr fontId="1"/>
  </si>
  <si>
    <t>4分の3</t>
    <rPh sb="1" eb="2">
      <t>ブン</t>
    </rPh>
    <phoneticPr fontId="1"/>
  </si>
  <si>
    <t xml:space="preserve"> </t>
    <phoneticPr fontId="1"/>
  </si>
  <si>
    <t>　</t>
    <phoneticPr fontId="1"/>
  </si>
  <si>
    <t>不均一課税の</t>
    <phoneticPr fontId="1"/>
  </si>
  <si>
    <t>適用を受けよ</t>
    <rPh sb="0" eb="2">
      <t>テキヨウ</t>
    </rPh>
    <rPh sb="3" eb="4">
      <t>ウ</t>
    </rPh>
    <phoneticPr fontId="1"/>
  </si>
  <si>
    <t>うとする事業</t>
    <rPh sb="4" eb="6">
      <t>ジギョウ</t>
    </rPh>
    <phoneticPr fontId="1"/>
  </si>
  <si>
    <t>（該当するものの</t>
    <rPh sb="1" eb="3">
      <t>ガイトウ</t>
    </rPh>
    <phoneticPr fontId="1"/>
  </si>
  <si>
    <t>番号を○で囲んで</t>
    <rPh sb="0" eb="2">
      <t>バンゴウ</t>
    </rPh>
    <rPh sb="5" eb="6">
      <t>カコ</t>
    </rPh>
    <phoneticPr fontId="1"/>
  </si>
  <si>
    <t>あって、当該事業所において当該事業に従事する従業者の数</t>
    <phoneticPr fontId="1"/>
  </si>
  <si>
    <t>確認申請書提出日において統廃合に係る全ての県内の事業所に従事していた者で</t>
    <phoneticPr fontId="1"/>
  </si>
  <si>
    <t>県内に有する事業所に従業する従業者の数</t>
    <phoneticPr fontId="1"/>
  </si>
  <si>
    <t>区分</t>
    <rPh sb="0" eb="2">
      <t>クブン</t>
    </rPh>
    <phoneticPr fontId="1"/>
  </si>
  <si>
    <t>申告分</t>
    <rPh sb="0" eb="2">
      <t>シンコク</t>
    </rPh>
    <rPh sb="2" eb="3">
      <t>ブン</t>
    </rPh>
    <phoneticPr fontId="1"/>
  </si>
  <si>
    <t>不均一課税分</t>
    <rPh sb="0" eb="5">
      <t>フキンイツカゼイ</t>
    </rPh>
    <rPh sb="5" eb="6">
      <t>ブン</t>
    </rPh>
    <phoneticPr fontId="1"/>
  </si>
  <si>
    <t>従業者の数の</t>
    <rPh sb="0" eb="3">
      <t>ジュウギョウシャ</t>
    </rPh>
    <rPh sb="4" eb="5">
      <t>カズ</t>
    </rPh>
    <phoneticPr fontId="1"/>
  </si>
  <si>
    <t>又は</t>
    <phoneticPr fontId="1"/>
  </si>
  <si>
    <t>課税標準額</t>
    <rPh sb="0" eb="2">
      <t>カゼイ</t>
    </rPh>
    <rPh sb="2" eb="5">
      <t>ヒョウジュンガク</t>
    </rPh>
    <phoneticPr fontId="1"/>
  </si>
  <si>
    <t>(a)</t>
    <phoneticPr fontId="1"/>
  </si>
  <si>
    <t>税率</t>
    <rPh sb="0" eb="2">
      <t>ゼイリツ</t>
    </rPh>
    <phoneticPr fontId="1"/>
  </si>
  <si>
    <t>(c)</t>
    <phoneticPr fontId="1"/>
  </si>
  <si>
    <t>(b)</t>
    <phoneticPr fontId="1"/>
  </si>
  <si>
    <t>当該事業に係</t>
    <rPh sb="0" eb="2">
      <t>トウガイ</t>
    </rPh>
    <rPh sb="2" eb="4">
      <t>ジギョウ</t>
    </rPh>
    <rPh sb="5" eb="6">
      <t>カカ</t>
    </rPh>
    <phoneticPr fontId="1"/>
  </si>
  <si>
    <t>る課税標準額</t>
    <rPh sb="1" eb="6">
      <t>カゼイヒョウジュンガク</t>
    </rPh>
    <phoneticPr fontId="1"/>
  </si>
  <si>
    <t>(円未満切捨て)</t>
    <rPh sb="1" eb="4">
      <t>エンミマン</t>
    </rPh>
    <rPh sb="4" eb="6">
      <t>キリス</t>
    </rPh>
    <phoneticPr fontId="1"/>
  </si>
  <si>
    <t>申告税額から</t>
    <rPh sb="0" eb="2">
      <t>シンコク</t>
    </rPh>
    <rPh sb="2" eb="4">
      <t>ゼイガク</t>
    </rPh>
    <phoneticPr fontId="1"/>
  </si>
  <si>
    <t>控除すべき額</t>
    <rPh sb="0" eb="2">
      <t>コウジョ</t>
    </rPh>
    <rPh sb="5" eb="6">
      <t>ガク</t>
    </rPh>
    <phoneticPr fontId="1"/>
  </si>
  <si>
    <t>(100円未満切上げ)</t>
    <rPh sb="4" eb="7">
      <t>エンミマン</t>
    </rPh>
    <rPh sb="7" eb="9">
      <t>キリア</t>
    </rPh>
    <phoneticPr fontId="1"/>
  </si>
  <si>
    <t>不均一課税</t>
    <rPh sb="0" eb="5">
      <t>フキンイツカゼイ</t>
    </rPh>
    <phoneticPr fontId="1"/>
  </si>
  <si>
    <t>適用後税額</t>
    <rPh sb="0" eb="3">
      <t>テキヨウゴ</t>
    </rPh>
    <rPh sb="3" eb="5">
      <t>ゼイガク</t>
    </rPh>
    <phoneticPr fontId="1"/>
  </si>
  <si>
    <t>((c)－(e))</t>
    <phoneticPr fontId="1"/>
  </si>
  <si>
    <t>((a)×(ｶ)) (d)</t>
    <phoneticPr fontId="1"/>
  </si>
  <si>
    <t>((d)×(b)×(ｱ)) (e)</t>
    <phoneticPr fontId="1"/>
  </si>
  <si>
    <t>所得割</t>
    <rPh sb="0" eb="3">
      <t>ショトクワリ</t>
    </rPh>
    <phoneticPr fontId="1"/>
  </si>
  <si>
    <t>資本割</t>
    <rPh sb="0" eb="2">
      <t>シホン</t>
    </rPh>
    <rPh sb="2" eb="3">
      <t>ワ</t>
    </rPh>
    <phoneticPr fontId="1"/>
  </si>
  <si>
    <t>収入割</t>
    <rPh sb="0" eb="2">
      <t>シュウニュウ</t>
    </rPh>
    <rPh sb="2" eb="3">
      <t>ワリ</t>
    </rPh>
    <phoneticPr fontId="1"/>
  </si>
  <si>
    <t>付加価値割</t>
    <rPh sb="0" eb="2">
      <t>フカ</t>
    </rPh>
    <rPh sb="2" eb="4">
      <t>カチ</t>
    </rPh>
    <rPh sb="4" eb="5">
      <t>ワリ</t>
    </rPh>
    <phoneticPr fontId="1"/>
  </si>
  <si>
    <t xml:space="preserve"> 年400万円以下の金額</t>
    <rPh sb="1" eb="2">
      <t>ネン</t>
    </rPh>
    <rPh sb="5" eb="6">
      <t>マン</t>
    </rPh>
    <rPh sb="6" eb="7">
      <t>エン</t>
    </rPh>
    <rPh sb="7" eb="9">
      <t>イカ</t>
    </rPh>
    <rPh sb="10" eb="12">
      <t>キンガク</t>
    </rPh>
    <phoneticPr fontId="1"/>
  </si>
  <si>
    <t xml:space="preserve"> 年400万円を超え</t>
    <rPh sb="1" eb="2">
      <t>ネン</t>
    </rPh>
    <rPh sb="5" eb="6">
      <t>マン</t>
    </rPh>
    <rPh sb="6" eb="7">
      <t>エン</t>
    </rPh>
    <rPh sb="8" eb="9">
      <t>コ</t>
    </rPh>
    <phoneticPr fontId="1"/>
  </si>
  <si>
    <t xml:space="preserve"> 年800万円以下の金額</t>
    <rPh sb="1" eb="2">
      <t>ネン</t>
    </rPh>
    <rPh sb="5" eb="7">
      <t>マンエン</t>
    </rPh>
    <rPh sb="7" eb="9">
      <t>イカ</t>
    </rPh>
    <rPh sb="10" eb="12">
      <t>キンガク</t>
    </rPh>
    <phoneticPr fontId="1"/>
  </si>
  <si>
    <t xml:space="preserve"> 計</t>
    <rPh sb="1" eb="2">
      <t>ケイ</t>
    </rPh>
    <phoneticPr fontId="1"/>
  </si>
  <si>
    <t xml:space="preserve"> 資本金等の額</t>
    <rPh sb="1" eb="4">
      <t>シホンキン</t>
    </rPh>
    <rPh sb="4" eb="5">
      <t>トウ</t>
    </rPh>
    <rPh sb="6" eb="7">
      <t>ガク</t>
    </rPh>
    <phoneticPr fontId="1"/>
  </si>
  <si>
    <t xml:space="preserve"> 収入金額</t>
    <rPh sb="1" eb="3">
      <t>シュウニュウ</t>
    </rPh>
    <rPh sb="3" eb="5">
      <t>キンガク</t>
    </rPh>
    <phoneticPr fontId="1"/>
  </si>
  <si>
    <t xml:space="preserve"> 付加価値額</t>
    <rPh sb="1" eb="3">
      <t>フカ</t>
    </rPh>
    <rPh sb="3" eb="5">
      <t>カチ</t>
    </rPh>
    <rPh sb="5" eb="6">
      <t>ガク</t>
    </rPh>
    <phoneticPr fontId="1"/>
  </si>
  <si>
    <t xml:space="preserve"> 所得金額</t>
    <rPh sb="1" eb="5">
      <t>ショトクキンガク</t>
    </rPh>
    <phoneticPr fontId="1"/>
  </si>
  <si>
    <t xml:space="preserve"> 付加価値額</t>
    <rPh sb="1" eb="3">
      <t>フカ</t>
    </rPh>
    <rPh sb="3" eb="6">
      <t>カチガク</t>
    </rPh>
    <phoneticPr fontId="1"/>
  </si>
  <si>
    <t xml:space="preserve"> 合計事業税額</t>
    <rPh sb="1" eb="3">
      <t>ゴウケイ</t>
    </rPh>
    <rPh sb="3" eb="6">
      <t>ジギョウゼイ</t>
    </rPh>
    <rPh sb="6" eb="7">
      <t>ガク</t>
    </rPh>
    <phoneticPr fontId="1"/>
  </si>
  <si>
    <t xml:space="preserve"> 資本金等の額</t>
    <phoneticPr fontId="1"/>
  </si>
  <si>
    <t xml:space="preserve"> 収入金額</t>
    <phoneticPr fontId="1"/>
  </si>
  <si>
    <t xml:space="preserve"> 既に納付の確定した当期分</t>
    <rPh sb="1" eb="2">
      <t>スデ</t>
    </rPh>
    <rPh sb="3" eb="5">
      <t>ノウフ</t>
    </rPh>
    <rPh sb="6" eb="8">
      <t>カクテイ</t>
    </rPh>
    <rPh sb="10" eb="12">
      <t>トウキ</t>
    </rPh>
    <rPh sb="12" eb="13">
      <t>ブン</t>
    </rPh>
    <phoneticPr fontId="1"/>
  </si>
  <si>
    <t xml:space="preserve"> の事業税額</t>
    <rPh sb="2" eb="5">
      <t>ジギョウゼイ</t>
    </rPh>
    <rPh sb="5" eb="6">
      <t>ガク</t>
    </rPh>
    <phoneticPr fontId="1"/>
  </si>
  <si>
    <t>を申請します。</t>
    <phoneticPr fontId="1"/>
  </si>
  <si>
    <t>税額</t>
    <rPh sb="0" eb="2">
      <t>ゼイガク</t>
    </rPh>
    <phoneticPr fontId="1"/>
  </si>
  <si>
    <t>電子メール</t>
    <rPh sb="0" eb="2">
      <t>デンシ</t>
    </rPh>
    <phoneticPr fontId="1"/>
  </si>
  <si>
    <t>（</t>
    <phoneticPr fontId="1"/>
  </si>
  <si>
    <t>）</t>
    <phoneticPr fontId="1"/>
  </si>
  <si>
    <t>－</t>
    <phoneticPr fontId="1"/>
  </si>
  <si>
    <t>番</t>
    <rPh sb="0" eb="1">
      <t>バン</t>
    </rPh>
    <phoneticPr fontId="1"/>
  </si>
  <si>
    <t>((ｲ)－(ｳ))/(ｵ)</t>
    <phoneticPr fontId="1"/>
  </si>
  <si>
    <t>((ｲ)－(ｴ))/(ｵ)</t>
    <phoneticPr fontId="1"/>
  </si>
  <si>
    <t xml:space="preserve"> 年800万円を超える金額</t>
    <rPh sb="1" eb="2">
      <t>ネン</t>
    </rPh>
    <rPh sb="5" eb="6">
      <t>マン</t>
    </rPh>
    <rPh sb="6" eb="7">
      <t>エン</t>
    </rPh>
    <rPh sb="8" eb="9">
      <t>コ</t>
    </rPh>
    <rPh sb="11" eb="12">
      <t>キン</t>
    </rPh>
    <phoneticPr fontId="1"/>
  </si>
  <si>
    <t xml:space="preserve"> 法人の金額</t>
    <rPh sb="1" eb="3">
      <t>ホウジン</t>
    </rPh>
    <rPh sb="4" eb="6">
      <t>キンガク</t>
    </rPh>
    <phoneticPr fontId="1"/>
  </si>
  <si>
    <t xml:space="preserve"> 又は軽減税率不適用</t>
    <rPh sb="1" eb="2">
      <t>マタ</t>
    </rPh>
    <rPh sb="3" eb="5">
      <t>ケイゲン</t>
    </rPh>
    <rPh sb="5" eb="7">
      <t>ゼイリツ</t>
    </rPh>
    <rPh sb="7" eb="9">
      <t>フテキ</t>
    </rPh>
    <phoneticPr fontId="1"/>
  </si>
  <si>
    <t xml:space="preserve">事務所ｺｰﾄﾞ </t>
    <rPh sb="0" eb="3">
      <t>ジムショ</t>
    </rPh>
    <phoneticPr fontId="13"/>
  </si>
  <si>
    <t>着色セル
のみ入力</t>
    <rPh sb="0" eb="2">
      <t>チャクショク</t>
    </rPh>
    <rPh sb="7" eb="9">
      <t>ニュウリョク</t>
    </rPh>
    <phoneticPr fontId="15"/>
  </si>
  <si>
    <t>事務所CD</t>
    <rPh sb="0" eb="3">
      <t>ジムショ</t>
    </rPh>
    <phoneticPr fontId="15"/>
  </si>
  <si>
    <t>県民局</t>
    <rPh sb="0" eb="2">
      <t>ケンミン</t>
    </rPh>
    <rPh sb="2" eb="3">
      <t>キョク</t>
    </rPh>
    <phoneticPr fontId="15"/>
  </si>
  <si>
    <t>県税事務所</t>
    <rPh sb="0" eb="2">
      <t>ケンゼイ</t>
    </rPh>
    <rPh sb="2" eb="5">
      <t>ジムショ</t>
    </rPh>
    <phoneticPr fontId="15"/>
  </si>
  <si>
    <t>01</t>
    <phoneticPr fontId="15"/>
  </si>
  <si>
    <t>神戸県民センター</t>
    <rPh sb="0" eb="2">
      <t>コウベ</t>
    </rPh>
    <rPh sb="2" eb="4">
      <t>ケンミン</t>
    </rPh>
    <phoneticPr fontId="15"/>
  </si>
  <si>
    <t>神戸県税事務所</t>
    <rPh sb="0" eb="2">
      <t>コウベ</t>
    </rPh>
    <rPh sb="2" eb="4">
      <t>ケンゼイ</t>
    </rPh>
    <rPh sb="4" eb="7">
      <t>ジムショ</t>
    </rPh>
    <phoneticPr fontId="15"/>
  </si>
  <si>
    <t>03</t>
    <phoneticPr fontId="15"/>
  </si>
  <si>
    <t>阪神南県民センター</t>
    <rPh sb="0" eb="2">
      <t>ハンシン</t>
    </rPh>
    <rPh sb="2" eb="3">
      <t>ミナミ</t>
    </rPh>
    <rPh sb="3" eb="5">
      <t>ケンミン</t>
    </rPh>
    <phoneticPr fontId="15"/>
  </si>
  <si>
    <t>西宮県税事務所</t>
    <rPh sb="0" eb="2">
      <t>ニシノミヤ</t>
    </rPh>
    <rPh sb="2" eb="4">
      <t>ケンゼイ</t>
    </rPh>
    <rPh sb="4" eb="7">
      <t>ジムショ</t>
    </rPh>
    <phoneticPr fontId="15"/>
  </si>
  <si>
    <t>申請日</t>
    <rPh sb="0" eb="2">
      <t>シンセイ</t>
    </rPh>
    <rPh sb="2" eb="3">
      <t>ビ</t>
    </rPh>
    <phoneticPr fontId="15"/>
  </si>
  <si>
    <t>04</t>
    <phoneticPr fontId="15"/>
  </si>
  <si>
    <t>阪神北県民局</t>
    <rPh sb="0" eb="2">
      <t>ハンシン</t>
    </rPh>
    <rPh sb="2" eb="3">
      <t>キタ</t>
    </rPh>
    <phoneticPr fontId="15"/>
  </si>
  <si>
    <t>伊丹県税事務所</t>
    <rPh sb="0" eb="2">
      <t>イタミ</t>
    </rPh>
    <rPh sb="2" eb="4">
      <t>ケンゼイ</t>
    </rPh>
    <rPh sb="4" eb="7">
      <t>ジムショ</t>
    </rPh>
    <phoneticPr fontId="15"/>
  </si>
  <si>
    <t>法人名</t>
    <rPh sb="0" eb="2">
      <t>ホウジン</t>
    </rPh>
    <rPh sb="2" eb="3">
      <t>ナ</t>
    </rPh>
    <phoneticPr fontId="15"/>
  </si>
  <si>
    <t>05</t>
    <phoneticPr fontId="15"/>
  </si>
  <si>
    <t>東播磨県民局</t>
  </si>
  <si>
    <t>加古川県税事務所</t>
    <rPh sb="0" eb="3">
      <t>カコガワ</t>
    </rPh>
    <rPh sb="3" eb="8">
      <t>ケンゼイ</t>
    </rPh>
    <phoneticPr fontId="15"/>
  </si>
  <si>
    <t>本店所在地</t>
    <rPh sb="0" eb="2">
      <t>ホンテン</t>
    </rPh>
    <rPh sb="2" eb="5">
      <t>ショザイチ</t>
    </rPh>
    <phoneticPr fontId="19"/>
  </si>
  <si>
    <t>06</t>
    <phoneticPr fontId="15"/>
  </si>
  <si>
    <t>北播磨県民局</t>
  </si>
  <si>
    <t>加東県税事務所</t>
    <rPh sb="0" eb="2">
      <t>カトウ</t>
    </rPh>
    <rPh sb="2" eb="7">
      <t>ケンゼイ</t>
    </rPh>
    <phoneticPr fontId="15"/>
  </si>
  <si>
    <t>代表者</t>
    <rPh sb="0" eb="3">
      <t>ダイヒョウシャ</t>
    </rPh>
    <phoneticPr fontId="15"/>
  </si>
  <si>
    <t>07</t>
    <phoneticPr fontId="15"/>
  </si>
  <si>
    <t>中播磨県民センター</t>
    <phoneticPr fontId="19"/>
  </si>
  <si>
    <t>姫路県税事務所</t>
    <rPh sb="0" eb="2">
      <t>ヒメジ</t>
    </rPh>
    <rPh sb="2" eb="7">
      <t>ケンゼイ</t>
    </rPh>
    <phoneticPr fontId="15"/>
  </si>
  <si>
    <t>法人番号13桁</t>
    <rPh sb="0" eb="2">
      <t>ホウジン</t>
    </rPh>
    <rPh sb="2" eb="4">
      <t>バンゴウ</t>
    </rPh>
    <rPh sb="6" eb="7">
      <t>ケタ</t>
    </rPh>
    <phoneticPr fontId="15"/>
  </si>
  <si>
    <t>08</t>
    <phoneticPr fontId="15"/>
  </si>
  <si>
    <t>西播磨県民局</t>
  </si>
  <si>
    <t>龍野県税事務所</t>
    <rPh sb="0" eb="2">
      <t>タツノ</t>
    </rPh>
    <rPh sb="2" eb="7">
      <t>ケンゼイ</t>
    </rPh>
    <phoneticPr fontId="15"/>
  </si>
  <si>
    <t>電話番号</t>
    <rPh sb="0" eb="2">
      <t>デンワ</t>
    </rPh>
    <rPh sb="2" eb="4">
      <t>バンゴウ</t>
    </rPh>
    <phoneticPr fontId="15"/>
  </si>
  <si>
    <t>（</t>
    <phoneticPr fontId="19"/>
  </si>
  <si>
    <t>）</t>
    <phoneticPr fontId="19"/>
  </si>
  <si>
    <t>－</t>
    <phoneticPr fontId="19"/>
  </si>
  <si>
    <t>09</t>
    <phoneticPr fontId="15"/>
  </si>
  <si>
    <t>但馬県民局</t>
  </si>
  <si>
    <t>豊岡県税事務所</t>
    <rPh sb="0" eb="2">
      <t>トヨオカ</t>
    </rPh>
    <rPh sb="2" eb="7">
      <t>ケンゼイ</t>
    </rPh>
    <phoneticPr fontId="15"/>
  </si>
  <si>
    <t>立地促進事業等の用に
供する建築物の所在地</t>
    <phoneticPr fontId="19"/>
  </si>
  <si>
    <t>10</t>
    <phoneticPr fontId="15"/>
  </si>
  <si>
    <t>丹波県民局</t>
  </si>
  <si>
    <t>丹波県税事務所</t>
    <rPh sb="0" eb="2">
      <t>タンバ</t>
    </rPh>
    <rPh sb="2" eb="7">
      <t>ケンゼイ</t>
    </rPh>
    <phoneticPr fontId="15"/>
  </si>
  <si>
    <t>事業年度</t>
    <rPh sb="0" eb="2">
      <t>ジギョウ</t>
    </rPh>
    <rPh sb="2" eb="4">
      <t>ネンド</t>
    </rPh>
    <phoneticPr fontId="15"/>
  </si>
  <si>
    <t>11</t>
    <phoneticPr fontId="15"/>
  </si>
  <si>
    <t>淡路県民局</t>
  </si>
  <si>
    <t>洲本県税事務所</t>
    <rPh sb="0" eb="2">
      <t>スモト</t>
    </rPh>
    <rPh sb="2" eb="7">
      <t>ケンゼイ</t>
    </rPh>
    <phoneticPr fontId="15"/>
  </si>
  <si>
    <t>不均一課税の適用を受けようとする事業に○を記入（リストから選択）</t>
    <rPh sb="0" eb="3">
      <t>フキンイツ</t>
    </rPh>
    <rPh sb="3" eb="5">
      <t>カゼイ</t>
    </rPh>
    <rPh sb="6" eb="8">
      <t>テキヨウ</t>
    </rPh>
    <rPh sb="9" eb="10">
      <t>ウ</t>
    </rPh>
    <rPh sb="16" eb="18">
      <t>ジギョウ</t>
    </rPh>
    <rPh sb="21" eb="23">
      <t>キニュウ</t>
    </rPh>
    <rPh sb="29" eb="31">
      <t>センタク</t>
    </rPh>
    <phoneticPr fontId="19"/>
  </si>
  <si>
    <t>↓</t>
    <phoneticPr fontId="19"/>
  </si>
  <si>
    <t xml:space="preserve"> 立地促進事業等（１から６まで、８及び９以外）</t>
    <phoneticPr fontId="1"/>
  </si>
  <si>
    <t xml:space="preserve"> サプライチェーン対策事業（促進地域の場合）</t>
    <phoneticPr fontId="1"/>
  </si>
  <si>
    <t xml:space="preserve"> サプライチェーン対策事業（１から６まで及び８以外）</t>
    <phoneticPr fontId="1"/>
  </si>
  <si>
    <t>から</t>
    <phoneticPr fontId="1"/>
  </si>
  <si>
    <t>まで</t>
    <phoneticPr fontId="1"/>
  </si>
  <si>
    <t>(ｱ）</t>
    <phoneticPr fontId="1"/>
  </si>
  <si>
    <t>＝</t>
    <phoneticPr fontId="1"/>
  </si>
  <si>
    <t>/</t>
    <phoneticPr fontId="1"/>
  </si>
  <si>
    <t>/</t>
    <phoneticPr fontId="1"/>
  </si>
  <si>
    <t>人(ｲ)</t>
    <phoneticPr fontId="1"/>
  </si>
  <si>
    <t>人(ｳ)</t>
    <phoneticPr fontId="1"/>
  </si>
  <si>
    <t>人(ｴ)</t>
    <phoneticPr fontId="1"/>
  </si>
  <si>
    <t>人(ｵ)</t>
    <phoneticPr fontId="1"/>
  </si>
  <si>
    <t>円</t>
    <phoneticPr fontId="1"/>
  </si>
  <si>
    <t>円</t>
    <rPh sb="0" eb="1">
      <t>エン</t>
    </rPh>
    <phoneticPr fontId="1"/>
  </si>
  <si>
    <t>電子メール</t>
    <rPh sb="0" eb="2">
      <t>デンシ</t>
    </rPh>
    <phoneticPr fontId="1"/>
  </si>
  <si>
    <t>　</t>
  </si>
  <si>
    <t xml:space="preserve"> 申告又は申請により納付す</t>
    <rPh sb="1" eb="3">
      <t>シンコク</t>
    </rPh>
    <rPh sb="3" eb="4">
      <t>マタ</t>
    </rPh>
    <rPh sb="5" eb="7">
      <t>シンセイ</t>
    </rPh>
    <rPh sb="10" eb="12">
      <t>ノウフ</t>
    </rPh>
    <phoneticPr fontId="1"/>
  </si>
  <si>
    <t xml:space="preserve"> べき事業税額</t>
    <rPh sb="3" eb="6">
      <t>ジギョウゼイ</t>
    </rPh>
    <rPh sb="6" eb="7">
      <t>ガク</t>
    </rPh>
    <phoneticPr fontId="1"/>
  </si>
  <si>
    <t>重点立地促進事業</t>
    <rPh sb="0" eb="8">
      <t>ジュウテンリッチソクシンジギョウ</t>
    </rPh>
    <phoneticPr fontId="1"/>
  </si>
  <si>
    <t>本社機能立地事業</t>
    <rPh sb="0" eb="2">
      <t>ホンシャ</t>
    </rPh>
    <rPh sb="2" eb="4">
      <t>キノウ</t>
    </rPh>
    <rPh sb="4" eb="6">
      <t>リッチ</t>
    </rPh>
    <rPh sb="6" eb="8">
      <t>ジギョウ</t>
    </rPh>
    <phoneticPr fontId="1"/>
  </si>
  <si>
    <t>試験研究施設立地事業</t>
    <rPh sb="0" eb="10">
      <t>シケンケンキュウシセツリッチジギョウ</t>
    </rPh>
    <phoneticPr fontId="1"/>
  </si>
  <si>
    <t>サプライチェーン対策事業</t>
    <rPh sb="8" eb="12">
      <t>タイサクジギョウ</t>
    </rPh>
    <phoneticPr fontId="1"/>
  </si>
  <si>
    <t>投資促進地域内における立地促進事業</t>
    <rPh sb="0" eb="2">
      <t>トウシ</t>
    </rPh>
    <rPh sb="2" eb="4">
      <t>ソクシン</t>
    </rPh>
    <rPh sb="4" eb="7">
      <t>チイキナイ</t>
    </rPh>
    <rPh sb="11" eb="13">
      <t>リッチ</t>
    </rPh>
    <rPh sb="13" eb="15">
      <t>ソクシン</t>
    </rPh>
    <rPh sb="15" eb="17">
      <t>ジギョウ</t>
    </rPh>
    <phoneticPr fontId="1"/>
  </si>
  <si>
    <t>その他の立地促進事業</t>
    <rPh sb="2" eb="3">
      <t>タ</t>
    </rPh>
    <rPh sb="4" eb="6">
      <t>リッチ</t>
    </rPh>
    <rPh sb="6" eb="8">
      <t>ソクシン</t>
    </rPh>
    <rPh sb="8" eb="10">
      <t>ジギョウ</t>
    </rPh>
    <phoneticPr fontId="1"/>
  </si>
  <si>
    <t>ください。）</t>
    <phoneticPr fontId="1"/>
  </si>
  <si>
    <t>産業立地の促進による経済及び雇用の活性化に関する条例第９条の規定により、次のとおり法人事業税の不均一課税</t>
    <phoneticPr fontId="1"/>
  </si>
  <si>
    <t>立地促進事業を行う事業所において当該事業に従事する従業者の数</t>
    <phoneticPr fontId="1"/>
  </si>
  <si>
    <t>確認申請書提出日において立地促進事業を行う事業所に従事していた者で</t>
    <phoneticPr fontId="1"/>
  </si>
  <si>
    <t>あって、立地促進事業を行う事業所において当該事業に従事する従業者の数</t>
    <phoneticPr fontId="1"/>
  </si>
  <si>
    <t>立地促進事業の用に
供する建築物の所在地</t>
    <rPh sb="0" eb="2">
      <t>リッチ</t>
    </rPh>
    <rPh sb="2" eb="4">
      <t>ソクシン</t>
    </rPh>
    <rPh sb="4" eb="6">
      <t>ジギョウ</t>
    </rPh>
    <rPh sb="7" eb="8">
      <t>ヨウ</t>
    </rPh>
    <rPh sb="10" eb="11">
      <t>キョウ</t>
    </rPh>
    <rPh sb="13" eb="16">
      <t>ケンチクブツ</t>
    </rPh>
    <rPh sb="17" eb="20">
      <t>ショザイチ</t>
    </rPh>
    <phoneticPr fontId="1"/>
  </si>
  <si>
    <t>比 率 (ｶ)</t>
    <rPh sb="0" eb="1">
      <t>ヒ</t>
    </rPh>
    <rPh sb="2" eb="3">
      <t>リツ</t>
    </rPh>
    <phoneticPr fontId="1"/>
  </si>
  <si>
    <t>　←始期（Rx.x.xで入力）</t>
    <rPh sb="2" eb="4">
      <t>シキ</t>
    </rPh>
    <rPh sb="12" eb="14">
      <t>ニュウリョク</t>
    </rPh>
    <phoneticPr fontId="15"/>
  </si>
  <si>
    <t>　←終期（Rx.x.xで入力）</t>
    <rPh sb="2" eb="4">
      <t>シュウキ</t>
    </rPh>
    <rPh sb="12" eb="14">
      <t>ニュウリョク</t>
    </rPh>
    <phoneticPr fontId="15"/>
  </si>
  <si>
    <t>様式第１号（第10条関係）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</si>
</sst>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411]ge\.m\.d;@"/>
    <numFmt numFmtId="179" formatCode="[$-411]ggge&quot;年&quot;m&quot;月&quot;d&quot;日&quot;;@"/>
    <numFmt numFmtId="180" formatCode="#,##0;&quot;▲ &quot;#,##0"/>
    <numFmt numFmtId="181" formatCode="0.000%"/>
    <numFmt numFmtId="182" formatCode="0.0000%"/>
  </numFmts>
  <fonts count="31">
    <font>
      <sz val="11"/>
      <color theme="1"/>
      <name val="Yu Gothic"/>
      <family val="2"/>
      <scheme val="minor"/>
    </font>
    <font>
      <sz val="6"/>
      <name val="Yu Gothic"/>
      <family val="3"/>
      <charset val="128"/>
      <scheme val="minor"/>
    </font>
    <font>
      <sz val="11"/>
      <color theme="1"/>
      <name val="ＭＳ 明朝"/>
      <family val="1"/>
      <charset val="128"/>
    </font>
    <font>
      <sz val="14"/>
      <color theme="1"/>
      <name val="ＭＳ 明朝"/>
      <family val="1"/>
      <charset val="128"/>
    </font>
    <font>
      <sz val="10.5"/>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11"/>
      <color theme="1"/>
      <name val="Yu Gothic"/>
      <family val="2"/>
      <scheme val="minor"/>
    </font>
    <font>
      <sz val="11"/>
      <color theme="1"/>
      <name val="Yu Gothic"/>
      <family val="2"/>
      <charset val="128"/>
      <scheme val="minor"/>
    </font>
    <font>
      <sz val="11"/>
      <name val="ＭＳ 明朝"/>
      <family val="1"/>
      <charset val="128"/>
    </font>
    <font>
      <sz val="6"/>
      <name val="ＭＳ 明朝"/>
      <family val="1"/>
      <charset val="128"/>
    </font>
    <font>
      <b/>
      <sz val="9"/>
      <name val="ＭＳ 明朝"/>
      <family val="1"/>
      <charset val="128"/>
    </font>
    <font>
      <sz val="6"/>
      <name val="ＭＳ Ｐゴシック"/>
      <family val="3"/>
      <charset val="128"/>
    </font>
    <font>
      <sz val="10"/>
      <name val="ＭＳ Ｐゴシック"/>
      <family val="3"/>
      <charset val="128"/>
    </font>
    <font>
      <b/>
      <sz val="10"/>
      <name val="ＭＳ Ｐゴシック"/>
      <family val="3"/>
      <charset val="128"/>
    </font>
    <font>
      <sz val="10"/>
      <name val="ＭＳ 明朝"/>
      <family val="1"/>
      <charset val="128"/>
    </font>
    <font>
      <sz val="6"/>
      <name val="Yu Gothic"/>
      <family val="2"/>
      <charset val="128"/>
      <scheme val="minor"/>
    </font>
    <font>
      <b/>
      <sz val="10"/>
      <color theme="1" tint="0.499984740745262"/>
      <name val="ＭＳ 明朝"/>
      <family val="1"/>
      <charset val="128"/>
    </font>
    <font>
      <sz val="10"/>
      <color rgb="FF0066FF"/>
      <name val="ＭＳ 明朝"/>
      <family val="1"/>
      <charset val="128"/>
    </font>
    <font>
      <sz val="11"/>
      <color rgb="FF0000FF"/>
      <name val="ＭＳ 明朝"/>
      <family val="1"/>
      <charset val="128"/>
    </font>
    <font>
      <sz val="11"/>
      <color theme="8"/>
      <name val="ＭＳ 明朝"/>
      <family val="1"/>
      <charset val="128"/>
    </font>
    <font>
      <u/>
      <sz val="11"/>
      <color theme="10"/>
      <name val="Yu Gothic"/>
      <family val="2"/>
      <scheme val="minor"/>
    </font>
    <font>
      <sz val="9"/>
      <name val="ＭＳ 明朝"/>
      <family val="1"/>
      <charset val="128"/>
    </font>
    <font>
      <sz val="10"/>
      <color theme="0" tint="-0.14999847407452621"/>
      <name val="ＭＳ 明朝"/>
      <family val="1"/>
      <charset val="128"/>
    </font>
    <font>
      <u/>
      <sz val="11"/>
      <color theme="10"/>
      <name val="ＭＳ 明朝"/>
      <family val="1"/>
      <charset val="128"/>
    </font>
    <font>
      <b/>
      <sz val="9"/>
      <color theme="0" tint="-0.499984740745262"/>
      <name val="ＭＳ 明朝"/>
      <family val="1"/>
      <charset val="128"/>
    </font>
    <font>
      <b/>
      <sz val="10"/>
      <color rgb="FF002060"/>
      <name val="ＭＳ 明朝"/>
      <family val="1"/>
      <charset val="128"/>
    </font>
    <font>
      <sz val="10"/>
      <color theme="0" tint="-0.49998474074526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s>
  <cellStyleXfs count="4">
    <xf numFmtId="0" fontId="0" fillId="0" borderId="0"/>
    <xf numFmtId="9" fontId="10" fillId="0" borderId="0" applyFont="0" applyFill="0" applyBorder="0" applyAlignment="0" applyProtection="0">
      <alignment vertical="center"/>
    </xf>
    <xf numFmtId="0" fontId="11" fillId="0" borderId="0">
      <alignment vertical="center"/>
    </xf>
    <xf numFmtId="0" fontId="24" fillId="0" borderId="0" applyNumberFormat="0" applyFill="0" applyBorder="0" applyAlignment="0" applyProtection="0"/>
  </cellStyleXfs>
  <cellXfs count="355">
    <xf numFmtId="0" fontId="0" fillId="0" borderId="0" xfId="0"/>
    <xf numFmtId="177" fontId="12" fillId="0" borderId="0" xfId="2" applyNumberFormat="1" applyFont="1">
      <alignment vertical="center"/>
    </xf>
    <xf numFmtId="177" fontId="11" fillId="0" borderId="0" xfId="2" applyNumberFormat="1">
      <alignment vertical="center"/>
    </xf>
    <xf numFmtId="0" fontId="11" fillId="0" borderId="0" xfId="2">
      <alignment vertical="center"/>
    </xf>
    <xf numFmtId="0" fontId="0" fillId="0" borderId="0" xfId="0" applyAlignment="1">
      <alignment vertical="center"/>
    </xf>
    <xf numFmtId="0" fontId="5" fillId="2" borderId="0" xfId="0" applyFont="1" applyFill="1" applyAlignment="1">
      <alignment vertical="center"/>
    </xf>
    <xf numFmtId="0" fontId="2" fillId="2" borderId="0" xfId="0" applyFont="1" applyFill="1" applyAlignment="1">
      <alignment vertical="center"/>
    </xf>
    <xf numFmtId="0" fontId="0" fillId="2" borderId="0" xfId="0" applyFill="1"/>
    <xf numFmtId="0" fontId="3" fillId="2" borderId="0" xfId="0" applyFont="1" applyFill="1" applyAlignment="1">
      <alignment vertical="center"/>
    </xf>
    <xf numFmtId="0" fontId="3" fillId="2" borderId="0" xfId="0" applyFont="1" applyFill="1" applyAlignment="1">
      <alignment horizontal="center" vertical="center"/>
    </xf>
    <xf numFmtId="0" fontId="2" fillId="2" borderId="0" xfId="0" applyFont="1" applyFill="1" applyAlignment="1">
      <alignment horizontal="left" vertical="center"/>
    </xf>
    <xf numFmtId="0" fontId="22" fillId="2" borderId="3" xfId="0" applyFont="1" applyFill="1" applyBorder="1" applyAlignment="1">
      <alignment vertical="center"/>
    </xf>
    <xf numFmtId="0" fontId="0" fillId="2" borderId="0" xfId="0" applyFill="1" applyAlignment="1">
      <alignment horizontal="center"/>
    </xf>
    <xf numFmtId="0" fontId="2" fillId="2" borderId="2" xfId="0" applyFont="1" applyFill="1" applyBorder="1" applyAlignment="1">
      <alignment vertical="center"/>
    </xf>
    <xf numFmtId="0" fontId="4" fillId="2" borderId="0" xfId="0" applyFont="1" applyFill="1" applyAlignment="1">
      <alignment vertical="center"/>
    </xf>
    <xf numFmtId="0" fontId="2" fillId="2" borderId="13" xfId="0" applyFont="1" applyFill="1" applyBorder="1" applyAlignment="1">
      <alignment vertical="center"/>
    </xf>
    <xf numFmtId="0" fontId="2" fillId="2" borderId="0" xfId="0" applyFont="1" applyFill="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horizontal="center"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3" fillId="2" borderId="0" xfId="0" applyFont="1" applyFill="1" applyAlignment="1">
      <alignment vertical="center"/>
    </xf>
    <xf numFmtId="0" fontId="2" fillId="2" borderId="10" xfId="0" applyFont="1" applyFill="1" applyBorder="1" applyAlignment="1">
      <alignment vertical="center" wrapText="1"/>
    </xf>
    <xf numFmtId="0" fontId="2" fillId="2" borderId="0" xfId="0" applyFont="1" applyFill="1" applyAlignment="1">
      <alignment vertical="center" wrapText="1"/>
    </xf>
    <xf numFmtId="0" fontId="2" fillId="2" borderId="11" xfId="0" applyFont="1" applyFill="1" applyBorder="1" applyAlignment="1">
      <alignment vertical="center" wrapText="1"/>
    </xf>
    <xf numFmtId="0" fontId="2" fillId="2" borderId="6" xfId="0" applyFont="1" applyFill="1" applyBorder="1" applyAlignment="1">
      <alignment horizontal="left" vertical="center"/>
    </xf>
    <xf numFmtId="0" fontId="6" fillId="2" borderId="0" xfId="0" applyFont="1" applyFill="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2" fillId="2" borderId="13" xfId="0" applyFont="1" applyFill="1" applyBorder="1" applyAlignment="1">
      <alignment vertical="center" wrapText="1"/>
    </xf>
    <xf numFmtId="0" fontId="2" fillId="2" borderId="13" xfId="0" quotePrefix="1" applyFont="1" applyFill="1" applyBorder="1" applyAlignment="1">
      <alignment vertical="center" wrapText="1"/>
    </xf>
    <xf numFmtId="0" fontId="2" fillId="2" borderId="14" xfId="0" applyFont="1" applyFill="1" applyBorder="1" applyAlignment="1">
      <alignment vertical="center" wrapText="1"/>
    </xf>
    <xf numFmtId="0" fontId="2" fillId="2" borderId="8" xfId="0" applyFont="1" applyFill="1" applyBorder="1" applyAlignment="1">
      <alignment vertical="center"/>
    </xf>
    <xf numFmtId="0" fontId="2" fillId="2" borderId="9" xfId="0" applyFont="1" applyFill="1" applyBorder="1" applyAlignment="1">
      <alignment vertical="center"/>
    </xf>
    <xf numFmtId="0" fontId="5" fillId="2" borderId="4"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5" xfId="0" applyFont="1" applyFill="1" applyBorder="1" applyAlignment="1">
      <alignment horizontal="righ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5" fillId="2" borderId="8"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right" vertical="center"/>
    </xf>
    <xf numFmtId="0" fontId="5" fillId="2" borderId="12" xfId="0" applyFont="1" applyFill="1" applyBorder="1" applyAlignment="1">
      <alignment vertical="center"/>
    </xf>
    <xf numFmtId="0" fontId="2" fillId="2" borderId="14" xfId="0" applyFont="1" applyFill="1" applyBorder="1" applyAlignment="1">
      <alignment vertical="center"/>
    </xf>
    <xf numFmtId="0" fontId="2" fillId="2" borderId="13" xfId="0" applyFont="1" applyFill="1" applyBorder="1" applyAlignment="1">
      <alignment horizontal="right" vertical="center"/>
    </xf>
    <xf numFmtId="0" fontId="2" fillId="2" borderId="13" xfId="0" quotePrefix="1" applyFont="1" applyFill="1" applyBorder="1" applyAlignment="1">
      <alignment vertical="center"/>
    </xf>
    <xf numFmtId="0" fontId="2" fillId="2" borderId="14" xfId="0" applyFont="1" applyFill="1" applyBorder="1" applyAlignment="1">
      <alignment horizontal="right" vertical="center"/>
    </xf>
    <xf numFmtId="0" fontId="0" fillId="2" borderId="0" xfId="0" applyFill="1" applyAlignment="1">
      <alignment vertical="center"/>
    </xf>
    <xf numFmtId="0" fontId="2" fillId="2" borderId="10" xfId="0" applyFont="1" applyFill="1" applyBorder="1" applyAlignment="1">
      <alignment horizontal="center" vertical="center"/>
    </xf>
    <xf numFmtId="0" fontId="2" fillId="2" borderId="0" xfId="0" applyFont="1" applyFill="1" applyAlignment="1">
      <alignment horizontal="center" vertical="center"/>
    </xf>
    <xf numFmtId="0" fontId="2" fillId="2" borderId="11" xfId="0" applyFont="1" applyFill="1" applyBorder="1" applyAlignment="1">
      <alignment horizontal="center" vertical="center"/>
    </xf>
    <xf numFmtId="0" fontId="2" fillId="2" borderId="0" xfId="0" quotePrefix="1" applyFont="1" applyFill="1" applyAlignment="1">
      <alignment horizontal="center" vertical="center"/>
    </xf>
    <xf numFmtId="0" fontId="2" fillId="2" borderId="10" xfId="0" quotePrefix="1" applyFont="1" applyFill="1" applyBorder="1" applyAlignment="1">
      <alignment horizontal="center" vertical="center"/>
    </xf>
    <xf numFmtId="0" fontId="2" fillId="2" borderId="11" xfId="0" quotePrefix="1" applyFont="1" applyFill="1" applyBorder="1" applyAlignment="1">
      <alignment horizontal="center" vertical="center"/>
    </xf>
    <xf numFmtId="0" fontId="5" fillId="2" borderId="7" xfId="0" applyFont="1" applyFill="1" applyBorder="1" applyAlignment="1">
      <alignment vertical="center"/>
    </xf>
    <xf numFmtId="0" fontId="5" fillId="2" borderId="9" xfId="0" applyFont="1" applyFill="1" applyBorder="1" applyAlignment="1">
      <alignment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2" fillId="2" borderId="12" xfId="0" applyFont="1" applyFill="1" applyBorder="1" applyAlignment="1">
      <alignment vertical="center"/>
    </xf>
    <xf numFmtId="0" fontId="0" fillId="2" borderId="7" xfId="0" applyFill="1" applyBorder="1" applyAlignment="1">
      <alignment vertical="center"/>
    </xf>
    <xf numFmtId="0" fontId="0" fillId="2" borderId="9" xfId="0"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22" fillId="2" borderId="0" xfId="0" applyFont="1" applyFill="1" applyAlignment="1">
      <alignment vertical="center" wrapText="1"/>
    </xf>
    <xf numFmtId="0" fontId="2" fillId="2" borderId="0" xfId="0" quotePrefix="1" applyFont="1" applyFill="1" applyAlignment="1">
      <alignment vertical="center" wrapText="1"/>
    </xf>
    <xf numFmtId="0" fontId="12" fillId="2" borderId="0" xfId="0" applyFont="1" applyFill="1" applyAlignment="1">
      <alignment vertical="center"/>
    </xf>
    <xf numFmtId="176" fontId="26" fillId="0" borderId="4" xfId="2" applyNumberFormat="1" applyFont="1" applyBorder="1" applyAlignment="1">
      <alignment horizontal="center" vertical="center" shrinkToFit="1"/>
    </xf>
    <xf numFmtId="176" fontId="26" fillId="0" borderId="5" xfId="2" applyNumberFormat="1" applyFont="1" applyBorder="1" applyAlignment="1">
      <alignment horizontal="center" vertical="center" shrinkToFit="1"/>
    </xf>
    <xf numFmtId="176" fontId="26" fillId="0" borderId="13" xfId="2" applyNumberFormat="1" applyFont="1" applyBorder="1" applyAlignment="1">
      <alignment horizontal="center" vertical="center" shrinkToFit="1"/>
    </xf>
    <xf numFmtId="0" fontId="2" fillId="0" borderId="0" xfId="2" applyFont="1">
      <alignment vertical="center"/>
    </xf>
    <xf numFmtId="0" fontId="2" fillId="3" borderId="3" xfId="2"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5" fillId="0" borderId="5" xfId="0" applyFont="1" applyBorder="1" applyAlignment="1">
      <alignment vertical="center"/>
    </xf>
    <xf numFmtId="0" fontId="2" fillId="0" borderId="5" xfId="0" applyFont="1" applyBorder="1" applyAlignment="1">
      <alignment vertical="center"/>
    </xf>
    <xf numFmtId="0" fontId="5" fillId="0" borderId="4" xfId="0" applyFont="1" applyBorder="1" applyAlignment="1">
      <alignment vertical="center"/>
    </xf>
    <xf numFmtId="177" fontId="12" fillId="2" borderId="0" xfId="2" applyNumberFormat="1" applyFont="1" applyFill="1">
      <alignment vertical="center"/>
    </xf>
    <xf numFmtId="177" fontId="2" fillId="2" borderId="0" xfId="2" applyNumberFormat="1" applyFont="1" applyFill="1">
      <alignment vertical="center"/>
    </xf>
    <xf numFmtId="177" fontId="11" fillId="2" borderId="0" xfId="2" applyNumberFormat="1" applyFill="1">
      <alignment vertical="center"/>
    </xf>
    <xf numFmtId="0" fontId="16" fillId="2" borderId="3" xfId="2" applyFont="1" applyFill="1" applyBorder="1" applyAlignment="1">
      <alignment horizontal="center" vertical="center" shrinkToFit="1"/>
    </xf>
    <xf numFmtId="0" fontId="16" fillId="2" borderId="3" xfId="2" applyFont="1" applyFill="1" applyBorder="1" applyAlignment="1">
      <alignment horizontal="center" vertical="center"/>
    </xf>
    <xf numFmtId="49" fontId="17" fillId="2" borderId="3" xfId="2" applyNumberFormat="1" applyFont="1" applyFill="1" applyBorder="1" applyAlignment="1">
      <alignment horizontal="center" vertical="center"/>
    </xf>
    <xf numFmtId="0" fontId="16" fillId="2" borderId="3" xfId="2" applyFont="1" applyFill="1" applyBorder="1" applyAlignment="1">
      <alignment horizontal="left" vertical="center"/>
    </xf>
    <xf numFmtId="0" fontId="16" fillId="2" borderId="3" xfId="2" applyFont="1" applyFill="1" applyBorder="1" applyAlignment="1">
      <alignment horizontal="left" vertical="center" shrinkToFit="1"/>
    </xf>
    <xf numFmtId="0" fontId="5" fillId="2" borderId="0" xfId="2" applyFont="1" applyFill="1" applyAlignment="1">
      <alignment horizontal="left" vertical="center"/>
    </xf>
    <xf numFmtId="0" fontId="11" fillId="2" borderId="0" xfId="2" applyFill="1">
      <alignment vertical="center"/>
    </xf>
    <xf numFmtId="0" fontId="2" fillId="2" borderId="5" xfId="2" applyFont="1" applyFill="1" applyBorder="1">
      <alignment vertical="center"/>
    </xf>
    <xf numFmtId="0" fontId="2" fillId="2" borderId="6" xfId="2" applyFont="1" applyFill="1" applyBorder="1">
      <alignment vertical="center"/>
    </xf>
    <xf numFmtId="0" fontId="2" fillId="2" borderId="0" xfId="2" applyFont="1" applyFill="1">
      <alignment vertical="center"/>
    </xf>
    <xf numFmtId="0" fontId="29" fillId="2" borderId="0" xfId="2" applyFont="1" applyFill="1" applyAlignment="1">
      <alignment horizontal="right" vertical="center"/>
    </xf>
    <xf numFmtId="177" fontId="12" fillId="2" borderId="0" xfId="2" applyNumberFormat="1" applyFont="1" applyFill="1" applyAlignment="1">
      <alignment horizontal="center" vertical="center"/>
    </xf>
    <xf numFmtId="178" fontId="12" fillId="2" borderId="0" xfId="2" applyNumberFormat="1" applyFont="1" applyFill="1" applyAlignment="1">
      <alignment horizontal="center" vertical="center"/>
    </xf>
    <xf numFmtId="177" fontId="20" fillId="2" borderId="0" xfId="2" applyNumberFormat="1" applyFont="1" applyFill="1">
      <alignment vertical="center"/>
    </xf>
    <xf numFmtId="0" fontId="28" fillId="2" borderId="0" xfId="2" applyFont="1" applyFill="1">
      <alignment vertical="center"/>
    </xf>
    <xf numFmtId="177" fontId="18" fillId="2" borderId="0" xfId="2" applyNumberFormat="1" applyFont="1" applyFill="1" applyAlignment="1">
      <alignment horizontal="left" vertical="center"/>
    </xf>
    <xf numFmtId="0" fontId="18" fillId="2" borderId="0" xfId="2" applyFont="1" applyFill="1" applyAlignment="1">
      <alignment horizontal="center" vertical="center" shrinkToFit="1"/>
    </xf>
    <xf numFmtId="0" fontId="21" fillId="2" borderId="0" xfId="2" applyFont="1" applyFill="1" applyAlignment="1">
      <alignment horizontal="center" vertical="center" shrinkToFit="1"/>
    </xf>
    <xf numFmtId="0" fontId="5" fillId="2" borderId="5" xfId="2" applyFont="1" applyFill="1" applyBorder="1">
      <alignment vertical="center"/>
    </xf>
    <xf numFmtId="176" fontId="5" fillId="2" borderId="8" xfId="2" applyNumberFormat="1" applyFont="1" applyFill="1" applyBorder="1">
      <alignment vertical="center"/>
    </xf>
    <xf numFmtId="0" fontId="5" fillId="2" borderId="5" xfId="2" applyFont="1" applyFill="1" applyBorder="1" applyAlignment="1">
      <alignment horizontal="left" vertical="center"/>
    </xf>
    <xf numFmtId="0" fontId="5" fillId="2" borderId="6" xfId="2" applyFont="1" applyFill="1" applyBorder="1" applyAlignment="1">
      <alignment horizontal="left" vertical="center"/>
    </xf>
    <xf numFmtId="0" fontId="5" fillId="2" borderId="5" xfId="2" quotePrefix="1" applyFont="1" applyFill="1" applyBorder="1" applyAlignment="1">
      <alignment horizontal="left" vertical="center"/>
    </xf>
    <xf numFmtId="0" fontId="5" fillId="2" borderId="4" xfId="2" quotePrefix="1" applyFont="1" applyFill="1" applyBorder="1" applyAlignment="1">
      <alignment horizontal="left" vertical="center"/>
    </xf>
    <xf numFmtId="0" fontId="18" fillId="0" borderId="3" xfId="2" applyFont="1" applyBorder="1" applyAlignment="1">
      <alignment horizontal="center" vertical="center" shrinkToFit="1"/>
    </xf>
    <xf numFmtId="0" fontId="25" fillId="0" borderId="4" xfId="2" applyFont="1" applyBorder="1" applyAlignment="1">
      <alignment horizontal="center" vertical="center" wrapText="1" shrinkToFit="1"/>
    </xf>
    <xf numFmtId="0" fontId="25" fillId="0" borderId="5" xfId="2" applyFont="1" applyBorder="1" applyAlignment="1">
      <alignment horizontal="center" vertical="center" shrinkToFit="1"/>
    </xf>
    <xf numFmtId="0" fontId="25" fillId="0" borderId="6" xfId="2" applyFont="1" applyBorder="1" applyAlignment="1">
      <alignment horizontal="center" vertical="center" shrinkToFit="1"/>
    </xf>
    <xf numFmtId="0" fontId="18" fillId="3" borderId="4" xfId="2" applyFont="1" applyFill="1" applyBorder="1" applyAlignment="1" applyProtection="1">
      <alignment horizontal="left" vertical="center" shrinkToFit="1"/>
      <protection locked="0"/>
    </xf>
    <xf numFmtId="0" fontId="18" fillId="3" borderId="5" xfId="2" applyFont="1" applyFill="1" applyBorder="1" applyAlignment="1" applyProtection="1">
      <alignment horizontal="left" vertical="center" shrinkToFit="1"/>
      <protection locked="0"/>
    </xf>
    <xf numFmtId="0" fontId="18" fillId="3" borderId="6" xfId="2" applyFont="1" applyFill="1" applyBorder="1" applyAlignment="1" applyProtection="1">
      <alignment horizontal="left" vertical="center" shrinkToFit="1"/>
      <protection locked="0"/>
    </xf>
    <xf numFmtId="177" fontId="12" fillId="0" borderId="8" xfId="2" applyNumberFormat="1" applyFont="1" applyBorder="1" applyAlignment="1">
      <alignment horizontal="center" vertical="center"/>
    </xf>
    <xf numFmtId="177" fontId="12" fillId="0" borderId="7" xfId="2" applyNumberFormat="1" applyFont="1" applyBorder="1" applyAlignment="1">
      <alignment horizontal="center" vertical="center"/>
    </xf>
    <xf numFmtId="177" fontId="12" fillId="0" borderId="9" xfId="2" applyNumberFormat="1" applyFont="1" applyBorder="1" applyAlignment="1">
      <alignment horizontal="center" vertical="center"/>
    </xf>
    <xf numFmtId="177" fontId="12" fillId="0" borderId="12" xfId="2" applyNumberFormat="1" applyFont="1" applyBorder="1" applyAlignment="1">
      <alignment horizontal="center" vertical="center"/>
    </xf>
    <xf numFmtId="177" fontId="12" fillId="0" borderId="13" xfId="2" applyNumberFormat="1" applyFont="1" applyBorder="1" applyAlignment="1">
      <alignment horizontal="center" vertical="center"/>
    </xf>
    <xf numFmtId="177" fontId="12" fillId="0" borderId="14" xfId="2" applyNumberFormat="1" applyFont="1" applyBorder="1" applyAlignment="1">
      <alignment horizontal="center" vertical="center"/>
    </xf>
    <xf numFmtId="178" fontId="12" fillId="3" borderId="3" xfId="2" applyNumberFormat="1" applyFont="1" applyFill="1" applyBorder="1" applyAlignment="1" applyProtection="1">
      <alignment horizontal="center" vertical="center"/>
      <protection locked="0"/>
    </xf>
    <xf numFmtId="0" fontId="18" fillId="0" borderId="4"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6" xfId="2" applyFont="1" applyBorder="1" applyAlignment="1">
      <alignment horizontal="center" vertical="center" shrinkToFit="1"/>
    </xf>
    <xf numFmtId="0" fontId="27" fillId="3" borderId="3" xfId="3" quotePrefix="1" applyFont="1" applyFill="1" applyBorder="1" applyAlignment="1" applyProtection="1">
      <alignment vertical="center"/>
      <protection locked="0"/>
    </xf>
    <xf numFmtId="0" fontId="2" fillId="3" borderId="3" xfId="2" quotePrefix="1" applyFont="1" applyFill="1" applyBorder="1" applyProtection="1">
      <alignment vertical="center"/>
      <protection locked="0"/>
    </xf>
    <xf numFmtId="49" fontId="5" fillId="3" borderId="5" xfId="2" applyNumberFormat="1" applyFont="1" applyFill="1" applyBorder="1" applyAlignment="1" applyProtection="1">
      <alignment horizontal="center" vertical="center"/>
      <protection locked="0"/>
    </xf>
    <xf numFmtId="0" fontId="18" fillId="3" borderId="12" xfId="2" applyFont="1" applyFill="1" applyBorder="1" applyAlignment="1" applyProtection="1">
      <alignment vertical="center" shrinkToFit="1"/>
      <protection locked="0"/>
    </xf>
    <xf numFmtId="0" fontId="18" fillId="3" borderId="13" xfId="2" applyFont="1" applyFill="1" applyBorder="1" applyAlignment="1" applyProtection="1">
      <alignment vertical="center" shrinkToFit="1"/>
      <protection locked="0"/>
    </xf>
    <xf numFmtId="0" fontId="18" fillId="3" borderId="14" xfId="2" applyFont="1" applyFill="1" applyBorder="1" applyAlignment="1" applyProtection="1">
      <alignment vertical="center" shrinkToFit="1"/>
      <protection locked="0"/>
    </xf>
    <xf numFmtId="0" fontId="26" fillId="0" borderId="4" xfId="2" applyFont="1" applyBorder="1" applyAlignment="1">
      <alignment horizontal="center" vertical="center" shrinkToFit="1"/>
    </xf>
    <xf numFmtId="0" fontId="26" fillId="0" borderId="5" xfId="2" applyFont="1" applyBorder="1" applyAlignment="1">
      <alignment horizontal="center" vertical="center" shrinkToFit="1"/>
    </xf>
    <xf numFmtId="0" fontId="26" fillId="0" borderId="6" xfId="2" applyFont="1" applyBorder="1" applyAlignment="1">
      <alignment horizontal="center" vertical="center" shrinkToFit="1"/>
    </xf>
    <xf numFmtId="176" fontId="5" fillId="3" borderId="8" xfId="2" applyNumberFormat="1" applyFont="1" applyFill="1" applyBorder="1" applyAlignment="1" applyProtection="1">
      <alignment horizontal="center" vertical="center" shrinkToFit="1"/>
      <protection locked="0"/>
    </xf>
    <xf numFmtId="176" fontId="5" fillId="3" borderId="7" xfId="2" applyNumberFormat="1" applyFont="1" applyFill="1" applyBorder="1" applyAlignment="1" applyProtection="1">
      <alignment horizontal="center" vertical="center" shrinkToFit="1"/>
      <protection locked="0"/>
    </xf>
    <xf numFmtId="176" fontId="5" fillId="3" borderId="9" xfId="2" applyNumberFormat="1" applyFont="1" applyFill="1" applyBorder="1" applyAlignment="1" applyProtection="1">
      <alignment horizontal="center" vertical="center" shrinkToFit="1"/>
      <protection locked="0"/>
    </xf>
    <xf numFmtId="178" fontId="12" fillId="3" borderId="24" xfId="2" applyNumberFormat="1" applyFont="1" applyFill="1" applyBorder="1" applyAlignment="1" applyProtection="1">
      <alignment horizontal="center" vertical="center" shrinkToFit="1"/>
      <protection locked="0"/>
    </xf>
    <xf numFmtId="49" fontId="5" fillId="3" borderId="21" xfId="2" applyNumberFormat="1" applyFont="1" applyFill="1" applyBorder="1" applyAlignment="1" applyProtection="1">
      <alignment horizontal="center" vertical="center"/>
      <protection locked="0"/>
    </xf>
    <xf numFmtId="49" fontId="5" fillId="3" borderId="22" xfId="2" applyNumberFormat="1" applyFont="1" applyFill="1" applyBorder="1" applyAlignment="1" applyProtection="1">
      <alignment horizontal="center" vertical="center"/>
      <protection locked="0"/>
    </xf>
    <xf numFmtId="0" fontId="30" fillId="0" borderId="23" xfId="2" applyFont="1" applyBorder="1" applyAlignment="1">
      <alignment horizontal="center" vertical="center"/>
    </xf>
    <xf numFmtId="0" fontId="30" fillId="0" borderId="0" xfId="2" applyFont="1" applyAlignment="1">
      <alignment horizontal="center" vertical="center"/>
    </xf>
    <xf numFmtId="0" fontId="28" fillId="3" borderId="3" xfId="2" applyFont="1" applyFill="1" applyBorder="1" applyAlignment="1">
      <alignment horizontal="center" vertical="center"/>
    </xf>
    <xf numFmtId="177" fontId="14" fillId="0" borderId="3" xfId="2" applyNumberFormat="1" applyFont="1" applyBorder="1" applyAlignment="1">
      <alignment horizontal="center" vertical="center" wrapText="1"/>
    </xf>
    <xf numFmtId="0" fontId="30" fillId="2" borderId="0" xfId="2" applyFont="1" applyFill="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0" xfId="0" applyFont="1" applyFill="1" applyAlignment="1">
      <alignment horizontal="distributed" vertical="center" wrapText="1"/>
    </xf>
    <xf numFmtId="180" fontId="22" fillId="2" borderId="8" xfId="0" applyNumberFormat="1" applyFont="1" applyFill="1" applyBorder="1" applyAlignment="1">
      <alignment horizontal="right" vertical="center"/>
    </xf>
    <xf numFmtId="180" fontId="22" fillId="2" borderId="7" xfId="0" applyNumberFormat="1" applyFont="1" applyFill="1" applyBorder="1" applyAlignment="1">
      <alignment horizontal="right" vertical="center"/>
    </xf>
    <xf numFmtId="180" fontId="22" fillId="2" borderId="9" xfId="0" applyNumberFormat="1" applyFont="1" applyFill="1" applyBorder="1" applyAlignment="1">
      <alignment horizontal="right" vertical="center"/>
    </xf>
    <xf numFmtId="180" fontId="22" fillId="2" borderId="12" xfId="0" applyNumberFormat="1" applyFont="1" applyFill="1" applyBorder="1" applyAlignment="1">
      <alignment horizontal="right" vertical="center"/>
    </xf>
    <xf numFmtId="180" fontId="22" fillId="2" borderId="13" xfId="0" applyNumberFormat="1" applyFont="1" applyFill="1" applyBorder="1" applyAlignment="1">
      <alignment horizontal="right" vertical="center"/>
    </xf>
    <xf numFmtId="180" fontId="22" fillId="2" borderId="14" xfId="0" applyNumberFormat="1" applyFont="1" applyFill="1" applyBorder="1" applyAlignment="1">
      <alignment horizontal="right"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180" fontId="2" fillId="2" borderId="8" xfId="0" applyNumberFormat="1" applyFont="1" applyFill="1" applyBorder="1" applyAlignment="1" applyProtection="1">
      <alignment horizontal="right" vertical="center"/>
      <protection locked="0"/>
    </xf>
    <xf numFmtId="180" fontId="2" fillId="2" borderId="7" xfId="0" applyNumberFormat="1" applyFont="1" applyFill="1" applyBorder="1" applyAlignment="1" applyProtection="1">
      <alignment horizontal="right" vertical="center"/>
      <protection locked="0"/>
    </xf>
    <xf numFmtId="180" fontId="2" fillId="2" borderId="9" xfId="0" applyNumberFormat="1" applyFont="1" applyFill="1" applyBorder="1" applyAlignment="1" applyProtection="1">
      <alignment horizontal="right" vertical="center"/>
      <protection locked="0"/>
    </xf>
    <xf numFmtId="180" fontId="2" fillId="2" borderId="12" xfId="0" applyNumberFormat="1" applyFont="1" applyFill="1" applyBorder="1" applyAlignment="1" applyProtection="1">
      <alignment horizontal="right" vertical="center"/>
      <protection locked="0"/>
    </xf>
    <xf numFmtId="180" fontId="2" fillId="2" borderId="13" xfId="0" applyNumberFormat="1" applyFont="1" applyFill="1" applyBorder="1" applyAlignment="1" applyProtection="1">
      <alignment horizontal="right" vertical="center"/>
      <protection locked="0"/>
    </xf>
    <xf numFmtId="180" fontId="2" fillId="2" borderId="14" xfId="0" applyNumberFormat="1" applyFont="1" applyFill="1" applyBorder="1" applyAlignment="1" applyProtection="1">
      <alignment horizontal="right" vertical="center"/>
      <protection locked="0"/>
    </xf>
    <xf numFmtId="182" fontId="2" fillId="2" borderId="8" xfId="1" applyNumberFormat="1" applyFont="1" applyFill="1" applyBorder="1" applyAlignment="1" applyProtection="1">
      <alignment horizontal="center" vertical="center" shrinkToFit="1"/>
      <protection locked="0"/>
    </xf>
    <xf numFmtId="182" fontId="2" fillId="2" borderId="7" xfId="1" applyNumberFormat="1" applyFont="1" applyFill="1" applyBorder="1" applyAlignment="1" applyProtection="1">
      <alignment horizontal="center" vertical="center" shrinkToFit="1"/>
      <protection locked="0"/>
    </xf>
    <xf numFmtId="182" fontId="2" fillId="2" borderId="9" xfId="1" applyNumberFormat="1" applyFont="1" applyFill="1" applyBorder="1" applyAlignment="1" applyProtection="1">
      <alignment horizontal="center" vertical="center" shrinkToFit="1"/>
      <protection locked="0"/>
    </xf>
    <xf numFmtId="182" fontId="2" fillId="2" borderId="12" xfId="1" applyNumberFormat="1" applyFont="1" applyFill="1" applyBorder="1" applyAlignment="1" applyProtection="1">
      <alignment horizontal="center" vertical="center" shrinkToFit="1"/>
      <protection locked="0"/>
    </xf>
    <xf numFmtId="182" fontId="2" fillId="2" borderId="13" xfId="1" applyNumberFormat="1" applyFont="1" applyFill="1" applyBorder="1" applyAlignment="1" applyProtection="1">
      <alignment horizontal="center" vertical="center" shrinkToFit="1"/>
      <protection locked="0"/>
    </xf>
    <xf numFmtId="182" fontId="2" fillId="2" borderId="14" xfId="1" applyNumberFormat="1" applyFont="1" applyFill="1" applyBorder="1" applyAlignment="1" applyProtection="1">
      <alignment horizontal="center" vertical="center" shrinkToFit="1"/>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8" fillId="2" borderId="3" xfId="0" applyFont="1" applyFill="1" applyBorder="1" applyAlignment="1">
      <alignment horizontal="center" vertical="distributed" textRotation="255" wrapText="1" inden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2" fillId="2" borderId="13" xfId="0" applyFont="1" applyFill="1" applyBorder="1" applyAlignment="1">
      <alignment horizontal="distributed" vertical="center"/>
    </xf>
    <xf numFmtId="49" fontId="22" fillId="2" borderId="2" xfId="0" applyNumberFormat="1" applyFont="1" applyFill="1" applyBorder="1" applyAlignment="1">
      <alignment horizontal="center" vertical="center"/>
    </xf>
    <xf numFmtId="0" fontId="22" fillId="2" borderId="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8" fillId="2" borderId="12" xfId="0" applyFont="1" applyFill="1" applyBorder="1" applyAlignment="1">
      <alignment horizontal="right" vertical="center"/>
    </xf>
    <xf numFmtId="0" fontId="8" fillId="2" borderId="13" xfId="0" applyFont="1" applyFill="1" applyBorder="1" applyAlignment="1">
      <alignment horizontal="right" vertical="center"/>
    </xf>
    <xf numFmtId="0" fontId="8" fillId="2" borderId="14" xfId="0" applyFont="1" applyFill="1" applyBorder="1" applyAlignment="1">
      <alignment horizontal="right" vertical="center"/>
    </xf>
    <xf numFmtId="0" fontId="22" fillId="2" borderId="8" xfId="0" applyFont="1" applyFill="1" applyBorder="1" applyAlignment="1">
      <alignment horizontal="left" vertical="center"/>
    </xf>
    <xf numFmtId="0" fontId="22" fillId="2" borderId="7" xfId="0" applyFont="1" applyFill="1" applyBorder="1" applyAlignment="1">
      <alignment horizontal="left" vertical="center"/>
    </xf>
    <xf numFmtId="0" fontId="22" fillId="2" borderId="9" xfId="0" applyFont="1" applyFill="1" applyBorder="1" applyAlignment="1">
      <alignment horizontal="left" vertical="center"/>
    </xf>
    <xf numFmtId="0" fontId="22" fillId="2" borderId="10" xfId="0" applyFont="1" applyFill="1" applyBorder="1" applyAlignment="1">
      <alignment horizontal="left" vertical="center"/>
    </xf>
    <xf numFmtId="0" fontId="22" fillId="2" borderId="0" xfId="0" applyFont="1" applyFill="1" applyAlignment="1">
      <alignment horizontal="left" vertical="center"/>
    </xf>
    <xf numFmtId="0" fontId="22" fillId="2" borderId="11" xfId="0" applyFont="1" applyFill="1" applyBorder="1" applyAlignment="1">
      <alignment horizontal="left" vertical="center"/>
    </xf>
    <xf numFmtId="0" fontId="22" fillId="2" borderId="12" xfId="0" applyFont="1" applyFill="1" applyBorder="1" applyAlignment="1">
      <alignment horizontal="left" vertical="center"/>
    </xf>
    <xf numFmtId="0" fontId="22" fillId="2" borderId="13" xfId="0" applyFont="1" applyFill="1" applyBorder="1" applyAlignment="1">
      <alignment horizontal="left" vertical="center"/>
    </xf>
    <xf numFmtId="0" fontId="22" fillId="2" borderId="14" xfId="0" applyFont="1" applyFill="1" applyBorder="1" applyAlignment="1">
      <alignment horizontal="left" vertical="center"/>
    </xf>
    <xf numFmtId="0" fontId="22" fillId="2" borderId="2"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0" xfId="0" applyFont="1" applyFill="1" applyAlignment="1">
      <alignment horizontal="center" vertical="center"/>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quotePrefix="1" applyFont="1" applyFill="1" applyBorder="1" applyAlignment="1">
      <alignment horizontal="center" vertical="center"/>
    </xf>
    <xf numFmtId="0" fontId="2" fillId="2" borderId="0" xfId="0" quotePrefix="1" applyFont="1" applyFill="1" applyAlignment="1">
      <alignment horizontal="center" vertical="center"/>
    </xf>
    <xf numFmtId="0" fontId="2" fillId="2" borderId="7" xfId="0" applyFont="1" applyFill="1" applyBorder="1" applyAlignment="1">
      <alignment horizontal="right" vertical="center"/>
    </xf>
    <xf numFmtId="0" fontId="2" fillId="2" borderId="9" xfId="0" applyFont="1" applyFill="1" applyBorder="1" applyAlignment="1">
      <alignment horizontal="right" vertical="center"/>
    </xf>
    <xf numFmtId="0" fontId="2" fillId="2" borderId="13" xfId="0" applyFont="1" applyFill="1" applyBorder="1" applyAlignment="1">
      <alignment horizontal="right" vertical="center"/>
    </xf>
    <xf numFmtId="0" fontId="2" fillId="2" borderId="1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5" fillId="2" borderId="10" xfId="0" applyFont="1" applyFill="1" applyBorder="1" applyAlignment="1">
      <alignment horizontal="distributed" vertical="center"/>
    </xf>
    <xf numFmtId="0" fontId="5" fillId="2" borderId="0" xfId="0" applyFont="1" applyFill="1" applyAlignment="1">
      <alignment horizontal="distributed" vertical="center"/>
    </xf>
    <xf numFmtId="0" fontId="5" fillId="2" borderId="11" xfId="0" applyFont="1" applyFill="1" applyBorder="1" applyAlignment="1">
      <alignment horizontal="distributed" vertical="center"/>
    </xf>
    <xf numFmtId="49" fontId="7" fillId="2" borderId="10"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7" fillId="2" borderId="11" xfId="0" applyNumberFormat="1" applyFont="1" applyFill="1" applyBorder="1" applyAlignment="1">
      <alignment horizontal="center" vertical="center"/>
    </xf>
    <xf numFmtId="49" fontId="2" fillId="2" borderId="10" xfId="0" quotePrefix="1"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11" xfId="0" applyNumberFormat="1" applyFont="1" applyFill="1" applyBorder="1" applyAlignment="1">
      <alignment horizontal="center" vertical="center"/>
    </xf>
    <xf numFmtId="180" fontId="2" fillId="2" borderId="10" xfId="0" applyNumberFormat="1" applyFont="1" applyFill="1" applyBorder="1" applyAlignment="1" applyProtection="1">
      <alignment horizontal="right" vertical="center"/>
      <protection locked="0"/>
    </xf>
    <xf numFmtId="180" fontId="2" fillId="2" borderId="0" xfId="0" applyNumberFormat="1" applyFont="1" applyFill="1" applyAlignment="1" applyProtection="1">
      <alignment horizontal="right" vertical="center"/>
      <protection locked="0"/>
    </xf>
    <xf numFmtId="180" fontId="2" fillId="2" borderId="11" xfId="0" applyNumberFormat="1" applyFont="1" applyFill="1" applyBorder="1" applyAlignment="1" applyProtection="1">
      <alignment horizontal="right" vertical="center"/>
      <protection locked="0"/>
    </xf>
    <xf numFmtId="0" fontId="3" fillId="2" borderId="0" xfId="0" applyFont="1" applyFill="1" applyAlignment="1">
      <alignment horizontal="center" vertical="center"/>
    </xf>
    <xf numFmtId="0" fontId="2" fillId="2" borderId="0" xfId="0" applyFont="1" applyFill="1" applyAlignment="1">
      <alignment horizontal="distributed" vertical="center"/>
    </xf>
    <xf numFmtId="0" fontId="2" fillId="2" borderId="2" xfId="0" applyFont="1" applyFill="1" applyBorder="1" applyAlignment="1">
      <alignment horizontal="center" vertical="center"/>
    </xf>
    <xf numFmtId="49" fontId="2" fillId="2" borderId="0" xfId="0" quotePrefix="1" applyNumberFormat="1" applyFont="1" applyFill="1" applyAlignment="1">
      <alignment horizontal="center" vertical="center"/>
    </xf>
    <xf numFmtId="49" fontId="2" fillId="2" borderId="11" xfId="0" quotePrefix="1" applyNumberFormat="1" applyFont="1" applyFill="1" applyBorder="1" applyAlignment="1">
      <alignment horizontal="center" vertical="center"/>
    </xf>
    <xf numFmtId="0" fontId="22" fillId="2" borderId="1" xfId="0" applyFont="1" applyFill="1" applyBorder="1" applyAlignment="1">
      <alignment horizontal="left" vertical="center"/>
    </xf>
    <xf numFmtId="0" fontId="6" fillId="2" borderId="0" xfId="0" applyFont="1" applyFill="1" applyAlignment="1">
      <alignment horizontal="distributed" vertical="center" wrapText="1"/>
    </xf>
    <xf numFmtId="0" fontId="25" fillId="2" borderId="0" xfId="0" applyFont="1" applyFill="1" applyAlignment="1">
      <alignment horizontal="distributed" vertical="center" wrapText="1"/>
    </xf>
    <xf numFmtId="0" fontId="2" fillId="2" borderId="4"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6" xfId="0" applyFont="1" applyFill="1" applyBorder="1" applyAlignment="1">
      <alignment horizontal="distributed" vertical="center"/>
    </xf>
    <xf numFmtId="0" fontId="5" fillId="2" borderId="8" xfId="0" applyFont="1" applyFill="1" applyBorder="1" applyAlignment="1">
      <alignment horizontal="distributed" vertical="center" wrapText="1"/>
    </xf>
    <xf numFmtId="0" fontId="5" fillId="2" borderId="7" xfId="0" applyFont="1" applyFill="1" applyBorder="1" applyAlignment="1">
      <alignment horizontal="distributed" vertical="center" wrapText="1"/>
    </xf>
    <xf numFmtId="0" fontId="5" fillId="2" borderId="9"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0" fontId="5" fillId="2" borderId="0" xfId="0" applyFont="1" applyFill="1" applyAlignment="1">
      <alignment horizontal="distributed" vertical="center" wrapText="1"/>
    </xf>
    <xf numFmtId="0" fontId="5" fillId="2" borderId="11" xfId="0" applyFont="1" applyFill="1" applyBorder="1" applyAlignment="1">
      <alignment horizontal="distributed" vertical="center" wrapText="1"/>
    </xf>
    <xf numFmtId="0" fontId="5" fillId="2" borderId="12" xfId="0" applyFont="1" applyFill="1" applyBorder="1" applyAlignment="1">
      <alignment horizontal="distributed" vertical="center" wrapText="1"/>
    </xf>
    <xf numFmtId="0" fontId="5" fillId="2" borderId="13" xfId="0" applyFont="1" applyFill="1" applyBorder="1" applyAlignment="1">
      <alignment horizontal="distributed" vertical="center" wrapText="1"/>
    </xf>
    <xf numFmtId="0" fontId="5" fillId="2" borderId="14" xfId="0" applyFont="1" applyFill="1" applyBorder="1" applyAlignment="1">
      <alignment horizontal="distributed" vertical="center" wrapText="1"/>
    </xf>
    <xf numFmtId="179" fontId="22" fillId="2" borderId="0" xfId="0" applyNumberFormat="1" applyFont="1" applyFill="1" applyAlignment="1">
      <alignment horizontal="distributed" vertical="center"/>
    </xf>
    <xf numFmtId="178" fontId="22" fillId="2" borderId="5" xfId="0" applyNumberFormat="1" applyFont="1" applyFill="1" applyBorder="1" applyAlignment="1">
      <alignment horizontal="center" vertical="center"/>
    </xf>
    <xf numFmtId="0" fontId="2" fillId="2" borderId="10" xfId="0" applyFont="1" applyFill="1" applyBorder="1" applyAlignment="1">
      <alignment horizontal="left" vertical="distributed" wrapText="1"/>
    </xf>
    <xf numFmtId="0" fontId="2" fillId="2" borderId="0" xfId="0" applyFont="1" applyFill="1" applyAlignment="1">
      <alignment horizontal="left" vertical="distributed" wrapText="1"/>
    </xf>
    <xf numFmtId="0" fontId="2" fillId="2" borderId="11" xfId="0" applyFont="1" applyFill="1" applyBorder="1" applyAlignment="1">
      <alignment horizontal="left" vertical="distributed" wrapText="1"/>
    </xf>
    <xf numFmtId="0" fontId="2" fillId="2" borderId="12" xfId="0" applyFont="1" applyFill="1" applyBorder="1" applyAlignment="1">
      <alignment horizontal="left" vertical="distributed" wrapText="1"/>
    </xf>
    <xf numFmtId="0" fontId="2" fillId="2" borderId="13" xfId="0" applyFont="1" applyFill="1" applyBorder="1" applyAlignment="1">
      <alignment horizontal="left" vertical="distributed" wrapText="1"/>
    </xf>
    <xf numFmtId="0" fontId="2" fillId="2" borderId="14" xfId="0" applyFont="1" applyFill="1" applyBorder="1" applyAlignment="1">
      <alignment horizontal="left" vertical="distributed" wrapText="1"/>
    </xf>
    <xf numFmtId="0" fontId="6" fillId="2" borderId="8" xfId="0" applyFont="1" applyFill="1" applyBorder="1" applyAlignment="1">
      <alignment horizontal="center" vertical="center" textRotation="255" shrinkToFit="1"/>
    </xf>
    <xf numFmtId="0" fontId="6" fillId="2" borderId="12" xfId="0" applyFont="1" applyFill="1" applyBorder="1" applyAlignment="1">
      <alignment horizontal="center" vertical="center" textRotation="255" shrinkToFit="1"/>
    </xf>
    <xf numFmtId="0" fontId="6" fillId="2" borderId="7" xfId="0" applyFont="1" applyFill="1" applyBorder="1" applyAlignment="1">
      <alignment horizontal="center" vertical="center" textRotation="255" shrinkToFit="1"/>
    </xf>
    <xf numFmtId="0" fontId="6" fillId="2" borderId="13" xfId="0" applyFont="1" applyFill="1" applyBorder="1" applyAlignment="1">
      <alignment horizontal="center" vertical="center" textRotation="255" shrinkToFit="1"/>
    </xf>
    <xf numFmtId="0" fontId="6" fillId="2" borderId="9" xfId="0" applyFont="1" applyFill="1" applyBorder="1" applyAlignment="1">
      <alignment horizontal="center" vertical="center" textRotation="255" shrinkToFit="1"/>
    </xf>
    <xf numFmtId="0" fontId="6" fillId="2" borderId="14" xfId="0" applyFont="1" applyFill="1" applyBorder="1" applyAlignment="1">
      <alignment horizontal="center" vertical="center" textRotation="255" shrinkToFit="1"/>
    </xf>
    <xf numFmtId="0" fontId="2" fillId="2" borderId="8" xfId="0" applyFont="1" applyFill="1" applyBorder="1" applyAlignment="1">
      <alignment horizontal="left" vertical="distributed" wrapText="1"/>
    </xf>
    <xf numFmtId="0" fontId="2" fillId="2" borderId="7" xfId="0" applyFont="1" applyFill="1" applyBorder="1" applyAlignment="1">
      <alignment horizontal="left" vertical="distributed" wrapText="1"/>
    </xf>
    <xf numFmtId="0" fontId="2" fillId="2" borderId="9" xfId="0" applyFont="1" applyFill="1" applyBorder="1" applyAlignment="1">
      <alignment horizontal="left" vertical="distributed" wrapText="1"/>
    </xf>
    <xf numFmtId="0" fontId="2" fillId="2" borderId="7"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2" borderId="10" xfId="0" applyFont="1" applyFill="1" applyBorder="1" applyAlignment="1">
      <alignment horizontal="distributed" vertical="center"/>
    </xf>
    <xf numFmtId="0" fontId="2" fillId="2" borderId="11" xfId="0" applyFont="1" applyFill="1" applyBorder="1" applyAlignment="1">
      <alignment horizontal="distributed" vertical="center"/>
    </xf>
    <xf numFmtId="0" fontId="22" fillId="2" borderId="12" xfId="0" applyFont="1" applyFill="1" applyBorder="1" applyAlignment="1">
      <alignment vertical="center"/>
    </xf>
    <xf numFmtId="0" fontId="22" fillId="2" borderId="13" xfId="0" applyFont="1" applyFill="1" applyBorder="1" applyAlignment="1">
      <alignment vertical="center"/>
    </xf>
    <xf numFmtId="0" fontId="22" fillId="2" borderId="13" xfId="0" applyFont="1" applyFill="1" applyBorder="1" applyAlignment="1">
      <alignment horizontal="right" vertical="center"/>
    </xf>
    <xf numFmtId="0" fontId="2" fillId="2" borderId="4" xfId="0" applyFont="1" applyFill="1" applyBorder="1" applyAlignment="1" applyProtection="1">
      <alignment horizontal="right" vertical="center"/>
      <protection locked="0"/>
    </xf>
    <xf numFmtId="0" fontId="2" fillId="2" borderId="5" xfId="0" applyFont="1" applyFill="1" applyBorder="1" applyAlignment="1" applyProtection="1">
      <alignment horizontal="right" vertical="center"/>
      <protection locked="0"/>
    </xf>
    <xf numFmtId="0" fontId="2" fillId="2" borderId="8"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protection locked="0"/>
    </xf>
    <xf numFmtId="0" fontId="2" fillId="2" borderId="12" xfId="0" applyFont="1" applyFill="1" applyBorder="1" applyAlignment="1" applyProtection="1">
      <alignment horizontal="right" vertical="center"/>
      <protection locked="0"/>
    </xf>
    <xf numFmtId="0" fontId="2" fillId="2" borderId="13" xfId="0" applyFont="1" applyFill="1" applyBorder="1" applyAlignment="1" applyProtection="1">
      <alignment horizontal="right" vertical="center"/>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9" fillId="2" borderId="8" xfId="0" applyFont="1" applyFill="1" applyBorder="1" applyAlignment="1">
      <alignment horizontal="center" vertical="distributed" textRotation="255" wrapText="1" indent="2"/>
    </xf>
    <xf numFmtId="0" fontId="9" fillId="2" borderId="7" xfId="0" applyFont="1" applyFill="1" applyBorder="1" applyAlignment="1">
      <alignment horizontal="center" vertical="distributed" textRotation="255" wrapText="1" indent="2"/>
    </xf>
    <xf numFmtId="0" fontId="9" fillId="2" borderId="9" xfId="0" applyFont="1" applyFill="1" applyBorder="1" applyAlignment="1">
      <alignment horizontal="center" vertical="distributed" textRotation="255" wrapText="1" indent="2"/>
    </xf>
    <xf numFmtId="0" fontId="9" fillId="2" borderId="10" xfId="0" applyFont="1" applyFill="1" applyBorder="1" applyAlignment="1">
      <alignment horizontal="center" vertical="distributed" textRotation="255" wrapText="1" indent="2"/>
    </xf>
    <xf numFmtId="0" fontId="9" fillId="2" borderId="0" xfId="0" applyFont="1" applyFill="1" applyAlignment="1">
      <alignment horizontal="center" vertical="distributed" textRotation="255" wrapText="1" indent="2"/>
    </xf>
    <xf numFmtId="0" fontId="9" fillId="2" borderId="11" xfId="0" applyFont="1" applyFill="1" applyBorder="1" applyAlignment="1">
      <alignment horizontal="center" vertical="distributed" textRotation="255" wrapText="1" indent="2"/>
    </xf>
    <xf numFmtId="0" fontId="9" fillId="2" borderId="12" xfId="0" applyFont="1" applyFill="1" applyBorder="1" applyAlignment="1">
      <alignment horizontal="center" vertical="distributed" textRotation="255" wrapText="1" indent="2"/>
    </xf>
    <xf numFmtId="0" fontId="9" fillId="2" borderId="13" xfId="0" applyFont="1" applyFill="1" applyBorder="1" applyAlignment="1">
      <alignment horizontal="center" vertical="distributed" textRotation="255" wrapText="1" indent="2"/>
    </xf>
    <xf numFmtId="0" fontId="9" fillId="2" borderId="14" xfId="0" applyFont="1" applyFill="1" applyBorder="1" applyAlignment="1">
      <alignment horizontal="center" vertical="distributed" textRotation="255" wrapText="1" indent="2"/>
    </xf>
    <xf numFmtId="0" fontId="5" fillId="2" borderId="8" xfId="0" applyFont="1" applyFill="1" applyBorder="1" applyAlignment="1">
      <alignment horizontal="center" vertical="center" textRotation="1" shrinkToFit="1"/>
    </xf>
    <xf numFmtId="0" fontId="5" fillId="2" borderId="9" xfId="0" applyFont="1" applyFill="1" applyBorder="1" applyAlignment="1">
      <alignment horizontal="center" vertical="center" textRotation="1" shrinkToFit="1"/>
    </xf>
    <xf numFmtId="0" fontId="5" fillId="2" borderId="10" xfId="0" applyFont="1" applyFill="1" applyBorder="1" applyAlignment="1">
      <alignment horizontal="center" vertical="center" textRotation="1" shrinkToFit="1"/>
    </xf>
    <xf numFmtId="0" fontId="5" fillId="2" borderId="11" xfId="0" applyFont="1" applyFill="1" applyBorder="1" applyAlignment="1">
      <alignment horizontal="center" vertical="center" textRotation="1" shrinkToFit="1"/>
    </xf>
    <xf numFmtId="0" fontId="5" fillId="2" borderId="12" xfId="0" applyFont="1" applyFill="1" applyBorder="1" applyAlignment="1">
      <alignment horizontal="center" vertical="center" textRotation="1" shrinkToFit="1"/>
    </xf>
    <xf numFmtId="0" fontId="5" fillId="2" borderId="14" xfId="0" applyFont="1" applyFill="1" applyBorder="1" applyAlignment="1">
      <alignment horizontal="center" vertical="center" textRotation="1" shrinkToFit="1"/>
    </xf>
    <xf numFmtId="0" fontId="5" fillId="2" borderId="8" xfId="0" applyFont="1" applyFill="1" applyBorder="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180" fontId="22" fillId="2" borderId="10" xfId="0" applyNumberFormat="1" applyFont="1" applyFill="1" applyBorder="1" applyAlignment="1">
      <alignment horizontal="right" vertical="center"/>
    </xf>
    <xf numFmtId="180" fontId="22" fillId="2" borderId="0" xfId="0" applyNumberFormat="1" applyFont="1" applyFill="1" applyAlignment="1">
      <alignment horizontal="right" vertical="center"/>
    </xf>
    <xf numFmtId="180" fontId="22" fillId="2" borderId="11" xfId="0" applyNumberFormat="1" applyFont="1" applyFill="1" applyBorder="1" applyAlignment="1">
      <alignment horizontal="right" vertical="center"/>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181" fontId="2" fillId="2" borderId="8" xfId="1" applyNumberFormat="1" applyFont="1" applyFill="1" applyBorder="1" applyAlignment="1" applyProtection="1">
      <alignment horizontal="center" vertical="center" shrinkToFit="1"/>
      <protection locked="0"/>
    </xf>
    <xf numFmtId="181" fontId="2" fillId="2" borderId="7" xfId="1" applyNumberFormat="1" applyFont="1" applyFill="1" applyBorder="1" applyAlignment="1" applyProtection="1">
      <alignment horizontal="center" vertical="center" shrinkToFit="1"/>
      <protection locked="0"/>
    </xf>
    <xf numFmtId="181" fontId="2" fillId="2" borderId="9" xfId="1" applyNumberFormat="1" applyFont="1" applyFill="1" applyBorder="1" applyAlignment="1" applyProtection="1">
      <alignment horizontal="center" vertical="center" shrinkToFit="1"/>
      <protection locked="0"/>
    </xf>
    <xf numFmtId="181" fontId="2" fillId="2" borderId="12" xfId="1" applyNumberFormat="1" applyFont="1" applyFill="1" applyBorder="1" applyAlignment="1" applyProtection="1">
      <alignment horizontal="center" vertical="center" shrinkToFit="1"/>
      <protection locked="0"/>
    </xf>
    <xf numFmtId="181" fontId="2" fillId="2" borderId="13" xfId="1" applyNumberFormat="1" applyFont="1" applyFill="1" applyBorder="1" applyAlignment="1" applyProtection="1">
      <alignment horizontal="center" vertical="center" shrinkToFit="1"/>
      <protection locked="0"/>
    </xf>
    <xf numFmtId="181" fontId="2" fillId="2" borderId="14" xfId="1" applyNumberFormat="1" applyFont="1" applyFill="1" applyBorder="1" applyAlignment="1" applyProtection="1">
      <alignment horizontal="center" vertical="center" shrinkToFit="1"/>
      <protection locked="0"/>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82" fontId="2" fillId="2" borderId="10" xfId="1" applyNumberFormat="1" applyFont="1" applyFill="1" applyBorder="1" applyAlignment="1" applyProtection="1">
      <alignment horizontal="center" vertical="center" shrinkToFit="1"/>
      <protection locked="0"/>
    </xf>
    <xf numFmtId="182" fontId="2" fillId="2" borderId="0" xfId="1" applyNumberFormat="1" applyFont="1" applyFill="1" applyBorder="1" applyAlignment="1" applyProtection="1">
      <alignment horizontal="center" vertical="center" shrinkToFit="1"/>
      <protection locked="0"/>
    </xf>
    <xf numFmtId="182" fontId="2" fillId="2" borderId="11" xfId="1" applyNumberFormat="1" applyFont="1" applyFill="1" applyBorder="1" applyAlignment="1" applyProtection="1">
      <alignment horizontal="center" vertical="center" shrinkToFit="1"/>
      <protection locked="0"/>
    </xf>
    <xf numFmtId="181" fontId="2" fillId="2" borderId="10" xfId="1" applyNumberFormat="1" applyFont="1" applyFill="1" applyBorder="1" applyAlignment="1" applyProtection="1">
      <alignment horizontal="center" vertical="center" shrinkToFit="1"/>
      <protection locked="0"/>
    </xf>
    <xf numFmtId="181" fontId="2" fillId="2" borderId="0" xfId="1" applyNumberFormat="1" applyFont="1" applyFill="1" applyBorder="1" applyAlignment="1" applyProtection="1">
      <alignment horizontal="center" vertical="center" shrinkToFit="1"/>
      <protection locked="0"/>
    </xf>
    <xf numFmtId="181" fontId="2" fillId="2" borderId="11" xfId="1" applyNumberFormat="1" applyFont="1" applyFill="1" applyBorder="1" applyAlignment="1" applyProtection="1">
      <alignment horizontal="center" vertical="center" shrinkToFit="1"/>
      <protection locked="0"/>
    </xf>
    <xf numFmtId="180" fontId="22" fillId="2" borderId="8" xfId="0" applyNumberFormat="1" applyFont="1" applyFill="1" applyBorder="1" applyAlignment="1">
      <alignment horizontal="center" vertical="center"/>
    </xf>
    <xf numFmtId="180" fontId="22" fillId="2" borderId="7" xfId="0" applyNumberFormat="1" applyFont="1" applyFill="1" applyBorder="1" applyAlignment="1">
      <alignment horizontal="center" vertical="center"/>
    </xf>
    <xf numFmtId="180" fontId="22" fillId="2" borderId="9" xfId="0" applyNumberFormat="1" applyFont="1" applyFill="1" applyBorder="1" applyAlignment="1">
      <alignment horizontal="center" vertical="center"/>
    </xf>
    <xf numFmtId="180" fontId="22" fillId="2" borderId="12" xfId="0" applyNumberFormat="1" applyFont="1" applyFill="1" applyBorder="1" applyAlignment="1">
      <alignment horizontal="center" vertical="center"/>
    </xf>
    <xf numFmtId="180" fontId="22" fillId="2" borderId="13" xfId="0" applyNumberFormat="1" applyFont="1" applyFill="1" applyBorder="1" applyAlignment="1">
      <alignment horizontal="center" vertical="center"/>
    </xf>
    <xf numFmtId="180" fontId="22" fillId="2" borderId="14" xfId="0" applyNumberFormat="1" applyFont="1" applyFill="1" applyBorder="1" applyAlignment="1">
      <alignment horizontal="center" vertical="center"/>
    </xf>
    <xf numFmtId="180" fontId="12" fillId="2" borderId="15" xfId="0" applyNumberFormat="1" applyFont="1" applyFill="1" applyBorder="1" applyAlignment="1">
      <alignment horizontal="right" vertical="center"/>
    </xf>
    <xf numFmtId="180" fontId="12" fillId="2" borderId="16" xfId="0" applyNumberFormat="1" applyFont="1" applyFill="1" applyBorder="1" applyAlignment="1">
      <alignment horizontal="right" vertical="center"/>
    </xf>
    <xf numFmtId="180" fontId="12" fillId="2" borderId="17" xfId="0" applyNumberFormat="1" applyFont="1" applyFill="1" applyBorder="1" applyAlignment="1">
      <alignment horizontal="right" vertical="center"/>
    </xf>
    <xf numFmtId="180" fontId="12" fillId="2" borderId="18" xfId="0" applyNumberFormat="1" applyFont="1" applyFill="1" applyBorder="1" applyAlignment="1">
      <alignment horizontal="right" vertical="center"/>
    </xf>
    <xf numFmtId="180" fontId="12" fillId="2" borderId="19" xfId="0" applyNumberFormat="1" applyFont="1" applyFill="1" applyBorder="1" applyAlignment="1">
      <alignment horizontal="right" vertical="center"/>
    </xf>
    <xf numFmtId="180" fontId="12" fillId="2" borderId="20" xfId="0" applyNumberFormat="1" applyFont="1" applyFill="1" applyBorder="1" applyAlignment="1">
      <alignment horizontal="right" vertical="center"/>
    </xf>
    <xf numFmtId="180" fontId="12" fillId="2" borderId="8" xfId="0" applyNumberFormat="1" applyFont="1" applyFill="1" applyBorder="1" applyAlignment="1" applyProtection="1">
      <alignment horizontal="center" vertical="center"/>
      <protection locked="0"/>
    </xf>
    <xf numFmtId="180" fontId="12" fillId="2" borderId="7" xfId="0" applyNumberFormat="1" applyFont="1" applyFill="1" applyBorder="1" applyAlignment="1" applyProtection="1">
      <alignment horizontal="center" vertical="center"/>
      <protection locked="0"/>
    </xf>
    <xf numFmtId="180" fontId="12" fillId="2" borderId="9" xfId="0" applyNumberFormat="1" applyFont="1" applyFill="1" applyBorder="1" applyAlignment="1" applyProtection="1">
      <alignment horizontal="center" vertical="center"/>
      <protection locked="0"/>
    </xf>
    <xf numFmtId="180" fontId="12" fillId="2" borderId="12" xfId="0" applyNumberFormat="1" applyFont="1" applyFill="1" applyBorder="1" applyAlignment="1" applyProtection="1">
      <alignment horizontal="center" vertical="center"/>
      <protection locked="0"/>
    </xf>
    <xf numFmtId="180" fontId="12" fillId="2" borderId="13" xfId="0" applyNumberFormat="1" applyFont="1" applyFill="1" applyBorder="1" applyAlignment="1" applyProtection="1">
      <alignment horizontal="center" vertical="center"/>
      <protection locked="0"/>
    </xf>
    <xf numFmtId="180" fontId="12" fillId="2" borderId="14" xfId="0" applyNumberFormat="1" applyFont="1" applyFill="1" applyBorder="1" applyAlignment="1" applyProtection="1">
      <alignment horizontal="center" vertical="center"/>
      <protection locked="0"/>
    </xf>
    <xf numFmtId="180" fontId="12" fillId="2" borderId="8" xfId="0" applyNumberFormat="1" applyFont="1" applyFill="1" applyBorder="1" applyAlignment="1">
      <alignment horizontal="right" vertical="center"/>
    </xf>
    <xf numFmtId="180" fontId="12" fillId="2" borderId="7" xfId="0" applyNumberFormat="1" applyFont="1" applyFill="1" applyBorder="1" applyAlignment="1">
      <alignment horizontal="right" vertical="center"/>
    </xf>
    <xf numFmtId="180" fontId="12" fillId="2" borderId="9" xfId="0" applyNumberFormat="1" applyFont="1" applyFill="1" applyBorder="1" applyAlignment="1">
      <alignment horizontal="right" vertical="center"/>
    </xf>
    <xf numFmtId="180" fontId="12" fillId="2" borderId="12" xfId="0" applyNumberFormat="1" applyFont="1" applyFill="1" applyBorder="1" applyAlignment="1">
      <alignment horizontal="right" vertical="center"/>
    </xf>
    <xf numFmtId="180" fontId="12" fillId="2" borderId="13" xfId="0" applyNumberFormat="1" applyFont="1" applyFill="1" applyBorder="1" applyAlignment="1">
      <alignment horizontal="right" vertical="center"/>
    </xf>
    <xf numFmtId="180" fontId="12" fillId="2" borderId="14" xfId="0" applyNumberFormat="1" applyFont="1" applyFill="1" applyBorder="1" applyAlignment="1">
      <alignment horizontal="right" vertical="center"/>
    </xf>
  </cellXfs>
  <cellStyles count="4">
    <cellStyle name="パーセント" xfId="1" builtinId="5"/>
    <cellStyle name="ハイパーリンク" xfId="3" builtinId="8"/>
    <cellStyle name="標準" xfId="0" builtinId="0"/>
    <cellStyle name="標準 2" xfId="2" xr:uid="{00000000-0005-0000-0000-000003000000}"/>
  </cellStyles>
  <dxfs count="1">
    <dxf>
      <fill>
        <patternFill>
          <bgColor rgb="FFFF0000"/>
        </patternFill>
      </fill>
    </dxf>
  </dxfs>
  <tableStyles count="0" defaultTableStyle="TableStyleMedium2"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114302</xdr:colOff>
      <xdr:row>1</xdr:row>
      <xdr:rowOff>47625</xdr:rowOff>
    </xdr:from>
    <xdr:to>
      <xdr:col>5</xdr:col>
      <xdr:colOff>74402</xdr:colOff>
      <xdr:row>7</xdr:row>
      <xdr:rowOff>36300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38127" y="180975"/>
          <a:ext cx="684000" cy="684000"/>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57150</xdr:colOff>
      <xdr:row>2</xdr:row>
      <xdr:rowOff>85725</xdr:rowOff>
    </xdr:from>
    <xdr:ext cx="607859"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04800" y="3810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明朝" panose="02020609040205080304" pitchFamily="17" charset="-128"/>
              <a:ea typeface="ＭＳ 明朝" panose="02020609040205080304" pitchFamily="17" charset="-128"/>
            </a:rPr>
            <a:t>受付印</a:t>
          </a:r>
        </a:p>
      </xdr:txBody>
    </xdr:sp>
    <xdr:clientData/>
  </xdr:oneCellAnchor>
  <xdr:oneCellAnchor>
    <xdr:from>
      <xdr:col>27</xdr:col>
      <xdr:colOff>119270</xdr:colOff>
      <xdr:row>77</xdr:row>
      <xdr:rowOff>0</xdr:rowOff>
    </xdr:from>
    <xdr:ext cx="385555" cy="92398"/>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643520" y="115062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1</xdr:col>
      <xdr:colOff>66674</xdr:colOff>
      <xdr:row>57</xdr:row>
      <xdr:rowOff>104773</xdr:rowOff>
    </xdr:from>
    <xdr:ext cx="657225" cy="1390651"/>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90499" y="9010648"/>
          <a:ext cx="657225" cy="1390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に掲げる事業</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第１項第２号</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県税条例第　条</a:t>
          </a:r>
        </a:p>
      </xdr:txBody>
    </xdr:sp>
    <xdr:clientData/>
  </xdr:oneCellAnchor>
  <xdr:oneCellAnchor>
    <xdr:from>
      <xdr:col>2</xdr:col>
      <xdr:colOff>66675</xdr:colOff>
      <xdr:row>46</xdr:row>
      <xdr:rowOff>76200</xdr:rowOff>
    </xdr:from>
    <xdr:ext cx="453970" cy="1743075"/>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14325" y="7400925"/>
          <a:ext cx="453970" cy="174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pPr algn="ctr"/>
          <a:r>
            <a:rPr kumimoji="1" lang="ja-JP" altLang="en-US" sz="900">
              <a:latin typeface="ＭＳ 明朝" panose="02020609040205080304" pitchFamily="17" charset="-128"/>
              <a:ea typeface="ＭＳ 明朝" panose="02020609040205080304" pitchFamily="17" charset="-128"/>
            </a:rPr>
            <a:t>第１号に掲げる事業</a:t>
          </a:r>
          <a:endParaRPr kumimoji="1" lang="en-US" altLang="ja-JP" sz="900">
            <a:latin typeface="ＭＳ 明朝" panose="02020609040205080304" pitchFamily="17" charset="-128"/>
            <a:ea typeface="ＭＳ 明朝" panose="02020609040205080304" pitchFamily="17" charset="-128"/>
          </a:endParaRPr>
        </a:p>
        <a:p>
          <a:pPr algn="ctr"/>
          <a:r>
            <a:rPr kumimoji="1" lang="ja-JP" altLang="en-US" sz="900">
              <a:latin typeface="ＭＳ 明朝" panose="02020609040205080304" pitchFamily="17" charset="-128"/>
              <a:ea typeface="ＭＳ 明朝" panose="02020609040205080304" pitchFamily="17" charset="-128"/>
            </a:rPr>
            <a:t>県税条例第　条第１項</a:t>
          </a:r>
        </a:p>
      </xdr:txBody>
    </xdr:sp>
    <xdr:clientData/>
  </xdr:oneCellAnchor>
  <xdr:oneCellAnchor>
    <xdr:from>
      <xdr:col>1</xdr:col>
      <xdr:colOff>66674</xdr:colOff>
      <xdr:row>60</xdr:row>
      <xdr:rowOff>409573</xdr:rowOff>
    </xdr:from>
    <xdr:ext cx="657225" cy="1390651"/>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90499" y="10125073"/>
          <a:ext cx="657225" cy="1390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に掲げる事業</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第１項第３号</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県税条例第　条</a:t>
          </a:r>
        </a:p>
      </xdr:txBody>
    </xdr:sp>
    <xdr:clientData/>
  </xdr:oneCellAnchor>
  <xdr:oneCellAnchor>
    <xdr:from>
      <xdr:col>1</xdr:col>
      <xdr:colOff>66675</xdr:colOff>
      <xdr:row>68</xdr:row>
      <xdr:rowOff>38100</xdr:rowOff>
    </xdr:from>
    <xdr:ext cx="657225" cy="1390651"/>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90500" y="11325225"/>
          <a:ext cx="657225" cy="1390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に掲げる事業</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第４項第２号</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県税条例第　条</a:t>
          </a:r>
        </a:p>
      </xdr:txBody>
    </xdr:sp>
    <xdr:clientData/>
  </xdr:oneCellAnchor>
  <xdr:oneCellAnchor>
    <xdr:from>
      <xdr:col>1</xdr:col>
      <xdr:colOff>8222</xdr:colOff>
      <xdr:row>72</xdr:row>
      <xdr:rowOff>142875</xdr:rowOff>
    </xdr:from>
    <xdr:ext cx="588623" cy="242374"/>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32047" y="12182475"/>
          <a:ext cx="5886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spAutoFit/>
        </a:bodyPr>
        <a:lstStyle/>
        <a:p>
          <a:pPr algn="ctr"/>
          <a:r>
            <a:rPr kumimoji="1" lang="en-US" altLang="ja-JP" sz="900">
              <a:latin typeface="ＭＳ 明朝" panose="02020609040205080304" pitchFamily="17" charset="-128"/>
              <a:ea typeface="ＭＳ 明朝" panose="02020609040205080304" pitchFamily="17" charset="-128"/>
            </a:rPr>
            <a:t>33</a:t>
          </a:r>
          <a:endParaRPr kumimoji="1" lang="ja-JP" altLang="en-US" sz="900">
            <a:latin typeface="ＭＳ 明朝" panose="02020609040205080304" pitchFamily="17" charset="-128"/>
            <a:ea typeface="ＭＳ 明朝" panose="02020609040205080304" pitchFamily="17" charset="-128"/>
          </a:endParaRPr>
        </a:p>
      </xdr:txBody>
    </xdr:sp>
    <xdr:clientData/>
  </xdr:oneCellAnchor>
  <xdr:oneCellAnchor>
    <xdr:from>
      <xdr:col>1</xdr:col>
      <xdr:colOff>8222</xdr:colOff>
      <xdr:row>66</xdr:row>
      <xdr:rowOff>0</xdr:rowOff>
    </xdr:from>
    <xdr:ext cx="588623" cy="242374"/>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2047" y="10982325"/>
          <a:ext cx="5886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spAutoFit/>
        </a:bodyPr>
        <a:lstStyle/>
        <a:p>
          <a:pPr algn="ctr"/>
          <a:r>
            <a:rPr kumimoji="1" lang="en-US" altLang="ja-JP" sz="900">
              <a:latin typeface="ＭＳ 明朝" panose="02020609040205080304" pitchFamily="17" charset="-128"/>
              <a:ea typeface="ＭＳ 明朝" panose="02020609040205080304" pitchFamily="17" charset="-128"/>
            </a:rPr>
            <a:t>33</a:t>
          </a:r>
          <a:endParaRPr kumimoji="1" lang="ja-JP" altLang="en-US" sz="900">
            <a:latin typeface="ＭＳ 明朝" panose="02020609040205080304" pitchFamily="17" charset="-128"/>
            <a:ea typeface="ＭＳ 明朝" panose="02020609040205080304" pitchFamily="17" charset="-128"/>
          </a:endParaRPr>
        </a:p>
      </xdr:txBody>
    </xdr:sp>
    <xdr:clientData/>
  </xdr:oneCellAnchor>
  <xdr:oneCellAnchor>
    <xdr:from>
      <xdr:col>1</xdr:col>
      <xdr:colOff>8222</xdr:colOff>
      <xdr:row>60</xdr:row>
      <xdr:rowOff>161925</xdr:rowOff>
    </xdr:from>
    <xdr:ext cx="588623" cy="242374"/>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32047" y="9877425"/>
          <a:ext cx="5886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spAutoFit/>
        </a:bodyPr>
        <a:lstStyle/>
        <a:p>
          <a:pPr algn="ctr"/>
          <a:r>
            <a:rPr kumimoji="1" lang="en-US" altLang="ja-JP" sz="900">
              <a:latin typeface="ＭＳ 明朝" panose="02020609040205080304" pitchFamily="17" charset="-128"/>
              <a:ea typeface="ＭＳ 明朝" panose="02020609040205080304" pitchFamily="17" charset="-128"/>
            </a:rPr>
            <a:t>33</a:t>
          </a:r>
          <a:endParaRPr kumimoji="1" lang="ja-JP" altLang="en-US" sz="900">
            <a:latin typeface="ＭＳ 明朝" panose="02020609040205080304" pitchFamily="17" charset="-128"/>
            <a:ea typeface="ＭＳ 明朝" panose="02020609040205080304" pitchFamily="17" charset="-128"/>
          </a:endParaRPr>
        </a:p>
      </xdr:txBody>
    </xdr:sp>
    <xdr:clientData/>
  </xdr:oneCellAnchor>
  <xdr:oneCellAnchor>
    <xdr:from>
      <xdr:col>1</xdr:col>
      <xdr:colOff>55847</xdr:colOff>
      <xdr:row>52</xdr:row>
      <xdr:rowOff>28575</xdr:rowOff>
    </xdr:from>
    <xdr:ext cx="588623" cy="242374"/>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79672" y="8229600"/>
          <a:ext cx="5886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spAutoFit/>
        </a:bodyPr>
        <a:lstStyle/>
        <a:p>
          <a:pPr algn="ctr"/>
          <a:r>
            <a:rPr kumimoji="1" lang="en-US" altLang="ja-JP" sz="900">
              <a:latin typeface="ＭＳ 明朝" panose="02020609040205080304" pitchFamily="17" charset="-128"/>
              <a:ea typeface="ＭＳ 明朝" panose="02020609040205080304" pitchFamily="17" charset="-128"/>
            </a:rPr>
            <a:t>33</a:t>
          </a:r>
          <a:endParaRPr kumimoji="1" lang="ja-JP" altLang="en-US" sz="9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40"/>
  <sheetViews>
    <sheetView tabSelected="1" view="pageBreakPreview" zoomScaleNormal="100" zoomScaleSheetLayoutView="100" workbookViewId="0">
      <selection activeCell="J2" sqref="J2:K2"/>
    </sheetView>
  </sheetViews>
  <sheetFormatPr defaultRowHeight="18.75"/>
  <cols>
    <col min="1" max="1" width="2.625" style="92" customWidth="1"/>
    <col min="2" max="27" width="2.625" style="74" customWidth="1"/>
    <col min="28" max="32" width="2.625" style="92" customWidth="1"/>
    <col min="33" max="33" width="8.625" style="89" customWidth="1"/>
    <col min="34" max="35" width="15.125" style="89" customWidth="1"/>
    <col min="36" max="16384" width="9" style="3"/>
  </cols>
  <sheetData>
    <row r="1" spans="1:35" s="82" customFormat="1" ht="20.100000000000001" customHeight="1" thickBo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1"/>
      <c r="AD1" s="81"/>
      <c r="AE1" s="81"/>
      <c r="AF1" s="81"/>
    </row>
    <row r="2" spans="1:35" s="2" customFormat="1" ht="20.100000000000001" customHeight="1" thickBot="1">
      <c r="A2" s="80"/>
      <c r="B2" s="81"/>
      <c r="C2" s="80"/>
      <c r="D2" s="80"/>
      <c r="E2" s="80"/>
      <c r="F2" s="80"/>
      <c r="G2" s="80"/>
      <c r="H2" s="80"/>
      <c r="I2" s="93" t="s">
        <v>74</v>
      </c>
      <c r="J2" s="137"/>
      <c r="K2" s="138"/>
      <c r="L2" s="139" t="e">
        <f>VLOOKUP($J$2,$AG$2:$AI$13,2,FALSE)</f>
        <v>#N/A</v>
      </c>
      <c r="M2" s="140"/>
      <c r="N2" s="140"/>
      <c r="O2" s="140"/>
      <c r="P2" s="140"/>
      <c r="Q2" s="140"/>
      <c r="R2" s="140"/>
      <c r="S2" s="140"/>
      <c r="T2" s="140"/>
      <c r="U2" s="140"/>
      <c r="V2" s="141"/>
      <c r="W2" s="141"/>
      <c r="X2" s="142" t="s">
        <v>75</v>
      </c>
      <c r="Y2" s="142"/>
      <c r="Z2" s="142"/>
      <c r="AA2" s="142"/>
      <c r="AB2" s="80"/>
      <c r="AC2" s="81"/>
      <c r="AD2" s="81"/>
      <c r="AE2" s="81"/>
      <c r="AF2" s="81"/>
      <c r="AG2" s="83" t="s">
        <v>76</v>
      </c>
      <c r="AH2" s="84" t="s">
        <v>77</v>
      </c>
      <c r="AI2" s="83" t="s">
        <v>78</v>
      </c>
    </row>
    <row r="3" spans="1:35" s="2" customFormat="1" ht="20.100000000000001" customHeight="1">
      <c r="A3" s="80"/>
      <c r="B3" s="93"/>
      <c r="C3" s="81"/>
      <c r="D3" s="81"/>
      <c r="E3" s="80"/>
      <c r="F3" s="80"/>
      <c r="G3" s="80"/>
      <c r="H3" s="80"/>
      <c r="I3" s="80"/>
      <c r="J3" s="80"/>
      <c r="K3" s="80"/>
      <c r="L3" s="143" t="e">
        <f>VLOOKUP($J$2,$AG$2:$AI$13,3,FALSE)</f>
        <v>#N/A</v>
      </c>
      <c r="M3" s="143"/>
      <c r="N3" s="143"/>
      <c r="O3" s="143"/>
      <c r="P3" s="143"/>
      <c r="Q3" s="143"/>
      <c r="R3" s="143"/>
      <c r="S3" s="143"/>
      <c r="T3" s="143"/>
      <c r="U3" s="143"/>
      <c r="V3" s="141"/>
      <c r="W3" s="141"/>
      <c r="X3" s="142"/>
      <c r="Y3" s="142"/>
      <c r="Z3" s="142"/>
      <c r="AA3" s="142"/>
      <c r="AB3" s="80"/>
      <c r="AC3" s="81"/>
      <c r="AD3" s="81"/>
      <c r="AE3" s="81"/>
      <c r="AF3" s="81"/>
      <c r="AG3" s="85" t="s">
        <v>79</v>
      </c>
      <c r="AH3" s="86" t="s">
        <v>80</v>
      </c>
      <c r="AI3" s="87" t="s">
        <v>81</v>
      </c>
    </row>
    <row r="4" spans="1:35" s="2" customFormat="1" ht="20.100000000000001"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1"/>
      <c r="AD4" s="81"/>
      <c r="AE4" s="81"/>
      <c r="AF4" s="81"/>
      <c r="AG4" s="85" t="s">
        <v>82</v>
      </c>
      <c r="AH4" s="86" t="s">
        <v>83</v>
      </c>
      <c r="AI4" s="87" t="s">
        <v>84</v>
      </c>
    </row>
    <row r="5" spans="1:35" s="2" customFormat="1" ht="20.100000000000001" customHeight="1">
      <c r="A5" s="80"/>
      <c r="B5" s="107" t="s">
        <v>85</v>
      </c>
      <c r="C5" s="107"/>
      <c r="D5" s="107"/>
      <c r="E5" s="107"/>
      <c r="F5" s="107"/>
      <c r="G5" s="107"/>
      <c r="H5" s="107"/>
      <c r="I5" s="107"/>
      <c r="J5" s="136"/>
      <c r="K5" s="136"/>
      <c r="L5" s="136"/>
      <c r="M5" s="136"/>
      <c r="N5" s="136"/>
      <c r="O5" s="136"/>
      <c r="P5" s="136"/>
      <c r="Q5" s="80"/>
      <c r="R5" s="80"/>
      <c r="S5" s="80"/>
      <c r="T5" s="80"/>
      <c r="U5" s="80"/>
      <c r="V5" s="80"/>
      <c r="W5" s="80"/>
      <c r="X5" s="80"/>
      <c r="Y5" s="80"/>
      <c r="Z5" s="80"/>
      <c r="AA5" s="80"/>
      <c r="AB5" s="80"/>
      <c r="AC5" s="81"/>
      <c r="AD5" s="81"/>
      <c r="AE5" s="81"/>
      <c r="AF5" s="81"/>
      <c r="AG5" s="85" t="s">
        <v>86</v>
      </c>
      <c r="AH5" s="86" t="s">
        <v>87</v>
      </c>
      <c r="AI5" s="87" t="s">
        <v>88</v>
      </c>
    </row>
    <row r="6" spans="1:35" s="1" customFormat="1" ht="20.100000000000001" customHeight="1">
      <c r="A6" s="80"/>
      <c r="B6" s="107" t="s">
        <v>89</v>
      </c>
      <c r="C6" s="107"/>
      <c r="D6" s="107"/>
      <c r="E6" s="107"/>
      <c r="F6" s="107"/>
      <c r="G6" s="107"/>
      <c r="H6" s="107"/>
      <c r="I6" s="107"/>
      <c r="J6" s="111"/>
      <c r="K6" s="112"/>
      <c r="L6" s="112"/>
      <c r="M6" s="112"/>
      <c r="N6" s="112"/>
      <c r="O6" s="112"/>
      <c r="P6" s="112"/>
      <c r="Q6" s="112"/>
      <c r="R6" s="112"/>
      <c r="S6" s="112"/>
      <c r="T6" s="112"/>
      <c r="U6" s="112"/>
      <c r="V6" s="112"/>
      <c r="W6" s="112"/>
      <c r="X6" s="112"/>
      <c r="Y6" s="112"/>
      <c r="Z6" s="112"/>
      <c r="AA6" s="113"/>
      <c r="AB6" s="80"/>
      <c r="AC6" s="80"/>
      <c r="AD6" s="80"/>
      <c r="AE6" s="80"/>
      <c r="AF6" s="80"/>
      <c r="AG6" s="85" t="s">
        <v>90</v>
      </c>
      <c r="AH6" s="86" t="s">
        <v>91</v>
      </c>
      <c r="AI6" s="87" t="s">
        <v>92</v>
      </c>
    </row>
    <row r="7" spans="1:35" s="1" customFormat="1" ht="20.100000000000001" customHeight="1">
      <c r="A7" s="80"/>
      <c r="B7" s="121" t="s">
        <v>93</v>
      </c>
      <c r="C7" s="122"/>
      <c r="D7" s="122"/>
      <c r="E7" s="122"/>
      <c r="F7" s="122"/>
      <c r="G7" s="122"/>
      <c r="H7" s="122"/>
      <c r="I7" s="123"/>
      <c r="J7" s="111"/>
      <c r="K7" s="112"/>
      <c r="L7" s="112"/>
      <c r="M7" s="112"/>
      <c r="N7" s="112"/>
      <c r="O7" s="112"/>
      <c r="P7" s="112"/>
      <c r="Q7" s="112"/>
      <c r="R7" s="112"/>
      <c r="S7" s="112"/>
      <c r="T7" s="112"/>
      <c r="U7" s="112"/>
      <c r="V7" s="112"/>
      <c r="W7" s="112"/>
      <c r="X7" s="112"/>
      <c r="Y7" s="112"/>
      <c r="Z7" s="112"/>
      <c r="AA7" s="113"/>
      <c r="AB7" s="80"/>
      <c r="AC7" s="80"/>
      <c r="AD7" s="80"/>
      <c r="AE7" s="80"/>
      <c r="AF7" s="80"/>
      <c r="AG7" s="85" t="s">
        <v>94</v>
      </c>
      <c r="AH7" s="86" t="s">
        <v>95</v>
      </c>
      <c r="AI7" s="87" t="s">
        <v>96</v>
      </c>
    </row>
    <row r="8" spans="1:35" s="1" customFormat="1" ht="20.100000000000001" customHeight="1">
      <c r="A8" s="80"/>
      <c r="B8" s="107" t="s">
        <v>97</v>
      </c>
      <c r="C8" s="107"/>
      <c r="D8" s="107"/>
      <c r="E8" s="107"/>
      <c r="F8" s="107"/>
      <c r="G8" s="107"/>
      <c r="H8" s="107"/>
      <c r="I8" s="107"/>
      <c r="J8" s="127"/>
      <c r="K8" s="128"/>
      <c r="L8" s="128"/>
      <c r="M8" s="128"/>
      <c r="N8" s="128"/>
      <c r="O8" s="128"/>
      <c r="P8" s="128"/>
      <c r="Q8" s="128"/>
      <c r="R8" s="128"/>
      <c r="S8" s="128"/>
      <c r="T8" s="129"/>
      <c r="U8" s="80"/>
      <c r="V8" s="80"/>
      <c r="W8" s="80"/>
      <c r="X8" s="80"/>
      <c r="Y8" s="80"/>
      <c r="Z8" s="80"/>
      <c r="AA8" s="80"/>
      <c r="AB8" s="80"/>
      <c r="AC8" s="80"/>
      <c r="AD8" s="80"/>
      <c r="AE8" s="80"/>
      <c r="AF8" s="80"/>
      <c r="AG8" s="85" t="s">
        <v>98</v>
      </c>
      <c r="AH8" s="86" t="s">
        <v>99</v>
      </c>
      <c r="AI8" s="87" t="s">
        <v>100</v>
      </c>
    </row>
    <row r="9" spans="1:35" s="1" customFormat="1" ht="20.100000000000001" customHeight="1">
      <c r="A9" s="80"/>
      <c r="B9" s="107" t="s">
        <v>101</v>
      </c>
      <c r="C9" s="107"/>
      <c r="D9" s="107"/>
      <c r="E9" s="107"/>
      <c r="F9" s="107"/>
      <c r="G9" s="107"/>
      <c r="H9" s="107"/>
      <c r="I9" s="107"/>
      <c r="J9" s="133"/>
      <c r="K9" s="134"/>
      <c r="L9" s="134"/>
      <c r="M9" s="134"/>
      <c r="N9" s="134"/>
      <c r="O9" s="134"/>
      <c r="P9" s="135"/>
      <c r="Q9" s="102"/>
      <c r="R9" s="80"/>
      <c r="S9" s="80"/>
      <c r="T9" s="80"/>
      <c r="U9" s="80"/>
      <c r="V9" s="80"/>
      <c r="W9" s="80"/>
      <c r="X9" s="80"/>
      <c r="Y9" s="80"/>
      <c r="Z9" s="80"/>
      <c r="AA9" s="80"/>
      <c r="AB9" s="80"/>
      <c r="AC9" s="80"/>
      <c r="AD9" s="80"/>
      <c r="AE9" s="80"/>
      <c r="AF9" s="80"/>
      <c r="AG9" s="85" t="s">
        <v>102</v>
      </c>
      <c r="AH9" s="86" t="s">
        <v>103</v>
      </c>
      <c r="AI9" s="87" t="s">
        <v>104</v>
      </c>
    </row>
    <row r="10" spans="1:35" s="1" customFormat="1" ht="20.100000000000001" hidden="1" customHeight="1">
      <c r="A10" s="80"/>
      <c r="B10" s="130" t="str">
        <f>TEXT(J9,"????????????0")</f>
        <v xml:space="preserve">            0</v>
      </c>
      <c r="C10" s="131"/>
      <c r="D10" s="131"/>
      <c r="E10" s="131"/>
      <c r="F10" s="131"/>
      <c r="G10" s="131"/>
      <c r="H10" s="131"/>
      <c r="I10" s="132"/>
      <c r="J10" s="71">
        <v>1</v>
      </c>
      <c r="K10" s="72">
        <v>2</v>
      </c>
      <c r="L10" s="72">
        <v>3</v>
      </c>
      <c r="M10" s="72">
        <v>4</v>
      </c>
      <c r="N10" s="72">
        <v>5</v>
      </c>
      <c r="O10" s="72">
        <v>6</v>
      </c>
      <c r="P10" s="72">
        <v>7</v>
      </c>
      <c r="Q10" s="73">
        <v>8</v>
      </c>
      <c r="R10" s="73">
        <v>9</v>
      </c>
      <c r="S10" s="73">
        <v>10</v>
      </c>
      <c r="T10" s="73">
        <v>11</v>
      </c>
      <c r="U10" s="73">
        <v>12</v>
      </c>
      <c r="V10" s="73">
        <v>13</v>
      </c>
      <c r="AB10" s="80"/>
      <c r="AC10" s="80"/>
      <c r="AD10" s="80"/>
      <c r="AE10" s="80"/>
      <c r="AF10" s="80"/>
      <c r="AG10" s="80"/>
      <c r="AH10" s="80"/>
      <c r="AI10" s="80"/>
    </row>
    <row r="11" spans="1:35" s="1" customFormat="1" ht="20.100000000000001" customHeight="1">
      <c r="A11" s="80"/>
      <c r="B11" s="107" t="s">
        <v>105</v>
      </c>
      <c r="C11" s="107"/>
      <c r="D11" s="107"/>
      <c r="E11" s="107"/>
      <c r="F11" s="107"/>
      <c r="G11" s="107"/>
      <c r="H11" s="107"/>
      <c r="I11" s="107"/>
      <c r="J11" s="106" t="s">
        <v>106</v>
      </c>
      <c r="K11" s="126"/>
      <c r="L11" s="126"/>
      <c r="M11" s="126"/>
      <c r="N11" s="126"/>
      <c r="O11" s="105" t="s">
        <v>107</v>
      </c>
      <c r="P11" s="126"/>
      <c r="Q11" s="126"/>
      <c r="R11" s="126"/>
      <c r="S11" s="105" t="s">
        <v>108</v>
      </c>
      <c r="T11" s="103"/>
      <c r="U11" s="126"/>
      <c r="V11" s="126"/>
      <c r="W11" s="126"/>
      <c r="X11" s="126"/>
      <c r="Y11" s="126"/>
      <c r="Z11" s="103"/>
      <c r="AA11" s="104"/>
      <c r="AB11" s="88"/>
      <c r="AC11" s="80"/>
      <c r="AD11" s="80"/>
      <c r="AE11" s="80"/>
      <c r="AF11" s="80"/>
      <c r="AG11" s="85" t="s">
        <v>109</v>
      </c>
      <c r="AH11" s="86" t="s">
        <v>110</v>
      </c>
      <c r="AI11" s="87" t="s">
        <v>111</v>
      </c>
    </row>
    <row r="12" spans="1:35" s="1" customFormat="1" ht="20.100000000000001" customHeight="1">
      <c r="A12" s="80"/>
      <c r="B12" s="121" t="s">
        <v>137</v>
      </c>
      <c r="C12" s="122"/>
      <c r="D12" s="122"/>
      <c r="E12" s="122"/>
      <c r="F12" s="122"/>
      <c r="G12" s="122"/>
      <c r="H12" s="122"/>
      <c r="I12" s="123"/>
      <c r="J12" s="124"/>
      <c r="K12" s="125"/>
      <c r="L12" s="125"/>
      <c r="M12" s="125"/>
      <c r="N12" s="125"/>
      <c r="O12" s="125"/>
      <c r="P12" s="125"/>
      <c r="Q12" s="125"/>
      <c r="R12" s="125"/>
      <c r="S12" s="125"/>
      <c r="T12" s="125"/>
      <c r="U12" s="125"/>
      <c r="V12" s="125"/>
      <c r="W12" s="125"/>
      <c r="X12" s="125"/>
      <c r="Y12" s="125"/>
      <c r="Z12" s="125"/>
      <c r="AA12" s="125"/>
      <c r="AB12" s="88"/>
      <c r="AC12" s="80"/>
      <c r="AD12" s="80"/>
      <c r="AE12" s="80"/>
      <c r="AF12" s="80"/>
      <c r="AG12" s="85" t="s">
        <v>113</v>
      </c>
      <c r="AH12" s="86" t="s">
        <v>114</v>
      </c>
      <c r="AI12" s="87" t="s">
        <v>115</v>
      </c>
    </row>
    <row r="13" spans="1:35" s="2" customFormat="1" ht="20.100000000000001" customHeight="1">
      <c r="A13" s="80"/>
      <c r="B13" s="108" t="s">
        <v>112</v>
      </c>
      <c r="C13" s="109"/>
      <c r="D13" s="109"/>
      <c r="E13" s="109"/>
      <c r="F13" s="109"/>
      <c r="G13" s="109"/>
      <c r="H13" s="109"/>
      <c r="I13" s="110"/>
      <c r="J13" s="111"/>
      <c r="K13" s="112"/>
      <c r="L13" s="112"/>
      <c r="M13" s="112"/>
      <c r="N13" s="112"/>
      <c r="O13" s="112"/>
      <c r="P13" s="112"/>
      <c r="Q13" s="112"/>
      <c r="R13" s="112"/>
      <c r="S13" s="112"/>
      <c r="T13" s="112"/>
      <c r="U13" s="112"/>
      <c r="V13" s="112"/>
      <c r="W13" s="112"/>
      <c r="X13" s="112"/>
      <c r="Y13" s="112"/>
      <c r="Z13" s="112"/>
      <c r="AA13" s="113"/>
      <c r="AB13" s="80"/>
      <c r="AC13" s="80"/>
      <c r="AD13" s="80"/>
      <c r="AE13" s="80"/>
      <c r="AF13" s="80"/>
      <c r="AG13" s="85" t="s">
        <v>117</v>
      </c>
      <c r="AH13" s="86" t="s">
        <v>118</v>
      </c>
      <c r="AI13" s="87" t="s">
        <v>119</v>
      </c>
    </row>
    <row r="14" spans="1:35" s="2" customFormat="1" ht="20.100000000000001" customHeight="1">
      <c r="A14" s="80"/>
      <c r="B14" s="114" t="s">
        <v>116</v>
      </c>
      <c r="C14" s="115"/>
      <c r="D14" s="115"/>
      <c r="E14" s="115"/>
      <c r="F14" s="115"/>
      <c r="G14" s="115"/>
      <c r="H14" s="115"/>
      <c r="I14" s="116"/>
      <c r="J14" s="120"/>
      <c r="K14" s="120"/>
      <c r="L14" s="120"/>
      <c r="M14" s="120"/>
      <c r="N14" s="120"/>
      <c r="O14" s="120"/>
      <c r="P14" s="120"/>
      <c r="Q14" s="96" t="s">
        <v>154</v>
      </c>
      <c r="R14" s="96"/>
      <c r="S14" s="96"/>
      <c r="T14" s="96"/>
      <c r="U14" s="96"/>
      <c r="V14" s="96"/>
      <c r="W14" s="97"/>
      <c r="X14" s="97"/>
      <c r="Y14" s="97"/>
      <c r="Z14" s="97"/>
      <c r="AA14" s="81"/>
      <c r="AB14" s="81"/>
      <c r="AC14" s="81"/>
      <c r="AD14" s="81"/>
      <c r="AE14" s="81"/>
      <c r="AF14" s="81"/>
      <c r="AG14" s="82"/>
      <c r="AH14" s="82"/>
      <c r="AI14" s="82"/>
    </row>
    <row r="15" spans="1:35" s="2" customFormat="1" ht="20.100000000000001" customHeight="1">
      <c r="A15" s="80"/>
      <c r="B15" s="117"/>
      <c r="C15" s="118"/>
      <c r="D15" s="118"/>
      <c r="E15" s="118"/>
      <c r="F15" s="118"/>
      <c r="G15" s="118"/>
      <c r="H15" s="118"/>
      <c r="I15" s="119"/>
      <c r="J15" s="120"/>
      <c r="K15" s="120"/>
      <c r="L15" s="120"/>
      <c r="M15" s="120"/>
      <c r="N15" s="120"/>
      <c r="O15" s="120"/>
      <c r="P15" s="120"/>
      <c r="Q15" s="96" t="s">
        <v>155</v>
      </c>
      <c r="R15" s="96"/>
      <c r="S15" s="96"/>
      <c r="T15" s="96"/>
      <c r="U15" s="96"/>
      <c r="V15" s="96"/>
      <c r="W15" s="97"/>
      <c r="X15" s="97"/>
      <c r="Y15" s="97"/>
      <c r="Z15" s="97"/>
      <c r="AA15" s="81"/>
      <c r="AB15" s="81"/>
      <c r="AC15" s="81"/>
      <c r="AD15" s="81"/>
      <c r="AE15" s="81"/>
      <c r="AF15" s="81"/>
      <c r="AG15" s="82"/>
      <c r="AH15" s="82"/>
      <c r="AI15" s="82"/>
    </row>
    <row r="16" spans="1:35" s="2" customFormat="1" ht="20.100000000000001" customHeight="1">
      <c r="A16" s="80"/>
      <c r="B16" s="94"/>
      <c r="C16" s="94"/>
      <c r="D16" s="94"/>
      <c r="E16" s="94"/>
      <c r="F16" s="94"/>
      <c r="G16" s="94"/>
      <c r="H16" s="94"/>
      <c r="I16" s="94"/>
      <c r="J16" s="95"/>
      <c r="K16" s="95"/>
      <c r="L16" s="95"/>
      <c r="M16" s="95"/>
      <c r="N16" s="95"/>
      <c r="O16" s="95"/>
      <c r="P16" s="95"/>
      <c r="Q16" s="96"/>
      <c r="R16" s="96"/>
      <c r="S16" s="96"/>
      <c r="T16" s="96"/>
      <c r="U16" s="96"/>
      <c r="V16" s="96"/>
      <c r="W16" s="97"/>
      <c r="X16" s="97"/>
      <c r="Y16" s="97"/>
      <c r="Z16" s="97"/>
      <c r="AA16" s="81"/>
      <c r="AB16" s="81"/>
      <c r="AC16" s="81"/>
      <c r="AD16" s="81"/>
      <c r="AE16" s="81"/>
      <c r="AF16" s="81"/>
      <c r="AG16" s="82"/>
      <c r="AH16" s="82"/>
      <c r="AI16" s="82"/>
    </row>
    <row r="17" spans="1:38" s="2" customFormat="1" ht="20.100000000000001" customHeight="1">
      <c r="A17" s="80"/>
      <c r="B17" s="98" t="s">
        <v>120</v>
      </c>
      <c r="C17" s="94"/>
      <c r="D17" s="94"/>
      <c r="E17" s="94"/>
      <c r="F17" s="94"/>
      <c r="G17" s="94"/>
      <c r="H17" s="94"/>
      <c r="I17" s="94"/>
      <c r="J17" s="95"/>
      <c r="K17" s="95"/>
      <c r="L17" s="95"/>
      <c r="M17" s="95"/>
      <c r="N17" s="95"/>
      <c r="O17" s="95"/>
      <c r="P17" s="95"/>
      <c r="Q17" s="96"/>
      <c r="R17" s="96"/>
      <c r="S17" s="96"/>
      <c r="T17" s="96"/>
      <c r="U17" s="96"/>
      <c r="V17" s="96"/>
      <c r="W17" s="97"/>
      <c r="X17" s="97"/>
      <c r="Y17" s="97"/>
      <c r="Z17" s="97"/>
      <c r="AA17" s="81"/>
      <c r="AB17" s="81"/>
      <c r="AC17" s="81"/>
      <c r="AD17" s="81"/>
      <c r="AE17" s="81"/>
      <c r="AF17" s="81"/>
      <c r="AG17" s="82"/>
      <c r="AH17" s="82"/>
      <c r="AI17" s="82"/>
    </row>
    <row r="18" spans="1:38" ht="20.100000000000001" customHeight="1">
      <c r="B18" s="99" t="s">
        <v>121</v>
      </c>
      <c r="C18" s="100"/>
      <c r="D18" s="100"/>
      <c r="E18" s="100"/>
      <c r="F18" s="100"/>
      <c r="G18" s="100"/>
      <c r="H18" s="100"/>
      <c r="I18" s="100"/>
      <c r="J18" s="100"/>
      <c r="K18" s="100"/>
      <c r="L18" s="100"/>
      <c r="M18" s="100"/>
      <c r="N18" s="100"/>
      <c r="O18" s="100"/>
      <c r="P18" s="100"/>
      <c r="Q18" s="96"/>
      <c r="R18" s="96"/>
      <c r="S18" s="96"/>
      <c r="T18" s="96"/>
      <c r="U18" s="96"/>
      <c r="V18" s="96"/>
      <c r="W18" s="97"/>
      <c r="X18" s="97"/>
      <c r="Y18" s="97"/>
      <c r="Z18" s="97"/>
      <c r="AA18" s="81"/>
      <c r="AB18" s="81"/>
      <c r="AC18" s="81"/>
      <c r="AD18" s="81"/>
      <c r="AE18" s="81"/>
      <c r="AF18" s="81"/>
    </row>
    <row r="19" spans="1:38" ht="20.100000000000001" customHeight="1">
      <c r="B19" s="75"/>
      <c r="C19" s="101">
        <v>1</v>
      </c>
      <c r="D19" s="101" t="s">
        <v>141</v>
      </c>
      <c r="E19" s="90"/>
      <c r="F19" s="90"/>
      <c r="G19" s="90"/>
      <c r="H19" s="90"/>
      <c r="I19" s="90"/>
      <c r="J19" s="90"/>
      <c r="K19" s="90"/>
      <c r="L19" s="90"/>
      <c r="M19" s="90"/>
      <c r="N19" s="90"/>
      <c r="O19" s="90"/>
      <c r="P19" s="90"/>
      <c r="Q19" s="90"/>
      <c r="R19" s="90"/>
      <c r="S19" s="90"/>
      <c r="T19" s="90"/>
      <c r="U19" s="90"/>
      <c r="V19" s="90"/>
      <c r="W19" s="90"/>
      <c r="X19" s="90"/>
      <c r="Y19" s="90"/>
      <c r="Z19" s="90"/>
      <c r="AA19" s="90"/>
      <c r="AB19" s="90"/>
      <c r="AC19" s="91"/>
      <c r="AJ19" s="92"/>
      <c r="AK19" s="92"/>
      <c r="AL19" s="92"/>
    </row>
    <row r="20" spans="1:38" ht="20.100000000000001" customHeight="1">
      <c r="B20" s="75"/>
      <c r="C20" s="101">
        <v>2</v>
      </c>
      <c r="D20" s="101" t="s">
        <v>142</v>
      </c>
      <c r="E20" s="90"/>
      <c r="F20" s="90"/>
      <c r="G20" s="90"/>
      <c r="H20" s="90"/>
      <c r="I20" s="90"/>
      <c r="J20" s="90"/>
      <c r="K20" s="90"/>
      <c r="L20" s="90"/>
      <c r="M20" s="90"/>
      <c r="N20" s="90"/>
      <c r="O20" s="90"/>
      <c r="P20" s="90"/>
      <c r="Q20" s="90"/>
      <c r="R20" s="90"/>
      <c r="S20" s="90"/>
      <c r="T20" s="90"/>
      <c r="U20" s="90"/>
      <c r="V20" s="90"/>
      <c r="W20" s="90"/>
      <c r="X20" s="90"/>
      <c r="Y20" s="90"/>
      <c r="Z20" s="90"/>
      <c r="AA20" s="90"/>
      <c r="AB20" s="90"/>
      <c r="AC20" s="91"/>
      <c r="AJ20" s="92"/>
      <c r="AK20" s="92"/>
      <c r="AL20" s="92"/>
    </row>
    <row r="21" spans="1:38" ht="20.100000000000001" customHeight="1">
      <c r="B21" s="75"/>
      <c r="C21" s="101">
        <v>3</v>
      </c>
      <c r="D21" s="101" t="s">
        <v>143</v>
      </c>
      <c r="E21" s="90"/>
      <c r="F21" s="90"/>
      <c r="G21" s="90"/>
      <c r="H21" s="90"/>
      <c r="I21" s="90"/>
      <c r="J21" s="90"/>
      <c r="K21" s="90"/>
      <c r="L21" s="90"/>
      <c r="M21" s="90"/>
      <c r="N21" s="90"/>
      <c r="O21" s="90"/>
      <c r="P21" s="90"/>
      <c r="Q21" s="90"/>
      <c r="R21" s="90"/>
      <c r="S21" s="90"/>
      <c r="T21" s="90"/>
      <c r="U21" s="90"/>
      <c r="V21" s="90"/>
      <c r="W21" s="90"/>
      <c r="X21" s="90"/>
      <c r="Y21" s="90"/>
      <c r="Z21" s="90"/>
      <c r="AA21" s="90"/>
      <c r="AB21" s="90"/>
      <c r="AC21" s="91"/>
      <c r="AJ21" s="92"/>
      <c r="AK21" s="92"/>
      <c r="AL21" s="92"/>
    </row>
    <row r="22" spans="1:38" ht="20.100000000000001" customHeight="1">
      <c r="B22" s="75"/>
      <c r="C22" s="101">
        <v>4</v>
      </c>
      <c r="D22" s="101" t="s">
        <v>144</v>
      </c>
      <c r="E22" s="90"/>
      <c r="F22" s="90"/>
      <c r="G22" s="90"/>
      <c r="H22" s="90"/>
      <c r="I22" s="90"/>
      <c r="J22" s="90"/>
      <c r="K22" s="90"/>
      <c r="L22" s="90"/>
      <c r="M22" s="90"/>
      <c r="N22" s="90"/>
      <c r="O22" s="90"/>
      <c r="P22" s="90"/>
      <c r="Q22" s="90"/>
      <c r="R22" s="90"/>
      <c r="S22" s="90"/>
      <c r="T22" s="90"/>
      <c r="U22" s="90"/>
      <c r="V22" s="90"/>
      <c r="W22" s="90"/>
      <c r="X22" s="90"/>
      <c r="Y22" s="90"/>
      <c r="Z22" s="90"/>
      <c r="AA22" s="90"/>
      <c r="AB22" s="90"/>
      <c r="AC22" s="91"/>
      <c r="AJ22" s="92"/>
      <c r="AK22" s="92"/>
      <c r="AL22" s="92"/>
    </row>
    <row r="23" spans="1:38" ht="20.100000000000001" customHeight="1">
      <c r="B23" s="75"/>
      <c r="C23" s="101">
        <v>5</v>
      </c>
      <c r="D23" s="101" t="s">
        <v>145</v>
      </c>
      <c r="E23" s="90"/>
      <c r="F23" s="90"/>
      <c r="G23" s="90"/>
      <c r="H23" s="90"/>
      <c r="I23" s="90"/>
      <c r="J23" s="90"/>
      <c r="K23" s="90"/>
      <c r="L23" s="90"/>
      <c r="M23" s="90"/>
      <c r="N23" s="90"/>
      <c r="O23" s="90"/>
      <c r="P23" s="90"/>
      <c r="Q23" s="90"/>
      <c r="R23" s="90"/>
      <c r="S23" s="90"/>
      <c r="T23" s="90"/>
      <c r="U23" s="90"/>
      <c r="V23" s="90"/>
      <c r="W23" s="90"/>
      <c r="X23" s="90"/>
      <c r="Y23" s="90"/>
      <c r="Z23" s="90"/>
      <c r="AA23" s="90"/>
      <c r="AB23" s="90"/>
      <c r="AC23" s="91"/>
      <c r="AJ23" s="92"/>
      <c r="AK23" s="92"/>
      <c r="AL23" s="92"/>
    </row>
    <row r="24" spans="1:38" s="4" customFormat="1" ht="20.100000000000001" customHeight="1">
      <c r="A24" s="6"/>
      <c r="B24" s="75"/>
      <c r="C24" s="101">
        <v>6</v>
      </c>
      <c r="D24" s="101" t="s">
        <v>146</v>
      </c>
      <c r="E24" s="90"/>
      <c r="F24" s="90"/>
      <c r="G24" s="90"/>
      <c r="H24" s="90"/>
      <c r="I24" s="90"/>
      <c r="J24" s="90"/>
      <c r="K24" s="90"/>
      <c r="L24" s="90"/>
      <c r="M24" s="90"/>
      <c r="N24" s="90"/>
      <c r="O24" s="90"/>
      <c r="P24" s="90"/>
      <c r="Q24" s="90"/>
      <c r="R24" s="90"/>
      <c r="S24" s="90"/>
      <c r="T24" s="90"/>
      <c r="U24" s="90"/>
      <c r="V24" s="90"/>
      <c r="W24" s="90"/>
      <c r="X24" s="90"/>
      <c r="Y24" s="90"/>
      <c r="Z24" s="90"/>
      <c r="AA24" s="90"/>
      <c r="AB24" s="90"/>
      <c r="AC24" s="91"/>
      <c r="AD24" s="92"/>
      <c r="AE24" s="92"/>
      <c r="AF24" s="92"/>
      <c r="AG24" s="50"/>
      <c r="AH24" s="50"/>
      <c r="AI24" s="50"/>
      <c r="AJ24" s="92"/>
      <c r="AK24" s="92"/>
      <c r="AL24" s="92"/>
    </row>
    <row r="25" spans="1:38" s="4" customFormat="1" ht="20.100000000000001" hidden="1" customHeight="1">
      <c r="A25" s="6"/>
      <c r="B25" s="76"/>
      <c r="C25" s="77">
        <v>7</v>
      </c>
      <c r="D25" s="77"/>
      <c r="E25" s="78"/>
      <c r="F25" s="78"/>
      <c r="G25" s="78"/>
      <c r="H25" s="78"/>
      <c r="I25" s="78"/>
      <c r="J25" s="78"/>
      <c r="K25" s="78"/>
      <c r="L25" s="78"/>
      <c r="M25" s="78"/>
      <c r="N25" s="78"/>
      <c r="O25" s="78"/>
      <c r="P25" s="78"/>
      <c r="Q25" s="78"/>
      <c r="R25" s="78"/>
      <c r="S25" s="78"/>
      <c r="T25" s="78"/>
      <c r="U25" s="78"/>
      <c r="V25" s="78"/>
      <c r="W25" s="78"/>
      <c r="X25" s="78"/>
      <c r="Y25" s="78"/>
      <c r="Z25" s="78"/>
      <c r="AA25" s="78"/>
      <c r="AB25" s="37"/>
      <c r="AC25" s="38"/>
      <c r="AD25" s="92"/>
      <c r="AE25" s="92"/>
      <c r="AF25" s="92"/>
      <c r="AG25" s="50"/>
      <c r="AH25" s="50"/>
      <c r="AI25" s="50"/>
      <c r="AJ25" s="92"/>
      <c r="AK25" s="92"/>
      <c r="AL25" s="92"/>
    </row>
    <row r="26" spans="1:38" s="4" customFormat="1" ht="20.100000000000001" hidden="1" customHeight="1">
      <c r="A26" s="6"/>
      <c r="B26" s="76" t="s">
        <v>138</v>
      </c>
      <c r="C26" s="77">
        <v>8</v>
      </c>
      <c r="D26" s="77"/>
      <c r="E26" s="78"/>
      <c r="F26" s="78"/>
      <c r="G26" s="78"/>
      <c r="H26" s="78"/>
      <c r="I26" s="78"/>
      <c r="J26" s="78"/>
      <c r="K26" s="78"/>
      <c r="L26" s="78"/>
      <c r="M26" s="78"/>
      <c r="N26" s="78"/>
      <c r="O26" s="78"/>
      <c r="P26" s="78"/>
      <c r="Q26" s="78"/>
      <c r="R26" s="78"/>
      <c r="S26" s="78"/>
      <c r="T26" s="78"/>
      <c r="U26" s="78"/>
      <c r="V26" s="78"/>
      <c r="W26" s="78"/>
      <c r="X26" s="78"/>
      <c r="Y26" s="78"/>
      <c r="Z26" s="78"/>
      <c r="AA26" s="78"/>
      <c r="AB26" s="37"/>
      <c r="AC26" s="38"/>
      <c r="AD26" s="92"/>
      <c r="AE26" s="92"/>
      <c r="AF26" s="92"/>
      <c r="AG26" s="50"/>
      <c r="AH26" s="50"/>
      <c r="AI26" s="50"/>
      <c r="AJ26" s="92"/>
      <c r="AK26" s="92"/>
      <c r="AL26" s="92"/>
    </row>
    <row r="27" spans="1:38" ht="20.100000000000001" hidden="1" customHeight="1">
      <c r="B27" s="76"/>
      <c r="C27" s="79">
        <v>9</v>
      </c>
      <c r="D27" s="77"/>
      <c r="E27" s="78"/>
      <c r="F27" s="78"/>
      <c r="G27" s="78"/>
      <c r="H27" s="78"/>
      <c r="I27" s="78"/>
      <c r="J27" s="78"/>
      <c r="K27" s="78"/>
      <c r="L27" s="78"/>
      <c r="M27" s="78"/>
      <c r="N27" s="78"/>
      <c r="O27" s="78"/>
      <c r="P27" s="78"/>
      <c r="Q27" s="78"/>
      <c r="R27" s="78"/>
      <c r="S27" s="78"/>
      <c r="T27" s="78"/>
      <c r="U27" s="78"/>
      <c r="V27" s="78"/>
      <c r="W27" s="78"/>
      <c r="X27" s="78"/>
      <c r="Y27" s="78"/>
      <c r="Z27" s="78"/>
      <c r="AA27" s="78"/>
      <c r="AB27" s="37"/>
      <c r="AC27" s="38"/>
      <c r="AJ27" s="92"/>
      <c r="AK27" s="92"/>
      <c r="AL27" s="92"/>
    </row>
    <row r="28" spans="1:38" s="89" customFormat="1" ht="20.100000000000001" customHeight="1">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J28" s="92"/>
      <c r="AK28" s="92"/>
      <c r="AL28" s="92"/>
    </row>
    <row r="29" spans="1:38">
      <c r="AJ29" s="92"/>
      <c r="AK29" s="92"/>
      <c r="AL29" s="92"/>
    </row>
    <row r="30" spans="1:38">
      <c r="AJ30" s="92"/>
      <c r="AK30" s="92"/>
      <c r="AL30" s="92"/>
    </row>
    <row r="31" spans="1:38">
      <c r="AJ31" s="92"/>
      <c r="AK31" s="92"/>
      <c r="AL31" s="92"/>
    </row>
    <row r="32" spans="1:38">
      <c r="AJ32" s="92"/>
      <c r="AK32" s="92"/>
      <c r="AL32" s="92"/>
    </row>
    <row r="33" spans="36:38">
      <c r="AJ33" s="92"/>
      <c r="AK33" s="92"/>
      <c r="AL33" s="92"/>
    </row>
    <row r="34" spans="36:38">
      <c r="AJ34" s="92"/>
      <c r="AK34" s="92"/>
      <c r="AL34" s="92"/>
    </row>
    <row r="35" spans="36:38">
      <c r="AJ35" s="92"/>
      <c r="AK35" s="92"/>
      <c r="AL35" s="92"/>
    </row>
    <row r="36" spans="36:38">
      <c r="AJ36" s="92"/>
      <c r="AK36" s="92"/>
      <c r="AL36" s="92"/>
    </row>
    <row r="37" spans="36:38">
      <c r="AJ37" s="92"/>
      <c r="AK37" s="92"/>
      <c r="AL37" s="92"/>
    </row>
    <row r="38" spans="36:38">
      <c r="AJ38" s="92"/>
      <c r="AK38" s="92"/>
      <c r="AL38" s="92"/>
    </row>
    <row r="39" spans="36:38">
      <c r="AJ39" s="92"/>
      <c r="AK39" s="92"/>
      <c r="AL39" s="92"/>
    </row>
    <row r="40" spans="36:38">
      <c r="AJ40" s="92"/>
      <c r="AK40" s="92"/>
      <c r="AL40" s="92"/>
    </row>
  </sheetData>
  <sheetProtection selectLockedCells="1"/>
  <mergeCells count="27">
    <mergeCell ref="J5:P5"/>
    <mergeCell ref="J2:K2"/>
    <mergeCell ref="L2:U2"/>
    <mergeCell ref="V2:W3"/>
    <mergeCell ref="X2:AA3"/>
    <mergeCell ref="L3:U3"/>
    <mergeCell ref="B9:I9"/>
    <mergeCell ref="J9:P9"/>
    <mergeCell ref="B11:I11"/>
    <mergeCell ref="K11:N11"/>
    <mergeCell ref="P11:R11"/>
    <mergeCell ref="B5:I5"/>
    <mergeCell ref="B13:I13"/>
    <mergeCell ref="J13:AA13"/>
    <mergeCell ref="B14:I15"/>
    <mergeCell ref="J14:P14"/>
    <mergeCell ref="J15:P15"/>
    <mergeCell ref="B12:I12"/>
    <mergeCell ref="J12:AA12"/>
    <mergeCell ref="U11:Y11"/>
    <mergeCell ref="B6:I6"/>
    <mergeCell ref="J6:AA6"/>
    <mergeCell ref="B7:I7"/>
    <mergeCell ref="J7:AA7"/>
    <mergeCell ref="B8:I8"/>
    <mergeCell ref="J8:T8"/>
    <mergeCell ref="B10:I10"/>
  </mergeCells>
  <phoneticPr fontId="1"/>
  <dataValidations count="1">
    <dataValidation type="list" allowBlank="1" showInputMessage="1" showErrorMessage="1" sqref="B19:B27" xr:uid="{00000000-0002-0000-0000-000000000000}">
      <formula1>"○,　"</formula1>
    </dataValidation>
  </dataValidations>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X85"/>
  <sheetViews>
    <sheetView view="pageBreakPreview" zoomScaleNormal="100" zoomScaleSheetLayoutView="100" workbookViewId="0">
      <selection activeCell="BS24" sqref="BS24"/>
    </sheetView>
  </sheetViews>
  <sheetFormatPr defaultRowHeight="18.75"/>
  <cols>
    <col min="1" max="2" width="1.625" style="7" customWidth="1"/>
    <col min="3" max="5" width="2.625" style="7" customWidth="1"/>
    <col min="6" max="6" width="1.625" style="7" customWidth="1"/>
    <col min="7" max="7" width="4" style="7" customWidth="1"/>
    <col min="8" max="70" width="1.625" style="7" customWidth="1"/>
    <col min="71" max="71" width="2.625" style="7" customWidth="1"/>
    <col min="72" max="16384" width="9" style="7"/>
  </cols>
  <sheetData>
    <row r="1" spans="1:76" ht="10.5" customHeight="1">
      <c r="A1" s="5" t="s">
        <v>156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row>
    <row r="2" spans="1:76" ht="12.95" customHeight="1">
      <c r="A2" s="231" t="s">
        <v>0</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8"/>
      <c r="BT2" s="6"/>
    </row>
    <row r="3" spans="1:76" ht="12.95" customHeight="1">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8"/>
      <c r="BT3" s="6"/>
    </row>
    <row r="4" spans="1:76" ht="7.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6"/>
      <c r="AZ4" s="6"/>
      <c r="BA4" s="6"/>
      <c r="BB4" s="6"/>
      <c r="BC4" s="6"/>
      <c r="BD4" s="6"/>
      <c r="BE4" s="6"/>
      <c r="BF4" s="6"/>
      <c r="BG4" s="6"/>
      <c r="BH4" s="6"/>
      <c r="BI4" s="6"/>
      <c r="BJ4" s="6"/>
      <c r="BK4" s="6"/>
      <c r="BL4" s="6"/>
      <c r="BM4" s="6"/>
      <c r="BN4" s="6"/>
      <c r="BO4" s="6"/>
      <c r="BP4" s="6"/>
      <c r="BQ4" s="6"/>
      <c r="BR4" s="6"/>
      <c r="BS4" s="6"/>
      <c r="BT4" s="6"/>
    </row>
    <row r="5" spans="1:76" ht="6.7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251">
        <f>+入力ｼｰﾄ!J5</f>
        <v>0</v>
      </c>
      <c r="BB5" s="251"/>
      <c r="BC5" s="251"/>
      <c r="BD5" s="251"/>
      <c r="BE5" s="251"/>
      <c r="BF5" s="251"/>
      <c r="BG5" s="251"/>
      <c r="BH5" s="251"/>
      <c r="BI5" s="251"/>
      <c r="BJ5" s="251"/>
      <c r="BK5" s="251"/>
      <c r="BL5" s="251"/>
      <c r="BM5" s="251"/>
      <c r="BN5" s="251"/>
      <c r="BO5" s="251"/>
      <c r="BP5" s="6"/>
      <c r="BQ5" s="6"/>
      <c r="BR5" s="6"/>
      <c r="BS5" s="6"/>
      <c r="BT5" s="6"/>
    </row>
    <row r="6" spans="1:76" ht="8.1"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251"/>
      <c r="BB6" s="251"/>
      <c r="BC6" s="251"/>
      <c r="BD6" s="251"/>
      <c r="BE6" s="251"/>
      <c r="BF6" s="251"/>
      <c r="BG6" s="251"/>
      <c r="BH6" s="251"/>
      <c r="BI6" s="251"/>
      <c r="BJ6" s="251"/>
      <c r="BK6" s="251"/>
      <c r="BL6" s="251"/>
      <c r="BM6" s="251"/>
      <c r="BN6" s="251"/>
      <c r="BO6" s="251"/>
      <c r="BP6" s="6"/>
      <c r="BQ6" s="6"/>
      <c r="BR6" s="6"/>
      <c r="BS6" s="6"/>
      <c r="BT6" s="6"/>
    </row>
    <row r="7" spans="1:76" ht="8.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row>
    <row r="8" spans="1:76" ht="5.2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row>
    <row r="9" spans="1:76" ht="20.100000000000001" customHeight="1">
      <c r="A9" s="10"/>
      <c r="B9" s="10"/>
      <c r="C9" s="10"/>
      <c r="D9" s="10"/>
      <c r="E9" s="6"/>
      <c r="F9" s="6"/>
      <c r="G9" s="6"/>
      <c r="H9" s="6"/>
      <c r="I9" s="6"/>
      <c r="J9" s="6"/>
      <c r="K9" s="6"/>
      <c r="L9" s="6"/>
      <c r="M9" s="6"/>
      <c r="N9" s="6"/>
      <c r="O9" s="6"/>
      <c r="P9" s="6"/>
      <c r="Q9" s="6"/>
      <c r="R9" s="6"/>
      <c r="S9" s="6"/>
      <c r="T9" s="10"/>
      <c r="U9" s="10"/>
      <c r="V9" s="10"/>
      <c r="W9" s="6"/>
      <c r="X9" s="6"/>
      <c r="Y9" s="6"/>
      <c r="Z9" s="6"/>
      <c r="AA9" s="6"/>
      <c r="AB9" s="6"/>
      <c r="AC9" s="6" t="s">
        <v>1</v>
      </c>
      <c r="AD9" s="6"/>
      <c r="AE9" s="6"/>
      <c r="AF9" s="6"/>
      <c r="AG9" s="6"/>
      <c r="AH9" s="6"/>
      <c r="AI9" s="6"/>
      <c r="AJ9" s="6" t="s">
        <v>2</v>
      </c>
      <c r="AK9" s="6"/>
      <c r="AL9" s="6"/>
      <c r="AM9" s="6"/>
      <c r="AN9" s="6"/>
      <c r="AO9" s="6"/>
      <c r="AP9" s="6"/>
      <c r="AQ9" s="236">
        <f>+入力ｼｰﾄ!J7</f>
        <v>0</v>
      </c>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6"/>
      <c r="BQ9" s="6"/>
      <c r="BR9" s="6"/>
      <c r="BS9" s="6"/>
      <c r="BT9" s="6"/>
    </row>
    <row r="10" spans="1:76" ht="20.100000000000001" customHeight="1">
      <c r="A10" s="10"/>
      <c r="B10" s="10"/>
      <c r="C10" s="199" t="e">
        <f>"兵庫県"&amp;+入力ｼｰﾄ!L2&amp;"長　　様"</f>
        <v>#N/A</v>
      </c>
      <c r="D10" s="199"/>
      <c r="E10" s="199"/>
      <c r="F10" s="199"/>
      <c r="G10" s="199"/>
      <c r="H10" s="199"/>
      <c r="I10" s="199"/>
      <c r="J10" s="199"/>
      <c r="K10" s="199"/>
      <c r="L10" s="199"/>
      <c r="M10" s="199"/>
      <c r="N10" s="199"/>
      <c r="O10" s="199"/>
      <c r="P10" s="199"/>
      <c r="Q10" s="199"/>
      <c r="R10" s="199"/>
      <c r="S10" s="199"/>
      <c r="T10" s="199"/>
      <c r="U10" s="199"/>
      <c r="V10" s="10"/>
      <c r="W10" s="6"/>
      <c r="X10" s="6"/>
      <c r="Y10" s="6"/>
      <c r="Z10" s="6"/>
      <c r="AA10" s="6"/>
      <c r="AB10" s="6"/>
      <c r="AC10" s="6"/>
      <c r="AD10" s="6"/>
      <c r="AE10" s="6"/>
      <c r="AF10" s="6"/>
      <c r="AG10" s="6"/>
      <c r="AH10" s="6"/>
      <c r="AI10" s="6"/>
      <c r="AJ10" s="6" t="s">
        <v>3</v>
      </c>
      <c r="AK10" s="6"/>
      <c r="AL10" s="6"/>
      <c r="AM10" s="6"/>
      <c r="AN10" s="6"/>
      <c r="AO10" s="6"/>
      <c r="AP10" s="6"/>
      <c r="AQ10" s="204">
        <f>+入力ｼｰﾄ!J6</f>
        <v>0</v>
      </c>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6"/>
      <c r="BQ10" s="6"/>
      <c r="BR10" s="6"/>
      <c r="BS10" s="6"/>
      <c r="BT10" s="6"/>
    </row>
    <row r="11" spans="1:76" ht="5.2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row>
    <row r="12" spans="1:76" ht="20.100000000000001" customHeight="1">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t="s">
        <v>4</v>
      </c>
      <c r="AK12" s="6"/>
      <c r="AL12" s="6"/>
      <c r="AM12" s="6"/>
      <c r="AN12" s="6"/>
      <c r="AO12" s="6"/>
      <c r="AP12" s="6"/>
      <c r="AQ12" s="6"/>
      <c r="AR12" s="11" t="str">
        <f>MID(入力ｼｰﾄ!$B$10,入力ｼｰﾄ!J$10,1)</f>
        <v xml:space="preserve"> </v>
      </c>
      <c r="AS12" s="11" t="str">
        <f>MID(入力ｼｰﾄ!$B$10,入力ｼｰﾄ!K$10,1)</f>
        <v xml:space="preserve"> </v>
      </c>
      <c r="AT12" s="11" t="str">
        <f>MID(入力ｼｰﾄ!$B$10,入力ｼｰﾄ!L$10,1)</f>
        <v xml:space="preserve"> </v>
      </c>
      <c r="AU12" s="11" t="str">
        <f>MID(入力ｼｰﾄ!$B$10,入力ｼｰﾄ!M$10,1)</f>
        <v xml:space="preserve"> </v>
      </c>
      <c r="AV12" s="11" t="str">
        <f>MID(入力ｼｰﾄ!$B$10,入力ｼｰﾄ!N$10,1)</f>
        <v xml:space="preserve"> </v>
      </c>
      <c r="AW12" s="11" t="str">
        <f>MID(入力ｼｰﾄ!$B$10,入力ｼｰﾄ!O$10,1)</f>
        <v xml:space="preserve"> </v>
      </c>
      <c r="AX12" s="11" t="str">
        <f>MID(入力ｼｰﾄ!$B$10,入力ｼｰﾄ!P$10,1)</f>
        <v xml:space="preserve"> </v>
      </c>
      <c r="AY12" s="11" t="str">
        <f>MID(入力ｼｰﾄ!$B$10,入力ｼｰﾄ!Q$10,1)</f>
        <v xml:space="preserve"> </v>
      </c>
      <c r="AZ12" s="11" t="str">
        <f>MID(入力ｼｰﾄ!$B$10,入力ｼｰﾄ!R$10,1)</f>
        <v xml:space="preserve"> </v>
      </c>
      <c r="BA12" s="11" t="str">
        <f>MID(入力ｼｰﾄ!$B$10,入力ｼｰﾄ!S$10,1)</f>
        <v xml:space="preserve"> </v>
      </c>
      <c r="BB12" s="11" t="str">
        <f>MID(入力ｼｰﾄ!$B$10,入力ｼｰﾄ!T$10,1)</f>
        <v xml:space="preserve"> </v>
      </c>
      <c r="BC12" s="11" t="str">
        <f>MID(入力ｼｰﾄ!$B$10,入力ｼｰﾄ!U$10,1)</f>
        <v xml:space="preserve"> </v>
      </c>
      <c r="BD12" s="11" t="str">
        <f>MID(入力ｼｰﾄ!$B$10,入力ｼｰﾄ!V$10,1)</f>
        <v>0</v>
      </c>
      <c r="BE12" s="6"/>
      <c r="BF12" s="6"/>
      <c r="BG12" s="6"/>
      <c r="BH12" s="6"/>
      <c r="BI12" s="6"/>
      <c r="BJ12" s="6"/>
      <c r="BK12" s="6"/>
      <c r="BL12" s="6"/>
      <c r="BM12" s="6"/>
      <c r="BN12" s="6"/>
      <c r="BO12" s="6"/>
      <c r="BP12" s="6"/>
      <c r="BQ12" s="6"/>
      <c r="BR12" s="6"/>
      <c r="BS12" s="6"/>
      <c r="BT12" s="6"/>
    </row>
    <row r="13" spans="1:76" ht="5.2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X13" s="12"/>
    </row>
    <row r="14" spans="1:76" ht="20.100000000000001"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t="s">
        <v>5</v>
      </c>
      <c r="AK14" s="6"/>
      <c r="AL14" s="6"/>
      <c r="AM14" s="6"/>
      <c r="AN14" s="6"/>
      <c r="AO14" s="6"/>
      <c r="AP14" s="6"/>
      <c r="AQ14" s="236">
        <f>+入力ｼｰﾄ!J8</f>
        <v>0</v>
      </c>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6"/>
      <c r="BQ14" s="6"/>
      <c r="BR14" s="6"/>
      <c r="BS14" s="6"/>
      <c r="BT14" s="6"/>
    </row>
    <row r="15" spans="1:76" ht="20.100000000000001"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t="s">
        <v>6</v>
      </c>
      <c r="AK15" s="6"/>
      <c r="AL15" s="6"/>
      <c r="AM15" s="6"/>
      <c r="AN15" s="6"/>
      <c r="AO15" s="6"/>
      <c r="AP15" s="6"/>
      <c r="AQ15" s="13" t="s">
        <v>65</v>
      </c>
      <c r="AR15" s="13"/>
      <c r="AS15" s="187">
        <f>+入力ｼｰﾄ!K11</f>
        <v>0</v>
      </c>
      <c r="AT15" s="188"/>
      <c r="AU15" s="188"/>
      <c r="AV15" s="188"/>
      <c r="AW15" s="13" t="s">
        <v>66</v>
      </c>
      <c r="AX15" s="13"/>
      <c r="AY15" s="187">
        <f>+入力ｼｰﾄ!P11</f>
        <v>0</v>
      </c>
      <c r="AZ15" s="188"/>
      <c r="BA15" s="188"/>
      <c r="BB15" s="13"/>
      <c r="BC15" s="13" t="s">
        <v>67</v>
      </c>
      <c r="BD15" s="13"/>
      <c r="BE15" s="13"/>
      <c r="BF15" s="187">
        <f>+入力ｼｰﾄ!U11</f>
        <v>0</v>
      </c>
      <c r="BG15" s="188"/>
      <c r="BH15" s="188"/>
      <c r="BI15" s="188"/>
      <c r="BJ15" s="188"/>
      <c r="BK15" s="13"/>
      <c r="BL15" s="13"/>
      <c r="BM15" s="13"/>
      <c r="BN15" s="233" t="s">
        <v>68</v>
      </c>
      <c r="BO15" s="233"/>
      <c r="BP15" s="6"/>
      <c r="BQ15" s="6"/>
      <c r="BR15" s="6"/>
      <c r="BS15" s="6"/>
      <c r="BT15" s="6"/>
    </row>
    <row r="16" spans="1:76" ht="20.100000000000001"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182" t="s">
        <v>64</v>
      </c>
      <c r="AK16" s="182"/>
      <c r="AL16" s="182"/>
      <c r="AM16" s="182"/>
      <c r="AN16" s="182"/>
      <c r="AO16" s="182"/>
      <c r="AP16" s="182"/>
      <c r="AQ16" s="204">
        <f>+入力ｼｰﾄ!J12</f>
        <v>0</v>
      </c>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6"/>
      <c r="BQ16" s="6"/>
      <c r="BR16" s="6"/>
      <c r="BS16" s="6"/>
      <c r="BT16" s="6"/>
    </row>
    <row r="17" spans="1:72" ht="9.9499999999999993"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row>
    <row r="18" spans="1:72" ht="12" customHeight="1">
      <c r="A18" s="6"/>
      <c r="B18" s="6"/>
      <c r="C18" s="6"/>
      <c r="D18" s="232" t="s">
        <v>148</v>
      </c>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6"/>
      <c r="BS18" s="6"/>
      <c r="BT18" s="6"/>
    </row>
    <row r="19" spans="1:72" ht="12" customHeight="1">
      <c r="A19" s="6"/>
      <c r="B19" s="14"/>
      <c r="C19" s="186" t="s">
        <v>62</v>
      </c>
      <c r="D19" s="186"/>
      <c r="E19" s="186"/>
      <c r="F19" s="186"/>
      <c r="G19" s="186"/>
      <c r="H19" s="186"/>
      <c r="I19" s="186"/>
      <c r="J19" s="186"/>
      <c r="K19" s="186"/>
      <c r="L19" s="15"/>
      <c r="M19" s="15"/>
      <c r="N19" s="15"/>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row>
    <row r="20" spans="1:72" ht="17.25" customHeight="1">
      <c r="A20" s="16"/>
      <c r="B20" s="16"/>
      <c r="C20" s="239" t="s">
        <v>7</v>
      </c>
      <c r="D20" s="240"/>
      <c r="E20" s="240"/>
      <c r="F20" s="240"/>
      <c r="G20" s="240"/>
      <c r="H20" s="240"/>
      <c r="I20" s="240"/>
      <c r="J20" s="240"/>
      <c r="K20" s="240"/>
      <c r="L20" s="241"/>
      <c r="M20" s="17"/>
      <c r="N20" s="18"/>
      <c r="O20" s="18"/>
      <c r="P20" s="18"/>
      <c r="Q20" s="18"/>
      <c r="R20" s="252">
        <f>+入力ｼｰﾄ!J14</f>
        <v>0</v>
      </c>
      <c r="S20" s="252"/>
      <c r="T20" s="252"/>
      <c r="U20" s="252"/>
      <c r="V20" s="252"/>
      <c r="W20" s="252"/>
      <c r="X20" s="252"/>
      <c r="Y20" s="252"/>
      <c r="Z20" s="252"/>
      <c r="AA20" s="252"/>
      <c r="AB20" s="19" t="s">
        <v>125</v>
      </c>
      <c r="AC20" s="18"/>
      <c r="AD20" s="18"/>
      <c r="AE20" s="18"/>
      <c r="AF20" s="18"/>
      <c r="AG20" s="18"/>
      <c r="AH20" s="252">
        <f>+入力ｼｰﾄ!J15</f>
        <v>0</v>
      </c>
      <c r="AI20" s="252"/>
      <c r="AJ20" s="252"/>
      <c r="AK20" s="252"/>
      <c r="AL20" s="252"/>
      <c r="AM20" s="252"/>
      <c r="AN20" s="252"/>
      <c r="AO20" s="252"/>
      <c r="AP20" s="252"/>
      <c r="AQ20" s="252"/>
      <c r="AR20" s="19" t="s">
        <v>126</v>
      </c>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20"/>
      <c r="BR20" s="16"/>
      <c r="BS20" s="16"/>
      <c r="BT20" s="16"/>
    </row>
    <row r="21" spans="1:72" ht="9.9499999999999993" customHeight="1">
      <c r="A21" s="16"/>
      <c r="B21" s="16"/>
      <c r="C21" s="242" t="s">
        <v>152</v>
      </c>
      <c r="D21" s="243"/>
      <c r="E21" s="243"/>
      <c r="F21" s="243"/>
      <c r="G21" s="243"/>
      <c r="H21" s="243"/>
      <c r="I21" s="243"/>
      <c r="J21" s="243"/>
      <c r="K21" s="243"/>
      <c r="L21" s="244"/>
      <c r="M21" s="195">
        <f>+入力ｼｰﾄ!J13</f>
        <v>0</v>
      </c>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7"/>
      <c r="BR21" s="16"/>
      <c r="BS21" s="16"/>
      <c r="BT21" s="16"/>
    </row>
    <row r="22" spans="1:72" ht="9.9499999999999993" customHeight="1">
      <c r="A22" s="16"/>
      <c r="B22" s="16"/>
      <c r="C22" s="245"/>
      <c r="D22" s="246"/>
      <c r="E22" s="246"/>
      <c r="F22" s="246"/>
      <c r="G22" s="246"/>
      <c r="H22" s="246"/>
      <c r="I22" s="246"/>
      <c r="J22" s="246"/>
      <c r="K22" s="246"/>
      <c r="L22" s="247"/>
      <c r="M22" s="198"/>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200"/>
      <c r="BR22" s="16"/>
      <c r="BS22" s="16"/>
      <c r="BT22" s="16"/>
    </row>
    <row r="23" spans="1:72" ht="9.9499999999999993" customHeight="1">
      <c r="A23" s="16"/>
      <c r="B23" s="16"/>
      <c r="C23" s="248"/>
      <c r="D23" s="249"/>
      <c r="E23" s="249"/>
      <c r="F23" s="249"/>
      <c r="G23" s="249"/>
      <c r="H23" s="249"/>
      <c r="I23" s="249"/>
      <c r="J23" s="249"/>
      <c r="K23" s="249"/>
      <c r="L23" s="250"/>
      <c r="M23" s="201"/>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3"/>
      <c r="BR23" s="16"/>
      <c r="BS23" s="16"/>
      <c r="BT23" s="16"/>
    </row>
    <row r="24" spans="1:72" ht="17.100000000000001" customHeight="1">
      <c r="A24" s="6"/>
      <c r="B24" s="6"/>
      <c r="C24" s="21" t="s">
        <v>14</v>
      </c>
      <c r="D24" s="147" t="s">
        <v>15</v>
      </c>
      <c r="E24" s="147"/>
      <c r="F24" s="147"/>
      <c r="G24" s="147"/>
      <c r="H24" s="147"/>
      <c r="I24" s="147"/>
      <c r="J24" s="147"/>
      <c r="K24" s="147"/>
      <c r="L24" s="22"/>
      <c r="M24" s="173" t="s">
        <v>8</v>
      </c>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5"/>
      <c r="BJ24" s="173" t="s">
        <v>9</v>
      </c>
      <c r="BK24" s="174"/>
      <c r="BL24" s="174"/>
      <c r="BM24" s="174"/>
      <c r="BN24" s="174"/>
      <c r="BO24" s="174"/>
      <c r="BP24" s="174"/>
      <c r="BQ24" s="175"/>
      <c r="BR24" s="6"/>
      <c r="BS24" s="23" t="str">
        <f>IF(OR(BS25&gt;0,BS26&gt;0,BS27&gt;0,BS28&gt;0,BS29&gt;0),2,IF(BS30&gt;0,3,"ERROR"))</f>
        <v>ERROR</v>
      </c>
      <c r="BT24" s="6"/>
    </row>
    <row r="25" spans="1:72" ht="17.100000000000001" customHeight="1">
      <c r="A25" s="6"/>
      <c r="B25" s="6"/>
      <c r="C25" s="24"/>
      <c r="D25" s="147" t="s">
        <v>16</v>
      </c>
      <c r="E25" s="147"/>
      <c r="F25" s="147"/>
      <c r="G25" s="147"/>
      <c r="H25" s="147"/>
      <c r="I25" s="147"/>
      <c r="J25" s="147"/>
      <c r="K25" s="147"/>
      <c r="L25" s="26"/>
      <c r="M25" s="173">
        <f>IF(+入力ｼｰﾄ!B19="○","①",1)</f>
        <v>1</v>
      </c>
      <c r="N25" s="174"/>
      <c r="O25" s="19" t="s">
        <v>141</v>
      </c>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27"/>
      <c r="BJ25" s="173" t="s">
        <v>10</v>
      </c>
      <c r="BK25" s="174"/>
      <c r="BL25" s="174"/>
      <c r="BM25" s="174"/>
      <c r="BN25" s="174"/>
      <c r="BO25" s="174"/>
      <c r="BP25" s="174"/>
      <c r="BQ25" s="175"/>
      <c r="BR25" s="6"/>
      <c r="BS25" s="23">
        <f>IF(M25="①",1,0)</f>
        <v>0</v>
      </c>
      <c r="BT25" s="6"/>
    </row>
    <row r="26" spans="1:72" ht="17.100000000000001" customHeight="1">
      <c r="A26" s="6"/>
      <c r="B26" s="6"/>
      <c r="C26" s="24"/>
      <c r="D26" s="147" t="s">
        <v>17</v>
      </c>
      <c r="E26" s="147"/>
      <c r="F26" s="147"/>
      <c r="G26" s="147"/>
      <c r="H26" s="147"/>
      <c r="I26" s="147"/>
      <c r="J26" s="147"/>
      <c r="K26" s="147"/>
      <c r="L26" s="26"/>
      <c r="M26" s="173">
        <f>IF(+入力ｼｰﾄ!B20="○","②",2)</f>
        <v>2</v>
      </c>
      <c r="N26" s="174"/>
      <c r="O26" s="19" t="s">
        <v>142</v>
      </c>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27"/>
      <c r="BJ26" s="173" t="s">
        <v>10</v>
      </c>
      <c r="BK26" s="174"/>
      <c r="BL26" s="174"/>
      <c r="BM26" s="174"/>
      <c r="BN26" s="174"/>
      <c r="BO26" s="174"/>
      <c r="BP26" s="174"/>
      <c r="BQ26" s="175"/>
      <c r="BR26" s="6"/>
      <c r="BS26" s="23">
        <f>IF(M26="②",2,0)</f>
        <v>0</v>
      </c>
      <c r="BT26" s="6"/>
    </row>
    <row r="27" spans="1:72" ht="17.100000000000001" customHeight="1">
      <c r="A27" s="6"/>
      <c r="B27" s="6"/>
      <c r="C27" s="24"/>
      <c r="D27" s="237" t="s">
        <v>18</v>
      </c>
      <c r="E27" s="237"/>
      <c r="F27" s="237"/>
      <c r="G27" s="237"/>
      <c r="H27" s="237"/>
      <c r="I27" s="237"/>
      <c r="J27" s="237"/>
      <c r="K27" s="237"/>
      <c r="L27" s="26"/>
      <c r="M27" s="173">
        <f>IF(+入力ｼｰﾄ!B21="○","③",3)</f>
        <v>3</v>
      </c>
      <c r="N27" s="174"/>
      <c r="O27" s="19" t="s">
        <v>143</v>
      </c>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27"/>
      <c r="BJ27" s="173" t="s">
        <v>10</v>
      </c>
      <c r="BK27" s="174"/>
      <c r="BL27" s="174"/>
      <c r="BM27" s="174"/>
      <c r="BN27" s="174"/>
      <c r="BO27" s="174"/>
      <c r="BP27" s="174"/>
      <c r="BQ27" s="175"/>
      <c r="BR27" s="6"/>
      <c r="BS27" s="23">
        <f>IF(M27="③",3,0)</f>
        <v>0</v>
      </c>
      <c r="BT27" s="6"/>
    </row>
    <row r="28" spans="1:72" ht="17.100000000000001" customHeight="1">
      <c r="A28" s="6"/>
      <c r="B28" s="6"/>
      <c r="C28" s="24"/>
      <c r="D28" s="237" t="s">
        <v>19</v>
      </c>
      <c r="E28" s="237"/>
      <c r="F28" s="237"/>
      <c r="G28" s="237"/>
      <c r="H28" s="237"/>
      <c r="I28" s="237"/>
      <c r="J28" s="237"/>
      <c r="K28" s="237"/>
      <c r="L28" s="26"/>
      <c r="M28" s="173">
        <f>IF(+入力ｼｰﾄ!B22="○","④",4)</f>
        <v>4</v>
      </c>
      <c r="N28" s="174"/>
      <c r="O28" s="19" t="s">
        <v>144</v>
      </c>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27"/>
      <c r="BJ28" s="173" t="s">
        <v>10</v>
      </c>
      <c r="BK28" s="174"/>
      <c r="BL28" s="174"/>
      <c r="BM28" s="174"/>
      <c r="BN28" s="174"/>
      <c r="BO28" s="174"/>
      <c r="BP28" s="174"/>
      <c r="BQ28" s="175"/>
      <c r="BR28" s="6"/>
      <c r="BS28" s="23">
        <f>IF(M28="④",4,0)</f>
        <v>0</v>
      </c>
      <c r="BT28" s="6"/>
    </row>
    <row r="29" spans="1:72" ht="17.100000000000001" customHeight="1">
      <c r="A29" s="6"/>
      <c r="B29" s="6"/>
      <c r="C29" s="24"/>
      <c r="D29" s="238" t="s">
        <v>147</v>
      </c>
      <c r="E29" s="238"/>
      <c r="F29" s="238"/>
      <c r="G29" s="238"/>
      <c r="H29" s="238"/>
      <c r="I29" s="238"/>
      <c r="J29" s="238"/>
      <c r="K29" s="238"/>
      <c r="L29" s="26"/>
      <c r="M29" s="173">
        <f>IF(+入力ｼｰﾄ!B23="○","⑤",5)</f>
        <v>5</v>
      </c>
      <c r="N29" s="174"/>
      <c r="O29" s="19" t="s">
        <v>145</v>
      </c>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27"/>
      <c r="BJ29" s="173" t="s">
        <v>10</v>
      </c>
      <c r="BK29" s="174"/>
      <c r="BL29" s="174"/>
      <c r="BM29" s="174"/>
      <c r="BN29" s="174"/>
      <c r="BO29" s="174"/>
      <c r="BP29" s="174"/>
      <c r="BQ29" s="175"/>
      <c r="BR29" s="6"/>
      <c r="BS29" s="23">
        <f>IF(M29="⑤",5,0)</f>
        <v>0</v>
      </c>
      <c r="BT29" s="6"/>
    </row>
    <row r="30" spans="1:72" ht="17.100000000000001" customHeight="1">
      <c r="A30" s="6"/>
      <c r="B30" s="6"/>
      <c r="C30" s="24"/>
      <c r="D30" s="6" t="s">
        <v>127</v>
      </c>
      <c r="E30" s="25"/>
      <c r="F30" s="25"/>
      <c r="G30" s="25" t="s">
        <v>128</v>
      </c>
      <c r="H30" s="68" t="str">
        <f>IF(J30="ERROR","ERROR",1)</f>
        <v>ERROR</v>
      </c>
      <c r="I30" s="69" t="s">
        <v>129</v>
      </c>
      <c r="J30" s="68" t="str">
        <f>BS24</f>
        <v>ERROR</v>
      </c>
      <c r="K30" s="25"/>
      <c r="L30" s="26"/>
      <c r="M30" s="173">
        <f>IF(+入力ｼｰﾄ!B24="○","⑥",6)</f>
        <v>6</v>
      </c>
      <c r="N30" s="174"/>
      <c r="O30" s="19" t="s">
        <v>146</v>
      </c>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27"/>
      <c r="BJ30" s="173" t="s">
        <v>11</v>
      </c>
      <c r="BK30" s="174"/>
      <c r="BL30" s="174"/>
      <c r="BM30" s="174"/>
      <c r="BN30" s="174"/>
      <c r="BO30" s="174"/>
      <c r="BP30" s="174"/>
      <c r="BQ30" s="175"/>
      <c r="BR30" s="6"/>
      <c r="BS30" s="23">
        <f>IF(M30="⑥",6,0)</f>
        <v>0</v>
      </c>
      <c r="BT30" s="6"/>
    </row>
    <row r="31" spans="1:72" ht="17.100000000000001" hidden="1" customHeight="1">
      <c r="A31" s="6"/>
      <c r="B31" s="6"/>
      <c r="C31" s="24"/>
      <c r="D31" s="237"/>
      <c r="E31" s="237"/>
      <c r="F31" s="237"/>
      <c r="G31" s="237"/>
      <c r="H31" s="237"/>
      <c r="I31" s="237"/>
      <c r="J31" s="28"/>
      <c r="K31" s="28"/>
      <c r="L31" s="26"/>
      <c r="M31" s="173">
        <f>IF(+入力ｼｰﾄ!B25="○","⑦",7)</f>
        <v>7</v>
      </c>
      <c r="N31" s="174"/>
      <c r="O31" s="19" t="s">
        <v>122</v>
      </c>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27"/>
      <c r="BJ31" s="173" t="s">
        <v>11</v>
      </c>
      <c r="BK31" s="174"/>
      <c r="BL31" s="174"/>
      <c r="BM31" s="174"/>
      <c r="BN31" s="174"/>
      <c r="BO31" s="174"/>
      <c r="BP31" s="174"/>
      <c r="BQ31" s="175"/>
      <c r="BR31" s="6"/>
      <c r="BS31" s="23">
        <f>IF(M31="⑦",7,0)</f>
        <v>0</v>
      </c>
      <c r="BT31" s="6"/>
    </row>
    <row r="32" spans="1:72" ht="13.5" hidden="1" customHeight="1">
      <c r="A32" s="6"/>
      <c r="B32" s="6"/>
      <c r="C32" s="24"/>
      <c r="D32" s="25"/>
      <c r="E32" s="25"/>
      <c r="F32" s="25"/>
      <c r="G32" s="25"/>
      <c r="H32" s="25"/>
      <c r="I32" s="25"/>
      <c r="J32" s="25"/>
      <c r="K32" s="25"/>
      <c r="L32" s="26"/>
      <c r="M32" s="173">
        <f>IF(+入力ｼｰﾄ!B26="○","⑧",8)</f>
        <v>8</v>
      </c>
      <c r="N32" s="174"/>
      <c r="O32" s="19" t="s">
        <v>123</v>
      </c>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27"/>
      <c r="BJ32" s="173" t="s">
        <v>12</v>
      </c>
      <c r="BK32" s="174"/>
      <c r="BL32" s="174"/>
      <c r="BM32" s="174"/>
      <c r="BN32" s="174"/>
      <c r="BO32" s="174"/>
      <c r="BP32" s="174"/>
      <c r="BQ32" s="175"/>
      <c r="BR32" s="6"/>
      <c r="BS32" s="23">
        <f>IF(M32="⑧",8,0)</f>
        <v>0</v>
      </c>
      <c r="BT32" s="6"/>
    </row>
    <row r="33" spans="1:72" ht="21" hidden="1" customHeight="1">
      <c r="A33" s="6"/>
      <c r="B33" s="6"/>
      <c r="C33" s="29"/>
      <c r="D33" s="15"/>
      <c r="E33" s="30"/>
      <c r="F33" s="30"/>
      <c r="G33" s="30"/>
      <c r="H33" s="31"/>
      <c r="I33" s="32"/>
      <c r="J33" s="31"/>
      <c r="K33" s="30"/>
      <c r="L33" s="33"/>
      <c r="M33" s="173">
        <f>IF(+入力ｼｰﾄ!B27="○","⑨",9)</f>
        <v>9</v>
      </c>
      <c r="N33" s="174"/>
      <c r="O33" s="19" t="s">
        <v>124</v>
      </c>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27"/>
      <c r="BJ33" s="173" t="s">
        <v>10</v>
      </c>
      <c r="BK33" s="174"/>
      <c r="BL33" s="174"/>
      <c r="BM33" s="174"/>
      <c r="BN33" s="174"/>
      <c r="BO33" s="174"/>
      <c r="BP33" s="174"/>
      <c r="BQ33" s="175"/>
      <c r="BR33" s="6"/>
      <c r="BS33" s="23">
        <f>IF(M33="⑨",9,0)</f>
        <v>0</v>
      </c>
      <c r="BT33" s="6"/>
    </row>
    <row r="34" spans="1:72" ht="17.100000000000001" customHeight="1">
      <c r="A34" s="6"/>
      <c r="B34" s="6"/>
      <c r="C34" s="34"/>
      <c r="D34" s="268" t="s">
        <v>26</v>
      </c>
      <c r="E34" s="268"/>
      <c r="F34" s="268"/>
      <c r="G34" s="268"/>
      <c r="H34" s="268"/>
      <c r="I34" s="268"/>
      <c r="J34" s="268"/>
      <c r="K34" s="268"/>
      <c r="L34" s="35"/>
      <c r="M34" s="36" t="s">
        <v>149</v>
      </c>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8"/>
      <c r="BJ34" s="276"/>
      <c r="BK34" s="277"/>
      <c r="BL34" s="277"/>
      <c r="BM34" s="39"/>
      <c r="BN34" s="217" t="s">
        <v>131</v>
      </c>
      <c r="BO34" s="217"/>
      <c r="BP34" s="217"/>
      <c r="BQ34" s="218"/>
      <c r="BR34" s="6"/>
      <c r="BS34" s="6"/>
      <c r="BT34" s="6"/>
    </row>
    <row r="35" spans="1:72" ht="17.100000000000001" customHeight="1">
      <c r="A35" s="6"/>
      <c r="B35" s="6"/>
      <c r="C35" s="40"/>
      <c r="D35" s="70" t="s">
        <v>153</v>
      </c>
      <c r="E35" s="6"/>
      <c r="F35" s="6"/>
      <c r="G35" s="6"/>
      <c r="H35" s="6"/>
      <c r="I35" s="6"/>
      <c r="J35" s="6"/>
      <c r="K35" s="6"/>
      <c r="L35" s="41"/>
      <c r="M35" s="42" t="s">
        <v>150</v>
      </c>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35"/>
      <c r="BJ35" s="278"/>
      <c r="BK35" s="279"/>
      <c r="BL35" s="279"/>
      <c r="BM35" s="44"/>
      <c r="BN35" s="213" t="s">
        <v>132</v>
      </c>
      <c r="BO35" s="213"/>
      <c r="BP35" s="213"/>
      <c r="BQ35" s="214"/>
      <c r="BR35" s="6"/>
      <c r="BS35" s="6"/>
      <c r="BT35" s="6"/>
    </row>
    <row r="36" spans="1:72" ht="17.100000000000001" customHeight="1">
      <c r="A36" s="6"/>
      <c r="B36" s="6"/>
      <c r="C36" s="40"/>
      <c r="D36" s="6" t="s">
        <v>69</v>
      </c>
      <c r="E36" s="6"/>
      <c r="F36" s="6"/>
      <c r="G36" s="6"/>
      <c r="H36" s="6"/>
      <c r="I36" s="6"/>
      <c r="J36" s="6"/>
      <c r="K36" s="6"/>
      <c r="L36" s="41"/>
      <c r="M36" s="45" t="s">
        <v>20</v>
      </c>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46"/>
      <c r="BJ36" s="280"/>
      <c r="BK36" s="281"/>
      <c r="BL36" s="281"/>
      <c r="BM36" s="47"/>
      <c r="BN36" s="215"/>
      <c r="BO36" s="215"/>
      <c r="BP36" s="215"/>
      <c r="BQ36" s="216"/>
      <c r="BR36" s="6"/>
      <c r="BS36" s="6"/>
      <c r="BT36" s="6"/>
    </row>
    <row r="37" spans="1:72" ht="17.100000000000001" customHeight="1">
      <c r="A37" s="6"/>
      <c r="B37" s="6"/>
      <c r="C37" s="40"/>
      <c r="D37" s="206" t="s">
        <v>27</v>
      </c>
      <c r="E37" s="206"/>
      <c r="F37" s="206"/>
      <c r="G37" s="206"/>
      <c r="H37" s="206"/>
      <c r="I37" s="206"/>
      <c r="J37" s="206"/>
      <c r="K37" s="206"/>
      <c r="L37" s="41"/>
      <c r="M37" s="42" t="s">
        <v>21</v>
      </c>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35"/>
      <c r="BJ37" s="278"/>
      <c r="BK37" s="279"/>
      <c r="BL37" s="279"/>
      <c r="BM37" s="44"/>
      <c r="BN37" s="213" t="s">
        <v>133</v>
      </c>
      <c r="BO37" s="213"/>
      <c r="BP37" s="213"/>
      <c r="BQ37" s="214"/>
      <c r="BR37" s="6"/>
      <c r="BS37" s="6"/>
      <c r="BT37" s="6"/>
    </row>
    <row r="38" spans="1:72" ht="17.100000000000001" customHeight="1">
      <c r="A38" s="6"/>
      <c r="B38" s="6"/>
      <c r="C38" s="40"/>
      <c r="D38" s="6" t="s">
        <v>70</v>
      </c>
      <c r="E38" s="6"/>
      <c r="F38" s="6"/>
      <c r="G38" s="6"/>
      <c r="H38" s="6"/>
      <c r="I38" s="6"/>
      <c r="J38" s="6"/>
      <c r="K38" s="6"/>
      <c r="L38" s="41"/>
      <c r="M38" s="45" t="s">
        <v>151</v>
      </c>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46"/>
      <c r="BJ38" s="280"/>
      <c r="BK38" s="281"/>
      <c r="BL38" s="281"/>
      <c r="BM38" s="47"/>
      <c r="BN38" s="215"/>
      <c r="BO38" s="215"/>
      <c r="BP38" s="215"/>
      <c r="BQ38" s="216"/>
      <c r="BR38" s="6"/>
      <c r="BS38" s="6"/>
      <c r="BT38" s="6"/>
    </row>
    <row r="39" spans="1:72" ht="17.100000000000001" customHeight="1">
      <c r="A39" s="6"/>
      <c r="B39" s="6"/>
      <c r="C39" s="273">
        <f>+BJ34-BJ35-BJ37</f>
        <v>0</v>
      </c>
      <c r="D39" s="274"/>
      <c r="E39" s="274"/>
      <c r="F39" s="48" t="s">
        <v>130</v>
      </c>
      <c r="G39" s="275">
        <f>+BJ39</f>
        <v>0</v>
      </c>
      <c r="H39" s="275"/>
      <c r="I39" s="47"/>
      <c r="J39" s="47"/>
      <c r="K39" s="47"/>
      <c r="L39" s="49"/>
      <c r="M39" s="282" t="s">
        <v>22</v>
      </c>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4"/>
      <c r="BJ39" s="276"/>
      <c r="BK39" s="277"/>
      <c r="BL39" s="277"/>
      <c r="BM39" s="47"/>
      <c r="BN39" s="217" t="s">
        <v>134</v>
      </c>
      <c r="BO39" s="217"/>
      <c r="BP39" s="217"/>
      <c r="BQ39" s="218"/>
      <c r="BR39" s="50"/>
      <c r="BS39" s="50"/>
      <c r="BT39" s="50"/>
    </row>
    <row r="40" spans="1:72" ht="6"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50"/>
      <c r="BS40" s="50"/>
      <c r="BT40" s="50"/>
    </row>
    <row r="41" spans="1:72" ht="17.25" customHeight="1">
      <c r="A41" s="6"/>
      <c r="B41" s="6"/>
      <c r="C41" s="208" t="s">
        <v>23</v>
      </c>
      <c r="D41" s="209"/>
      <c r="E41" s="209"/>
      <c r="F41" s="209"/>
      <c r="G41" s="209"/>
      <c r="H41" s="209"/>
      <c r="I41" s="209"/>
      <c r="J41" s="209"/>
      <c r="K41" s="209"/>
      <c r="L41" s="209"/>
      <c r="M41" s="209"/>
      <c r="N41" s="209"/>
      <c r="O41" s="209"/>
      <c r="P41" s="209"/>
      <c r="Q41" s="209"/>
      <c r="R41" s="209"/>
      <c r="S41" s="209"/>
      <c r="T41" s="209"/>
      <c r="U41" s="209"/>
      <c r="V41" s="210"/>
      <c r="W41" s="173" t="s">
        <v>24</v>
      </c>
      <c r="X41" s="174"/>
      <c r="Y41" s="174"/>
      <c r="Z41" s="174"/>
      <c r="AA41" s="174"/>
      <c r="AB41" s="174"/>
      <c r="AC41" s="174"/>
      <c r="AD41" s="174"/>
      <c r="AE41" s="174"/>
      <c r="AF41" s="174"/>
      <c r="AG41" s="174"/>
      <c r="AH41" s="174"/>
      <c r="AI41" s="174"/>
      <c r="AJ41" s="174"/>
      <c r="AK41" s="174"/>
      <c r="AL41" s="174"/>
      <c r="AM41" s="174"/>
      <c r="AN41" s="174"/>
      <c r="AO41" s="174"/>
      <c r="AP41" s="174"/>
      <c r="AQ41" s="175"/>
      <c r="AR41" s="173" t="s">
        <v>25</v>
      </c>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4"/>
      <c r="BQ41" s="175"/>
      <c r="BR41" s="50"/>
      <c r="BS41" s="50"/>
      <c r="BT41" s="50"/>
    </row>
    <row r="42" spans="1:72" ht="12.95" customHeight="1">
      <c r="A42" s="6"/>
      <c r="B42" s="6"/>
      <c r="C42" s="205"/>
      <c r="D42" s="206"/>
      <c r="E42" s="206"/>
      <c r="F42" s="206"/>
      <c r="G42" s="206"/>
      <c r="H42" s="206"/>
      <c r="I42" s="206"/>
      <c r="J42" s="206"/>
      <c r="K42" s="206"/>
      <c r="L42" s="206"/>
      <c r="M42" s="206"/>
      <c r="N42" s="206"/>
      <c r="O42" s="206"/>
      <c r="P42" s="206"/>
      <c r="Q42" s="206"/>
      <c r="R42" s="206"/>
      <c r="S42" s="206"/>
      <c r="T42" s="206"/>
      <c r="U42" s="206"/>
      <c r="V42" s="207"/>
      <c r="W42" s="208" t="s">
        <v>28</v>
      </c>
      <c r="X42" s="209"/>
      <c r="Y42" s="209"/>
      <c r="Z42" s="209"/>
      <c r="AA42" s="209"/>
      <c r="AB42" s="209"/>
      <c r="AC42" s="209"/>
      <c r="AD42" s="209"/>
      <c r="AE42" s="210"/>
      <c r="AF42" s="208" t="s">
        <v>30</v>
      </c>
      <c r="AG42" s="209"/>
      <c r="AH42" s="209"/>
      <c r="AI42" s="210"/>
      <c r="AJ42" s="208" t="s">
        <v>63</v>
      </c>
      <c r="AK42" s="209"/>
      <c r="AL42" s="209"/>
      <c r="AM42" s="209"/>
      <c r="AN42" s="209"/>
      <c r="AO42" s="209"/>
      <c r="AP42" s="209"/>
      <c r="AQ42" s="210"/>
      <c r="AR42" s="269" t="s">
        <v>33</v>
      </c>
      <c r="AS42" s="268"/>
      <c r="AT42" s="268"/>
      <c r="AU42" s="268"/>
      <c r="AV42" s="268"/>
      <c r="AW42" s="268"/>
      <c r="AX42" s="268"/>
      <c r="AY42" s="268"/>
      <c r="AZ42" s="270"/>
      <c r="BA42" s="269" t="s">
        <v>36</v>
      </c>
      <c r="BB42" s="268"/>
      <c r="BC42" s="268"/>
      <c r="BD42" s="268"/>
      <c r="BE42" s="268"/>
      <c r="BF42" s="268"/>
      <c r="BG42" s="268"/>
      <c r="BH42" s="268"/>
      <c r="BI42" s="270"/>
      <c r="BJ42" s="269" t="s">
        <v>39</v>
      </c>
      <c r="BK42" s="268"/>
      <c r="BL42" s="268"/>
      <c r="BM42" s="268"/>
      <c r="BN42" s="268"/>
      <c r="BO42" s="268"/>
      <c r="BP42" s="268"/>
      <c r="BQ42" s="270"/>
      <c r="BR42" s="50"/>
      <c r="BS42" s="50"/>
      <c r="BT42" s="50"/>
    </row>
    <row r="43" spans="1:72" ht="12.95" customHeight="1">
      <c r="A43" s="6"/>
      <c r="B43" s="6"/>
      <c r="C43" s="205"/>
      <c r="D43" s="206"/>
      <c r="E43" s="206"/>
      <c r="F43" s="206"/>
      <c r="G43" s="206"/>
      <c r="H43" s="206"/>
      <c r="I43" s="206"/>
      <c r="J43" s="206"/>
      <c r="K43" s="206"/>
      <c r="L43" s="206"/>
      <c r="M43" s="206"/>
      <c r="N43" s="206"/>
      <c r="O43" s="206"/>
      <c r="P43" s="206"/>
      <c r="Q43" s="206"/>
      <c r="R43" s="206"/>
      <c r="S43" s="206"/>
      <c r="T43" s="206"/>
      <c r="U43" s="206"/>
      <c r="V43" s="207"/>
      <c r="W43" s="205" t="s">
        <v>29</v>
      </c>
      <c r="X43" s="206"/>
      <c r="Y43" s="206"/>
      <c r="Z43" s="206"/>
      <c r="AA43" s="206"/>
      <c r="AB43" s="206"/>
      <c r="AC43" s="206"/>
      <c r="AD43" s="206"/>
      <c r="AE43" s="207"/>
      <c r="AF43" s="211" t="s">
        <v>32</v>
      </c>
      <c r="AG43" s="212"/>
      <c r="AH43" s="206"/>
      <c r="AI43" s="207"/>
      <c r="AJ43" s="225" t="s">
        <v>31</v>
      </c>
      <c r="AK43" s="234"/>
      <c r="AL43" s="234"/>
      <c r="AM43" s="234"/>
      <c r="AN43" s="234"/>
      <c r="AO43" s="234"/>
      <c r="AP43" s="234"/>
      <c r="AQ43" s="235"/>
      <c r="AR43" s="271" t="s">
        <v>34</v>
      </c>
      <c r="AS43" s="232"/>
      <c r="AT43" s="232"/>
      <c r="AU43" s="232"/>
      <c r="AV43" s="232"/>
      <c r="AW43" s="232"/>
      <c r="AX43" s="232"/>
      <c r="AY43" s="232"/>
      <c r="AZ43" s="272"/>
      <c r="BA43" s="271" t="s">
        <v>37</v>
      </c>
      <c r="BB43" s="232"/>
      <c r="BC43" s="232"/>
      <c r="BD43" s="232"/>
      <c r="BE43" s="232"/>
      <c r="BF43" s="232"/>
      <c r="BG43" s="232"/>
      <c r="BH43" s="232"/>
      <c r="BI43" s="272"/>
      <c r="BJ43" s="271" t="s">
        <v>40</v>
      </c>
      <c r="BK43" s="232"/>
      <c r="BL43" s="232"/>
      <c r="BM43" s="232"/>
      <c r="BN43" s="232"/>
      <c r="BO43" s="232"/>
      <c r="BP43" s="232"/>
      <c r="BQ43" s="272"/>
      <c r="BR43" s="50"/>
      <c r="BS43" s="50"/>
      <c r="BT43" s="50"/>
    </row>
    <row r="44" spans="1:72" ht="12.95" customHeight="1">
      <c r="A44" s="6"/>
      <c r="B44" s="6"/>
      <c r="C44" s="205"/>
      <c r="D44" s="206"/>
      <c r="E44" s="206"/>
      <c r="F44" s="206"/>
      <c r="G44" s="206"/>
      <c r="H44" s="206"/>
      <c r="I44" s="206"/>
      <c r="J44" s="206"/>
      <c r="K44" s="206"/>
      <c r="L44" s="206"/>
      <c r="M44" s="206"/>
      <c r="N44" s="206"/>
      <c r="O44" s="206"/>
      <c r="P44" s="206"/>
      <c r="Q44" s="206"/>
      <c r="R44" s="206"/>
      <c r="S44" s="206"/>
      <c r="T44" s="206"/>
      <c r="U44" s="206"/>
      <c r="V44" s="207"/>
      <c r="W44" s="51"/>
      <c r="X44" s="52"/>
      <c r="Y44" s="52"/>
      <c r="Z44" s="52"/>
      <c r="AA44" s="52"/>
      <c r="AB44" s="52"/>
      <c r="AC44" s="52"/>
      <c r="AD44" s="52"/>
      <c r="AE44" s="53"/>
      <c r="AF44" s="54"/>
      <c r="AG44" s="54"/>
      <c r="AH44" s="52"/>
      <c r="AI44" s="52"/>
      <c r="AJ44" s="55"/>
      <c r="AK44" s="54"/>
      <c r="AL44" s="54"/>
      <c r="AM44" s="54"/>
      <c r="AN44" s="54"/>
      <c r="AO44" s="54"/>
      <c r="AP44" s="54"/>
      <c r="AQ44" s="56"/>
      <c r="AR44" s="219" t="s">
        <v>42</v>
      </c>
      <c r="AS44" s="220"/>
      <c r="AT44" s="220"/>
      <c r="AU44" s="220"/>
      <c r="AV44" s="220"/>
      <c r="AW44" s="220"/>
      <c r="AX44" s="220"/>
      <c r="AY44" s="220"/>
      <c r="AZ44" s="221"/>
      <c r="BA44" s="222" t="s">
        <v>43</v>
      </c>
      <c r="BB44" s="223"/>
      <c r="BC44" s="223"/>
      <c r="BD44" s="223"/>
      <c r="BE44" s="223"/>
      <c r="BF44" s="223"/>
      <c r="BG44" s="223"/>
      <c r="BH44" s="223"/>
      <c r="BI44" s="224"/>
      <c r="BJ44" s="225" t="s">
        <v>41</v>
      </c>
      <c r="BK44" s="226"/>
      <c r="BL44" s="226"/>
      <c r="BM44" s="226"/>
      <c r="BN44" s="226"/>
      <c r="BO44" s="226"/>
      <c r="BP44" s="226"/>
      <c r="BQ44" s="227"/>
      <c r="BR44" s="50"/>
      <c r="BS44" s="50"/>
      <c r="BT44" s="50"/>
    </row>
    <row r="45" spans="1:72" ht="12.95" customHeight="1">
      <c r="A45" s="6"/>
      <c r="B45" s="6"/>
      <c r="C45" s="205"/>
      <c r="D45" s="206"/>
      <c r="E45" s="206"/>
      <c r="F45" s="206"/>
      <c r="G45" s="206"/>
      <c r="H45" s="206"/>
      <c r="I45" s="206"/>
      <c r="J45" s="206"/>
      <c r="K45" s="206"/>
      <c r="L45" s="206"/>
      <c r="M45" s="206"/>
      <c r="N45" s="206"/>
      <c r="O45" s="206"/>
      <c r="P45" s="206"/>
      <c r="Q45" s="206"/>
      <c r="R45" s="206"/>
      <c r="S45" s="206"/>
      <c r="T45" s="206"/>
      <c r="U45" s="206"/>
      <c r="V45" s="207"/>
      <c r="W45" s="40"/>
      <c r="X45" s="6"/>
      <c r="Y45" s="6"/>
      <c r="Z45" s="6"/>
      <c r="AA45" s="6"/>
      <c r="AB45" s="6"/>
      <c r="AC45" s="6"/>
      <c r="AD45" s="6"/>
      <c r="AE45" s="41"/>
      <c r="AF45" s="6"/>
      <c r="AG45" s="6"/>
      <c r="AH45" s="6"/>
      <c r="AI45" s="6"/>
      <c r="AJ45" s="40"/>
      <c r="AK45" s="6"/>
      <c r="AL45" s="6"/>
      <c r="AM45" s="6"/>
      <c r="AN45" s="6"/>
      <c r="AO45" s="6"/>
      <c r="AP45" s="6"/>
      <c r="AQ45" s="41"/>
      <c r="AR45" s="219" t="s">
        <v>35</v>
      </c>
      <c r="AS45" s="220"/>
      <c r="AT45" s="220"/>
      <c r="AU45" s="220"/>
      <c r="AV45" s="220"/>
      <c r="AW45" s="220"/>
      <c r="AX45" s="220"/>
      <c r="AY45" s="220"/>
      <c r="AZ45" s="221"/>
      <c r="BA45" s="189" t="s">
        <v>38</v>
      </c>
      <c r="BB45" s="190"/>
      <c r="BC45" s="190"/>
      <c r="BD45" s="190"/>
      <c r="BE45" s="190"/>
      <c r="BF45" s="190"/>
      <c r="BG45" s="190"/>
      <c r="BH45" s="190"/>
      <c r="BI45" s="191"/>
      <c r="BJ45" s="6"/>
      <c r="BK45" s="6"/>
      <c r="BL45" s="6"/>
      <c r="BM45" s="6"/>
      <c r="BN45" s="6"/>
      <c r="BO45" s="6"/>
      <c r="BP45" s="6"/>
      <c r="BQ45" s="41"/>
      <c r="BR45" s="50"/>
      <c r="BS45" s="50"/>
      <c r="BT45" s="50"/>
    </row>
    <row r="46" spans="1:72" ht="9.9499999999999993" customHeight="1">
      <c r="A46" s="6"/>
      <c r="B46" s="6"/>
      <c r="C46" s="51"/>
      <c r="D46" s="52"/>
      <c r="E46" s="52"/>
      <c r="F46" s="52"/>
      <c r="G46" s="52"/>
      <c r="H46" s="52"/>
      <c r="I46" s="52"/>
      <c r="J46" s="52"/>
      <c r="K46" s="52"/>
      <c r="L46" s="52"/>
      <c r="M46" s="52"/>
      <c r="N46" s="52"/>
      <c r="O46" s="52"/>
      <c r="P46" s="52"/>
      <c r="Q46" s="52"/>
      <c r="R46" s="52"/>
      <c r="S46" s="52"/>
      <c r="T46" s="52"/>
      <c r="U46" s="52"/>
      <c r="V46" s="53"/>
      <c r="W46" s="192" t="s">
        <v>135</v>
      </c>
      <c r="X46" s="193"/>
      <c r="Y46" s="193"/>
      <c r="Z46" s="193"/>
      <c r="AA46" s="193"/>
      <c r="AB46" s="193"/>
      <c r="AC46" s="193"/>
      <c r="AD46" s="193"/>
      <c r="AE46" s="194"/>
      <c r="AF46" s="192"/>
      <c r="AG46" s="193"/>
      <c r="AH46" s="193"/>
      <c r="AI46" s="194"/>
      <c r="AJ46" s="192" t="s">
        <v>136</v>
      </c>
      <c r="AK46" s="193"/>
      <c r="AL46" s="193"/>
      <c r="AM46" s="193"/>
      <c r="AN46" s="193"/>
      <c r="AO46" s="193"/>
      <c r="AP46" s="193"/>
      <c r="AQ46" s="194"/>
      <c r="AR46" s="192" t="s">
        <v>136</v>
      </c>
      <c r="AS46" s="193"/>
      <c r="AT46" s="193"/>
      <c r="AU46" s="193"/>
      <c r="AV46" s="193"/>
      <c r="AW46" s="193"/>
      <c r="AX46" s="193"/>
      <c r="AY46" s="193"/>
      <c r="AZ46" s="194"/>
      <c r="BA46" s="192" t="s">
        <v>136</v>
      </c>
      <c r="BB46" s="193"/>
      <c r="BC46" s="193"/>
      <c r="BD46" s="193"/>
      <c r="BE46" s="193"/>
      <c r="BF46" s="193"/>
      <c r="BG46" s="193"/>
      <c r="BH46" s="193"/>
      <c r="BI46" s="194"/>
      <c r="BJ46" s="192" t="s">
        <v>136</v>
      </c>
      <c r="BK46" s="193"/>
      <c r="BL46" s="193"/>
      <c r="BM46" s="193"/>
      <c r="BN46" s="193"/>
      <c r="BO46" s="193"/>
      <c r="BP46" s="193"/>
      <c r="BQ46" s="194"/>
      <c r="BR46" s="50"/>
      <c r="BS46" s="50"/>
      <c r="BT46" s="50"/>
    </row>
    <row r="47" spans="1:72" ht="11.1" customHeight="1">
      <c r="A47" s="6"/>
      <c r="B47" s="6"/>
      <c r="C47" s="285"/>
      <c r="D47" s="286"/>
      <c r="E47" s="287"/>
      <c r="F47" s="294" t="s">
        <v>44</v>
      </c>
      <c r="G47" s="295"/>
      <c r="H47" s="300" t="s">
        <v>48</v>
      </c>
      <c r="I47" s="301"/>
      <c r="J47" s="301"/>
      <c r="K47" s="301"/>
      <c r="L47" s="301"/>
      <c r="M47" s="301"/>
      <c r="N47" s="301"/>
      <c r="O47" s="301"/>
      <c r="P47" s="301"/>
      <c r="Q47" s="301"/>
      <c r="R47" s="301"/>
      <c r="S47" s="301"/>
      <c r="T47" s="301"/>
      <c r="U47" s="301"/>
      <c r="V47" s="302"/>
      <c r="W47" s="161"/>
      <c r="X47" s="162"/>
      <c r="Y47" s="162"/>
      <c r="Z47" s="162"/>
      <c r="AA47" s="162"/>
      <c r="AB47" s="162"/>
      <c r="AC47" s="162"/>
      <c r="AD47" s="162"/>
      <c r="AE47" s="163"/>
      <c r="AF47" s="313"/>
      <c r="AG47" s="314"/>
      <c r="AH47" s="314"/>
      <c r="AI47" s="315"/>
      <c r="AJ47" s="148">
        <f>ROUNDDOWN(W47*AF47,-2)</f>
        <v>0</v>
      </c>
      <c r="AK47" s="149"/>
      <c r="AL47" s="149"/>
      <c r="AM47" s="149"/>
      <c r="AN47" s="149"/>
      <c r="AO47" s="149"/>
      <c r="AP47" s="149"/>
      <c r="AQ47" s="150"/>
      <c r="AR47" s="148">
        <f>IFERROR(ROUNDDOWN(W47*$C$39/$G$39,0),0)</f>
        <v>0</v>
      </c>
      <c r="AS47" s="149"/>
      <c r="AT47" s="149"/>
      <c r="AU47" s="149"/>
      <c r="AV47" s="149"/>
      <c r="AW47" s="149"/>
      <c r="AX47" s="149"/>
      <c r="AY47" s="149"/>
      <c r="AZ47" s="150"/>
      <c r="BA47" s="148" t="e">
        <f>ROUNDUP(AR47*AF47*$H$30/$J$30,-2)</f>
        <v>#VALUE!</v>
      </c>
      <c r="BB47" s="149"/>
      <c r="BC47" s="149"/>
      <c r="BD47" s="149"/>
      <c r="BE47" s="149"/>
      <c r="BF47" s="149"/>
      <c r="BG47" s="149"/>
      <c r="BH47" s="149"/>
      <c r="BI47" s="150"/>
      <c r="BJ47" s="148" t="e">
        <f>AJ47-BA47</f>
        <v>#VALUE!</v>
      </c>
      <c r="BK47" s="149"/>
      <c r="BL47" s="149"/>
      <c r="BM47" s="149"/>
      <c r="BN47" s="149"/>
      <c r="BO47" s="149"/>
      <c r="BP47" s="149"/>
      <c r="BQ47" s="150"/>
      <c r="BR47" s="50"/>
      <c r="BS47" s="50"/>
      <c r="BT47" s="50"/>
    </row>
    <row r="48" spans="1:72" ht="11.1" customHeight="1">
      <c r="A48" s="6"/>
      <c r="B48" s="6"/>
      <c r="C48" s="288"/>
      <c r="D48" s="289"/>
      <c r="E48" s="290"/>
      <c r="F48" s="296"/>
      <c r="G48" s="297"/>
      <c r="H48" s="303"/>
      <c r="I48" s="304"/>
      <c r="J48" s="304"/>
      <c r="K48" s="304"/>
      <c r="L48" s="304"/>
      <c r="M48" s="304"/>
      <c r="N48" s="304"/>
      <c r="O48" s="304"/>
      <c r="P48" s="304"/>
      <c r="Q48" s="304"/>
      <c r="R48" s="304"/>
      <c r="S48" s="304"/>
      <c r="T48" s="304"/>
      <c r="U48" s="304"/>
      <c r="V48" s="305"/>
      <c r="W48" s="164"/>
      <c r="X48" s="165"/>
      <c r="Y48" s="165"/>
      <c r="Z48" s="165"/>
      <c r="AA48" s="165"/>
      <c r="AB48" s="165"/>
      <c r="AC48" s="165"/>
      <c r="AD48" s="165"/>
      <c r="AE48" s="166"/>
      <c r="AF48" s="316"/>
      <c r="AG48" s="317"/>
      <c r="AH48" s="317"/>
      <c r="AI48" s="318"/>
      <c r="AJ48" s="151"/>
      <c r="AK48" s="152"/>
      <c r="AL48" s="152"/>
      <c r="AM48" s="152"/>
      <c r="AN48" s="152"/>
      <c r="AO48" s="152"/>
      <c r="AP48" s="152"/>
      <c r="AQ48" s="153"/>
      <c r="AR48" s="151"/>
      <c r="AS48" s="152"/>
      <c r="AT48" s="152"/>
      <c r="AU48" s="152"/>
      <c r="AV48" s="152"/>
      <c r="AW48" s="152"/>
      <c r="AX48" s="152"/>
      <c r="AY48" s="152"/>
      <c r="AZ48" s="153"/>
      <c r="BA48" s="151"/>
      <c r="BB48" s="152"/>
      <c r="BC48" s="152"/>
      <c r="BD48" s="152"/>
      <c r="BE48" s="152"/>
      <c r="BF48" s="152"/>
      <c r="BG48" s="152"/>
      <c r="BH48" s="152"/>
      <c r="BI48" s="153"/>
      <c r="BJ48" s="151"/>
      <c r="BK48" s="152"/>
      <c r="BL48" s="152"/>
      <c r="BM48" s="152"/>
      <c r="BN48" s="152"/>
      <c r="BO48" s="152"/>
      <c r="BP48" s="152"/>
      <c r="BQ48" s="153"/>
      <c r="BR48" s="50"/>
      <c r="BS48" s="50"/>
      <c r="BT48" s="50"/>
    </row>
    <row r="49" spans="1:72" ht="12" customHeight="1">
      <c r="A49" s="6"/>
      <c r="B49" s="6"/>
      <c r="C49" s="288"/>
      <c r="D49" s="289"/>
      <c r="E49" s="290"/>
      <c r="F49" s="296"/>
      <c r="G49" s="297"/>
      <c r="H49" s="42" t="s">
        <v>49</v>
      </c>
      <c r="I49" s="57"/>
      <c r="J49" s="57"/>
      <c r="K49" s="57"/>
      <c r="L49" s="57"/>
      <c r="M49" s="57"/>
      <c r="N49" s="57"/>
      <c r="O49" s="57"/>
      <c r="P49" s="57"/>
      <c r="Q49" s="57"/>
      <c r="R49" s="57"/>
      <c r="S49" s="57"/>
      <c r="T49" s="57"/>
      <c r="U49" s="57"/>
      <c r="V49" s="58"/>
      <c r="W49" s="161"/>
      <c r="X49" s="162"/>
      <c r="Y49" s="162"/>
      <c r="Z49" s="162"/>
      <c r="AA49" s="162"/>
      <c r="AB49" s="162"/>
      <c r="AC49" s="162"/>
      <c r="AD49" s="162"/>
      <c r="AE49" s="163"/>
      <c r="AF49" s="313"/>
      <c r="AG49" s="314"/>
      <c r="AH49" s="314"/>
      <c r="AI49" s="315"/>
      <c r="AJ49" s="148">
        <f>ROUNDDOWN(W49*AF49,-2)</f>
        <v>0</v>
      </c>
      <c r="AK49" s="149"/>
      <c r="AL49" s="149"/>
      <c r="AM49" s="149"/>
      <c r="AN49" s="149"/>
      <c r="AO49" s="149"/>
      <c r="AP49" s="149"/>
      <c r="AQ49" s="150"/>
      <c r="AR49" s="148">
        <f>IFERROR(ROUNDDOWN(W49*$C$39/$G$39,0),0)</f>
        <v>0</v>
      </c>
      <c r="AS49" s="149"/>
      <c r="AT49" s="149"/>
      <c r="AU49" s="149"/>
      <c r="AV49" s="149"/>
      <c r="AW49" s="149"/>
      <c r="AX49" s="149"/>
      <c r="AY49" s="149"/>
      <c r="AZ49" s="150"/>
      <c r="BA49" s="148" t="e">
        <f>ROUNDUP(AR49*AF49*$H$30/$J$30,-2)</f>
        <v>#VALUE!</v>
      </c>
      <c r="BB49" s="149"/>
      <c r="BC49" s="149"/>
      <c r="BD49" s="149"/>
      <c r="BE49" s="149"/>
      <c r="BF49" s="149"/>
      <c r="BG49" s="149"/>
      <c r="BH49" s="149"/>
      <c r="BI49" s="150"/>
      <c r="BJ49" s="148" t="e">
        <f>AJ49-BA49</f>
        <v>#VALUE!</v>
      </c>
      <c r="BK49" s="149"/>
      <c r="BL49" s="149"/>
      <c r="BM49" s="149"/>
      <c r="BN49" s="149"/>
      <c r="BO49" s="149"/>
      <c r="BP49" s="149"/>
      <c r="BQ49" s="150"/>
      <c r="BR49" s="50"/>
      <c r="BS49" s="50"/>
      <c r="BT49" s="50"/>
    </row>
    <row r="50" spans="1:72" ht="12" customHeight="1">
      <c r="A50" s="6"/>
      <c r="B50" s="6"/>
      <c r="C50" s="288"/>
      <c r="D50" s="289"/>
      <c r="E50" s="290"/>
      <c r="F50" s="296"/>
      <c r="G50" s="297"/>
      <c r="H50" s="45" t="s">
        <v>50</v>
      </c>
      <c r="I50" s="59"/>
      <c r="J50" s="59"/>
      <c r="K50" s="59"/>
      <c r="L50" s="59"/>
      <c r="M50" s="59"/>
      <c r="N50" s="59"/>
      <c r="O50" s="59"/>
      <c r="P50" s="59"/>
      <c r="Q50" s="59"/>
      <c r="R50" s="59"/>
      <c r="S50" s="59"/>
      <c r="T50" s="59"/>
      <c r="U50" s="59"/>
      <c r="V50" s="60"/>
      <c r="W50" s="164"/>
      <c r="X50" s="165"/>
      <c r="Y50" s="165"/>
      <c r="Z50" s="165"/>
      <c r="AA50" s="165"/>
      <c r="AB50" s="165"/>
      <c r="AC50" s="165"/>
      <c r="AD50" s="165"/>
      <c r="AE50" s="166"/>
      <c r="AF50" s="316"/>
      <c r="AG50" s="317"/>
      <c r="AH50" s="317"/>
      <c r="AI50" s="318"/>
      <c r="AJ50" s="151"/>
      <c r="AK50" s="152"/>
      <c r="AL50" s="152"/>
      <c r="AM50" s="152"/>
      <c r="AN50" s="152"/>
      <c r="AO50" s="152"/>
      <c r="AP50" s="152"/>
      <c r="AQ50" s="153"/>
      <c r="AR50" s="151"/>
      <c r="AS50" s="152"/>
      <c r="AT50" s="152"/>
      <c r="AU50" s="152"/>
      <c r="AV50" s="152"/>
      <c r="AW50" s="152"/>
      <c r="AX50" s="152"/>
      <c r="AY50" s="152"/>
      <c r="AZ50" s="153"/>
      <c r="BA50" s="151"/>
      <c r="BB50" s="152"/>
      <c r="BC50" s="152"/>
      <c r="BD50" s="152"/>
      <c r="BE50" s="152"/>
      <c r="BF50" s="152"/>
      <c r="BG50" s="152"/>
      <c r="BH50" s="152"/>
      <c r="BI50" s="153"/>
      <c r="BJ50" s="151"/>
      <c r="BK50" s="152"/>
      <c r="BL50" s="152"/>
      <c r="BM50" s="152"/>
      <c r="BN50" s="152"/>
      <c r="BO50" s="152"/>
      <c r="BP50" s="152"/>
      <c r="BQ50" s="153"/>
      <c r="BR50" s="50"/>
      <c r="BS50" s="50"/>
      <c r="BT50" s="50"/>
    </row>
    <row r="51" spans="1:72" ht="12" customHeight="1">
      <c r="A51" s="6"/>
      <c r="B51" s="6"/>
      <c r="C51" s="288"/>
      <c r="D51" s="289"/>
      <c r="E51" s="290"/>
      <c r="F51" s="296"/>
      <c r="G51" s="297"/>
      <c r="H51" s="42" t="s">
        <v>71</v>
      </c>
      <c r="I51" s="57"/>
      <c r="J51" s="57"/>
      <c r="K51" s="57"/>
      <c r="L51" s="57"/>
      <c r="M51" s="57"/>
      <c r="N51" s="57"/>
      <c r="O51" s="57"/>
      <c r="P51" s="57"/>
      <c r="Q51" s="57"/>
      <c r="R51" s="57"/>
      <c r="S51" s="57"/>
      <c r="T51" s="57"/>
      <c r="U51" s="57"/>
      <c r="V51" s="58"/>
      <c r="W51" s="161"/>
      <c r="X51" s="162"/>
      <c r="Y51" s="162"/>
      <c r="Z51" s="162"/>
      <c r="AA51" s="162"/>
      <c r="AB51" s="162"/>
      <c r="AC51" s="162"/>
      <c r="AD51" s="162"/>
      <c r="AE51" s="163"/>
      <c r="AF51" s="313"/>
      <c r="AG51" s="314"/>
      <c r="AH51" s="314"/>
      <c r="AI51" s="315"/>
      <c r="AJ51" s="148">
        <f>ROUNDDOWN(W51*AF51,-2)</f>
        <v>0</v>
      </c>
      <c r="AK51" s="149"/>
      <c r="AL51" s="149"/>
      <c r="AM51" s="149"/>
      <c r="AN51" s="149"/>
      <c r="AO51" s="149"/>
      <c r="AP51" s="149"/>
      <c r="AQ51" s="150"/>
      <c r="AR51" s="148">
        <f>IFERROR(ROUNDDOWN(W51*$C$39/$G$39,0),0)</f>
        <v>0</v>
      </c>
      <c r="AS51" s="149"/>
      <c r="AT51" s="149"/>
      <c r="AU51" s="149"/>
      <c r="AV51" s="149"/>
      <c r="AW51" s="149"/>
      <c r="AX51" s="149"/>
      <c r="AY51" s="149"/>
      <c r="AZ51" s="150"/>
      <c r="BA51" s="148" t="e">
        <f>ROUNDUP(AR51*AF51*$H$30/$J$30,-2)</f>
        <v>#VALUE!</v>
      </c>
      <c r="BB51" s="149"/>
      <c r="BC51" s="149"/>
      <c r="BD51" s="149"/>
      <c r="BE51" s="149"/>
      <c r="BF51" s="149"/>
      <c r="BG51" s="149"/>
      <c r="BH51" s="149"/>
      <c r="BI51" s="150"/>
      <c r="BJ51" s="148" t="e">
        <f>AJ51-BA51</f>
        <v>#VALUE!</v>
      </c>
      <c r="BK51" s="149"/>
      <c r="BL51" s="149"/>
      <c r="BM51" s="149"/>
      <c r="BN51" s="149"/>
      <c r="BO51" s="149"/>
      <c r="BP51" s="149"/>
      <c r="BQ51" s="150"/>
      <c r="BR51" s="50"/>
      <c r="BS51" s="50"/>
      <c r="BT51" s="50"/>
    </row>
    <row r="52" spans="1:72" ht="12" customHeight="1">
      <c r="A52" s="6"/>
      <c r="B52" s="6"/>
      <c r="C52" s="288"/>
      <c r="D52" s="289"/>
      <c r="E52" s="290"/>
      <c r="F52" s="296"/>
      <c r="G52" s="297"/>
      <c r="H52" s="61" t="s">
        <v>73</v>
      </c>
      <c r="I52" s="5"/>
      <c r="J52" s="5"/>
      <c r="K52" s="5"/>
      <c r="L52" s="5"/>
      <c r="M52" s="5"/>
      <c r="N52" s="5"/>
      <c r="O52" s="5"/>
      <c r="P52" s="5"/>
      <c r="Q52" s="5"/>
      <c r="R52" s="5"/>
      <c r="S52" s="5"/>
      <c r="T52" s="5"/>
      <c r="U52" s="5"/>
      <c r="V52" s="62"/>
      <c r="W52" s="228"/>
      <c r="X52" s="229"/>
      <c r="Y52" s="229"/>
      <c r="Z52" s="229"/>
      <c r="AA52" s="229"/>
      <c r="AB52" s="229"/>
      <c r="AC52" s="229"/>
      <c r="AD52" s="229"/>
      <c r="AE52" s="230"/>
      <c r="AF52" s="328"/>
      <c r="AG52" s="329"/>
      <c r="AH52" s="329"/>
      <c r="AI52" s="330"/>
      <c r="AJ52" s="306"/>
      <c r="AK52" s="307"/>
      <c r="AL52" s="307"/>
      <c r="AM52" s="307"/>
      <c r="AN52" s="307"/>
      <c r="AO52" s="307"/>
      <c r="AP52" s="307"/>
      <c r="AQ52" s="308"/>
      <c r="AR52" s="306"/>
      <c r="AS52" s="307"/>
      <c r="AT52" s="307"/>
      <c r="AU52" s="307"/>
      <c r="AV52" s="307"/>
      <c r="AW52" s="307"/>
      <c r="AX52" s="307"/>
      <c r="AY52" s="307"/>
      <c r="AZ52" s="308"/>
      <c r="BA52" s="306"/>
      <c r="BB52" s="307"/>
      <c r="BC52" s="307"/>
      <c r="BD52" s="307"/>
      <c r="BE52" s="307"/>
      <c r="BF52" s="307"/>
      <c r="BG52" s="307"/>
      <c r="BH52" s="307"/>
      <c r="BI52" s="308"/>
      <c r="BJ52" s="306"/>
      <c r="BK52" s="307"/>
      <c r="BL52" s="307"/>
      <c r="BM52" s="307"/>
      <c r="BN52" s="307"/>
      <c r="BO52" s="307"/>
      <c r="BP52" s="307"/>
      <c r="BQ52" s="308"/>
      <c r="BR52" s="50"/>
      <c r="BS52" s="50"/>
      <c r="BT52" s="50"/>
    </row>
    <row r="53" spans="1:72" ht="12" customHeight="1">
      <c r="A53" s="6"/>
      <c r="B53" s="6"/>
      <c r="C53" s="288"/>
      <c r="D53" s="289"/>
      <c r="E53" s="290"/>
      <c r="F53" s="296"/>
      <c r="G53" s="297"/>
      <c r="H53" s="45" t="s">
        <v>72</v>
      </c>
      <c r="I53" s="59"/>
      <c r="J53" s="59"/>
      <c r="K53" s="59"/>
      <c r="L53" s="59"/>
      <c r="M53" s="59"/>
      <c r="N53" s="59"/>
      <c r="O53" s="59"/>
      <c r="P53" s="59"/>
      <c r="Q53" s="59"/>
      <c r="R53" s="59"/>
      <c r="S53" s="59"/>
      <c r="T53" s="59"/>
      <c r="U53" s="59"/>
      <c r="V53" s="60"/>
      <c r="W53" s="164"/>
      <c r="X53" s="165"/>
      <c r="Y53" s="165"/>
      <c r="Z53" s="165"/>
      <c r="AA53" s="165"/>
      <c r="AB53" s="165"/>
      <c r="AC53" s="165"/>
      <c r="AD53" s="165"/>
      <c r="AE53" s="166"/>
      <c r="AF53" s="316"/>
      <c r="AG53" s="317"/>
      <c r="AH53" s="317"/>
      <c r="AI53" s="318"/>
      <c r="AJ53" s="151"/>
      <c r="AK53" s="152"/>
      <c r="AL53" s="152"/>
      <c r="AM53" s="152"/>
      <c r="AN53" s="152"/>
      <c r="AO53" s="152"/>
      <c r="AP53" s="152"/>
      <c r="AQ53" s="153"/>
      <c r="AR53" s="151"/>
      <c r="AS53" s="152"/>
      <c r="AT53" s="152"/>
      <c r="AU53" s="152"/>
      <c r="AV53" s="152"/>
      <c r="AW53" s="152"/>
      <c r="AX53" s="152"/>
      <c r="AY53" s="152"/>
      <c r="AZ53" s="153"/>
      <c r="BA53" s="151"/>
      <c r="BB53" s="152"/>
      <c r="BC53" s="152"/>
      <c r="BD53" s="152"/>
      <c r="BE53" s="152"/>
      <c r="BF53" s="152"/>
      <c r="BG53" s="152"/>
      <c r="BH53" s="152"/>
      <c r="BI53" s="153"/>
      <c r="BJ53" s="151"/>
      <c r="BK53" s="152"/>
      <c r="BL53" s="152"/>
      <c r="BM53" s="152"/>
      <c r="BN53" s="152"/>
      <c r="BO53" s="152"/>
      <c r="BP53" s="152"/>
      <c r="BQ53" s="153"/>
      <c r="BR53" s="50"/>
      <c r="BS53" s="50"/>
      <c r="BT53" s="50"/>
    </row>
    <row r="54" spans="1:72" ht="9.9499999999999993" customHeight="1">
      <c r="A54" s="6"/>
      <c r="B54" s="6"/>
      <c r="C54" s="288"/>
      <c r="D54" s="289"/>
      <c r="E54" s="290"/>
      <c r="F54" s="296"/>
      <c r="G54" s="297"/>
      <c r="H54" s="158" t="s">
        <v>51</v>
      </c>
      <c r="I54" s="159"/>
      <c r="J54" s="159"/>
      <c r="K54" s="159"/>
      <c r="L54" s="159"/>
      <c r="M54" s="159"/>
      <c r="N54" s="159"/>
      <c r="O54" s="159"/>
      <c r="P54" s="159"/>
      <c r="Q54" s="159"/>
      <c r="R54" s="159"/>
      <c r="S54" s="159"/>
      <c r="T54" s="159"/>
      <c r="U54" s="159"/>
      <c r="V54" s="160"/>
      <c r="W54" s="148">
        <f>W47+W49+W51</f>
        <v>0</v>
      </c>
      <c r="X54" s="149"/>
      <c r="Y54" s="149"/>
      <c r="Z54" s="149"/>
      <c r="AA54" s="149"/>
      <c r="AB54" s="149"/>
      <c r="AC54" s="149"/>
      <c r="AD54" s="149"/>
      <c r="AE54" s="150"/>
      <c r="AF54" s="319"/>
      <c r="AG54" s="320"/>
      <c r="AH54" s="320"/>
      <c r="AI54" s="321"/>
      <c r="AJ54" s="148">
        <f>SUM(AJ47:AQ53)</f>
        <v>0</v>
      </c>
      <c r="AK54" s="149"/>
      <c r="AL54" s="149"/>
      <c r="AM54" s="149"/>
      <c r="AN54" s="149"/>
      <c r="AO54" s="149"/>
      <c r="AP54" s="149"/>
      <c r="AQ54" s="150"/>
      <c r="AR54" s="148">
        <f>SUM(AR47:AZ53)</f>
        <v>0</v>
      </c>
      <c r="AS54" s="149"/>
      <c r="AT54" s="149"/>
      <c r="AU54" s="149"/>
      <c r="AV54" s="149"/>
      <c r="AW54" s="149"/>
      <c r="AX54" s="149"/>
      <c r="AY54" s="149"/>
      <c r="AZ54" s="150"/>
      <c r="BA54" s="148" t="e">
        <f>SUM(BA47:BI53)</f>
        <v>#VALUE!</v>
      </c>
      <c r="BB54" s="149"/>
      <c r="BC54" s="149"/>
      <c r="BD54" s="149"/>
      <c r="BE54" s="149"/>
      <c r="BF54" s="149"/>
      <c r="BG54" s="149"/>
      <c r="BH54" s="149"/>
      <c r="BI54" s="150"/>
      <c r="BJ54" s="148" t="e">
        <f>AJ54-BA54</f>
        <v>#VALUE!</v>
      </c>
      <c r="BK54" s="149"/>
      <c r="BL54" s="149"/>
      <c r="BM54" s="149"/>
      <c r="BN54" s="149"/>
      <c r="BO54" s="149"/>
      <c r="BP54" s="149"/>
      <c r="BQ54" s="150"/>
      <c r="BR54" s="50"/>
      <c r="BS54" s="50"/>
      <c r="BT54" s="50"/>
    </row>
    <row r="55" spans="1:72" ht="9.9499999999999993" customHeight="1">
      <c r="A55" s="6"/>
      <c r="B55" s="6"/>
      <c r="C55" s="288"/>
      <c r="D55" s="289"/>
      <c r="E55" s="290"/>
      <c r="F55" s="298"/>
      <c r="G55" s="299"/>
      <c r="H55" s="144"/>
      <c r="I55" s="145"/>
      <c r="J55" s="145"/>
      <c r="K55" s="145"/>
      <c r="L55" s="145"/>
      <c r="M55" s="145"/>
      <c r="N55" s="145"/>
      <c r="O55" s="145"/>
      <c r="P55" s="145"/>
      <c r="Q55" s="145"/>
      <c r="R55" s="145"/>
      <c r="S55" s="145"/>
      <c r="T55" s="145"/>
      <c r="U55" s="145"/>
      <c r="V55" s="146"/>
      <c r="W55" s="151"/>
      <c r="X55" s="152"/>
      <c r="Y55" s="152"/>
      <c r="Z55" s="152"/>
      <c r="AA55" s="152"/>
      <c r="AB55" s="152"/>
      <c r="AC55" s="152"/>
      <c r="AD55" s="152"/>
      <c r="AE55" s="153"/>
      <c r="AF55" s="322"/>
      <c r="AG55" s="323"/>
      <c r="AH55" s="323"/>
      <c r="AI55" s="324"/>
      <c r="AJ55" s="151"/>
      <c r="AK55" s="152"/>
      <c r="AL55" s="152"/>
      <c r="AM55" s="152"/>
      <c r="AN55" s="152"/>
      <c r="AO55" s="152"/>
      <c r="AP55" s="152"/>
      <c r="AQ55" s="153"/>
      <c r="AR55" s="151"/>
      <c r="AS55" s="152"/>
      <c r="AT55" s="152"/>
      <c r="AU55" s="152"/>
      <c r="AV55" s="152"/>
      <c r="AW55" s="152"/>
      <c r="AX55" s="152"/>
      <c r="AY55" s="152"/>
      <c r="AZ55" s="153"/>
      <c r="BA55" s="151"/>
      <c r="BB55" s="152"/>
      <c r="BC55" s="152"/>
      <c r="BD55" s="152"/>
      <c r="BE55" s="152"/>
      <c r="BF55" s="152"/>
      <c r="BG55" s="152"/>
      <c r="BH55" s="152"/>
      <c r="BI55" s="153"/>
      <c r="BJ55" s="151"/>
      <c r="BK55" s="152"/>
      <c r="BL55" s="152"/>
      <c r="BM55" s="152"/>
      <c r="BN55" s="152"/>
      <c r="BO55" s="152"/>
      <c r="BP55" s="152"/>
      <c r="BQ55" s="153"/>
      <c r="BR55" s="50"/>
      <c r="BS55" s="50"/>
      <c r="BT55" s="50"/>
    </row>
    <row r="56" spans="1:72" ht="12" customHeight="1">
      <c r="A56" s="6"/>
      <c r="B56" s="6"/>
      <c r="C56" s="288"/>
      <c r="D56" s="289"/>
      <c r="E56" s="290"/>
      <c r="F56" s="309" t="s">
        <v>47</v>
      </c>
      <c r="G56" s="310"/>
      <c r="H56" s="158" t="s">
        <v>54</v>
      </c>
      <c r="I56" s="159"/>
      <c r="J56" s="159"/>
      <c r="K56" s="159"/>
      <c r="L56" s="159"/>
      <c r="M56" s="159"/>
      <c r="N56" s="159"/>
      <c r="O56" s="159"/>
      <c r="P56" s="159"/>
      <c r="Q56" s="159"/>
      <c r="R56" s="159"/>
      <c r="S56" s="159"/>
      <c r="T56" s="159"/>
      <c r="U56" s="159"/>
      <c r="V56" s="160"/>
      <c r="W56" s="161"/>
      <c r="X56" s="162"/>
      <c r="Y56" s="162"/>
      <c r="Z56" s="162"/>
      <c r="AA56" s="162"/>
      <c r="AB56" s="162"/>
      <c r="AC56" s="162"/>
      <c r="AD56" s="162"/>
      <c r="AE56" s="163"/>
      <c r="AF56" s="313"/>
      <c r="AG56" s="314"/>
      <c r="AH56" s="314"/>
      <c r="AI56" s="315"/>
      <c r="AJ56" s="148">
        <f>ROUNDDOWN(W56*AF56,-2)</f>
        <v>0</v>
      </c>
      <c r="AK56" s="149"/>
      <c r="AL56" s="149"/>
      <c r="AM56" s="149"/>
      <c r="AN56" s="149"/>
      <c r="AO56" s="149"/>
      <c r="AP56" s="149"/>
      <c r="AQ56" s="150"/>
      <c r="AR56" s="148">
        <f>IFERROR(ROUNDDOWN(W56*$C$39/$G$39,0),0)</f>
        <v>0</v>
      </c>
      <c r="AS56" s="149"/>
      <c r="AT56" s="149"/>
      <c r="AU56" s="149"/>
      <c r="AV56" s="149"/>
      <c r="AW56" s="149"/>
      <c r="AX56" s="149"/>
      <c r="AY56" s="149"/>
      <c r="AZ56" s="150"/>
      <c r="BA56" s="148" t="e">
        <f>ROUNDUP(AR56*AF56*$H$30/$J$30,-2)</f>
        <v>#VALUE!</v>
      </c>
      <c r="BB56" s="149"/>
      <c r="BC56" s="149"/>
      <c r="BD56" s="149"/>
      <c r="BE56" s="149"/>
      <c r="BF56" s="149"/>
      <c r="BG56" s="149"/>
      <c r="BH56" s="149"/>
      <c r="BI56" s="150"/>
      <c r="BJ56" s="148" t="e">
        <f>AJ56-BA56</f>
        <v>#VALUE!</v>
      </c>
      <c r="BK56" s="149"/>
      <c r="BL56" s="149"/>
      <c r="BM56" s="149"/>
      <c r="BN56" s="149"/>
      <c r="BO56" s="149"/>
      <c r="BP56" s="149"/>
      <c r="BQ56" s="150"/>
      <c r="BR56" s="50"/>
      <c r="BS56" s="50"/>
      <c r="BT56" s="50"/>
    </row>
    <row r="57" spans="1:72" ht="12" customHeight="1">
      <c r="A57" s="6"/>
      <c r="B57" s="6"/>
      <c r="C57" s="288"/>
      <c r="D57" s="289"/>
      <c r="E57" s="290"/>
      <c r="F57" s="311"/>
      <c r="G57" s="312"/>
      <c r="H57" s="181"/>
      <c r="I57" s="182"/>
      <c r="J57" s="182"/>
      <c r="K57" s="182"/>
      <c r="L57" s="182"/>
      <c r="M57" s="182"/>
      <c r="N57" s="182"/>
      <c r="O57" s="182"/>
      <c r="P57" s="182"/>
      <c r="Q57" s="182"/>
      <c r="R57" s="182"/>
      <c r="S57" s="182"/>
      <c r="T57" s="182"/>
      <c r="U57" s="182"/>
      <c r="V57" s="183"/>
      <c r="W57" s="228"/>
      <c r="X57" s="229"/>
      <c r="Y57" s="229"/>
      <c r="Z57" s="229"/>
      <c r="AA57" s="229"/>
      <c r="AB57" s="229"/>
      <c r="AC57" s="229"/>
      <c r="AD57" s="229"/>
      <c r="AE57" s="230"/>
      <c r="AF57" s="328"/>
      <c r="AG57" s="329"/>
      <c r="AH57" s="329"/>
      <c r="AI57" s="330"/>
      <c r="AJ57" s="151"/>
      <c r="AK57" s="152"/>
      <c r="AL57" s="152"/>
      <c r="AM57" s="152"/>
      <c r="AN57" s="152"/>
      <c r="AO57" s="152"/>
      <c r="AP57" s="152"/>
      <c r="AQ57" s="153"/>
      <c r="AR57" s="306"/>
      <c r="AS57" s="307"/>
      <c r="AT57" s="307"/>
      <c r="AU57" s="307"/>
      <c r="AV57" s="307"/>
      <c r="AW57" s="307"/>
      <c r="AX57" s="307"/>
      <c r="AY57" s="307"/>
      <c r="AZ57" s="308"/>
      <c r="BA57" s="306"/>
      <c r="BB57" s="307"/>
      <c r="BC57" s="307"/>
      <c r="BD57" s="307"/>
      <c r="BE57" s="307"/>
      <c r="BF57" s="307"/>
      <c r="BG57" s="307"/>
      <c r="BH57" s="307"/>
      <c r="BI57" s="308"/>
      <c r="BJ57" s="306"/>
      <c r="BK57" s="307"/>
      <c r="BL57" s="307"/>
      <c r="BM57" s="307"/>
      <c r="BN57" s="307"/>
      <c r="BO57" s="307"/>
      <c r="BP57" s="307"/>
      <c r="BQ57" s="308"/>
      <c r="BR57" s="50"/>
      <c r="BS57" s="50"/>
      <c r="BT57" s="50"/>
    </row>
    <row r="58" spans="1:72" ht="12" customHeight="1">
      <c r="A58" s="6"/>
      <c r="B58" s="6"/>
      <c r="C58" s="288"/>
      <c r="D58" s="289"/>
      <c r="E58" s="290"/>
      <c r="F58" s="154" t="s">
        <v>45</v>
      </c>
      <c r="G58" s="155"/>
      <c r="H58" s="158" t="s">
        <v>52</v>
      </c>
      <c r="I58" s="159"/>
      <c r="J58" s="159"/>
      <c r="K58" s="159"/>
      <c r="L58" s="159"/>
      <c r="M58" s="159"/>
      <c r="N58" s="159"/>
      <c r="O58" s="159"/>
      <c r="P58" s="159"/>
      <c r="Q58" s="159"/>
      <c r="R58" s="159"/>
      <c r="S58" s="159"/>
      <c r="T58" s="159"/>
      <c r="U58" s="159"/>
      <c r="V58" s="160"/>
      <c r="W58" s="161"/>
      <c r="X58" s="162"/>
      <c r="Y58" s="162"/>
      <c r="Z58" s="162"/>
      <c r="AA58" s="162"/>
      <c r="AB58" s="162"/>
      <c r="AC58" s="162"/>
      <c r="AD58" s="162"/>
      <c r="AE58" s="163"/>
      <c r="AF58" s="313"/>
      <c r="AG58" s="314"/>
      <c r="AH58" s="314"/>
      <c r="AI58" s="315"/>
      <c r="AJ58" s="148">
        <f>ROUNDDOWN(W58*AF58,-2)</f>
        <v>0</v>
      </c>
      <c r="AK58" s="149"/>
      <c r="AL58" s="149"/>
      <c r="AM58" s="149"/>
      <c r="AN58" s="149"/>
      <c r="AO58" s="149"/>
      <c r="AP58" s="149"/>
      <c r="AQ58" s="150"/>
      <c r="AR58" s="148">
        <f>IFERROR(ROUNDDOWN(W58*$C$39/$G$39,0),0)</f>
        <v>0</v>
      </c>
      <c r="AS58" s="149"/>
      <c r="AT58" s="149"/>
      <c r="AU58" s="149"/>
      <c r="AV58" s="149"/>
      <c r="AW58" s="149"/>
      <c r="AX58" s="149"/>
      <c r="AY58" s="149"/>
      <c r="AZ58" s="150"/>
      <c r="BA58" s="148" t="e">
        <f>ROUNDUP(AR58*AF58*$H$30/$J$30,-2)</f>
        <v>#VALUE!</v>
      </c>
      <c r="BB58" s="149"/>
      <c r="BC58" s="149"/>
      <c r="BD58" s="149"/>
      <c r="BE58" s="149"/>
      <c r="BF58" s="149"/>
      <c r="BG58" s="149"/>
      <c r="BH58" s="149"/>
      <c r="BI58" s="150"/>
      <c r="BJ58" s="148" t="e">
        <f>AJ58-BA58</f>
        <v>#VALUE!</v>
      </c>
      <c r="BK58" s="149"/>
      <c r="BL58" s="149"/>
      <c r="BM58" s="149"/>
      <c r="BN58" s="149"/>
      <c r="BO58" s="149"/>
      <c r="BP58" s="149"/>
      <c r="BQ58" s="150"/>
      <c r="BR58" s="50"/>
      <c r="BS58" s="50"/>
      <c r="BT58" s="50"/>
    </row>
    <row r="59" spans="1:72" ht="12" customHeight="1">
      <c r="A59" s="6"/>
      <c r="B59" s="6"/>
      <c r="C59" s="291"/>
      <c r="D59" s="292"/>
      <c r="E59" s="293"/>
      <c r="F59" s="156"/>
      <c r="G59" s="157"/>
      <c r="H59" s="144"/>
      <c r="I59" s="145"/>
      <c r="J59" s="145"/>
      <c r="K59" s="145"/>
      <c r="L59" s="145"/>
      <c r="M59" s="145"/>
      <c r="N59" s="145"/>
      <c r="O59" s="145"/>
      <c r="P59" s="145"/>
      <c r="Q59" s="145"/>
      <c r="R59" s="145"/>
      <c r="S59" s="145"/>
      <c r="T59" s="145"/>
      <c r="U59" s="145"/>
      <c r="V59" s="146"/>
      <c r="W59" s="164"/>
      <c r="X59" s="165"/>
      <c r="Y59" s="165"/>
      <c r="Z59" s="165"/>
      <c r="AA59" s="165"/>
      <c r="AB59" s="165"/>
      <c r="AC59" s="165"/>
      <c r="AD59" s="165"/>
      <c r="AE59" s="166"/>
      <c r="AF59" s="316"/>
      <c r="AG59" s="317"/>
      <c r="AH59" s="317"/>
      <c r="AI59" s="318"/>
      <c r="AJ59" s="151"/>
      <c r="AK59" s="152"/>
      <c r="AL59" s="152"/>
      <c r="AM59" s="152"/>
      <c r="AN59" s="152"/>
      <c r="AO59" s="152"/>
      <c r="AP59" s="152"/>
      <c r="AQ59" s="153"/>
      <c r="AR59" s="306"/>
      <c r="AS59" s="307"/>
      <c r="AT59" s="307"/>
      <c r="AU59" s="307"/>
      <c r="AV59" s="307"/>
      <c r="AW59" s="307"/>
      <c r="AX59" s="307"/>
      <c r="AY59" s="307"/>
      <c r="AZ59" s="308"/>
      <c r="BA59" s="151"/>
      <c r="BB59" s="152"/>
      <c r="BC59" s="152"/>
      <c r="BD59" s="152"/>
      <c r="BE59" s="152"/>
      <c r="BF59" s="152"/>
      <c r="BG59" s="152"/>
      <c r="BH59" s="152"/>
      <c r="BI59" s="153"/>
      <c r="BJ59" s="151"/>
      <c r="BK59" s="152"/>
      <c r="BL59" s="152"/>
      <c r="BM59" s="152"/>
      <c r="BN59" s="152"/>
      <c r="BO59" s="152"/>
      <c r="BP59" s="152"/>
      <c r="BQ59" s="153"/>
      <c r="BR59" s="50"/>
      <c r="BS59" s="50"/>
      <c r="BT59" s="50"/>
    </row>
    <row r="60" spans="1:72" ht="39.950000000000003" customHeight="1">
      <c r="A60" s="6"/>
      <c r="B60" s="6"/>
      <c r="C60" s="259"/>
      <c r="D60" s="261"/>
      <c r="E60" s="263"/>
      <c r="F60" s="154" t="s">
        <v>46</v>
      </c>
      <c r="G60" s="155"/>
      <c r="H60" s="158" t="s">
        <v>53</v>
      </c>
      <c r="I60" s="159"/>
      <c r="J60" s="159"/>
      <c r="K60" s="159"/>
      <c r="L60" s="159"/>
      <c r="M60" s="159"/>
      <c r="N60" s="159"/>
      <c r="O60" s="159"/>
      <c r="P60" s="159"/>
      <c r="Q60" s="159"/>
      <c r="R60" s="159"/>
      <c r="S60" s="159"/>
      <c r="T60" s="159"/>
      <c r="U60" s="159"/>
      <c r="V60" s="160"/>
      <c r="W60" s="161"/>
      <c r="X60" s="162"/>
      <c r="Y60" s="162"/>
      <c r="Z60" s="162"/>
      <c r="AA60" s="162"/>
      <c r="AB60" s="162"/>
      <c r="AC60" s="162"/>
      <c r="AD60" s="162"/>
      <c r="AE60" s="163"/>
      <c r="AF60" s="313"/>
      <c r="AG60" s="314"/>
      <c r="AH60" s="314"/>
      <c r="AI60" s="315"/>
      <c r="AJ60" s="148">
        <f>ROUNDDOWN(W60*AF60,-2)</f>
        <v>0</v>
      </c>
      <c r="AK60" s="149"/>
      <c r="AL60" s="149"/>
      <c r="AM60" s="149"/>
      <c r="AN60" s="149"/>
      <c r="AO60" s="149"/>
      <c r="AP60" s="149"/>
      <c r="AQ60" s="150"/>
      <c r="AR60" s="148">
        <f>IFERROR(ROUNDDOWN(W60*$C$39/$G$39,0),0)</f>
        <v>0</v>
      </c>
      <c r="AS60" s="149"/>
      <c r="AT60" s="149"/>
      <c r="AU60" s="149"/>
      <c r="AV60" s="149"/>
      <c r="AW60" s="149"/>
      <c r="AX60" s="149"/>
      <c r="AY60" s="149"/>
      <c r="AZ60" s="150"/>
      <c r="BA60" s="148" t="e">
        <f>ROUNDUP(AR60*AF60*$H$30/$J$30,-2)</f>
        <v>#VALUE!</v>
      </c>
      <c r="BB60" s="149"/>
      <c r="BC60" s="149"/>
      <c r="BD60" s="149"/>
      <c r="BE60" s="149"/>
      <c r="BF60" s="149"/>
      <c r="BG60" s="149"/>
      <c r="BH60" s="149"/>
      <c r="BI60" s="150"/>
      <c r="BJ60" s="148" t="e">
        <f>AJ60-BA60</f>
        <v>#VALUE!</v>
      </c>
      <c r="BK60" s="149"/>
      <c r="BL60" s="149"/>
      <c r="BM60" s="149"/>
      <c r="BN60" s="149"/>
      <c r="BO60" s="149"/>
      <c r="BP60" s="149"/>
      <c r="BQ60" s="150"/>
      <c r="BR60" s="50"/>
      <c r="BS60" s="50"/>
      <c r="BT60" s="50"/>
    </row>
    <row r="61" spans="1:72" ht="39.950000000000003" customHeight="1">
      <c r="A61" s="6"/>
      <c r="B61" s="6"/>
      <c r="C61" s="260"/>
      <c r="D61" s="262"/>
      <c r="E61" s="264"/>
      <c r="F61" s="156"/>
      <c r="G61" s="157"/>
      <c r="H61" s="144"/>
      <c r="I61" s="145"/>
      <c r="J61" s="145"/>
      <c r="K61" s="145"/>
      <c r="L61" s="145"/>
      <c r="M61" s="145"/>
      <c r="N61" s="145"/>
      <c r="O61" s="145"/>
      <c r="P61" s="145"/>
      <c r="Q61" s="145"/>
      <c r="R61" s="145"/>
      <c r="S61" s="145"/>
      <c r="T61" s="145"/>
      <c r="U61" s="145"/>
      <c r="V61" s="146"/>
      <c r="W61" s="164"/>
      <c r="X61" s="165"/>
      <c r="Y61" s="165"/>
      <c r="Z61" s="165"/>
      <c r="AA61" s="165"/>
      <c r="AB61" s="165"/>
      <c r="AC61" s="165"/>
      <c r="AD61" s="165"/>
      <c r="AE61" s="166"/>
      <c r="AF61" s="316"/>
      <c r="AG61" s="317"/>
      <c r="AH61" s="317"/>
      <c r="AI61" s="318"/>
      <c r="AJ61" s="151"/>
      <c r="AK61" s="152"/>
      <c r="AL61" s="152"/>
      <c r="AM61" s="152"/>
      <c r="AN61" s="152"/>
      <c r="AO61" s="152"/>
      <c r="AP61" s="152"/>
      <c r="AQ61" s="153"/>
      <c r="AR61" s="151"/>
      <c r="AS61" s="152"/>
      <c r="AT61" s="152"/>
      <c r="AU61" s="152"/>
      <c r="AV61" s="152"/>
      <c r="AW61" s="152"/>
      <c r="AX61" s="152"/>
      <c r="AY61" s="152"/>
      <c r="AZ61" s="153"/>
      <c r="BA61" s="151"/>
      <c r="BB61" s="152"/>
      <c r="BC61" s="152"/>
      <c r="BD61" s="152"/>
      <c r="BE61" s="152"/>
      <c r="BF61" s="152"/>
      <c r="BG61" s="152"/>
      <c r="BH61" s="152"/>
      <c r="BI61" s="153"/>
      <c r="BJ61" s="151"/>
      <c r="BK61" s="152"/>
      <c r="BL61" s="152"/>
      <c r="BM61" s="152"/>
      <c r="BN61" s="152"/>
      <c r="BO61" s="152"/>
      <c r="BP61" s="152"/>
      <c r="BQ61" s="153"/>
      <c r="BR61" s="50"/>
      <c r="BS61" s="50"/>
      <c r="BT61" s="50"/>
    </row>
    <row r="62" spans="1:72" ht="12" customHeight="1">
      <c r="A62" s="6"/>
      <c r="B62" s="6"/>
      <c r="C62" s="176"/>
      <c r="D62" s="176"/>
      <c r="E62" s="176"/>
      <c r="F62" s="154" t="s">
        <v>44</v>
      </c>
      <c r="G62" s="155"/>
      <c r="H62" s="158" t="s">
        <v>55</v>
      </c>
      <c r="I62" s="159"/>
      <c r="J62" s="159"/>
      <c r="K62" s="159"/>
      <c r="L62" s="159"/>
      <c r="M62" s="159"/>
      <c r="N62" s="159"/>
      <c r="O62" s="159"/>
      <c r="P62" s="159"/>
      <c r="Q62" s="159"/>
      <c r="R62" s="159"/>
      <c r="S62" s="159"/>
      <c r="T62" s="159"/>
      <c r="U62" s="159"/>
      <c r="V62" s="160"/>
      <c r="W62" s="161"/>
      <c r="X62" s="162"/>
      <c r="Y62" s="162"/>
      <c r="Z62" s="162"/>
      <c r="AA62" s="162"/>
      <c r="AB62" s="162"/>
      <c r="AC62" s="162"/>
      <c r="AD62" s="162"/>
      <c r="AE62" s="163"/>
      <c r="AF62" s="167"/>
      <c r="AG62" s="168"/>
      <c r="AH62" s="168"/>
      <c r="AI62" s="169"/>
      <c r="AJ62" s="148">
        <f>ROUNDDOWN(W62*AF62,-2)</f>
        <v>0</v>
      </c>
      <c r="AK62" s="149"/>
      <c r="AL62" s="149"/>
      <c r="AM62" s="149"/>
      <c r="AN62" s="149"/>
      <c r="AO62" s="149"/>
      <c r="AP62" s="149"/>
      <c r="AQ62" s="150"/>
      <c r="AR62" s="148">
        <f>IFERROR(ROUNDDOWN(W62*$C$39/$G$39,0),0)</f>
        <v>0</v>
      </c>
      <c r="AS62" s="149"/>
      <c r="AT62" s="149"/>
      <c r="AU62" s="149"/>
      <c r="AV62" s="149"/>
      <c r="AW62" s="149"/>
      <c r="AX62" s="149"/>
      <c r="AY62" s="149"/>
      <c r="AZ62" s="150"/>
      <c r="BA62" s="148" t="e">
        <f>ROUNDUP(AR62*AF62*$H$30/$J$30,-2)</f>
        <v>#VALUE!</v>
      </c>
      <c r="BB62" s="149"/>
      <c r="BC62" s="149"/>
      <c r="BD62" s="149"/>
      <c r="BE62" s="149"/>
      <c r="BF62" s="149"/>
      <c r="BG62" s="149"/>
      <c r="BH62" s="149"/>
      <c r="BI62" s="150"/>
      <c r="BJ62" s="148" t="e">
        <f>AJ62-BA62</f>
        <v>#VALUE!</v>
      </c>
      <c r="BK62" s="149"/>
      <c r="BL62" s="149"/>
      <c r="BM62" s="149"/>
      <c r="BN62" s="149"/>
      <c r="BO62" s="149"/>
      <c r="BP62" s="149"/>
      <c r="BQ62" s="150"/>
      <c r="BR62" s="50"/>
      <c r="BS62" s="50"/>
      <c r="BT62" s="50"/>
    </row>
    <row r="63" spans="1:72" ht="12" customHeight="1">
      <c r="A63" s="6"/>
      <c r="B63" s="6"/>
      <c r="C63" s="176"/>
      <c r="D63" s="176"/>
      <c r="E63" s="176"/>
      <c r="F63" s="156"/>
      <c r="G63" s="157"/>
      <c r="H63" s="144"/>
      <c r="I63" s="145"/>
      <c r="J63" s="145"/>
      <c r="K63" s="145"/>
      <c r="L63" s="145"/>
      <c r="M63" s="145"/>
      <c r="N63" s="145"/>
      <c r="O63" s="145"/>
      <c r="P63" s="145"/>
      <c r="Q63" s="145"/>
      <c r="R63" s="145"/>
      <c r="S63" s="145"/>
      <c r="T63" s="145"/>
      <c r="U63" s="145"/>
      <c r="V63" s="146"/>
      <c r="W63" s="164"/>
      <c r="X63" s="165"/>
      <c r="Y63" s="165"/>
      <c r="Z63" s="165"/>
      <c r="AA63" s="165"/>
      <c r="AB63" s="165"/>
      <c r="AC63" s="165"/>
      <c r="AD63" s="165"/>
      <c r="AE63" s="166"/>
      <c r="AF63" s="170"/>
      <c r="AG63" s="171"/>
      <c r="AH63" s="171"/>
      <c r="AI63" s="172"/>
      <c r="AJ63" s="151"/>
      <c r="AK63" s="152"/>
      <c r="AL63" s="152"/>
      <c r="AM63" s="152"/>
      <c r="AN63" s="152"/>
      <c r="AO63" s="152"/>
      <c r="AP63" s="152"/>
      <c r="AQ63" s="153"/>
      <c r="AR63" s="151"/>
      <c r="AS63" s="152"/>
      <c r="AT63" s="152"/>
      <c r="AU63" s="152"/>
      <c r="AV63" s="152"/>
      <c r="AW63" s="152"/>
      <c r="AX63" s="152"/>
      <c r="AY63" s="152"/>
      <c r="AZ63" s="153"/>
      <c r="BA63" s="151"/>
      <c r="BB63" s="152"/>
      <c r="BC63" s="152"/>
      <c r="BD63" s="152"/>
      <c r="BE63" s="152"/>
      <c r="BF63" s="152"/>
      <c r="BG63" s="152"/>
      <c r="BH63" s="152"/>
      <c r="BI63" s="153"/>
      <c r="BJ63" s="151"/>
      <c r="BK63" s="152"/>
      <c r="BL63" s="152"/>
      <c r="BM63" s="152"/>
      <c r="BN63" s="152"/>
      <c r="BO63" s="152"/>
      <c r="BP63" s="152"/>
      <c r="BQ63" s="153"/>
      <c r="BR63" s="50"/>
      <c r="BS63" s="50"/>
      <c r="BT63" s="50"/>
    </row>
    <row r="64" spans="1:72" ht="12" customHeight="1">
      <c r="A64" s="6"/>
      <c r="B64" s="6"/>
      <c r="C64" s="176"/>
      <c r="D64" s="176"/>
      <c r="E64" s="176"/>
      <c r="F64" s="177" t="s">
        <v>47</v>
      </c>
      <c r="G64" s="178"/>
      <c r="H64" s="158" t="s">
        <v>56</v>
      </c>
      <c r="I64" s="159"/>
      <c r="J64" s="159"/>
      <c r="K64" s="159"/>
      <c r="L64" s="159"/>
      <c r="M64" s="159"/>
      <c r="N64" s="159"/>
      <c r="O64" s="159"/>
      <c r="P64" s="159"/>
      <c r="Q64" s="159"/>
      <c r="R64" s="159"/>
      <c r="S64" s="159"/>
      <c r="T64" s="159"/>
      <c r="U64" s="159"/>
      <c r="V64" s="160"/>
      <c r="W64" s="161"/>
      <c r="X64" s="162"/>
      <c r="Y64" s="162"/>
      <c r="Z64" s="162"/>
      <c r="AA64" s="162"/>
      <c r="AB64" s="162"/>
      <c r="AC64" s="162"/>
      <c r="AD64" s="162"/>
      <c r="AE64" s="163"/>
      <c r="AF64" s="167"/>
      <c r="AG64" s="168"/>
      <c r="AH64" s="168"/>
      <c r="AI64" s="169"/>
      <c r="AJ64" s="148">
        <f>ROUNDDOWN(W64*AF64,-2)</f>
        <v>0</v>
      </c>
      <c r="AK64" s="149"/>
      <c r="AL64" s="149"/>
      <c r="AM64" s="149"/>
      <c r="AN64" s="149"/>
      <c r="AO64" s="149"/>
      <c r="AP64" s="149"/>
      <c r="AQ64" s="150"/>
      <c r="AR64" s="148">
        <f>IFERROR(ROUNDDOWN(W64*$C$39/$G$39,0),0)</f>
        <v>0</v>
      </c>
      <c r="AS64" s="149"/>
      <c r="AT64" s="149"/>
      <c r="AU64" s="149"/>
      <c r="AV64" s="149"/>
      <c r="AW64" s="149"/>
      <c r="AX64" s="149"/>
      <c r="AY64" s="149"/>
      <c r="AZ64" s="150"/>
      <c r="BA64" s="148" t="e">
        <f>ROUNDUP(AR64*AF64*$H$30/$J$30,-2)</f>
        <v>#VALUE!</v>
      </c>
      <c r="BB64" s="149"/>
      <c r="BC64" s="149"/>
      <c r="BD64" s="149"/>
      <c r="BE64" s="149"/>
      <c r="BF64" s="149"/>
      <c r="BG64" s="149"/>
      <c r="BH64" s="149"/>
      <c r="BI64" s="150"/>
      <c r="BJ64" s="148" t="e">
        <f>AJ64-BA64</f>
        <v>#VALUE!</v>
      </c>
      <c r="BK64" s="149"/>
      <c r="BL64" s="149"/>
      <c r="BM64" s="149"/>
      <c r="BN64" s="149"/>
      <c r="BO64" s="149"/>
      <c r="BP64" s="149"/>
      <c r="BQ64" s="150"/>
      <c r="BR64" s="50"/>
      <c r="BS64" s="50"/>
      <c r="BT64" s="50"/>
    </row>
    <row r="65" spans="1:72" ht="12" customHeight="1">
      <c r="A65" s="6" t="s">
        <v>13</v>
      </c>
      <c r="B65" s="6"/>
      <c r="C65" s="176"/>
      <c r="D65" s="176"/>
      <c r="E65" s="176"/>
      <c r="F65" s="179"/>
      <c r="G65" s="180"/>
      <c r="H65" s="181"/>
      <c r="I65" s="182"/>
      <c r="J65" s="182"/>
      <c r="K65" s="182"/>
      <c r="L65" s="182"/>
      <c r="M65" s="182"/>
      <c r="N65" s="182"/>
      <c r="O65" s="182"/>
      <c r="P65" s="182"/>
      <c r="Q65" s="182"/>
      <c r="R65" s="182"/>
      <c r="S65" s="182"/>
      <c r="T65" s="182"/>
      <c r="U65" s="182"/>
      <c r="V65" s="183"/>
      <c r="W65" s="228"/>
      <c r="X65" s="229"/>
      <c r="Y65" s="229"/>
      <c r="Z65" s="229"/>
      <c r="AA65" s="229"/>
      <c r="AB65" s="229"/>
      <c r="AC65" s="229"/>
      <c r="AD65" s="229"/>
      <c r="AE65" s="230"/>
      <c r="AF65" s="325"/>
      <c r="AG65" s="326"/>
      <c r="AH65" s="326"/>
      <c r="AI65" s="327"/>
      <c r="AJ65" s="306"/>
      <c r="AK65" s="307"/>
      <c r="AL65" s="307"/>
      <c r="AM65" s="307"/>
      <c r="AN65" s="307"/>
      <c r="AO65" s="307"/>
      <c r="AP65" s="307"/>
      <c r="AQ65" s="308"/>
      <c r="AR65" s="151"/>
      <c r="AS65" s="152"/>
      <c r="AT65" s="152"/>
      <c r="AU65" s="152"/>
      <c r="AV65" s="152"/>
      <c r="AW65" s="152"/>
      <c r="AX65" s="152"/>
      <c r="AY65" s="152"/>
      <c r="AZ65" s="153"/>
      <c r="BA65" s="306"/>
      <c r="BB65" s="307"/>
      <c r="BC65" s="307"/>
      <c r="BD65" s="307"/>
      <c r="BE65" s="307"/>
      <c r="BF65" s="307"/>
      <c r="BG65" s="307"/>
      <c r="BH65" s="307"/>
      <c r="BI65" s="308"/>
      <c r="BJ65" s="306"/>
      <c r="BK65" s="307"/>
      <c r="BL65" s="307"/>
      <c r="BM65" s="307"/>
      <c r="BN65" s="307"/>
      <c r="BO65" s="307"/>
      <c r="BP65" s="307"/>
      <c r="BQ65" s="308"/>
      <c r="BR65" s="50"/>
      <c r="BS65" s="50"/>
      <c r="BT65" s="50"/>
    </row>
    <row r="66" spans="1:72" ht="12" customHeight="1">
      <c r="A66" s="6"/>
      <c r="B66" s="6"/>
      <c r="C66" s="176"/>
      <c r="D66" s="176"/>
      <c r="E66" s="176"/>
      <c r="F66" s="154" t="s">
        <v>45</v>
      </c>
      <c r="G66" s="155"/>
      <c r="H66" s="158" t="s">
        <v>58</v>
      </c>
      <c r="I66" s="159"/>
      <c r="J66" s="159"/>
      <c r="K66" s="159"/>
      <c r="L66" s="159"/>
      <c r="M66" s="159"/>
      <c r="N66" s="159"/>
      <c r="O66" s="159"/>
      <c r="P66" s="159"/>
      <c r="Q66" s="159"/>
      <c r="R66" s="159"/>
      <c r="S66" s="159"/>
      <c r="T66" s="159"/>
      <c r="U66" s="159"/>
      <c r="V66" s="160"/>
      <c r="W66" s="161"/>
      <c r="X66" s="162"/>
      <c r="Y66" s="162"/>
      <c r="Z66" s="162"/>
      <c r="AA66" s="162"/>
      <c r="AB66" s="162"/>
      <c r="AC66" s="162"/>
      <c r="AD66" s="162"/>
      <c r="AE66" s="163"/>
      <c r="AF66" s="167"/>
      <c r="AG66" s="168"/>
      <c r="AH66" s="168"/>
      <c r="AI66" s="169"/>
      <c r="AJ66" s="148">
        <f>ROUNDDOWN(W66*AF66,-2)</f>
        <v>0</v>
      </c>
      <c r="AK66" s="149"/>
      <c r="AL66" s="149"/>
      <c r="AM66" s="149"/>
      <c r="AN66" s="149"/>
      <c r="AO66" s="149"/>
      <c r="AP66" s="149"/>
      <c r="AQ66" s="150"/>
      <c r="AR66" s="148">
        <f>IFERROR(ROUNDDOWN(W66*$C$39/$G$39,0),0)</f>
        <v>0</v>
      </c>
      <c r="AS66" s="149"/>
      <c r="AT66" s="149"/>
      <c r="AU66" s="149"/>
      <c r="AV66" s="149"/>
      <c r="AW66" s="149"/>
      <c r="AX66" s="149"/>
      <c r="AY66" s="149"/>
      <c r="AZ66" s="150"/>
      <c r="BA66" s="148" t="e">
        <f>ROUNDUP(AR66*AF66*$H$30/$J$30,-2)</f>
        <v>#VALUE!</v>
      </c>
      <c r="BB66" s="149"/>
      <c r="BC66" s="149"/>
      <c r="BD66" s="149"/>
      <c r="BE66" s="149"/>
      <c r="BF66" s="149"/>
      <c r="BG66" s="149"/>
      <c r="BH66" s="149"/>
      <c r="BI66" s="150"/>
      <c r="BJ66" s="148" t="e">
        <f>AJ66-BA66</f>
        <v>#VALUE!</v>
      </c>
      <c r="BK66" s="149"/>
      <c r="BL66" s="149"/>
      <c r="BM66" s="149"/>
      <c r="BN66" s="149"/>
      <c r="BO66" s="149"/>
      <c r="BP66" s="149"/>
      <c r="BQ66" s="150"/>
      <c r="BR66" s="50"/>
      <c r="BS66" s="50"/>
      <c r="BT66" s="50"/>
    </row>
    <row r="67" spans="1:72" ht="12" customHeight="1">
      <c r="A67" s="6"/>
      <c r="B67" s="6"/>
      <c r="C67" s="176"/>
      <c r="D67" s="176"/>
      <c r="E67" s="176"/>
      <c r="F67" s="184"/>
      <c r="G67" s="185"/>
      <c r="H67" s="181"/>
      <c r="I67" s="182"/>
      <c r="J67" s="182"/>
      <c r="K67" s="182"/>
      <c r="L67" s="182"/>
      <c r="M67" s="182"/>
      <c r="N67" s="182"/>
      <c r="O67" s="182"/>
      <c r="P67" s="182"/>
      <c r="Q67" s="182"/>
      <c r="R67" s="182"/>
      <c r="S67" s="182"/>
      <c r="T67" s="182"/>
      <c r="U67" s="182"/>
      <c r="V67" s="183"/>
      <c r="W67" s="164"/>
      <c r="X67" s="165"/>
      <c r="Y67" s="165"/>
      <c r="Z67" s="165"/>
      <c r="AA67" s="165"/>
      <c r="AB67" s="165"/>
      <c r="AC67" s="165"/>
      <c r="AD67" s="165"/>
      <c r="AE67" s="166"/>
      <c r="AF67" s="170"/>
      <c r="AG67" s="171"/>
      <c r="AH67" s="171"/>
      <c r="AI67" s="172"/>
      <c r="AJ67" s="151"/>
      <c r="AK67" s="152"/>
      <c r="AL67" s="152"/>
      <c r="AM67" s="152"/>
      <c r="AN67" s="152"/>
      <c r="AO67" s="152"/>
      <c r="AP67" s="152"/>
      <c r="AQ67" s="153"/>
      <c r="AR67" s="151"/>
      <c r="AS67" s="152"/>
      <c r="AT67" s="152"/>
      <c r="AU67" s="152"/>
      <c r="AV67" s="152"/>
      <c r="AW67" s="152"/>
      <c r="AX67" s="152"/>
      <c r="AY67" s="152"/>
      <c r="AZ67" s="153"/>
      <c r="BA67" s="151"/>
      <c r="BB67" s="152"/>
      <c r="BC67" s="152"/>
      <c r="BD67" s="152"/>
      <c r="BE67" s="152"/>
      <c r="BF67" s="152"/>
      <c r="BG67" s="152"/>
      <c r="BH67" s="152"/>
      <c r="BI67" s="153"/>
      <c r="BJ67" s="151"/>
      <c r="BK67" s="152"/>
      <c r="BL67" s="152"/>
      <c r="BM67" s="152"/>
      <c r="BN67" s="152"/>
      <c r="BO67" s="152"/>
      <c r="BP67" s="152"/>
      <c r="BQ67" s="153"/>
      <c r="BR67" s="50"/>
      <c r="BS67" s="50"/>
      <c r="BT67" s="50"/>
    </row>
    <row r="68" spans="1:72" ht="12" customHeight="1">
      <c r="A68" s="6"/>
      <c r="B68" s="6"/>
      <c r="C68" s="176"/>
      <c r="D68" s="176"/>
      <c r="E68" s="176"/>
      <c r="F68" s="154" t="s">
        <v>46</v>
      </c>
      <c r="G68" s="155"/>
      <c r="H68" s="158" t="s">
        <v>59</v>
      </c>
      <c r="I68" s="159"/>
      <c r="J68" s="159"/>
      <c r="K68" s="159"/>
      <c r="L68" s="159"/>
      <c r="M68" s="159"/>
      <c r="N68" s="159"/>
      <c r="O68" s="159"/>
      <c r="P68" s="159"/>
      <c r="Q68" s="159"/>
      <c r="R68" s="159"/>
      <c r="S68" s="159"/>
      <c r="T68" s="159"/>
      <c r="U68" s="159"/>
      <c r="V68" s="160"/>
      <c r="W68" s="161"/>
      <c r="X68" s="162"/>
      <c r="Y68" s="162"/>
      <c r="Z68" s="162"/>
      <c r="AA68" s="162"/>
      <c r="AB68" s="162"/>
      <c r="AC68" s="162"/>
      <c r="AD68" s="162"/>
      <c r="AE68" s="163"/>
      <c r="AF68" s="167"/>
      <c r="AG68" s="168"/>
      <c r="AH68" s="168"/>
      <c r="AI68" s="169"/>
      <c r="AJ68" s="148">
        <f>ROUNDDOWN(W68*AF68,-2)</f>
        <v>0</v>
      </c>
      <c r="AK68" s="149"/>
      <c r="AL68" s="149"/>
      <c r="AM68" s="149"/>
      <c r="AN68" s="149"/>
      <c r="AO68" s="149"/>
      <c r="AP68" s="149"/>
      <c r="AQ68" s="150"/>
      <c r="AR68" s="148">
        <f>IFERROR(ROUNDDOWN(W68*$C$39/$G$39,0),0)</f>
        <v>0</v>
      </c>
      <c r="AS68" s="149"/>
      <c r="AT68" s="149"/>
      <c r="AU68" s="149"/>
      <c r="AV68" s="149"/>
      <c r="AW68" s="149"/>
      <c r="AX68" s="149"/>
      <c r="AY68" s="149"/>
      <c r="AZ68" s="150"/>
      <c r="BA68" s="148" t="e">
        <f>ROUNDUP(AR68*AF68*$H$30/$J$30,-2)</f>
        <v>#VALUE!</v>
      </c>
      <c r="BB68" s="149"/>
      <c r="BC68" s="149"/>
      <c r="BD68" s="149"/>
      <c r="BE68" s="149"/>
      <c r="BF68" s="149"/>
      <c r="BG68" s="149"/>
      <c r="BH68" s="149"/>
      <c r="BI68" s="150"/>
      <c r="BJ68" s="148" t="e">
        <f>AJ68-BA68</f>
        <v>#VALUE!</v>
      </c>
      <c r="BK68" s="149"/>
      <c r="BL68" s="149"/>
      <c r="BM68" s="149"/>
      <c r="BN68" s="149"/>
      <c r="BO68" s="149"/>
      <c r="BP68" s="149"/>
      <c r="BQ68" s="150"/>
      <c r="BR68" s="50"/>
      <c r="BS68" s="50"/>
      <c r="BT68" s="50"/>
    </row>
    <row r="69" spans="1:72" ht="12" customHeight="1">
      <c r="A69" s="6"/>
      <c r="B69" s="6"/>
      <c r="C69" s="176"/>
      <c r="D69" s="176"/>
      <c r="E69" s="176"/>
      <c r="F69" s="156"/>
      <c r="G69" s="157"/>
      <c r="H69" s="144"/>
      <c r="I69" s="145"/>
      <c r="J69" s="145"/>
      <c r="K69" s="145"/>
      <c r="L69" s="145"/>
      <c r="M69" s="145"/>
      <c r="N69" s="145"/>
      <c r="O69" s="145"/>
      <c r="P69" s="145"/>
      <c r="Q69" s="145"/>
      <c r="R69" s="145"/>
      <c r="S69" s="145"/>
      <c r="T69" s="145"/>
      <c r="U69" s="145"/>
      <c r="V69" s="146"/>
      <c r="W69" s="164"/>
      <c r="X69" s="165"/>
      <c r="Y69" s="165"/>
      <c r="Z69" s="165"/>
      <c r="AA69" s="165"/>
      <c r="AB69" s="165"/>
      <c r="AC69" s="165"/>
      <c r="AD69" s="165"/>
      <c r="AE69" s="166"/>
      <c r="AF69" s="170"/>
      <c r="AG69" s="171"/>
      <c r="AH69" s="171"/>
      <c r="AI69" s="172"/>
      <c r="AJ69" s="151"/>
      <c r="AK69" s="152"/>
      <c r="AL69" s="152"/>
      <c r="AM69" s="152"/>
      <c r="AN69" s="152"/>
      <c r="AO69" s="152"/>
      <c r="AP69" s="152"/>
      <c r="AQ69" s="153"/>
      <c r="AR69" s="151"/>
      <c r="AS69" s="152"/>
      <c r="AT69" s="152"/>
      <c r="AU69" s="152"/>
      <c r="AV69" s="152"/>
      <c r="AW69" s="152"/>
      <c r="AX69" s="152"/>
      <c r="AY69" s="152"/>
      <c r="AZ69" s="153"/>
      <c r="BA69" s="151"/>
      <c r="BB69" s="152"/>
      <c r="BC69" s="152"/>
      <c r="BD69" s="152"/>
      <c r="BE69" s="152"/>
      <c r="BF69" s="152"/>
      <c r="BG69" s="152"/>
      <c r="BH69" s="152"/>
      <c r="BI69" s="153"/>
      <c r="BJ69" s="151"/>
      <c r="BK69" s="152"/>
      <c r="BL69" s="152"/>
      <c r="BM69" s="152"/>
      <c r="BN69" s="152"/>
      <c r="BO69" s="152"/>
      <c r="BP69" s="152"/>
      <c r="BQ69" s="153"/>
      <c r="BR69" s="50"/>
      <c r="BS69" s="50"/>
      <c r="BT69" s="50"/>
    </row>
    <row r="70" spans="1:72" ht="15.95" customHeight="1">
      <c r="A70" s="6"/>
      <c r="B70" s="6"/>
      <c r="C70" s="176"/>
      <c r="D70" s="176"/>
      <c r="E70" s="176"/>
      <c r="F70" s="177" t="s">
        <v>47</v>
      </c>
      <c r="G70" s="178"/>
      <c r="H70" s="158" t="s">
        <v>56</v>
      </c>
      <c r="I70" s="159"/>
      <c r="J70" s="159"/>
      <c r="K70" s="159"/>
      <c r="L70" s="159"/>
      <c r="M70" s="159"/>
      <c r="N70" s="159"/>
      <c r="O70" s="159"/>
      <c r="P70" s="159"/>
      <c r="Q70" s="159"/>
      <c r="R70" s="159"/>
      <c r="S70" s="159"/>
      <c r="T70" s="159"/>
      <c r="U70" s="159"/>
      <c r="V70" s="160"/>
      <c r="W70" s="161"/>
      <c r="X70" s="162"/>
      <c r="Y70" s="162"/>
      <c r="Z70" s="162"/>
      <c r="AA70" s="162"/>
      <c r="AB70" s="162"/>
      <c r="AC70" s="162"/>
      <c r="AD70" s="162"/>
      <c r="AE70" s="163"/>
      <c r="AF70" s="167"/>
      <c r="AG70" s="168"/>
      <c r="AH70" s="168"/>
      <c r="AI70" s="169"/>
      <c r="AJ70" s="148">
        <f>ROUNDDOWN(W70*AF70,-2)</f>
        <v>0</v>
      </c>
      <c r="AK70" s="149"/>
      <c r="AL70" s="149"/>
      <c r="AM70" s="149"/>
      <c r="AN70" s="149"/>
      <c r="AO70" s="149"/>
      <c r="AP70" s="149"/>
      <c r="AQ70" s="150"/>
      <c r="AR70" s="148">
        <f>IFERROR(ROUNDDOWN(W70*$C$39/$G$39,0),0)</f>
        <v>0</v>
      </c>
      <c r="AS70" s="149"/>
      <c r="AT70" s="149"/>
      <c r="AU70" s="149"/>
      <c r="AV70" s="149"/>
      <c r="AW70" s="149"/>
      <c r="AX70" s="149"/>
      <c r="AY70" s="149"/>
      <c r="AZ70" s="150"/>
      <c r="BA70" s="148" t="e">
        <f>ROUNDUP(AR70*AF70*$H$30/$J$30,-2)</f>
        <v>#VALUE!</v>
      </c>
      <c r="BB70" s="149"/>
      <c r="BC70" s="149"/>
      <c r="BD70" s="149"/>
      <c r="BE70" s="149"/>
      <c r="BF70" s="149"/>
      <c r="BG70" s="149"/>
      <c r="BH70" s="149"/>
      <c r="BI70" s="150"/>
      <c r="BJ70" s="148" t="e">
        <f>AJ70-BA70</f>
        <v>#VALUE!</v>
      </c>
      <c r="BK70" s="149"/>
      <c r="BL70" s="149"/>
      <c r="BM70" s="149"/>
      <c r="BN70" s="149"/>
      <c r="BO70" s="149"/>
      <c r="BP70" s="149"/>
      <c r="BQ70" s="150"/>
      <c r="BR70" s="50"/>
      <c r="BS70" s="50"/>
      <c r="BT70" s="50"/>
    </row>
    <row r="71" spans="1:72" ht="15.95" customHeight="1">
      <c r="A71" s="6"/>
      <c r="B71" s="6"/>
      <c r="C71" s="176"/>
      <c r="D71" s="176"/>
      <c r="E71" s="176"/>
      <c r="F71" s="179"/>
      <c r="G71" s="180"/>
      <c r="H71" s="181"/>
      <c r="I71" s="182"/>
      <c r="J71" s="182"/>
      <c r="K71" s="182"/>
      <c r="L71" s="182"/>
      <c r="M71" s="182"/>
      <c r="N71" s="182"/>
      <c r="O71" s="182"/>
      <c r="P71" s="182"/>
      <c r="Q71" s="182"/>
      <c r="R71" s="182"/>
      <c r="S71" s="182"/>
      <c r="T71" s="182"/>
      <c r="U71" s="182"/>
      <c r="V71" s="183"/>
      <c r="W71" s="164"/>
      <c r="X71" s="165"/>
      <c r="Y71" s="165"/>
      <c r="Z71" s="165"/>
      <c r="AA71" s="165"/>
      <c r="AB71" s="165"/>
      <c r="AC71" s="165"/>
      <c r="AD71" s="165"/>
      <c r="AE71" s="166"/>
      <c r="AF71" s="170"/>
      <c r="AG71" s="171"/>
      <c r="AH71" s="171"/>
      <c r="AI71" s="172"/>
      <c r="AJ71" s="151"/>
      <c r="AK71" s="152"/>
      <c r="AL71" s="152"/>
      <c r="AM71" s="152"/>
      <c r="AN71" s="152"/>
      <c r="AO71" s="152"/>
      <c r="AP71" s="152"/>
      <c r="AQ71" s="153"/>
      <c r="AR71" s="151"/>
      <c r="AS71" s="152"/>
      <c r="AT71" s="152"/>
      <c r="AU71" s="152"/>
      <c r="AV71" s="152"/>
      <c r="AW71" s="152"/>
      <c r="AX71" s="152"/>
      <c r="AY71" s="152"/>
      <c r="AZ71" s="153"/>
      <c r="BA71" s="151"/>
      <c r="BB71" s="152"/>
      <c r="BC71" s="152"/>
      <c r="BD71" s="152"/>
      <c r="BE71" s="152"/>
      <c r="BF71" s="152"/>
      <c r="BG71" s="152"/>
      <c r="BH71" s="152"/>
      <c r="BI71" s="153"/>
      <c r="BJ71" s="151"/>
      <c r="BK71" s="152"/>
      <c r="BL71" s="152"/>
      <c r="BM71" s="152"/>
      <c r="BN71" s="152"/>
      <c r="BO71" s="152"/>
      <c r="BP71" s="152"/>
      <c r="BQ71" s="153"/>
      <c r="BR71" s="50"/>
      <c r="BS71" s="50"/>
      <c r="BT71" s="50"/>
    </row>
    <row r="72" spans="1:72" ht="15.95" customHeight="1">
      <c r="A72" s="6"/>
      <c r="B72" s="6"/>
      <c r="C72" s="176"/>
      <c r="D72" s="176"/>
      <c r="E72" s="176"/>
      <c r="F72" s="154" t="s">
        <v>45</v>
      </c>
      <c r="G72" s="155"/>
      <c r="H72" s="158" t="s">
        <v>58</v>
      </c>
      <c r="I72" s="159"/>
      <c r="J72" s="159"/>
      <c r="K72" s="159"/>
      <c r="L72" s="159"/>
      <c r="M72" s="159"/>
      <c r="N72" s="159"/>
      <c r="O72" s="159"/>
      <c r="P72" s="159"/>
      <c r="Q72" s="159"/>
      <c r="R72" s="159"/>
      <c r="S72" s="159"/>
      <c r="T72" s="159"/>
      <c r="U72" s="159"/>
      <c r="V72" s="160"/>
      <c r="W72" s="161"/>
      <c r="X72" s="162"/>
      <c r="Y72" s="162"/>
      <c r="Z72" s="162"/>
      <c r="AA72" s="162"/>
      <c r="AB72" s="162"/>
      <c r="AC72" s="162"/>
      <c r="AD72" s="162"/>
      <c r="AE72" s="163"/>
      <c r="AF72" s="167"/>
      <c r="AG72" s="168"/>
      <c r="AH72" s="168"/>
      <c r="AI72" s="169"/>
      <c r="AJ72" s="148">
        <f>ROUNDDOWN(W72*AF72,-2)</f>
        <v>0</v>
      </c>
      <c r="AK72" s="149"/>
      <c r="AL72" s="149"/>
      <c r="AM72" s="149"/>
      <c r="AN72" s="149"/>
      <c r="AO72" s="149"/>
      <c r="AP72" s="149"/>
      <c r="AQ72" s="150"/>
      <c r="AR72" s="148">
        <f>IFERROR(ROUNDDOWN(W72*$C$39/$G$39,0),0)</f>
        <v>0</v>
      </c>
      <c r="AS72" s="149"/>
      <c r="AT72" s="149"/>
      <c r="AU72" s="149"/>
      <c r="AV72" s="149"/>
      <c r="AW72" s="149"/>
      <c r="AX72" s="149"/>
      <c r="AY72" s="149"/>
      <c r="AZ72" s="150"/>
      <c r="BA72" s="148" t="e">
        <f>ROUNDUP(AR72*AF72*$H$30/$J$30,-2)</f>
        <v>#VALUE!</v>
      </c>
      <c r="BB72" s="149"/>
      <c r="BC72" s="149"/>
      <c r="BD72" s="149"/>
      <c r="BE72" s="149"/>
      <c r="BF72" s="149"/>
      <c r="BG72" s="149"/>
      <c r="BH72" s="149"/>
      <c r="BI72" s="150"/>
      <c r="BJ72" s="148" t="e">
        <f>AJ72-BA72</f>
        <v>#VALUE!</v>
      </c>
      <c r="BK72" s="149"/>
      <c r="BL72" s="149"/>
      <c r="BM72" s="149"/>
      <c r="BN72" s="149"/>
      <c r="BO72" s="149"/>
      <c r="BP72" s="149"/>
      <c r="BQ72" s="150"/>
      <c r="BR72" s="50"/>
      <c r="BS72" s="50"/>
      <c r="BT72" s="50"/>
    </row>
    <row r="73" spans="1:72" ht="15.95" customHeight="1">
      <c r="A73" s="6"/>
      <c r="B73" s="6"/>
      <c r="C73" s="176"/>
      <c r="D73" s="176"/>
      <c r="E73" s="176"/>
      <c r="F73" s="184"/>
      <c r="G73" s="185"/>
      <c r="H73" s="181"/>
      <c r="I73" s="182"/>
      <c r="J73" s="182"/>
      <c r="K73" s="182"/>
      <c r="L73" s="182"/>
      <c r="M73" s="182"/>
      <c r="N73" s="182"/>
      <c r="O73" s="182"/>
      <c r="P73" s="182"/>
      <c r="Q73" s="182"/>
      <c r="R73" s="182"/>
      <c r="S73" s="182"/>
      <c r="T73" s="182"/>
      <c r="U73" s="182"/>
      <c r="V73" s="183"/>
      <c r="W73" s="164"/>
      <c r="X73" s="165"/>
      <c r="Y73" s="165"/>
      <c r="Z73" s="165"/>
      <c r="AA73" s="165"/>
      <c r="AB73" s="165"/>
      <c r="AC73" s="165"/>
      <c r="AD73" s="165"/>
      <c r="AE73" s="166"/>
      <c r="AF73" s="170"/>
      <c r="AG73" s="171"/>
      <c r="AH73" s="171"/>
      <c r="AI73" s="172"/>
      <c r="AJ73" s="151"/>
      <c r="AK73" s="152"/>
      <c r="AL73" s="152"/>
      <c r="AM73" s="152"/>
      <c r="AN73" s="152"/>
      <c r="AO73" s="152"/>
      <c r="AP73" s="152"/>
      <c r="AQ73" s="153"/>
      <c r="AR73" s="151"/>
      <c r="AS73" s="152"/>
      <c r="AT73" s="152"/>
      <c r="AU73" s="152"/>
      <c r="AV73" s="152"/>
      <c r="AW73" s="152"/>
      <c r="AX73" s="152"/>
      <c r="AY73" s="152"/>
      <c r="AZ73" s="153"/>
      <c r="BA73" s="151"/>
      <c r="BB73" s="152"/>
      <c r="BC73" s="152"/>
      <c r="BD73" s="152"/>
      <c r="BE73" s="152"/>
      <c r="BF73" s="152"/>
      <c r="BG73" s="152"/>
      <c r="BH73" s="152"/>
      <c r="BI73" s="153"/>
      <c r="BJ73" s="151"/>
      <c r="BK73" s="152"/>
      <c r="BL73" s="152"/>
      <c r="BM73" s="152"/>
      <c r="BN73" s="152"/>
      <c r="BO73" s="152"/>
      <c r="BP73" s="152"/>
      <c r="BQ73" s="153"/>
      <c r="BR73" s="50"/>
      <c r="BS73" s="50"/>
      <c r="BT73" s="50"/>
    </row>
    <row r="74" spans="1:72" ht="15.95" customHeight="1">
      <c r="A74" s="6"/>
      <c r="B74" s="6"/>
      <c r="C74" s="176"/>
      <c r="D74" s="176"/>
      <c r="E74" s="176"/>
      <c r="F74" s="154" t="s">
        <v>46</v>
      </c>
      <c r="G74" s="155"/>
      <c r="H74" s="158" t="s">
        <v>59</v>
      </c>
      <c r="I74" s="159"/>
      <c r="J74" s="159"/>
      <c r="K74" s="159"/>
      <c r="L74" s="159"/>
      <c r="M74" s="159"/>
      <c r="N74" s="159"/>
      <c r="O74" s="159"/>
      <c r="P74" s="159"/>
      <c r="Q74" s="159"/>
      <c r="R74" s="159"/>
      <c r="S74" s="159"/>
      <c r="T74" s="159"/>
      <c r="U74" s="159"/>
      <c r="V74" s="160"/>
      <c r="W74" s="161"/>
      <c r="X74" s="162"/>
      <c r="Y74" s="162"/>
      <c r="Z74" s="162"/>
      <c r="AA74" s="162"/>
      <c r="AB74" s="162"/>
      <c r="AC74" s="162"/>
      <c r="AD74" s="162"/>
      <c r="AE74" s="163"/>
      <c r="AF74" s="167"/>
      <c r="AG74" s="168"/>
      <c r="AH74" s="168"/>
      <c r="AI74" s="169"/>
      <c r="AJ74" s="148">
        <f>ROUNDDOWN(W74*AF74,-2)</f>
        <v>0</v>
      </c>
      <c r="AK74" s="149"/>
      <c r="AL74" s="149"/>
      <c r="AM74" s="149"/>
      <c r="AN74" s="149"/>
      <c r="AO74" s="149"/>
      <c r="AP74" s="149"/>
      <c r="AQ74" s="150"/>
      <c r="AR74" s="148">
        <f>IFERROR(ROUNDDOWN(W74*$C$39/$G$39,0),0)</f>
        <v>0</v>
      </c>
      <c r="AS74" s="149"/>
      <c r="AT74" s="149"/>
      <c r="AU74" s="149"/>
      <c r="AV74" s="149"/>
      <c r="AW74" s="149"/>
      <c r="AX74" s="149"/>
      <c r="AY74" s="149"/>
      <c r="AZ74" s="150"/>
      <c r="BA74" s="148" t="e">
        <f>ROUNDUP(AR74*AF74*$H$30/$J$30,-2)</f>
        <v>#VALUE!</v>
      </c>
      <c r="BB74" s="149"/>
      <c r="BC74" s="149"/>
      <c r="BD74" s="149"/>
      <c r="BE74" s="149"/>
      <c r="BF74" s="149"/>
      <c r="BG74" s="149"/>
      <c r="BH74" s="149"/>
      <c r="BI74" s="150"/>
      <c r="BJ74" s="148" t="e">
        <f>AJ74-BA74</f>
        <v>#VALUE!</v>
      </c>
      <c r="BK74" s="149"/>
      <c r="BL74" s="149"/>
      <c r="BM74" s="149"/>
      <c r="BN74" s="149"/>
      <c r="BO74" s="149"/>
      <c r="BP74" s="149"/>
      <c r="BQ74" s="150"/>
      <c r="BR74" s="50"/>
      <c r="BS74" s="50"/>
      <c r="BT74" s="50"/>
    </row>
    <row r="75" spans="1:72" ht="15.95" customHeight="1">
      <c r="A75" s="6"/>
      <c r="B75" s="6"/>
      <c r="C75" s="176"/>
      <c r="D75" s="176"/>
      <c r="E75" s="176"/>
      <c r="F75" s="156"/>
      <c r="G75" s="157"/>
      <c r="H75" s="144"/>
      <c r="I75" s="145"/>
      <c r="J75" s="145"/>
      <c r="K75" s="145"/>
      <c r="L75" s="145"/>
      <c r="M75" s="145"/>
      <c r="N75" s="145"/>
      <c r="O75" s="145"/>
      <c r="P75" s="145"/>
      <c r="Q75" s="145"/>
      <c r="R75" s="145"/>
      <c r="S75" s="145"/>
      <c r="T75" s="145"/>
      <c r="U75" s="145"/>
      <c r="V75" s="146"/>
      <c r="W75" s="164"/>
      <c r="X75" s="165"/>
      <c r="Y75" s="165"/>
      <c r="Z75" s="165"/>
      <c r="AA75" s="165"/>
      <c r="AB75" s="165"/>
      <c r="AC75" s="165"/>
      <c r="AD75" s="165"/>
      <c r="AE75" s="166"/>
      <c r="AF75" s="170"/>
      <c r="AG75" s="171"/>
      <c r="AH75" s="171"/>
      <c r="AI75" s="172"/>
      <c r="AJ75" s="151"/>
      <c r="AK75" s="152"/>
      <c r="AL75" s="152"/>
      <c r="AM75" s="152"/>
      <c r="AN75" s="152"/>
      <c r="AO75" s="152"/>
      <c r="AP75" s="152"/>
      <c r="AQ75" s="153"/>
      <c r="AR75" s="151"/>
      <c r="AS75" s="152"/>
      <c r="AT75" s="152"/>
      <c r="AU75" s="152"/>
      <c r="AV75" s="152"/>
      <c r="AW75" s="152"/>
      <c r="AX75" s="152"/>
      <c r="AY75" s="152"/>
      <c r="AZ75" s="153"/>
      <c r="BA75" s="151"/>
      <c r="BB75" s="152"/>
      <c r="BC75" s="152"/>
      <c r="BD75" s="152"/>
      <c r="BE75" s="152"/>
      <c r="BF75" s="152"/>
      <c r="BG75" s="152"/>
      <c r="BH75" s="152"/>
      <c r="BI75" s="153"/>
      <c r="BJ75" s="151"/>
      <c r="BK75" s="152"/>
      <c r="BL75" s="152"/>
      <c r="BM75" s="152"/>
      <c r="BN75" s="152"/>
      <c r="BO75" s="152"/>
      <c r="BP75" s="152"/>
      <c r="BQ75" s="153"/>
      <c r="BR75" s="50"/>
      <c r="BS75" s="50"/>
      <c r="BT75" s="50"/>
    </row>
    <row r="76" spans="1:72" ht="12" customHeight="1">
      <c r="A76" s="6"/>
      <c r="B76" s="6"/>
      <c r="C76" s="253" t="s">
        <v>57</v>
      </c>
      <c r="D76" s="254"/>
      <c r="E76" s="254"/>
      <c r="F76" s="254"/>
      <c r="G76" s="254"/>
      <c r="H76" s="254"/>
      <c r="I76" s="254"/>
      <c r="J76" s="254"/>
      <c r="K76" s="254"/>
      <c r="L76" s="254"/>
      <c r="M76" s="254"/>
      <c r="N76" s="254"/>
      <c r="O76" s="254"/>
      <c r="P76" s="254"/>
      <c r="Q76" s="254"/>
      <c r="R76" s="254"/>
      <c r="S76" s="254"/>
      <c r="T76" s="254"/>
      <c r="U76" s="254"/>
      <c r="V76" s="255"/>
      <c r="W76" s="319"/>
      <c r="X76" s="320"/>
      <c r="Y76" s="320"/>
      <c r="Z76" s="320"/>
      <c r="AA76" s="320"/>
      <c r="AB76" s="320"/>
      <c r="AC76" s="320"/>
      <c r="AD76" s="320"/>
      <c r="AE76" s="321"/>
      <c r="AF76" s="319"/>
      <c r="AG76" s="320"/>
      <c r="AH76" s="320"/>
      <c r="AI76" s="321"/>
      <c r="AJ76" s="148">
        <f>SUM(AJ54:AQ69)</f>
        <v>0</v>
      </c>
      <c r="AK76" s="149"/>
      <c r="AL76" s="149"/>
      <c r="AM76" s="149"/>
      <c r="AN76" s="149"/>
      <c r="AO76" s="149"/>
      <c r="AP76" s="149"/>
      <c r="AQ76" s="150"/>
      <c r="AR76" s="337"/>
      <c r="AS76" s="338"/>
      <c r="AT76" s="338"/>
      <c r="AU76" s="338"/>
      <c r="AV76" s="338"/>
      <c r="AW76" s="338"/>
      <c r="AX76" s="338"/>
      <c r="AY76" s="338"/>
      <c r="AZ76" s="339"/>
      <c r="BA76" s="148" t="e">
        <f>SUM(BA54:BI69)</f>
        <v>#VALUE!</v>
      </c>
      <c r="BB76" s="149"/>
      <c r="BC76" s="149"/>
      <c r="BD76" s="149"/>
      <c r="BE76" s="149"/>
      <c r="BF76" s="149"/>
      <c r="BG76" s="149"/>
      <c r="BH76" s="149"/>
      <c r="BI76" s="150"/>
      <c r="BJ76" s="148" t="e">
        <f>AJ76-BA76</f>
        <v>#VALUE!</v>
      </c>
      <c r="BK76" s="149"/>
      <c r="BL76" s="149"/>
      <c r="BM76" s="149"/>
      <c r="BN76" s="149"/>
      <c r="BO76" s="149"/>
      <c r="BP76" s="149"/>
      <c r="BQ76" s="150"/>
      <c r="BR76" s="50"/>
      <c r="BS76" s="50"/>
      <c r="BT76" s="50"/>
    </row>
    <row r="77" spans="1:72" ht="12" customHeight="1">
      <c r="A77" s="6"/>
      <c r="B77" s="6"/>
      <c r="C77" s="256"/>
      <c r="D77" s="257"/>
      <c r="E77" s="257"/>
      <c r="F77" s="257"/>
      <c r="G77" s="257"/>
      <c r="H77" s="257"/>
      <c r="I77" s="257"/>
      <c r="J77" s="257"/>
      <c r="K77" s="257"/>
      <c r="L77" s="257"/>
      <c r="M77" s="257"/>
      <c r="N77" s="257"/>
      <c r="O77" s="257"/>
      <c r="P77" s="257"/>
      <c r="Q77" s="257"/>
      <c r="R77" s="257"/>
      <c r="S77" s="257"/>
      <c r="T77" s="257"/>
      <c r="U77" s="257"/>
      <c r="V77" s="258"/>
      <c r="W77" s="322"/>
      <c r="X77" s="323"/>
      <c r="Y77" s="323"/>
      <c r="Z77" s="323"/>
      <c r="AA77" s="323"/>
      <c r="AB77" s="323"/>
      <c r="AC77" s="323"/>
      <c r="AD77" s="323"/>
      <c r="AE77" s="324"/>
      <c r="AF77" s="322"/>
      <c r="AG77" s="323"/>
      <c r="AH77" s="323"/>
      <c r="AI77" s="324"/>
      <c r="AJ77" s="151"/>
      <c r="AK77" s="152"/>
      <c r="AL77" s="152"/>
      <c r="AM77" s="152"/>
      <c r="AN77" s="152"/>
      <c r="AO77" s="152"/>
      <c r="AP77" s="152"/>
      <c r="AQ77" s="153"/>
      <c r="AR77" s="340"/>
      <c r="AS77" s="341"/>
      <c r="AT77" s="341"/>
      <c r="AU77" s="341"/>
      <c r="AV77" s="341"/>
      <c r="AW77" s="341"/>
      <c r="AX77" s="341"/>
      <c r="AY77" s="341"/>
      <c r="AZ77" s="342"/>
      <c r="BA77" s="151"/>
      <c r="BB77" s="152"/>
      <c r="BC77" s="152"/>
      <c r="BD77" s="152"/>
      <c r="BE77" s="152"/>
      <c r="BF77" s="152"/>
      <c r="BG77" s="152"/>
      <c r="BH77" s="152"/>
      <c r="BI77" s="153"/>
      <c r="BJ77" s="151"/>
      <c r="BK77" s="152"/>
      <c r="BL77" s="152"/>
      <c r="BM77" s="152"/>
      <c r="BN77" s="152"/>
      <c r="BO77" s="152"/>
      <c r="BP77" s="152"/>
      <c r="BQ77" s="153"/>
      <c r="BR77" s="50"/>
      <c r="BS77" s="50"/>
      <c r="BT77" s="50"/>
    </row>
    <row r="78" spans="1:72" ht="14.1" customHeight="1">
      <c r="A78" s="6"/>
      <c r="B78" s="6"/>
      <c r="C78" s="265" t="s">
        <v>60</v>
      </c>
      <c r="D78" s="266"/>
      <c r="E78" s="266"/>
      <c r="F78" s="266"/>
      <c r="G78" s="266"/>
      <c r="H78" s="266"/>
      <c r="I78" s="266"/>
      <c r="J78" s="266"/>
      <c r="K78" s="266"/>
      <c r="L78" s="266"/>
      <c r="M78" s="266"/>
      <c r="N78" s="266"/>
      <c r="O78" s="266"/>
      <c r="P78" s="266"/>
      <c r="Q78" s="266"/>
      <c r="R78" s="266"/>
      <c r="S78" s="266"/>
      <c r="T78" s="266"/>
      <c r="U78" s="266"/>
      <c r="V78" s="267"/>
      <c r="W78" s="319"/>
      <c r="X78" s="320"/>
      <c r="Y78" s="320"/>
      <c r="Z78" s="320"/>
      <c r="AA78" s="320"/>
      <c r="AB78" s="320"/>
      <c r="AC78" s="320"/>
      <c r="AD78" s="320"/>
      <c r="AE78" s="321"/>
      <c r="AF78" s="319"/>
      <c r="AG78" s="320"/>
      <c r="AH78" s="320"/>
      <c r="AI78" s="321"/>
      <c r="AJ78" s="343"/>
      <c r="AK78" s="344"/>
      <c r="AL78" s="344"/>
      <c r="AM78" s="344"/>
      <c r="AN78" s="344"/>
      <c r="AO78" s="344"/>
      <c r="AP78" s="344"/>
      <c r="AQ78" s="345"/>
      <c r="AR78" s="337"/>
      <c r="AS78" s="338"/>
      <c r="AT78" s="338"/>
      <c r="AU78" s="338"/>
      <c r="AV78" s="338"/>
      <c r="AW78" s="338"/>
      <c r="AX78" s="338"/>
      <c r="AY78" s="338"/>
      <c r="AZ78" s="339"/>
      <c r="BA78" s="349"/>
      <c r="BB78" s="350"/>
      <c r="BC78" s="350"/>
      <c r="BD78" s="350"/>
      <c r="BE78" s="350"/>
      <c r="BF78" s="350"/>
      <c r="BG78" s="350"/>
      <c r="BH78" s="350"/>
      <c r="BI78" s="351"/>
      <c r="BJ78" s="331"/>
      <c r="BK78" s="332"/>
      <c r="BL78" s="332"/>
      <c r="BM78" s="332"/>
      <c r="BN78" s="332"/>
      <c r="BO78" s="332"/>
      <c r="BP78" s="332"/>
      <c r="BQ78" s="333"/>
      <c r="BR78" s="50"/>
      <c r="BS78" s="50"/>
      <c r="BT78" s="50"/>
    </row>
    <row r="79" spans="1:72" ht="14.1" customHeight="1">
      <c r="A79" s="6"/>
      <c r="B79" s="6"/>
      <c r="C79" s="144" t="s">
        <v>61</v>
      </c>
      <c r="D79" s="145"/>
      <c r="E79" s="145"/>
      <c r="F79" s="145"/>
      <c r="G79" s="145"/>
      <c r="H79" s="145"/>
      <c r="I79" s="145"/>
      <c r="J79" s="145"/>
      <c r="K79" s="145"/>
      <c r="L79" s="145"/>
      <c r="M79" s="145"/>
      <c r="N79" s="145"/>
      <c r="O79" s="145"/>
      <c r="P79" s="145"/>
      <c r="Q79" s="145"/>
      <c r="R79" s="145"/>
      <c r="S79" s="145"/>
      <c r="T79" s="145"/>
      <c r="U79" s="145"/>
      <c r="V79" s="146"/>
      <c r="W79" s="322"/>
      <c r="X79" s="323"/>
      <c r="Y79" s="323"/>
      <c r="Z79" s="323"/>
      <c r="AA79" s="323"/>
      <c r="AB79" s="323"/>
      <c r="AC79" s="323"/>
      <c r="AD79" s="323"/>
      <c r="AE79" s="324"/>
      <c r="AF79" s="322"/>
      <c r="AG79" s="323"/>
      <c r="AH79" s="323"/>
      <c r="AI79" s="324"/>
      <c r="AJ79" s="346"/>
      <c r="AK79" s="347"/>
      <c r="AL79" s="347"/>
      <c r="AM79" s="347"/>
      <c r="AN79" s="347"/>
      <c r="AO79" s="347"/>
      <c r="AP79" s="347"/>
      <c r="AQ79" s="348"/>
      <c r="AR79" s="340"/>
      <c r="AS79" s="341"/>
      <c r="AT79" s="341"/>
      <c r="AU79" s="341"/>
      <c r="AV79" s="341"/>
      <c r="AW79" s="341"/>
      <c r="AX79" s="341"/>
      <c r="AY79" s="341"/>
      <c r="AZ79" s="342"/>
      <c r="BA79" s="352"/>
      <c r="BB79" s="353"/>
      <c r="BC79" s="353"/>
      <c r="BD79" s="353"/>
      <c r="BE79" s="353"/>
      <c r="BF79" s="353"/>
      <c r="BG79" s="353"/>
      <c r="BH79" s="353"/>
      <c r="BI79" s="354"/>
      <c r="BJ79" s="334"/>
      <c r="BK79" s="335"/>
      <c r="BL79" s="335"/>
      <c r="BM79" s="335"/>
      <c r="BN79" s="335"/>
      <c r="BO79" s="335"/>
      <c r="BP79" s="335"/>
      <c r="BQ79" s="336"/>
      <c r="BR79" s="50"/>
      <c r="BS79" s="50"/>
      <c r="BT79" s="50"/>
    </row>
    <row r="80" spans="1:72" ht="14.1" customHeight="1">
      <c r="A80" s="6"/>
      <c r="B80" s="6"/>
      <c r="C80" s="34" t="s">
        <v>139</v>
      </c>
      <c r="D80" s="43"/>
      <c r="E80" s="43"/>
      <c r="F80" s="43"/>
      <c r="G80" s="43"/>
      <c r="H80" s="43"/>
      <c r="I80" s="43"/>
      <c r="J80" s="43"/>
      <c r="K80" s="43"/>
      <c r="L80" s="43"/>
      <c r="M80" s="43"/>
      <c r="N80" s="64"/>
      <c r="O80" s="64"/>
      <c r="P80" s="64"/>
      <c r="Q80" s="64"/>
      <c r="R80" s="64"/>
      <c r="S80" s="64"/>
      <c r="T80" s="64"/>
      <c r="U80" s="64"/>
      <c r="V80" s="65"/>
      <c r="W80" s="319"/>
      <c r="X80" s="320"/>
      <c r="Y80" s="320"/>
      <c r="Z80" s="320"/>
      <c r="AA80" s="320"/>
      <c r="AB80" s="320"/>
      <c r="AC80" s="320"/>
      <c r="AD80" s="320"/>
      <c r="AE80" s="321"/>
      <c r="AF80" s="319"/>
      <c r="AG80" s="320"/>
      <c r="AH80" s="320"/>
      <c r="AI80" s="321"/>
      <c r="AJ80" s="148">
        <f>AJ76-AJ78</f>
        <v>0</v>
      </c>
      <c r="AK80" s="149"/>
      <c r="AL80" s="149"/>
      <c r="AM80" s="149"/>
      <c r="AN80" s="149"/>
      <c r="AO80" s="149"/>
      <c r="AP80" s="149"/>
      <c r="AQ80" s="150"/>
      <c r="AR80" s="337"/>
      <c r="AS80" s="338"/>
      <c r="AT80" s="338"/>
      <c r="AU80" s="338"/>
      <c r="AV80" s="338"/>
      <c r="AW80" s="338"/>
      <c r="AX80" s="338"/>
      <c r="AY80" s="338"/>
      <c r="AZ80" s="339"/>
      <c r="BA80" s="148" t="e">
        <f>+BA76-BA78</f>
        <v>#VALUE!</v>
      </c>
      <c r="BB80" s="149"/>
      <c r="BC80" s="149"/>
      <c r="BD80" s="149"/>
      <c r="BE80" s="149"/>
      <c r="BF80" s="149"/>
      <c r="BG80" s="149"/>
      <c r="BH80" s="149"/>
      <c r="BI80" s="150"/>
      <c r="BJ80" s="148" t="e">
        <f>AJ80-BA80</f>
        <v>#VALUE!</v>
      </c>
      <c r="BK80" s="149"/>
      <c r="BL80" s="149"/>
      <c r="BM80" s="149"/>
      <c r="BN80" s="149"/>
      <c r="BO80" s="149"/>
      <c r="BP80" s="149"/>
      <c r="BQ80" s="150"/>
      <c r="BR80" s="50"/>
      <c r="BS80" s="50"/>
      <c r="BT80" s="50"/>
    </row>
    <row r="81" spans="1:72" ht="14.1" customHeight="1">
      <c r="A81" s="6"/>
      <c r="B81" s="6"/>
      <c r="C81" s="63" t="s">
        <v>140</v>
      </c>
      <c r="D81" s="15"/>
      <c r="E81" s="15"/>
      <c r="F81" s="15"/>
      <c r="G81" s="15"/>
      <c r="H81" s="15"/>
      <c r="I81" s="15"/>
      <c r="J81" s="15"/>
      <c r="K81" s="15"/>
      <c r="L81" s="15"/>
      <c r="M81" s="15"/>
      <c r="N81" s="66"/>
      <c r="O81" s="66"/>
      <c r="P81" s="66"/>
      <c r="Q81" s="66"/>
      <c r="R81" s="66"/>
      <c r="S81" s="66"/>
      <c r="T81" s="66"/>
      <c r="U81" s="66"/>
      <c r="V81" s="67"/>
      <c r="W81" s="322"/>
      <c r="X81" s="323"/>
      <c r="Y81" s="323"/>
      <c r="Z81" s="323"/>
      <c r="AA81" s="323"/>
      <c r="AB81" s="323"/>
      <c r="AC81" s="323"/>
      <c r="AD81" s="323"/>
      <c r="AE81" s="324"/>
      <c r="AF81" s="322"/>
      <c r="AG81" s="323"/>
      <c r="AH81" s="323"/>
      <c r="AI81" s="324"/>
      <c r="AJ81" s="151"/>
      <c r="AK81" s="152"/>
      <c r="AL81" s="152"/>
      <c r="AM81" s="152"/>
      <c r="AN81" s="152"/>
      <c r="AO81" s="152"/>
      <c r="AP81" s="152"/>
      <c r="AQ81" s="153"/>
      <c r="AR81" s="340"/>
      <c r="AS81" s="341"/>
      <c r="AT81" s="341"/>
      <c r="AU81" s="341"/>
      <c r="AV81" s="341"/>
      <c r="AW81" s="341"/>
      <c r="AX81" s="341"/>
      <c r="AY81" s="341"/>
      <c r="AZ81" s="342"/>
      <c r="BA81" s="151"/>
      <c r="BB81" s="152"/>
      <c r="BC81" s="152"/>
      <c r="BD81" s="152"/>
      <c r="BE81" s="152"/>
      <c r="BF81" s="152"/>
      <c r="BG81" s="152"/>
      <c r="BH81" s="152"/>
      <c r="BI81" s="153"/>
      <c r="BJ81" s="151"/>
      <c r="BK81" s="152"/>
      <c r="BL81" s="152"/>
      <c r="BM81" s="152"/>
      <c r="BN81" s="152"/>
      <c r="BO81" s="152"/>
      <c r="BP81" s="152"/>
      <c r="BQ81" s="153"/>
      <c r="BR81" s="50"/>
      <c r="BS81" s="50"/>
      <c r="BT81" s="50"/>
    </row>
    <row r="82" spans="1:72" ht="9.9499999999999993" customHeight="1">
      <c r="A82" s="6"/>
      <c r="B82" s="6"/>
      <c r="C82" s="6"/>
      <c r="D82" s="6"/>
      <c r="E82" s="6"/>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row>
    <row r="83" spans="1:72" ht="9.9499999999999993" customHeight="1">
      <c r="A83" s="16"/>
      <c r="B83" s="16"/>
      <c r="C83" s="6"/>
      <c r="D83" s="6"/>
      <c r="E83" s="6"/>
    </row>
    <row r="84" spans="1:72" ht="9.9499999999999993" customHeight="1">
      <c r="C84" s="6"/>
      <c r="D84" s="6"/>
      <c r="E84" s="6"/>
    </row>
    <row r="85" spans="1:72" ht="9.9499999999999993" customHeight="1">
      <c r="C85" s="16"/>
      <c r="D85" s="16"/>
      <c r="E85" s="16"/>
    </row>
  </sheetData>
  <sheetProtection selectLockedCells="1"/>
  <mergeCells count="219">
    <mergeCell ref="AR80:AZ81"/>
    <mergeCell ref="W76:AE77"/>
    <mergeCell ref="BA80:BI81"/>
    <mergeCell ref="BJ80:BQ81"/>
    <mergeCell ref="AR78:AZ79"/>
    <mergeCell ref="AJ49:AQ50"/>
    <mergeCell ref="AF51:AI53"/>
    <mergeCell ref="AF54:AI55"/>
    <mergeCell ref="AJ51:AQ53"/>
    <mergeCell ref="AR49:AZ50"/>
    <mergeCell ref="AR51:AZ53"/>
    <mergeCell ref="AR66:AZ67"/>
    <mergeCell ref="BA66:BI67"/>
    <mergeCell ref="BA64:BI65"/>
    <mergeCell ref="AJ54:AQ55"/>
    <mergeCell ref="AJ56:AQ57"/>
    <mergeCell ref="AF80:AI81"/>
    <mergeCell ref="AF78:AI79"/>
    <mergeCell ref="AJ76:AQ77"/>
    <mergeCell ref="AF76:AI77"/>
    <mergeCell ref="AJ78:AQ79"/>
    <mergeCell ref="AJ80:AQ81"/>
    <mergeCell ref="AJ66:AQ67"/>
    <mergeCell ref="BA78:BI79"/>
    <mergeCell ref="BJ78:BQ79"/>
    <mergeCell ref="AR76:AZ77"/>
    <mergeCell ref="AR68:AZ69"/>
    <mergeCell ref="AJ68:AQ69"/>
    <mergeCell ref="W78:AE79"/>
    <mergeCell ref="W46:AE46"/>
    <mergeCell ref="AF46:AI46"/>
    <mergeCell ref="W72:AE73"/>
    <mergeCell ref="AF72:AI73"/>
    <mergeCell ref="AJ72:AQ73"/>
    <mergeCell ref="AR72:AZ73"/>
    <mergeCell ref="AJ62:AQ63"/>
    <mergeCell ref="W80:AE81"/>
    <mergeCell ref="AF47:AI48"/>
    <mergeCell ref="AF49:AI50"/>
    <mergeCell ref="AF64:AI65"/>
    <mergeCell ref="W60:AE61"/>
    <mergeCell ref="W62:AE63"/>
    <mergeCell ref="W64:AE65"/>
    <mergeCell ref="W66:AE67"/>
    <mergeCell ref="W68:AE69"/>
    <mergeCell ref="W54:AE55"/>
    <mergeCell ref="W56:AE57"/>
    <mergeCell ref="W58:AE59"/>
    <mergeCell ref="AF56:AI57"/>
    <mergeCell ref="AF62:AI63"/>
    <mergeCell ref="AF68:AI69"/>
    <mergeCell ref="AF66:AI67"/>
    <mergeCell ref="F58:G59"/>
    <mergeCell ref="H56:V57"/>
    <mergeCell ref="BJ49:BQ50"/>
    <mergeCell ref="AJ60:AQ61"/>
    <mergeCell ref="AR60:AZ61"/>
    <mergeCell ref="BA58:BI59"/>
    <mergeCell ref="BJ58:BQ59"/>
    <mergeCell ref="BA60:BI61"/>
    <mergeCell ref="BJ60:BQ61"/>
    <mergeCell ref="F56:G57"/>
    <mergeCell ref="AF60:AI61"/>
    <mergeCell ref="H54:V55"/>
    <mergeCell ref="AJ58:AQ59"/>
    <mergeCell ref="AF58:AI59"/>
    <mergeCell ref="AR58:AZ59"/>
    <mergeCell ref="C47:E59"/>
    <mergeCell ref="F47:G55"/>
    <mergeCell ref="H47:V48"/>
    <mergeCell ref="H58:V59"/>
    <mergeCell ref="BJ68:BQ69"/>
    <mergeCell ref="BA68:BI69"/>
    <mergeCell ref="BA76:BI77"/>
    <mergeCell ref="BJ76:BQ77"/>
    <mergeCell ref="AJ64:AQ65"/>
    <mergeCell ref="BA49:BI50"/>
    <mergeCell ref="AR64:AZ65"/>
    <mergeCell ref="AR54:AZ55"/>
    <mergeCell ref="AR56:AZ57"/>
    <mergeCell ref="BA54:BI55"/>
    <mergeCell ref="BJ54:BQ55"/>
    <mergeCell ref="BA56:BI57"/>
    <mergeCell ref="BJ56:BQ57"/>
    <mergeCell ref="AR62:AZ63"/>
    <mergeCell ref="BA62:BI63"/>
    <mergeCell ref="BJ62:BQ63"/>
    <mergeCell ref="BA51:BI53"/>
    <mergeCell ref="BJ51:BQ53"/>
    <mergeCell ref="BJ64:BQ65"/>
    <mergeCell ref="BJ66:BQ67"/>
    <mergeCell ref="D34:K34"/>
    <mergeCell ref="AR42:AZ42"/>
    <mergeCell ref="AR43:AZ43"/>
    <mergeCell ref="C39:E39"/>
    <mergeCell ref="G39:H39"/>
    <mergeCell ref="BJ34:BL34"/>
    <mergeCell ref="BJ35:BL36"/>
    <mergeCell ref="BJ37:BL38"/>
    <mergeCell ref="BJ39:BL39"/>
    <mergeCell ref="BA42:BI42"/>
    <mergeCell ref="BA43:BI43"/>
    <mergeCell ref="BJ42:BQ42"/>
    <mergeCell ref="BJ43:BQ43"/>
    <mergeCell ref="M39:BI39"/>
    <mergeCell ref="D37:K37"/>
    <mergeCell ref="BN37:BQ38"/>
    <mergeCell ref="BN39:BQ39"/>
    <mergeCell ref="W42:AE42"/>
    <mergeCell ref="C76:V77"/>
    <mergeCell ref="H68:V69"/>
    <mergeCell ref="F60:G61"/>
    <mergeCell ref="C60:C61"/>
    <mergeCell ref="D60:D61"/>
    <mergeCell ref="E60:E61"/>
    <mergeCell ref="C78:V78"/>
    <mergeCell ref="H62:V63"/>
    <mergeCell ref="H64:V65"/>
    <mergeCell ref="F68:G69"/>
    <mergeCell ref="F62:G63"/>
    <mergeCell ref="C62:E69"/>
    <mergeCell ref="F64:G65"/>
    <mergeCell ref="F66:G67"/>
    <mergeCell ref="H66:V67"/>
    <mergeCell ref="H60:V61"/>
    <mergeCell ref="H72:V73"/>
    <mergeCell ref="A2:BR3"/>
    <mergeCell ref="D18:BQ18"/>
    <mergeCell ref="BN15:BO15"/>
    <mergeCell ref="AJ42:AQ42"/>
    <mergeCell ref="AJ43:AQ43"/>
    <mergeCell ref="AJ16:AP16"/>
    <mergeCell ref="AQ9:BO9"/>
    <mergeCell ref="AQ10:BO10"/>
    <mergeCell ref="AQ14:BO14"/>
    <mergeCell ref="D26:K26"/>
    <mergeCell ref="D27:K27"/>
    <mergeCell ref="D28:K28"/>
    <mergeCell ref="BJ32:BQ32"/>
    <mergeCell ref="BJ33:BQ33"/>
    <mergeCell ref="D29:K29"/>
    <mergeCell ref="C20:L20"/>
    <mergeCell ref="C21:L23"/>
    <mergeCell ref="BJ24:BQ24"/>
    <mergeCell ref="M24:BI24"/>
    <mergeCell ref="BA5:BO6"/>
    <mergeCell ref="C10:U10"/>
    <mergeCell ref="R20:AA20"/>
    <mergeCell ref="AH20:AQ20"/>
    <mergeCell ref="D31:I31"/>
    <mergeCell ref="BJ26:BQ26"/>
    <mergeCell ref="BJ27:BQ27"/>
    <mergeCell ref="BJ28:BQ28"/>
    <mergeCell ref="M25:N25"/>
    <mergeCell ref="M26:N26"/>
    <mergeCell ref="M27:N27"/>
    <mergeCell ref="M28:N28"/>
    <mergeCell ref="M29:N29"/>
    <mergeCell ref="M30:N30"/>
    <mergeCell ref="AR44:AZ44"/>
    <mergeCell ref="BA44:BI44"/>
    <mergeCell ref="BJ44:BQ44"/>
    <mergeCell ref="AR45:AZ45"/>
    <mergeCell ref="W47:AE48"/>
    <mergeCell ref="W49:AE50"/>
    <mergeCell ref="W51:AE53"/>
    <mergeCell ref="AJ47:AQ48"/>
    <mergeCell ref="AR47:AZ48"/>
    <mergeCell ref="BA47:BI48"/>
    <mergeCell ref="BJ47:BQ48"/>
    <mergeCell ref="BJ46:BQ46"/>
    <mergeCell ref="C19:K19"/>
    <mergeCell ref="AS15:AV15"/>
    <mergeCell ref="AY15:BA15"/>
    <mergeCell ref="BF15:BJ15"/>
    <mergeCell ref="BA45:BI45"/>
    <mergeCell ref="AJ46:AQ46"/>
    <mergeCell ref="AR46:AZ46"/>
    <mergeCell ref="BA46:BI46"/>
    <mergeCell ref="M21:BQ23"/>
    <mergeCell ref="BJ25:BQ25"/>
    <mergeCell ref="AQ16:BO16"/>
    <mergeCell ref="W43:AE43"/>
    <mergeCell ref="AF42:AI42"/>
    <mergeCell ref="AF43:AI43"/>
    <mergeCell ref="BJ30:BQ30"/>
    <mergeCell ref="BJ31:BQ31"/>
    <mergeCell ref="C41:V45"/>
    <mergeCell ref="W41:AQ41"/>
    <mergeCell ref="AR41:BQ41"/>
    <mergeCell ref="M31:N31"/>
    <mergeCell ref="M32:N32"/>
    <mergeCell ref="M33:N33"/>
    <mergeCell ref="BN35:BQ36"/>
    <mergeCell ref="BN34:BQ34"/>
    <mergeCell ref="C79:V79"/>
    <mergeCell ref="D24:K24"/>
    <mergeCell ref="D25:K25"/>
    <mergeCell ref="BA72:BI73"/>
    <mergeCell ref="BJ72:BQ73"/>
    <mergeCell ref="F74:G75"/>
    <mergeCell ref="H74:V75"/>
    <mergeCell ref="W74:AE75"/>
    <mergeCell ref="AF74:AI75"/>
    <mergeCell ref="AJ74:AQ75"/>
    <mergeCell ref="AR74:AZ75"/>
    <mergeCell ref="BA74:BI75"/>
    <mergeCell ref="BJ74:BQ75"/>
    <mergeCell ref="BJ29:BQ29"/>
    <mergeCell ref="C70:E75"/>
    <mergeCell ref="W70:AE71"/>
    <mergeCell ref="AF70:AI71"/>
    <mergeCell ref="AJ70:AQ71"/>
    <mergeCell ref="AR70:AZ71"/>
    <mergeCell ref="BA70:BI71"/>
    <mergeCell ref="BJ70:BQ71"/>
    <mergeCell ref="F70:G71"/>
    <mergeCell ref="H70:V71"/>
    <mergeCell ref="F72:G73"/>
  </mergeCells>
  <phoneticPr fontId="1"/>
  <conditionalFormatting sqref="H30:J30">
    <cfRule type="cellIs" dxfId="0" priority="1" operator="equal">
      <formula>"ERROR"</formula>
    </cfRule>
  </conditionalFormatting>
  <pageMargins left="0.23622047244094491" right="0.23622047244094491" top="0.35433070866141736" bottom="0.35433070866141736" header="0.31496062992125984" footer="0.31496062992125984"/>
  <pageSetup paperSize="9" scale="74"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入力ｼｰﾄ</vt:lpstr>
      <vt:lpstr>申請書</vt:lpstr>
      <vt:lpstr>申請書!Print_Area</vt:lpstr>
      <vt:lpstr>入力ｼｰﾄ!Print_Area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2025-10-24T02:47:18Z</dcterms:modified>
</cp:coreProperties>
</file>