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7008932-410地域交通班\地域交通班\32_ドライブレコーダー導入支援事業\R8\補助要綱\00_HP掲載\"/>
    </mc:Choice>
  </mc:AlternateContent>
  <xr:revisionPtr revIDLastSave="0" documentId="13_ncr:1_{C6D0E4D3-FB91-4921-874A-26A7CFC1476F}" xr6:coauthVersionLast="47" xr6:coauthVersionMax="47" xr10:uidLastSave="{00000000-0000-0000-0000-000000000000}"/>
  <bookViews>
    <workbookView xWindow="43095" yWindow="0" windowWidth="14610" windowHeight="15585" xr2:uid="{570B6687-E565-4555-8F6E-48E3FC107696}"/>
  </bookViews>
  <sheets>
    <sheet name="算定基礎（ドライブレコーダー）" sheetId="3" r:id="rId1"/>
  </sheets>
  <definedNames>
    <definedName name="_xlnm._FilterDatabase" localSheetId="0" hidden="1">'算定基礎（ドライブレコーダー）'!$C$34:$C$41</definedName>
    <definedName name="_xlnm.Print_Area" localSheetId="0">'算定基礎（ドライブレコーダー）'!$A$1:$N$46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3" l="1"/>
  <c r="O40" i="3"/>
  <c r="O35" i="3"/>
  <c r="O34" i="3"/>
  <c r="O28" i="3"/>
  <c r="O27" i="3"/>
  <c r="O22" i="3"/>
  <c r="O21" i="3"/>
  <c r="O45" i="3" s="1"/>
  <c r="Q42" i="3"/>
  <c r="G8" i="3"/>
  <c r="G14" i="3"/>
  <c r="G41" i="3"/>
  <c r="G40" i="3"/>
  <c r="G35" i="3"/>
  <c r="G34" i="3"/>
  <c r="G21" i="3"/>
  <c r="G28" i="3"/>
  <c r="G27" i="3"/>
  <c r="G22" i="3"/>
  <c r="G15" i="3"/>
  <c r="I40" i="3" l="1"/>
  <c r="I35" i="3"/>
  <c r="I28" i="3"/>
  <c r="I27" i="3"/>
  <c r="I22" i="3"/>
  <c r="G9" i="3"/>
  <c r="I9" i="3" s="1"/>
  <c r="I15" i="3"/>
  <c r="I21" i="3"/>
  <c r="I8" i="3"/>
  <c r="F42" i="3"/>
  <c r="I41" i="3"/>
  <c r="B41" i="3"/>
  <c r="F36" i="3"/>
  <c r="B35" i="3"/>
  <c r="F29" i="3"/>
  <c r="B28" i="3"/>
  <c r="F23" i="3"/>
  <c r="B22" i="3"/>
  <c r="F16" i="3"/>
  <c r="B15" i="3"/>
  <c r="F10" i="3"/>
  <c r="B9" i="3"/>
  <c r="J42" i="3" l="1"/>
  <c r="G36" i="3"/>
  <c r="J10" i="3"/>
  <c r="J29" i="3"/>
  <c r="G16" i="3"/>
  <c r="G42" i="3"/>
  <c r="J23" i="3"/>
  <c r="I34" i="3"/>
  <c r="J36" i="3" s="1"/>
  <c r="I14" i="3"/>
  <c r="J16" i="3" s="1"/>
  <c r="G29" i="3"/>
  <c r="G10" i="3"/>
  <c r="G23" i="3"/>
  <c r="F45" i="3" l="1"/>
  <c r="E45" i="3"/>
  <c r="D45" i="3"/>
  <c r="H45" i="3" l="1"/>
</calcChain>
</file>

<file path=xl/sharedStrings.xml><?xml version="1.0" encoding="utf-8"?>
<sst xmlns="http://schemas.openxmlformats.org/spreadsheetml/2006/main" count="95" uniqueCount="52">
  <si>
    <t>補助対象事業者名</t>
    <phoneticPr fontId="4"/>
  </si>
  <si>
    <t>N0</t>
  </si>
  <si>
    <t>計</t>
    <rPh sb="0" eb="1">
      <t>ケイ</t>
    </rPh>
    <phoneticPr fontId="4"/>
  </si>
  <si>
    <t>メーカー名</t>
    <rPh sb="4" eb="5">
      <t>ナ</t>
    </rPh>
    <phoneticPr fontId="4"/>
  </si>
  <si>
    <t>購入日</t>
    <rPh sb="0" eb="2">
      <t>コウニュウ</t>
    </rPh>
    <rPh sb="2" eb="3">
      <t>ヒ</t>
    </rPh>
    <phoneticPr fontId="2"/>
  </si>
  <si>
    <t>１　車載器</t>
    <rPh sb="2" eb="5">
      <t>シャサイキ</t>
    </rPh>
    <phoneticPr fontId="2"/>
  </si>
  <si>
    <t>２　事務所用機器</t>
    <rPh sb="2" eb="6">
      <t>ジムショヨウ</t>
    </rPh>
    <rPh sb="6" eb="8">
      <t>キキ</t>
    </rPh>
    <phoneticPr fontId="2"/>
  </si>
  <si>
    <t>補助対象経費（円）
a</t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</si>
  <si>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t>所要（精算）額算定基礎資料</t>
    <rPh sb="0" eb="2">
      <t>ショヨウ</t>
    </rPh>
    <rPh sb="3" eb="5">
      <t>セイサン</t>
    </rPh>
    <rPh sb="6" eb="7">
      <t>ガク</t>
    </rPh>
    <rPh sb="7" eb="9">
      <t>サンテイ</t>
    </rPh>
    <rPh sb="9" eb="11">
      <t>キソ</t>
    </rPh>
    <rPh sb="11" eb="13">
      <t>シリョウ</t>
    </rPh>
    <phoneticPr fontId="4"/>
  </si>
  <si>
    <t>商品名・型番等</t>
    <rPh sb="0" eb="2">
      <t>ショウヒン</t>
    </rPh>
    <rPh sb="2" eb="3">
      <t>ナ</t>
    </rPh>
    <rPh sb="4" eb="6">
      <t>カタバン</t>
    </rPh>
    <rPh sb="6" eb="7">
      <t>ナド</t>
    </rPh>
    <phoneticPr fontId="4"/>
  </si>
  <si>
    <t>数量</t>
    <rPh sb="0" eb="2">
      <t>スウリョウ</t>
    </rPh>
    <phoneticPr fontId="2"/>
  </si>
  <si>
    <t>①デジタル式運行記録計・映像記録型ドライブレコーダー一体型（通信機能を有する）</t>
    <phoneticPr fontId="2"/>
  </si>
  <si>
    <t>②通信機能を有する映像記録型ドライブレコーダー</t>
    <rPh sb="1" eb="3">
      <t>ツウシン</t>
    </rPh>
    <rPh sb="3" eb="5">
      <t>キノウ</t>
    </rPh>
    <rPh sb="6" eb="7">
      <t>ユウ</t>
    </rPh>
    <phoneticPr fontId="2"/>
  </si>
  <si>
    <t>補助対象経費（円）
/台</t>
    <rPh sb="0" eb="2">
      <t>ホジョ</t>
    </rPh>
    <rPh sb="2" eb="4">
      <t>タイショウ</t>
    </rPh>
    <rPh sb="4" eb="6">
      <t>ケイヒ</t>
    </rPh>
    <rPh sb="7" eb="8">
      <t>エン</t>
    </rPh>
    <rPh sb="11" eb="12">
      <t>ダイ</t>
    </rPh>
    <phoneticPr fontId="4"/>
  </si>
  <si>
    <t>補助金額（円）/台
a/6 (注１)</t>
    <rPh sb="0" eb="3">
      <t>ホジョキン</t>
    </rPh>
    <rPh sb="3" eb="4">
      <t>ガク</t>
    </rPh>
    <rPh sb="5" eb="6">
      <t>エン</t>
    </rPh>
    <rPh sb="8" eb="9">
      <t>ダイ</t>
    </rPh>
    <phoneticPr fontId="4"/>
  </si>
  <si>
    <t>補助金額（円）
合計</t>
    <rPh sb="0" eb="2">
      <t>ホジョ</t>
    </rPh>
    <rPh sb="2" eb="4">
      <t>キンガク</t>
    </rPh>
    <rPh sb="5" eb="6">
      <t>エン</t>
    </rPh>
    <rPh sb="8" eb="10">
      <t>ゴウケイ</t>
    </rPh>
    <phoneticPr fontId="4"/>
  </si>
  <si>
    <t>③デジタル式運行記録計</t>
    <rPh sb="5" eb="6">
      <t>シキ</t>
    </rPh>
    <rPh sb="6" eb="11">
      <t>ウンコウキロクケイ</t>
    </rPh>
    <phoneticPr fontId="2"/>
  </si>
  <si>
    <t>(注２）事務所用機器　上限65千円/1機器</t>
    <rPh sb="1" eb="2">
      <t>チュウ</t>
    </rPh>
    <rPh sb="4" eb="7">
      <t>ジムショ</t>
    </rPh>
    <rPh sb="7" eb="8">
      <t>ヨウ</t>
    </rPh>
    <rPh sb="8" eb="10">
      <t>キキ</t>
    </rPh>
    <rPh sb="11" eb="13">
      <t>ジョウゲン</t>
    </rPh>
    <rPh sb="15" eb="17">
      <t>センエン</t>
    </rPh>
    <rPh sb="19" eb="21">
      <t>キキ</t>
    </rPh>
    <phoneticPr fontId="4"/>
  </si>
  <si>
    <t>(注３)車載器　上限5千円/1機器</t>
    <rPh sb="1" eb="2">
      <t>チュウ</t>
    </rPh>
    <rPh sb="4" eb="7">
      <t>シャサイキ</t>
    </rPh>
    <rPh sb="8" eb="10">
      <t>ジョウゲン</t>
    </rPh>
    <rPh sb="11" eb="13">
      <t>センエン</t>
    </rPh>
    <rPh sb="15" eb="17">
      <t>キキ</t>
    </rPh>
    <phoneticPr fontId="4"/>
  </si>
  <si>
    <t>(注４)車載器　上限15千円/1機器</t>
    <rPh sb="1" eb="2">
      <t>チュウ</t>
    </rPh>
    <rPh sb="4" eb="7">
      <t>シャサイキ</t>
    </rPh>
    <rPh sb="8" eb="10">
      <t>ジョウゲン</t>
    </rPh>
    <rPh sb="12" eb="14">
      <t>センエン</t>
    </rPh>
    <rPh sb="16" eb="18">
      <t>キキ</t>
    </rPh>
    <phoneticPr fontId="4"/>
  </si>
  <si>
    <t>(注５)車載器　上限15千円/1機器</t>
    <rPh sb="1" eb="2">
      <t>チュウ</t>
    </rPh>
    <rPh sb="4" eb="7">
      <t>シャサイキ</t>
    </rPh>
    <rPh sb="8" eb="10">
      <t>ジョウゲン</t>
    </rPh>
    <rPh sb="12" eb="14">
      <t>センエン</t>
    </rPh>
    <rPh sb="16" eb="18">
      <t>キキ</t>
    </rPh>
    <phoneticPr fontId="4"/>
  </si>
  <si>
    <t>(注６)事務所用機器　上限50千円/1機器</t>
    <rPh sb="1" eb="2">
      <t>チュウ</t>
    </rPh>
    <rPh sb="4" eb="8">
      <t>ジムショヨウ</t>
    </rPh>
    <rPh sb="8" eb="10">
      <t>キキ</t>
    </rPh>
    <rPh sb="19" eb="21">
      <t>キキ</t>
    </rPh>
    <phoneticPr fontId="4"/>
  </si>
  <si>
    <t>(注７)上限600千円</t>
    <rPh sb="1" eb="2">
      <t>チュウ</t>
    </rPh>
    <rPh sb="4" eb="6">
      <t>ジョウゲン</t>
    </rPh>
    <rPh sb="9" eb="11">
      <t>センエン</t>
    </rPh>
    <phoneticPr fontId="2"/>
  </si>
  <si>
    <t>(注８)上限400千円</t>
    <rPh sb="1" eb="2">
      <t>チュウ</t>
    </rPh>
    <rPh sb="4" eb="6">
      <t>ジョウゲン</t>
    </rPh>
    <rPh sb="9" eb="10">
      <t>チ</t>
    </rPh>
    <rPh sb="10" eb="11">
      <t>エン</t>
    </rPh>
    <phoneticPr fontId="2"/>
  </si>
  <si>
    <t>(注９)上限400千円</t>
    <rPh sb="1" eb="2">
      <t>チュウ</t>
    </rPh>
    <rPh sb="4" eb="6">
      <t>ジョウゲン</t>
    </rPh>
    <rPh sb="9" eb="11">
      <t>センエン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</si>
  <si>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</si>
  <si>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</si>
  <si>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</si>
  <si>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</si>
  <si>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</si>
  <si>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</si>
  <si>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①車載器上限</t>
    <rPh sb="1" eb="4">
      <t>シャサイキ</t>
    </rPh>
    <rPh sb="4" eb="6">
      <t>ジョウゲン</t>
    </rPh>
    <phoneticPr fontId="2"/>
  </si>
  <si>
    <t>①事務所用機器上限</t>
    <rPh sb="1" eb="5">
      <t>ジムショヨウ</t>
    </rPh>
    <rPh sb="5" eb="7">
      <t>キキ</t>
    </rPh>
    <rPh sb="7" eb="9">
      <t>ジョウゲン</t>
    </rPh>
    <phoneticPr fontId="2"/>
  </si>
  <si>
    <t>②車載器上限</t>
    <rPh sb="1" eb="4">
      <t>シャサイキ</t>
    </rPh>
    <rPh sb="4" eb="6">
      <t>ジョウゲン</t>
    </rPh>
    <phoneticPr fontId="2"/>
  </si>
  <si>
    <t>②事務所用機器上限</t>
    <rPh sb="1" eb="5">
      <t>ジムショヨウ</t>
    </rPh>
    <rPh sb="5" eb="7">
      <t>キキ</t>
    </rPh>
    <rPh sb="7" eb="9">
      <t>ジョウゲン</t>
    </rPh>
    <phoneticPr fontId="2"/>
  </si>
  <si>
    <t>③車載器上限</t>
    <rPh sb="1" eb="4">
      <t>シャサイキ</t>
    </rPh>
    <rPh sb="4" eb="6">
      <t>ジョウゲン</t>
    </rPh>
    <phoneticPr fontId="2"/>
  </si>
  <si>
    <t>③事務所用機器上限</t>
    <rPh sb="1" eb="5">
      <t>ジムショヨウ</t>
    </rPh>
    <rPh sb="5" eb="7">
      <t>キキ</t>
    </rPh>
    <rPh sb="7" eb="9">
      <t>ジョウゲン</t>
    </rPh>
    <phoneticPr fontId="2"/>
  </si>
  <si>
    <t>①事務所</t>
    <rPh sb="1" eb="4">
      <t>ジムショ</t>
    </rPh>
    <phoneticPr fontId="2"/>
  </si>
  <si>
    <t>②事務所</t>
    <rPh sb="1" eb="4">
      <t>ジムショ</t>
    </rPh>
    <phoneticPr fontId="2"/>
  </si>
  <si>
    <t>③事務所</t>
    <rPh sb="1" eb="4">
      <t>ジムショ</t>
    </rPh>
    <phoneticPr fontId="2"/>
  </si>
  <si>
    <t>補助金額（円）
a/6 (注３)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</si>
  <si>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補助金額（円）
a/6 (注４)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</si>
  <si>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補助金額（円）
a/6 (注５)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</si>
  <si>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補助金額（円）
a/6 (注６)</t>
    <rPh sb="0" eb="3">
      <t>ホジョキン</t>
    </rPh>
    <rPh sb="3" eb="4">
      <t>ガク</t>
    </rPh>
    <rPh sb="5" eb="6">
      <t>エン</t>
    </rPh>
    <rPh sb="13" eb="14">
      <t>チュウ</t>
    </rPh>
    <phoneticPr fontId="4"/>
  </si>
  <si>
    <t>補助金額（円）/台
a/6 (注２)</t>
    <rPh sb="0" eb="2">
      <t>ホジョ</t>
    </rPh>
    <rPh sb="2" eb="4">
      <t>キンガク</t>
    </rPh>
    <rPh sb="5" eb="6">
      <t>エン</t>
    </rPh>
    <rPh sb="8" eb="9">
      <t>ダイ</t>
    </rPh>
    <rPh sb="15" eb="16">
      <t>チュウ</t>
    </rPh>
    <phoneticPr fontId="4"/>
  </si>
  <si>
    <t>①合計（ア＋イ）（注７)</t>
    <rPh sb="1" eb="3">
      <t>ゴウケイ</t>
    </rPh>
    <rPh sb="9" eb="10">
      <t>チュウ</t>
    </rPh>
    <phoneticPr fontId="2"/>
  </si>
  <si>
    <t>②合計（ウ＋エ）（注８)</t>
    <rPh sb="1" eb="3">
      <t>ゴウケイ</t>
    </rPh>
    <phoneticPr fontId="2"/>
  </si>
  <si>
    <t>③合計（オ＋カ）（注９）</t>
    <rPh sb="1" eb="3">
      <t>ゴウケイ</t>
    </rPh>
    <rPh sb="9" eb="10">
      <t>チュウ</t>
    </rPh>
    <phoneticPr fontId="2"/>
  </si>
  <si>
    <t>補助金額（千円）</t>
    <rPh sb="0" eb="4">
      <t>ホジョキンガク</t>
    </rPh>
    <rPh sb="5" eb="7">
      <t>センエン</t>
    </rPh>
    <phoneticPr fontId="2"/>
  </si>
  <si>
    <t>申請額（千円）（注10）</t>
    <rPh sb="0" eb="3">
      <t>シンセイガク</t>
    </rPh>
    <rPh sb="4" eb="6">
      <t>センエン</t>
    </rPh>
    <rPh sb="8" eb="9">
      <t>チュウ</t>
    </rPh>
    <phoneticPr fontId="4"/>
  </si>
  <si>
    <t>(注10)①②③併用時は、600千円
②③併用の上限は400千円とし、①の上限はその差額とする　　　</t>
    <rPh sb="8" eb="10">
      <t>ヘイヨウ</t>
    </rPh>
    <rPh sb="10" eb="11">
      <t>ジ</t>
    </rPh>
    <rPh sb="16" eb="18">
      <t>センエン</t>
    </rPh>
    <rPh sb="21" eb="23">
      <t>ヘイヨウ</t>
    </rPh>
    <rPh sb="24" eb="26">
      <t>ジョウゲン</t>
    </rPh>
    <rPh sb="30" eb="31">
      <t>セン</t>
    </rPh>
    <rPh sb="31" eb="32">
      <t>エン</t>
    </rPh>
    <rPh sb="37" eb="39">
      <t>ジョウゲン</t>
    </rPh>
    <rPh sb="42" eb="44">
      <t>サガク</t>
    </rPh>
    <phoneticPr fontId="2"/>
  </si>
  <si>
    <t>(注１)車載器　上限50千円/1機器</t>
    <rPh sb="1" eb="2">
      <t>チュウ</t>
    </rPh>
    <rPh sb="4" eb="7">
      <t>シャサイキ</t>
    </rPh>
    <rPh sb="8" eb="10">
      <t>ジョウゲン</t>
    </rPh>
    <rPh sb="12" eb="14">
      <t>センエン</t>
    </rPh>
    <rPh sb="16" eb="18">
      <t>キキ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</si>
</sst>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[$-411]ge\.m\.d;@"/>
    <numFmt numFmtId="178" formatCode="#,##0&quot;台&quot;"/>
  </numFmts>
  <fonts count="11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177" fontId="7" fillId="2" borderId="2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>
      <alignment vertical="center"/>
    </xf>
    <xf numFmtId="177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6" fillId="0" borderId="6" xfId="1" applyFont="1" applyBorder="1" applyAlignment="1">
      <alignment vertical="top"/>
    </xf>
    <xf numFmtId="176" fontId="1" fillId="0" borderId="0" xfId="1" applyNumberFormat="1">
      <alignment vertical="center"/>
    </xf>
    <xf numFmtId="177" fontId="7" fillId="2" borderId="3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 wrapText="1"/>
    </xf>
    <xf numFmtId="176" fontId="7" fillId="2" borderId="3" xfId="2" applyNumberFormat="1" applyFont="1" applyFill="1" applyBorder="1" applyAlignment="1">
      <alignment horizontal="right" vertical="center"/>
    </xf>
    <xf numFmtId="176" fontId="7" fillId="2" borderId="2" xfId="1" applyNumberFormat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 wrapText="1" shrinkToFit="1"/>
    </xf>
    <xf numFmtId="176" fontId="5" fillId="3" borderId="2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6" fontId="1" fillId="0" borderId="2" xfId="2" applyNumberFormat="1" applyFont="1" applyBorder="1" applyAlignment="1">
      <alignment horizontal="right" vertical="center"/>
    </xf>
    <xf numFmtId="176" fontId="1" fillId="0" borderId="3" xfId="2" applyNumberFormat="1" applyFont="1" applyBorder="1" applyAlignment="1">
      <alignment horizontal="right" vertical="center"/>
    </xf>
    <xf numFmtId="176" fontId="1" fillId="0" borderId="5" xfId="2" applyNumberFormat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2" xfId="2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178" fontId="7" fillId="2" borderId="2" xfId="1" applyNumberFormat="1" applyFont="1" applyFill="1" applyBorder="1" applyAlignment="1">
      <alignment horizontal="right" vertical="center"/>
    </xf>
    <xf numFmtId="0" fontId="1" fillId="0" borderId="2" xfId="1" applyBorder="1">
      <alignment vertical="center"/>
    </xf>
    <xf numFmtId="176" fontId="1" fillId="0" borderId="3" xfId="1" applyNumberFormat="1" applyBorder="1" applyAlignment="1">
      <alignment horizontal="center" vertical="center"/>
    </xf>
    <xf numFmtId="0" fontId="6" fillId="0" borderId="0" xfId="1" applyFont="1" applyAlignment="1">
      <alignment vertical="top"/>
    </xf>
    <xf numFmtId="0" fontId="10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/>
    </xf>
    <xf numFmtId="0" fontId="6" fillId="0" borderId="6" xfId="1" applyFont="1" applyBorder="1" applyAlignment="1">
      <alignment horizontal="left" vertical="top" wrapText="1"/>
    </xf>
    <xf numFmtId="176" fontId="1" fillId="0" borderId="3" xfId="1" applyNumberFormat="1" applyBorder="1" applyAlignment="1">
      <alignment horizontal="right" vertical="center"/>
    </xf>
    <xf numFmtId="176" fontId="1" fillId="0" borderId="4" xfId="1" applyNumberFormat="1" applyBorder="1" applyAlignment="1">
      <alignment horizontal="right" vertical="center"/>
    </xf>
    <xf numFmtId="176" fontId="1" fillId="0" borderId="5" xfId="1" applyNumberFormat="1" applyBorder="1" applyAlignment="1">
      <alignment horizontal="right" vertical="center"/>
    </xf>
    <xf numFmtId="176" fontId="7" fillId="0" borderId="2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1" fillId="0" borderId="3" xfId="1" applyNumberFormat="1" applyFill="1" applyBorder="1" applyAlignment="1">
      <alignment horizontal="center" vertical="center"/>
    </xf>
    <xf numFmtId="176" fontId="1" fillId="0" borderId="3" xfId="1" applyNumberFormat="1" applyFill="1" applyBorder="1" applyAlignment="1">
      <alignment horizontal="right" vertical="center"/>
    </xf>
    <xf numFmtId="176" fontId="1" fillId="0" borderId="4" xfId="1" applyNumberFormat="1" applyFill="1" applyBorder="1" applyAlignment="1">
      <alignment horizontal="right" vertical="center"/>
    </xf>
    <xf numFmtId="176" fontId="1" fillId="0" borderId="5" xfId="1" applyNumberFormat="1" applyFill="1" applyBorder="1" applyAlignment="1">
      <alignment horizontal="right" vertical="center"/>
    </xf>
    <xf numFmtId="0" fontId="8" fillId="5" borderId="2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EAAC5A-9C2C-450A-B009-7D0E3508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5BB3-73E1-4D0D-95F8-475D0243FE1F}">
  <sheetPr>
    <pageSetUpPr fitToPage="1"/>
  </sheetPr>
  <dimension ref="B1:R47"/>
  <sheetViews>
    <sheetView showGridLines="0" tabSelected="1" view="pageBreakPreview" zoomScale="70" zoomScaleNormal="100" zoomScaleSheetLayoutView="70" workbookViewId="0">
      <selection activeCell="W29" sqref="W29"/>
    </sheetView>
  </sheetViews>
  <sheetFormatPr defaultColWidth="3.58203125" defaultRowHeight="13" x14ac:dyDescent="0.2"/>
  <cols>
    <col min="1" max="2" width="3.58203125" style="1"/>
    <col min="3" max="3" width="15" style="1" customWidth="1"/>
    <col min="4" max="7" width="18.08203125" style="1" customWidth="1"/>
    <col min="8" max="8" width="8.75" style="1" customWidth="1"/>
    <col min="9" max="14" width="3.33203125" style="1" customWidth="1"/>
    <col min="15" max="15" width="7.5" style="1" hidden="1" customWidth="1"/>
    <col min="16" max="16" width="0" style="1" hidden="1" customWidth="1"/>
    <col min="17" max="17" width="19.58203125" style="1" hidden="1" customWidth="1"/>
    <col min="18" max="18" width="7.5" style="1" hidden="1" customWidth="1"/>
    <col min="19" max="16384" width="3.58203125" style="1"/>
  </cols>
  <sheetData>
    <row r="1" spans="2:18" s="11" customFormat="1" ht="20.149999999999999" customHeight="1" x14ac:dyDescent="0.2">
      <c r="B1" s="43" t="s">
        <v>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2:18" s="11" customFormat="1" ht="10" customHeight="1" x14ac:dyDescent="0.2">
      <c r="B2" s="6"/>
      <c r="C2" s="6"/>
      <c r="D2" s="6"/>
      <c r="E2" s="6"/>
      <c r="F2" s="6"/>
      <c r="G2" s="6"/>
      <c r="H2" s="6"/>
    </row>
    <row r="3" spans="2:18" s="11" customFormat="1" ht="14.25" customHeight="1" x14ac:dyDescent="0.2">
      <c r="B3" s="44" t="s">
        <v>0</v>
      </c>
      <c r="C3" s="44"/>
      <c r="D3" s="36"/>
    </row>
    <row r="4" spans="2:18" s="11" customFormat="1" ht="13" customHeight="1" x14ac:dyDescent="0.2">
      <c r="B4" s="8"/>
      <c r="C4" s="8"/>
      <c r="D4" s="9"/>
    </row>
    <row r="5" spans="2:18" s="11" customFormat="1" ht="21.65" customHeight="1" x14ac:dyDescent="0.2">
      <c r="B5" s="38" t="s">
        <v>11</v>
      </c>
      <c r="C5" s="37"/>
      <c r="D5" s="6"/>
    </row>
    <row r="6" spans="2:18" s="11" customFormat="1" ht="18.75" customHeight="1" x14ac:dyDescent="0.2">
      <c r="B6" s="2"/>
      <c r="C6" s="10" t="s">
        <v>5</v>
      </c>
      <c r="D6" s="3"/>
    </row>
    <row r="7" spans="2:18" ht="37.5" customHeight="1" x14ac:dyDescent="0.2">
      <c r="B7" s="7" t="s">
        <v>1</v>
      </c>
      <c r="C7" s="7" t="s">
        <v>4</v>
      </c>
      <c r="D7" s="7" t="s">
        <v>3</v>
      </c>
      <c r="E7" s="25" t="s">
        <v>9</v>
      </c>
      <c r="F7" s="26" t="s">
        <v>13</v>
      </c>
      <c r="G7" s="27" t="s">
        <v>14</v>
      </c>
      <c r="H7" s="28" t="s">
        <v>10</v>
      </c>
      <c r="I7" s="45" t="s">
        <v>15</v>
      </c>
      <c r="J7" s="45"/>
      <c r="K7" s="45"/>
      <c r="L7" s="45"/>
      <c r="M7" s="45"/>
      <c r="N7" s="45"/>
      <c r="Q7" s="22"/>
    </row>
    <row r="8" spans="2:18" ht="27.65" customHeight="1" x14ac:dyDescent="0.2">
      <c r="B8" s="4">
        <v>1</v>
      </c>
      <c r="C8" s="5"/>
      <c r="D8" s="34"/>
      <c r="E8" s="21"/>
      <c r="F8" s="23"/>
      <c r="G8" s="51">
        <f>IF(F8/6&gt;=R$8,R$8,ROUNDDOWN(F8/6,-3))</f>
        <v>0</v>
      </c>
      <c r="H8" s="39"/>
      <c r="I8" s="52">
        <f>G8*H8</f>
        <v>0</v>
      </c>
      <c r="J8" s="53"/>
      <c r="K8" s="53"/>
      <c r="L8" s="53"/>
      <c r="M8" s="53"/>
      <c r="N8" s="54"/>
      <c r="Q8" s="22" t="s">
        <v>31</v>
      </c>
      <c r="R8" s="1">
        <v>50000</v>
      </c>
    </row>
    <row r="9" spans="2:18" ht="27.75" customHeight="1" x14ac:dyDescent="0.2">
      <c r="B9" s="4">
        <f t="shared" ref="B9:B15" si="0">B8+1</f>
        <v>2</v>
      </c>
      <c r="C9" s="5"/>
      <c r="D9" s="34"/>
      <c r="E9" s="21"/>
      <c r="F9" s="23"/>
      <c r="G9" s="51">
        <f t="shared" ref="G9" si="1">IF(F9/6&gt;=R$8,R$8,ROUNDDOWN(F9/6,-3))</f>
        <v>0</v>
      </c>
      <c r="H9" s="39"/>
      <c r="I9" s="52">
        <f>G9*H9</f>
        <v>0</v>
      </c>
      <c r="J9" s="53"/>
      <c r="K9" s="53"/>
      <c r="L9" s="53"/>
      <c r="M9" s="53"/>
      <c r="N9" s="54"/>
      <c r="Q9" s="22" t="s">
        <v>32</v>
      </c>
      <c r="R9" s="1">
        <v>65000</v>
      </c>
    </row>
    <row r="10" spans="2:18" ht="27.65" customHeight="1" x14ac:dyDescent="0.2">
      <c r="B10" s="4" t="s">
        <v>2</v>
      </c>
      <c r="C10" s="4"/>
      <c r="D10" s="29"/>
      <c r="E10" s="30"/>
      <c r="F10" s="31">
        <f>SUM(F8:F9)</f>
        <v>0</v>
      </c>
      <c r="G10" s="31">
        <f>SUM(G8:G9)</f>
        <v>0</v>
      </c>
      <c r="H10" s="33"/>
      <c r="I10" s="41" t="s">
        <v>25</v>
      </c>
      <c r="J10" s="48">
        <f>SUM(I8:N9)</f>
        <v>0</v>
      </c>
      <c r="K10" s="49"/>
      <c r="L10" s="49"/>
      <c r="M10" s="49"/>
      <c r="N10" s="50"/>
      <c r="Q10" s="1" t="s">
        <v>37</v>
      </c>
      <c r="R10" s="1">
        <v>600000</v>
      </c>
    </row>
    <row r="11" spans="2:18" s="11" customFormat="1" ht="14" x14ac:dyDescent="0.2">
      <c r="B11" s="8"/>
      <c r="C11" s="8"/>
      <c r="D11" s="9"/>
      <c r="E11" s="12"/>
      <c r="F11" s="13"/>
      <c r="G11" s="19" t="s">
        <v>51</v>
      </c>
      <c r="H11" s="14"/>
      <c r="I11" s="13"/>
      <c r="J11" s="13"/>
      <c r="K11" s="13"/>
      <c r="L11" s="13"/>
      <c r="M11" s="13"/>
      <c r="N11" s="13"/>
      <c r="Q11" s="22" t="s">
        <v>33</v>
      </c>
      <c r="R11" s="1">
        <v>5000</v>
      </c>
    </row>
    <row r="12" spans="2:18" s="11" customFormat="1" ht="18.75" customHeight="1" x14ac:dyDescent="0.2">
      <c r="B12" s="2"/>
      <c r="C12" s="18" t="s">
        <v>6</v>
      </c>
      <c r="D12" s="3"/>
      <c r="E12" s="15"/>
      <c r="F12" s="16"/>
      <c r="G12" s="17"/>
      <c r="H12" s="17"/>
      <c r="I12" s="16"/>
      <c r="J12" s="16"/>
      <c r="K12" s="16"/>
      <c r="L12" s="16"/>
      <c r="M12" s="16"/>
      <c r="N12" s="16"/>
      <c r="Q12" s="22" t="s">
        <v>34</v>
      </c>
      <c r="R12" s="1">
        <v>15000</v>
      </c>
    </row>
    <row r="13" spans="2:18" ht="37.5" customHeight="1" x14ac:dyDescent="0.2">
      <c r="B13" s="7" t="s">
        <v>1</v>
      </c>
      <c r="C13" s="7" t="s">
        <v>4</v>
      </c>
      <c r="D13" s="7" t="s">
        <v>3</v>
      </c>
      <c r="E13" s="25" t="s">
        <v>9</v>
      </c>
      <c r="F13" s="26" t="s">
        <v>7</v>
      </c>
      <c r="G13" s="27" t="s">
        <v>44</v>
      </c>
      <c r="H13" s="28" t="s">
        <v>10</v>
      </c>
      <c r="I13" s="45" t="s">
        <v>15</v>
      </c>
      <c r="J13" s="45"/>
      <c r="K13" s="45"/>
      <c r="L13" s="45"/>
      <c r="M13" s="45"/>
      <c r="N13" s="45"/>
      <c r="Q13" s="1" t="s">
        <v>38</v>
      </c>
      <c r="R13" s="1">
        <v>400000</v>
      </c>
    </row>
    <row r="14" spans="2:18" ht="27.75" customHeight="1" x14ac:dyDescent="0.2">
      <c r="B14" s="4">
        <v>1</v>
      </c>
      <c r="C14" s="5"/>
      <c r="D14" s="34"/>
      <c r="E14" s="21"/>
      <c r="F14" s="35"/>
      <c r="G14" s="51">
        <f>IF(F14/6&gt;=R$9,R$9,ROUNDDOWN(F14/6,-3))</f>
        <v>0</v>
      </c>
      <c r="H14" s="39"/>
      <c r="I14" s="52">
        <f>G14*H14</f>
        <v>0</v>
      </c>
      <c r="J14" s="53"/>
      <c r="K14" s="53"/>
      <c r="L14" s="53"/>
      <c r="M14" s="53"/>
      <c r="N14" s="54"/>
      <c r="Q14" s="22" t="s">
        <v>35</v>
      </c>
      <c r="R14" s="1">
        <v>15000</v>
      </c>
    </row>
    <row r="15" spans="2:18" ht="27.75" customHeight="1" x14ac:dyDescent="0.2">
      <c r="B15" s="4">
        <f t="shared" si="0"/>
        <v>2</v>
      </c>
      <c r="C15" s="5"/>
      <c r="D15" s="34"/>
      <c r="E15" s="21"/>
      <c r="F15" s="35"/>
      <c r="G15" s="51">
        <f>IF(F15/6&gt;=R$9,R$9,ROUNDDOWN(F15/6,-3))</f>
        <v>0</v>
      </c>
      <c r="H15" s="24"/>
      <c r="I15" s="52">
        <f>G15*H15</f>
        <v>0</v>
      </c>
      <c r="J15" s="53"/>
      <c r="K15" s="53"/>
      <c r="L15" s="53"/>
      <c r="M15" s="53"/>
      <c r="N15" s="54"/>
      <c r="Q15" s="22" t="s">
        <v>36</v>
      </c>
      <c r="R15" s="1">
        <v>50000</v>
      </c>
    </row>
    <row r="16" spans="2:18" ht="27.65" customHeight="1" x14ac:dyDescent="0.2">
      <c r="B16" s="4" t="s">
        <v>2</v>
      </c>
      <c r="C16" s="4"/>
      <c r="D16" s="29"/>
      <c r="E16" s="30"/>
      <c r="F16" s="31">
        <f>SUM(F14:F15)</f>
        <v>0</v>
      </c>
      <c r="G16" s="32">
        <f>SUM(G14:G15)</f>
        <v>0</v>
      </c>
      <c r="H16" s="31"/>
      <c r="I16" s="55" t="s">
        <v>26</v>
      </c>
      <c r="J16" s="56">
        <f>SUM(I14:N15)</f>
        <v>0</v>
      </c>
      <c r="K16" s="57"/>
      <c r="L16" s="57"/>
      <c r="M16" s="57"/>
      <c r="N16" s="58"/>
      <c r="Q16" s="1" t="s">
        <v>39</v>
      </c>
      <c r="R16" s="1">
        <v>400000</v>
      </c>
    </row>
    <row r="17" spans="2:18" s="11" customFormat="1" ht="14" x14ac:dyDescent="0.2">
      <c r="B17" s="8"/>
      <c r="C17" s="8"/>
      <c r="D17" s="9"/>
      <c r="E17" s="12"/>
      <c r="F17" s="13"/>
      <c r="G17" s="19" t="s">
        <v>17</v>
      </c>
      <c r="H17" s="14"/>
      <c r="I17" s="13"/>
      <c r="J17" s="13"/>
      <c r="K17" s="13"/>
      <c r="L17" s="13"/>
      <c r="M17" s="13"/>
      <c r="N17" s="13"/>
    </row>
    <row r="18" spans="2:18" s="11" customFormat="1" ht="21.65" customHeight="1" x14ac:dyDescent="0.2">
      <c r="B18" s="38" t="s">
        <v>12</v>
      </c>
      <c r="C18" s="37"/>
      <c r="D18" s="6"/>
    </row>
    <row r="19" spans="2:18" s="11" customFormat="1" ht="18.75" customHeight="1" x14ac:dyDescent="0.2">
      <c r="B19" s="2"/>
      <c r="C19" s="10" t="s">
        <v>5</v>
      </c>
      <c r="D19" s="3"/>
    </row>
    <row r="20" spans="2:18" ht="37.5" customHeight="1" x14ac:dyDescent="0.2">
      <c r="B20" s="7" t="s">
        <v>1</v>
      </c>
      <c r="C20" s="7" t="s">
        <v>4</v>
      </c>
      <c r="D20" s="7" t="s">
        <v>3</v>
      </c>
      <c r="E20" s="25" t="s">
        <v>9</v>
      </c>
      <c r="F20" s="26" t="s">
        <v>7</v>
      </c>
      <c r="G20" s="27" t="s">
        <v>40</v>
      </c>
      <c r="H20" s="28" t="s">
        <v>10</v>
      </c>
      <c r="I20" s="45" t="s">
        <v>15</v>
      </c>
      <c r="J20" s="45"/>
      <c r="K20" s="45"/>
      <c r="L20" s="45"/>
      <c r="M20" s="45"/>
      <c r="N20" s="45"/>
      <c r="Q20" s="22"/>
    </row>
    <row r="21" spans="2:18" ht="27.65" customHeight="1" x14ac:dyDescent="0.2">
      <c r="B21" s="4">
        <v>1</v>
      </c>
      <c r="C21" s="5"/>
      <c r="D21" s="34"/>
      <c r="E21" s="21"/>
      <c r="F21" s="23"/>
      <c r="G21" s="51">
        <f>IF(F21/6&gt;=R$11,R$11,ROUNDDOWN(F21/6,-3))</f>
        <v>0</v>
      </c>
      <c r="H21" s="39"/>
      <c r="I21" s="52">
        <f>G21*H21</f>
        <v>0</v>
      </c>
      <c r="J21" s="53"/>
      <c r="K21" s="53"/>
      <c r="L21" s="53"/>
      <c r="M21" s="53"/>
      <c r="N21" s="54"/>
      <c r="O21" s="1">
        <f>F21*H21</f>
        <v>0</v>
      </c>
      <c r="R21" s="20"/>
    </row>
    <row r="22" spans="2:18" ht="27.75" customHeight="1" x14ac:dyDescent="0.2">
      <c r="B22" s="4">
        <f t="shared" ref="B22:B28" si="2">B21+1</f>
        <v>2</v>
      </c>
      <c r="C22" s="5"/>
      <c r="D22" s="34"/>
      <c r="E22" s="21"/>
      <c r="F22" s="23"/>
      <c r="G22" s="51">
        <f>IF(F22/6&gt;=R$11,R$11,ROUNDDOWN(F22/6,-3))</f>
        <v>0</v>
      </c>
      <c r="H22" s="24"/>
      <c r="I22" s="52">
        <f>G22*H22</f>
        <v>0</v>
      </c>
      <c r="J22" s="53"/>
      <c r="K22" s="53"/>
      <c r="L22" s="53"/>
      <c r="M22" s="53"/>
      <c r="N22" s="54"/>
      <c r="O22" s="1">
        <f>F22*H22</f>
        <v>0</v>
      </c>
      <c r="R22" s="20"/>
    </row>
    <row r="23" spans="2:18" ht="27.75" customHeight="1" x14ac:dyDescent="0.2">
      <c r="B23" s="4" t="s">
        <v>2</v>
      </c>
      <c r="C23" s="4"/>
      <c r="D23" s="29"/>
      <c r="E23" s="30"/>
      <c r="F23" s="31">
        <f>SUM(F21:F22)</f>
        <v>0</v>
      </c>
      <c r="G23" s="32">
        <f>SUM(G21:G22)</f>
        <v>0</v>
      </c>
      <c r="H23" s="31"/>
      <c r="I23" s="41" t="s">
        <v>27</v>
      </c>
      <c r="J23" s="48">
        <f>SUM(I21:N22)</f>
        <v>0</v>
      </c>
      <c r="K23" s="49"/>
      <c r="L23" s="49"/>
      <c r="M23" s="49"/>
      <c r="N23" s="50"/>
    </row>
    <row r="24" spans="2:18" s="11" customFormat="1" ht="14" x14ac:dyDescent="0.2">
      <c r="B24" s="8"/>
      <c r="C24" s="8"/>
      <c r="D24" s="9"/>
      <c r="E24" s="12"/>
      <c r="F24" s="13"/>
      <c r="G24" s="19" t="s">
        <v>18</v>
      </c>
      <c r="H24" s="14"/>
      <c r="I24" s="13"/>
      <c r="J24" s="13"/>
      <c r="K24" s="13"/>
      <c r="L24" s="13"/>
      <c r="M24" s="13"/>
      <c r="N24" s="13"/>
    </row>
    <row r="25" spans="2:18" s="11" customFormat="1" ht="18.75" customHeight="1" x14ac:dyDescent="0.2">
      <c r="B25" s="2"/>
      <c r="C25" s="18" t="s">
        <v>6</v>
      </c>
      <c r="D25" s="3"/>
      <c r="E25" s="15"/>
      <c r="F25" s="16"/>
      <c r="G25" s="17"/>
      <c r="H25" s="17"/>
      <c r="I25" s="16"/>
      <c r="J25" s="16"/>
      <c r="K25" s="16"/>
      <c r="L25" s="16"/>
      <c r="M25" s="16"/>
      <c r="N25" s="16"/>
    </row>
    <row r="26" spans="2:18" ht="37.5" customHeight="1" x14ac:dyDescent="0.2">
      <c r="B26" s="7" t="s">
        <v>1</v>
      </c>
      <c r="C26" s="7" t="s">
        <v>4</v>
      </c>
      <c r="D26" s="7" t="s">
        <v>3</v>
      </c>
      <c r="E26" s="25" t="s">
        <v>9</v>
      </c>
      <c r="F26" s="26" t="s">
        <v>7</v>
      </c>
      <c r="G26" s="27" t="s">
        <v>41</v>
      </c>
      <c r="H26" s="28" t="s">
        <v>10</v>
      </c>
      <c r="I26" s="45" t="s">
        <v>15</v>
      </c>
      <c r="J26" s="45"/>
      <c r="K26" s="45"/>
      <c r="L26" s="45"/>
      <c r="M26" s="45"/>
      <c r="N26" s="45"/>
      <c r="Q26" s="22"/>
    </row>
    <row r="27" spans="2:18" ht="27.75" customHeight="1" x14ac:dyDescent="0.2">
      <c r="B27" s="4">
        <v>1</v>
      </c>
      <c r="C27" s="5"/>
      <c r="D27" s="34"/>
      <c r="E27" s="21"/>
      <c r="F27" s="35"/>
      <c r="G27" s="51">
        <f>IF(F27/6&gt;=R$12,R$12,ROUNDDOWN(F27/6,-3))</f>
        <v>0</v>
      </c>
      <c r="H27" s="39"/>
      <c r="I27" s="52">
        <f>G27*H27</f>
        <v>0</v>
      </c>
      <c r="J27" s="53"/>
      <c r="K27" s="53"/>
      <c r="L27" s="53"/>
      <c r="M27" s="53"/>
      <c r="N27" s="54"/>
      <c r="O27" s="1">
        <f>F27*H27</f>
        <v>0</v>
      </c>
    </row>
    <row r="28" spans="2:18" ht="27.75" customHeight="1" x14ac:dyDescent="0.2">
      <c r="B28" s="4">
        <f t="shared" si="2"/>
        <v>2</v>
      </c>
      <c r="C28" s="5"/>
      <c r="D28" s="34"/>
      <c r="E28" s="21"/>
      <c r="F28" s="35"/>
      <c r="G28" s="51">
        <f>IF(F28/6&gt;=R$12,R$12,ROUNDDOWN(F28/6,-3))</f>
        <v>0</v>
      </c>
      <c r="H28" s="24"/>
      <c r="I28" s="52">
        <f>G28*H28</f>
        <v>0</v>
      </c>
      <c r="J28" s="53"/>
      <c r="K28" s="53"/>
      <c r="L28" s="53"/>
      <c r="M28" s="53"/>
      <c r="N28" s="54"/>
      <c r="O28" s="1">
        <f>F28*H28</f>
        <v>0</v>
      </c>
    </row>
    <row r="29" spans="2:18" ht="27.75" customHeight="1" x14ac:dyDescent="0.2">
      <c r="B29" s="4" t="s">
        <v>2</v>
      </c>
      <c r="C29" s="4"/>
      <c r="D29" s="29"/>
      <c r="E29" s="30"/>
      <c r="F29" s="31">
        <f>SUM(F27:F28)</f>
        <v>0</v>
      </c>
      <c r="G29" s="32">
        <f>SUM(G27:G28)</f>
        <v>0</v>
      </c>
      <c r="H29" s="31"/>
      <c r="I29" s="41" t="s">
        <v>28</v>
      </c>
      <c r="J29" s="48">
        <f>SUM(I27:N28)</f>
        <v>0</v>
      </c>
      <c r="K29" s="49"/>
      <c r="L29" s="49"/>
      <c r="M29" s="49"/>
      <c r="N29" s="50"/>
    </row>
    <row r="30" spans="2:18" s="11" customFormat="1" ht="14" x14ac:dyDescent="0.2">
      <c r="B30" s="8"/>
      <c r="C30" s="8"/>
      <c r="D30" s="9"/>
      <c r="E30" s="12"/>
      <c r="F30" s="13"/>
      <c r="G30" s="19" t="s">
        <v>19</v>
      </c>
      <c r="H30" s="14"/>
      <c r="I30" s="13"/>
      <c r="J30" s="13"/>
      <c r="K30" s="13"/>
      <c r="L30" s="13"/>
      <c r="M30" s="13"/>
      <c r="N30" s="13"/>
    </row>
    <row r="31" spans="2:18" s="11" customFormat="1" ht="21.65" customHeight="1" x14ac:dyDescent="0.2">
      <c r="B31" s="38" t="s">
        <v>16</v>
      </c>
      <c r="C31" s="37"/>
      <c r="D31" s="6"/>
    </row>
    <row r="32" spans="2:18" s="11" customFormat="1" ht="18.75" customHeight="1" x14ac:dyDescent="0.2">
      <c r="B32" s="2"/>
      <c r="C32" s="10" t="s">
        <v>5</v>
      </c>
      <c r="D32" s="3"/>
    </row>
    <row r="33" spans="2:18" ht="37.5" customHeight="1" x14ac:dyDescent="0.2">
      <c r="B33" s="7" t="s">
        <v>1</v>
      </c>
      <c r="C33" s="7" t="s">
        <v>4</v>
      </c>
      <c r="D33" s="7" t="s">
        <v>3</v>
      </c>
      <c r="E33" s="25" t="s">
        <v>9</v>
      </c>
      <c r="F33" s="26" t="s">
        <v>7</v>
      </c>
      <c r="G33" s="27" t="s">
        <v>42</v>
      </c>
      <c r="H33" s="28" t="s">
        <v>10</v>
      </c>
      <c r="I33" s="45" t="s">
        <v>15</v>
      </c>
      <c r="J33" s="45"/>
      <c r="K33" s="45"/>
      <c r="L33" s="45"/>
      <c r="M33" s="45"/>
      <c r="N33" s="45"/>
      <c r="Q33" s="22"/>
    </row>
    <row r="34" spans="2:18" ht="27.65" customHeight="1" x14ac:dyDescent="0.2">
      <c r="B34" s="4">
        <v>1</v>
      </c>
      <c r="C34" s="5"/>
      <c r="D34" s="34"/>
      <c r="E34" s="21"/>
      <c r="F34" s="23"/>
      <c r="G34" s="51">
        <f>IF(F34/6&gt;=R$14,R$14,ROUNDDOWN(F34/6,-3))</f>
        <v>0</v>
      </c>
      <c r="H34" s="39"/>
      <c r="I34" s="52">
        <f>G34*H34</f>
        <v>0</v>
      </c>
      <c r="J34" s="53"/>
      <c r="K34" s="53"/>
      <c r="L34" s="53"/>
      <c r="M34" s="53"/>
      <c r="N34" s="54"/>
      <c r="O34" s="1">
        <f>F34*H34</f>
        <v>0</v>
      </c>
      <c r="R34" s="20"/>
    </row>
    <row r="35" spans="2:18" ht="27.75" customHeight="1" x14ac:dyDescent="0.2">
      <c r="B35" s="4">
        <f t="shared" ref="B35:B41" si="3">B34+1</f>
        <v>2</v>
      </c>
      <c r="C35" s="5"/>
      <c r="D35" s="34"/>
      <c r="E35" s="21"/>
      <c r="F35" s="23"/>
      <c r="G35" s="51">
        <f>IF(F35/6&gt;=R$14,R$14,ROUNDDOWN(F35/6,-3))</f>
        <v>0</v>
      </c>
      <c r="H35" s="24"/>
      <c r="I35" s="52">
        <f>G35*H35</f>
        <v>0</v>
      </c>
      <c r="J35" s="53"/>
      <c r="K35" s="53"/>
      <c r="L35" s="53"/>
      <c r="M35" s="53"/>
      <c r="N35" s="54"/>
      <c r="O35" s="1">
        <f>F35*H35</f>
        <v>0</v>
      </c>
      <c r="R35" s="20"/>
    </row>
    <row r="36" spans="2:18" ht="27.75" customHeight="1" x14ac:dyDescent="0.2">
      <c r="B36" s="4" t="s">
        <v>2</v>
      </c>
      <c r="C36" s="4"/>
      <c r="D36" s="29"/>
      <c r="E36" s="30"/>
      <c r="F36" s="31">
        <f>SUM(F34:F35)</f>
        <v>0</v>
      </c>
      <c r="G36" s="32">
        <f>SUM(G34:G35)</f>
        <v>0</v>
      </c>
      <c r="H36" s="31"/>
      <c r="I36" s="41" t="s">
        <v>29</v>
      </c>
      <c r="J36" s="48">
        <f>SUM(I34:N35)</f>
        <v>0</v>
      </c>
      <c r="K36" s="49"/>
      <c r="L36" s="49"/>
      <c r="M36" s="49"/>
      <c r="N36" s="50"/>
    </row>
    <row r="37" spans="2:18" s="11" customFormat="1" ht="14" x14ac:dyDescent="0.2">
      <c r="B37" s="8"/>
      <c r="C37" s="8"/>
      <c r="D37" s="9"/>
      <c r="E37" s="12"/>
      <c r="F37" s="13"/>
      <c r="G37" s="19" t="s">
        <v>20</v>
      </c>
      <c r="H37" s="14"/>
      <c r="I37" s="13"/>
      <c r="J37" s="13"/>
      <c r="K37" s="13"/>
      <c r="L37" s="13"/>
      <c r="M37" s="13"/>
      <c r="N37" s="13"/>
    </row>
    <row r="38" spans="2:18" s="11" customFormat="1" ht="18.75" customHeight="1" x14ac:dyDescent="0.2">
      <c r="B38" s="2"/>
      <c r="C38" s="18" t="s">
        <v>6</v>
      </c>
      <c r="D38" s="3"/>
      <c r="E38" s="15"/>
      <c r="F38" s="16"/>
      <c r="G38" s="17"/>
      <c r="H38" s="17"/>
      <c r="I38" s="16"/>
      <c r="J38" s="16"/>
      <c r="K38" s="16"/>
      <c r="L38" s="16"/>
      <c r="M38" s="16"/>
      <c r="N38" s="16"/>
    </row>
    <row r="39" spans="2:18" ht="37.5" customHeight="1" x14ac:dyDescent="0.2">
      <c r="B39" s="7" t="s">
        <v>1</v>
      </c>
      <c r="C39" s="7" t="s">
        <v>4</v>
      </c>
      <c r="D39" s="7" t="s">
        <v>3</v>
      </c>
      <c r="E39" s="25" t="s">
        <v>9</v>
      </c>
      <c r="F39" s="26" t="s">
        <v>7</v>
      </c>
      <c r="G39" s="27" t="s">
        <v>43</v>
      </c>
      <c r="H39" s="28" t="s">
        <v>10</v>
      </c>
      <c r="I39" s="45" t="s">
        <v>15</v>
      </c>
      <c r="J39" s="45"/>
      <c r="K39" s="45"/>
      <c r="L39" s="45"/>
      <c r="M39" s="45"/>
      <c r="N39" s="45"/>
      <c r="Q39" s="22"/>
    </row>
    <row r="40" spans="2:18" ht="27.75" customHeight="1" x14ac:dyDescent="0.2">
      <c r="B40" s="4">
        <v>1</v>
      </c>
      <c r="C40" s="5"/>
      <c r="D40" s="34"/>
      <c r="E40" s="21"/>
      <c r="F40" s="35"/>
      <c r="G40" s="51">
        <f>IF(F40/6&gt;=R$15,R$15,ROUNDDOWN(F40/6,-3))</f>
        <v>0</v>
      </c>
      <c r="H40" s="39"/>
      <c r="I40" s="52">
        <f>G40*H40</f>
        <v>0</v>
      </c>
      <c r="J40" s="53"/>
      <c r="K40" s="53"/>
      <c r="L40" s="53"/>
      <c r="M40" s="53"/>
      <c r="N40" s="54"/>
      <c r="O40" s="1">
        <f>F40*H40</f>
        <v>0</v>
      </c>
    </row>
    <row r="41" spans="2:18" ht="27.75" customHeight="1" x14ac:dyDescent="0.2">
      <c r="B41" s="4">
        <f t="shared" si="3"/>
        <v>2</v>
      </c>
      <c r="C41" s="5"/>
      <c r="D41" s="34"/>
      <c r="E41" s="21"/>
      <c r="F41" s="35"/>
      <c r="G41" s="51">
        <f>IF(F41/6&gt;=R$15,R$15,ROUNDDOWN(F41/6,-3))</f>
        <v>0</v>
      </c>
      <c r="H41" s="24"/>
      <c r="I41" s="52">
        <f>G41*H41</f>
        <v>0</v>
      </c>
      <c r="J41" s="53"/>
      <c r="K41" s="53"/>
      <c r="L41" s="53"/>
      <c r="M41" s="53"/>
      <c r="N41" s="54"/>
      <c r="O41" s="1">
        <f>F41*H41</f>
        <v>0</v>
      </c>
    </row>
    <row r="42" spans="2:18" ht="27.75" customHeight="1" x14ac:dyDescent="0.2">
      <c r="B42" s="4" t="s">
        <v>2</v>
      </c>
      <c r="C42" s="4"/>
      <c r="D42" s="29"/>
      <c r="E42" s="30"/>
      <c r="F42" s="31">
        <f>SUM(F40:F41)</f>
        <v>0</v>
      </c>
      <c r="G42" s="32">
        <f>SUM(G40:G41)</f>
        <v>0</v>
      </c>
      <c r="H42" s="31"/>
      <c r="I42" s="41" t="s">
        <v>30</v>
      </c>
      <c r="J42" s="48">
        <f>SUM(I40:N41)</f>
        <v>0</v>
      </c>
      <c r="K42" s="49"/>
      <c r="L42" s="49"/>
      <c r="M42" s="49"/>
      <c r="N42" s="50"/>
      <c r="Q42" s="1">
        <f>E45+F45</f>
        <v>0</v>
      </c>
    </row>
    <row r="43" spans="2:18" ht="14.25" customHeight="1" x14ac:dyDescent="0.2">
      <c r="G43" s="19" t="s">
        <v>21</v>
      </c>
      <c r="H43" s="19"/>
      <c r="I43" s="19"/>
      <c r="J43" s="19"/>
      <c r="K43" s="19"/>
      <c r="L43" s="19"/>
      <c r="M43" s="19"/>
      <c r="N43" s="19"/>
    </row>
    <row r="44" spans="2:18" ht="29.15" customHeight="1" x14ac:dyDescent="0.2">
      <c r="C44" s="40"/>
      <c r="D44" s="29" t="s">
        <v>45</v>
      </c>
      <c r="E44" s="29" t="s">
        <v>46</v>
      </c>
      <c r="F44" s="29" t="s">
        <v>47</v>
      </c>
      <c r="H44" s="46" t="s">
        <v>49</v>
      </c>
      <c r="I44" s="46"/>
      <c r="J44" s="46"/>
      <c r="K44" s="46"/>
      <c r="L44" s="46"/>
      <c r="M44" s="46"/>
      <c r="N44" s="46"/>
      <c r="Q44" s="20"/>
    </row>
    <row r="45" spans="2:18" ht="34.5" customHeight="1" x14ac:dyDescent="0.2">
      <c r="C45" s="40" t="s">
        <v>48</v>
      </c>
      <c r="D45" s="29">
        <f>IF(J10+J16&gt;=600000,"600",(J10+J16)/1000)</f>
        <v>0</v>
      </c>
      <c r="E45" s="29">
        <f>IF(J23+J29&gt;=400000,"400",(J23+J29)/1000)</f>
        <v>0</v>
      </c>
      <c r="F45" s="29">
        <f>IF(J36+J42&gt;=400000,"400",(J36+J42)/1000)</f>
        <v>0</v>
      </c>
      <c r="H45" s="59">
        <f>IF(D45+Q42&gt;=600,"600",D45+Q42)</f>
        <v>0</v>
      </c>
      <c r="I45" s="59"/>
      <c r="J45" s="59"/>
      <c r="K45" s="59"/>
      <c r="L45" s="59"/>
      <c r="M45" s="59"/>
      <c r="N45" s="59"/>
      <c r="O45" s="1">
        <f>SUM(O7:O42)</f>
        <v>0</v>
      </c>
      <c r="Q45" s="20"/>
    </row>
    <row r="46" spans="2:18" ht="46.5" customHeight="1" x14ac:dyDescent="0.2">
      <c r="D46" s="42" t="s">
        <v>22</v>
      </c>
      <c r="E46" s="42" t="s">
        <v>23</v>
      </c>
      <c r="F46" s="42" t="s">
        <v>24</v>
      </c>
      <c r="H46" s="47" t="s">
        <v>50</v>
      </c>
      <c r="I46" s="47"/>
      <c r="J46" s="47"/>
      <c r="K46" s="47"/>
      <c r="L46" s="47"/>
      <c r="M46" s="47"/>
      <c r="N46" s="47"/>
      <c r="Q46" s="20"/>
    </row>
    <row r="47" spans="2:18" x14ac:dyDescent="0.2">
      <c r="Q47" s="20"/>
    </row>
  </sheetData>
  <mergeCells count="29">
    <mergeCell ref="H44:N44"/>
    <mergeCell ref="H45:N45"/>
    <mergeCell ref="H46:N46"/>
    <mergeCell ref="J10:N10"/>
    <mergeCell ref="J16:N16"/>
    <mergeCell ref="J23:N23"/>
    <mergeCell ref="J29:N29"/>
    <mergeCell ref="J36:N36"/>
    <mergeCell ref="J42:N42"/>
    <mergeCell ref="I41:N41"/>
    <mergeCell ref="I39:N39"/>
    <mergeCell ref="I40:N40"/>
    <mergeCell ref="I34:N34"/>
    <mergeCell ref="I35:N35"/>
    <mergeCell ref="I33:N33"/>
    <mergeCell ref="I27:N27"/>
    <mergeCell ref="I28:N28"/>
    <mergeCell ref="I26:N26"/>
    <mergeCell ref="I22:N22"/>
    <mergeCell ref="I20:N20"/>
    <mergeCell ref="I21:N21"/>
    <mergeCell ref="B1:N1"/>
    <mergeCell ref="B3:C3"/>
    <mergeCell ref="I7:N7"/>
    <mergeCell ref="I15:N15"/>
    <mergeCell ref="I13:N13"/>
    <mergeCell ref="I14:N14"/>
    <mergeCell ref="I8:N8"/>
    <mergeCell ref="I9:N9"/>
  </mergeCells>
  <phoneticPr fontId="2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算定基礎（ドライブレコーダー）</vt:lpstr>
      <vt:lpstr>'算定基礎（ドライブレコーダー）'!Print_Area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多田　彩華</cp:lastModifiedBy>
  <cp:lastPrinted>2026-02-17T04:33:54Z</cp:lastPrinted>
  <dcterms:created xsi:type="dcterms:W3CDTF">2024-02-27T02:29:29Z</dcterms:created>
  <dcterms:modified xsi:type="dcterms:W3CDTF">2026-04-08T07:45:18Z</dcterms:modified>
</cp:coreProperties>
</file>