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340" windowHeight="7875"/>
  </bookViews>
  <sheets>
    <sheet name="協議様式" sheetId="5" r:id="rId1"/>
    <sheet name="報告様式" sheetId="6" r:id="rId2"/>
  </sheets>
  <calcPr calcId="145621"/>
</workbook>
</file>

<file path=xl/calcChain.xml><?xml version="1.0" encoding="utf-8"?>
<calcChain xmlns="http://schemas.openxmlformats.org/spreadsheetml/2006/main">
  <c r="C41" i="6" l="1"/>
  <c r="C40" i="6"/>
  <c r="C39" i="6"/>
  <c r="C38" i="6"/>
  <c r="C37" i="6"/>
  <c r="C36" i="6"/>
  <c r="C34" i="6"/>
  <c r="C33" i="6"/>
  <c r="C32" i="6"/>
  <c r="C31" i="6"/>
  <c r="C30" i="6"/>
  <c r="C24" i="6"/>
  <c r="C25" i="6"/>
  <c r="C26" i="6"/>
  <c r="C27" i="6"/>
  <c r="C28" i="6"/>
  <c r="C23" i="6"/>
  <c r="E5" i="6"/>
  <c r="E6" i="6"/>
  <c r="E4" i="6"/>
  <c r="G41" i="6" l="1"/>
  <c r="G40" i="6"/>
  <c r="G39" i="6"/>
  <c r="G38" i="6"/>
  <c r="G37" i="6"/>
  <c r="G36" i="6"/>
  <c r="G34" i="6"/>
  <c r="G33" i="6"/>
  <c r="G32" i="6"/>
  <c r="G31" i="6"/>
  <c r="G30" i="6"/>
  <c r="G24" i="6"/>
  <c r="G25" i="6"/>
  <c r="G26" i="6"/>
  <c r="G27" i="6"/>
  <c r="G28" i="6"/>
  <c r="G23" i="6"/>
  <c r="F16" i="6"/>
  <c r="F15" i="6"/>
  <c r="E13" i="6"/>
  <c r="E14" i="6"/>
  <c r="E12" i="6"/>
  <c r="F8" i="6"/>
  <c r="F9" i="6"/>
  <c r="F10" i="6"/>
  <c r="F7" i="6"/>
  <c r="F10" i="5"/>
  <c r="F11" i="6" s="1"/>
  <c r="F16" i="5" l="1"/>
  <c r="F17" i="6" s="1"/>
  <c r="F18" i="6" s="1"/>
  <c r="F19" i="6" s="1"/>
  <c r="F20" i="6" s="1"/>
</calcChain>
</file>

<file path=xl/sharedStrings.xml><?xml version="1.0" encoding="utf-8"?>
<sst xmlns="http://schemas.openxmlformats.org/spreadsheetml/2006/main" count="135" uniqueCount="92">
  <si>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</si>
  <si>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</si>
  <si>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</si>
  <si>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</si>
  <si>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</si>
  <si>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</si>
  <si>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</si>
  <si>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</si>
  <si>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</si>
  <si>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10"/>
  </si>
  <si>
    <t>メーカー名　</t>
    <rPh sb="4" eb="5">
      <t>メイ</t>
    </rPh>
    <phoneticPr fontId="10"/>
  </si>
  <si>
    <t>製品名（型式）</t>
    <phoneticPr fontId="3"/>
  </si>
  <si>
    <t>快適トイレ設置費用（見積）</t>
    <rPh sb="5" eb="7">
      <t>セッチ</t>
    </rPh>
    <rPh sb="7" eb="9">
      <t>ヒヨウ</t>
    </rPh>
    <rPh sb="10" eb="12">
      <t>ミツモリ</t>
    </rPh>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</si>
  <si>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</si>
  <si>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</si>
  <si>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</si>
  <si>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</si>
  <si>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１基当たり月額費用(D)
（C/(A×B））</t>
    <rPh sb="1" eb="2">
      <t>キ</t>
    </rPh>
    <rPh sb="2" eb="3">
      <t>ア</t>
    </rPh>
    <rPh sb="5" eb="6">
      <t>ツキ</t>
    </rPh>
    <rPh sb="6" eb="7">
      <t>ガク</t>
    </rPh>
    <rPh sb="7" eb="9">
      <t>ヒヨウ</t>
    </rPh>
    <phoneticPr fontId="3"/>
  </si>
  <si>
    <t>円/基・月</t>
    <rPh sb="0" eb="1">
      <t>エン</t>
    </rPh>
    <rPh sb="2" eb="3">
      <t>キ</t>
    </rPh>
    <rPh sb="4" eb="5">
      <t>ツキ</t>
    </rPh>
    <phoneticPr fontId="3"/>
  </si>
  <si>
    <t>快適トイレ仕様確認</t>
    <rPh sb="0" eb="2">
      <t>カイテキ</t>
    </rPh>
    <rPh sb="7" eb="9">
      <t>カクニン</t>
    </rPh>
    <phoneticPr fontId="3"/>
  </si>
  <si>
    <t>受注者確認</t>
    <rPh sb="0" eb="3">
      <t>ジュチュウシャ</t>
    </rPh>
    <rPh sb="3" eb="5">
      <t>カクニン</t>
    </rPh>
    <phoneticPr fontId="3"/>
  </si>
  <si>
    <t>（１）快適トイレに求める標準仕様</t>
    <rPh sb="3" eb="5">
      <t>カイテキ</t>
    </rPh>
    <rPh sb="9" eb="10">
      <t>モト</t>
    </rPh>
    <rPh sb="12" eb="14">
      <t>ヒョウジュン</t>
    </rPh>
    <rPh sb="14" eb="16">
      <t>シヨウ</t>
    </rPh>
    <phoneticPr fontId="3"/>
  </si>
  <si>
    <t>ア</t>
    <phoneticPr fontId="3"/>
  </si>
  <si>
    <t>洋式便座</t>
    <rPh sb="0" eb="2">
      <t>ヨウシキ</t>
    </rPh>
    <rPh sb="2" eb="4">
      <t>ベンザ</t>
    </rPh>
    <phoneticPr fontId="3"/>
  </si>
  <si>
    <t>イ</t>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</si>
  <si>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</si>
  <si>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ウ</t>
    <phoneticPr fontId="3"/>
  </si>
  <si>
    <t>エ</t>
    <phoneticPr fontId="3"/>
  </si>
  <si>
    <t>オ</t>
    <phoneticPr fontId="3"/>
  </si>
  <si>
    <t>照明設備（電源がなくても良いもの）</t>
    <phoneticPr fontId="3"/>
  </si>
  <si>
    <t>カ</t>
    <phoneticPr fontId="3"/>
  </si>
  <si>
    <t>（２）快適トイレとして活用するために備える付属品</t>
    <rPh sb="3" eb="5">
      <t>カイテキ</t>
    </rPh>
    <rPh sb="11" eb="13">
      <t>カツヨウ</t>
    </rPh>
    <rPh sb="18" eb="19">
      <t>ソナ</t>
    </rPh>
    <rPh sb="21" eb="23">
      <t>フゾク</t>
    </rPh>
    <rPh sb="23" eb="24">
      <t>ヒン</t>
    </rPh>
    <phoneticPr fontId="3"/>
  </si>
  <si>
    <t>キ</t>
    <phoneticPr fontId="3"/>
  </si>
  <si>
    <t>ク</t>
    <phoneticPr fontId="3"/>
  </si>
  <si>
    <t>ケ</t>
    <phoneticPr fontId="3"/>
  </si>
  <si>
    <t>コ</t>
    <phoneticPr fontId="3"/>
  </si>
  <si>
    <t>鏡付き洗面台</t>
    <phoneticPr fontId="3"/>
  </si>
  <si>
    <t>サ</t>
    <phoneticPr fontId="3"/>
  </si>
  <si>
    <t>（３）推奨する仕様、付属品</t>
    <rPh sb="3" eb="5">
      <t>スイショウ</t>
    </rPh>
    <rPh sb="7" eb="9">
      <t>シヨウ</t>
    </rPh>
    <rPh sb="10" eb="12">
      <t>フゾク</t>
    </rPh>
    <rPh sb="12" eb="13">
      <t>ヒン</t>
    </rPh>
    <phoneticPr fontId="3"/>
  </si>
  <si>
    <t>シ</t>
    <phoneticPr fontId="3"/>
  </si>
  <si>
    <t>室内寸法900×900mm（半畳程度以上）</t>
    <rPh sb="0" eb="2">
      <t>シツナイ</t>
    </rPh>
    <rPh sb="2" eb="4">
      <t>スンポウ</t>
    </rPh>
    <rPh sb="14" eb="16">
      <t>ハンジョウ</t>
    </rPh>
    <rPh sb="16" eb="18">
      <t>テイド</t>
    </rPh>
    <rPh sb="18" eb="20">
      <t>イジョウ</t>
    </rPh>
    <phoneticPr fontId="3"/>
  </si>
  <si>
    <t>ス</t>
    <phoneticPr fontId="3"/>
  </si>
  <si>
    <t>擬音装置</t>
    <rPh sb="0" eb="2">
      <t>ギオン</t>
    </rPh>
    <rPh sb="2" eb="4">
      <t>ソウチ</t>
    </rPh>
    <phoneticPr fontId="3"/>
  </si>
  <si>
    <t>セ</t>
    <phoneticPr fontId="3"/>
  </si>
  <si>
    <t>ソ</t>
    <phoneticPr fontId="3"/>
  </si>
  <si>
    <t>フラッパー機能の多重化</t>
    <rPh sb="5" eb="7">
      <t>キノウ</t>
    </rPh>
    <rPh sb="8" eb="11">
      <t>タジュウカ</t>
    </rPh>
    <phoneticPr fontId="3"/>
  </si>
  <si>
    <t>タ</t>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</si>
  <si>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</si>
  <si>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チ</t>
    <phoneticPr fontId="3"/>
  </si>
  <si>
    <t>小物置場等（トイレットペーパー予備置き場）</t>
    <rPh sb="0" eb="2">
      <t>コモノ</t>
    </rPh>
    <rPh sb="2" eb="4">
      <t>オキバ</t>
    </rPh>
    <rPh sb="4" eb="5">
      <t>トウ</t>
    </rPh>
    <rPh sb="15" eb="17">
      <t>ヨビ</t>
    </rPh>
    <rPh sb="17" eb="18">
      <t>オ</t>
    </rPh>
    <rPh sb="19" eb="20">
      <t>バ</t>
    </rPh>
    <phoneticPr fontId="3"/>
  </si>
  <si>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</si>
  <si>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t>ア</t>
    <phoneticPr fontId="3"/>
  </si>
  <si>
    <t>快適トイレ設置実績報告書</t>
    <rPh sb="0" eb="2">
      <t>カイテキ</t>
    </rPh>
    <rPh sb="5" eb="7">
      <t>セッチ</t>
    </rPh>
    <rPh sb="7" eb="9">
      <t>ジッセキ</t>
    </rPh>
    <rPh sb="9" eb="12">
      <t>ホウコクショ</t>
    </rPh>
    <phoneticPr fontId="3"/>
  </si>
  <si>
    <t>快適トイレ
設置期間</t>
    <rPh sb="0" eb="2">
      <t>カイテキ</t>
    </rPh>
    <rPh sb="6" eb="8">
      <t>セッチ</t>
    </rPh>
    <rPh sb="8" eb="10">
      <t>キカン</t>
    </rPh>
    <phoneticPr fontId="3"/>
  </si>
  <si>
    <t>快適トイレ　設置費用（精算）</t>
    <rPh sb="6" eb="8">
      <t>セッチ</t>
    </rPh>
    <rPh sb="8" eb="10">
      <t>ヒヨウ</t>
    </rPh>
    <rPh sb="11" eb="13">
      <t>セイサン</t>
    </rPh>
    <phoneticPr fontId="3"/>
  </si>
  <si>
    <t>設置費用計（C）</t>
    <rPh sb="0" eb="2">
      <t>セッチ</t>
    </rPh>
    <rPh sb="2" eb="4">
      <t>ヒヨウ</t>
    </rPh>
    <rPh sb="4" eb="5">
      <t>ケイ</t>
    </rPh>
    <phoneticPr fontId="3"/>
  </si>
  <si>
    <t>１基当たり
積算上の差額(E)
（D-10000））</t>
    <rPh sb="1" eb="2">
      <t>キ</t>
    </rPh>
    <rPh sb="2" eb="3">
      <t>ア</t>
    </rPh>
    <rPh sb="6" eb="8">
      <t>セキサン</t>
    </rPh>
    <rPh sb="8" eb="9">
      <t>ジョウ</t>
    </rPh>
    <rPh sb="10" eb="12">
      <t>サガク</t>
    </rPh>
    <phoneticPr fontId="3"/>
  </si>
  <si>
    <t>１基当たり
積算計上額(F)
(上限45,000円/基・月）</t>
    <rPh sb="1" eb="2">
      <t>キ</t>
    </rPh>
    <rPh sb="2" eb="3">
      <t>ア</t>
    </rPh>
    <rPh sb="6" eb="8">
      <t>セキサン</t>
    </rPh>
    <rPh sb="8" eb="10">
      <t>ケイジョウ</t>
    </rPh>
    <rPh sb="10" eb="11">
      <t>ガク</t>
    </rPh>
    <rPh sb="16" eb="18">
      <t>ジョウゲン</t>
    </rPh>
    <rPh sb="24" eb="25">
      <t>エン</t>
    </rPh>
    <rPh sb="26" eb="27">
      <t>キ</t>
    </rPh>
    <rPh sb="28" eb="29">
      <t>ツキ</t>
    </rPh>
    <phoneticPr fontId="3"/>
  </si>
  <si>
    <t>確認</t>
    <rPh sb="0" eb="2">
      <t>カクニン</t>
    </rPh>
    <phoneticPr fontId="3"/>
  </si>
  <si>
    <t>Email：</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</si>
  <si>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</si>
  <si>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</si>
  <si>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</si>
  <si>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</si>
  <si>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</si>
  <si>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</si>
  <si>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</si>
  <si>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</si>
  <si>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</si>
  <si>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</si>
  <si>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</si>
  <si>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</si>
  <si>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</si>
  <si>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</si>
  <si>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</si>
  <si>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</si>
  <si>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送付先：技術企画課　</t>
    <rPh sb="0" eb="2">
      <t>ソウフ</t>
    </rPh>
    <rPh sb="2" eb="3">
      <t>サキ</t>
    </rPh>
    <rPh sb="4" eb="6">
      <t>ギジュツ</t>
    </rPh>
    <rPh sb="6" eb="9">
      <t>キカクカ</t>
    </rPh>
    <phoneticPr fontId="3"/>
  </si>
  <si>
    <t>　</t>
  </si>
  <si>
    <t>フィッティングボード</t>
    <phoneticPr fontId="3"/>
  </si>
  <si>
    <t>積算計上額（Ａ×B×F）</t>
    <rPh sb="0" eb="2">
      <t>セキサン</t>
    </rPh>
    <rPh sb="2" eb="4">
      <t>ケイジョウ</t>
    </rPh>
    <rPh sb="4" eb="5">
      <t>ガク</t>
    </rPh>
    <phoneticPr fontId="3"/>
  </si>
  <si>
    <t>kendo_gijyutsu@pref.hyogo.lg.jp</t>
    <phoneticPr fontId="2"/>
  </si>
  <si>
    <t>　本様式は、快適トイレ設置の実績を調査するものです。工事完了後、この「快適トイレ設置実績報告書」を写真データとあわせ技術企画課へ送付してください。</t>
    <rPh sb="1" eb="2">
      <t>ホン</t>
    </rPh>
    <rPh sb="2" eb="4">
      <t>ヨウシキ</t>
    </rPh>
    <rPh sb="6" eb="8">
      <t>カイテキ</t>
    </rPh>
    <rPh sb="11" eb="13">
      <t>セッチ</t>
    </rPh>
    <rPh sb="14" eb="16">
      <t>ジッセキ</t>
    </rPh>
    <rPh sb="17" eb="19">
      <t>チョウサ</t>
    </rPh>
    <rPh sb="26" eb="28">
      <t>コウジ</t>
    </rPh>
    <rPh sb="28" eb="30">
      <t>カンリョウ</t>
    </rPh>
    <rPh sb="30" eb="31">
      <t>ゴ</t>
    </rPh>
    <rPh sb="40" eb="42">
      <t>セッチ</t>
    </rPh>
    <rPh sb="49" eb="51">
      <t>シャシン</t>
    </rPh>
    <rPh sb="58" eb="60">
      <t>ギジュツ</t>
    </rPh>
    <rPh sb="60" eb="62">
      <t>キカク</t>
    </rPh>
    <rPh sb="62" eb="63">
      <t>カ</t>
    </rPh>
    <rPh sb="64" eb="66">
      <t>ソウフ</t>
    </rPh>
    <phoneticPr fontId="3"/>
  </si>
  <si>
    <t>便座除菌シート等の衛生用品（工事期間中常備）</t>
    <phoneticPr fontId="3"/>
  </si>
  <si>
    <t>快適トイレチェックシート（協議）</t>
    <rPh sb="0" eb="2">
      <t>カイテキ</t>
    </rPh>
    <rPh sb="13" eb="15">
      <t>キョウギ</t>
    </rPh>
    <phoneticPr fontId="3"/>
  </si>
  <si>
    <t>協議日</t>
    <rPh sb="0" eb="2">
      <t>キョウギ</t>
    </rPh>
    <rPh sb="2" eb="3">
      <t>ビ</t>
    </rPh>
    <phoneticPr fontId="2"/>
  </si>
  <si>
    <t>　</t>
    <phoneticPr fontId="2"/>
  </si>
  <si>
    <r>
      <t xml:space="preserve">容易に開かない施錠機能（二重ロック等）
</t>
    </r>
    <r>
      <rPr>
        <sz val="8"/>
        <color indexed="8"/>
        <rFont val="ＭＳ Ｐゴシック"/>
        <family val="3"/>
        <charset val="128"/>
      </rPr>
      <t>※二重ロックの備えがなくても容易に開かないことを製造者が説明出来るもの</t>
    </r>
    <phoneticPr fontId="3"/>
  </si>
  <si>
    <r>
      <t xml:space="preserve">臭い逆流防止機能（フラッパー機能）
</t>
    </r>
    <r>
      <rPr>
        <sz val="8"/>
        <color indexed="8"/>
        <rFont val="ＭＳ Ｐゴシック"/>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</si>
  <si>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衣類掛け等のフック付，又は，荷物置き場設備機能
</t>
    </r>
    <r>
      <rPr>
        <sz val="8"/>
        <color indexed="8"/>
        <rFont val="ＭＳ Ｐゴシック"/>
        <family val="3"/>
        <charset val="128"/>
      </rPr>
      <t>（耐荷重５ｋｇ以上）</t>
    </r>
    <phoneticPr fontId="3"/>
  </si>
  <si>
    <r>
      <t xml:space="preserve">入口の目隠しの設置
</t>
    </r>
    <r>
      <rPr>
        <sz val="8"/>
        <color indexed="8"/>
        <rFont val="ＭＳ Ｐゴシック"/>
        <family val="3"/>
        <charset val="128"/>
        <scheme val="minor"/>
      </rPr>
      <t>（男女別トイレ間も含め入口が直接見えないような配置等）</t>
    </r>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</si>
  <si>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r>
      <t xml:space="preserve">サニタリーボックス
</t>
    </r>
    <r>
      <rPr>
        <sz val="8"/>
        <color indexed="8"/>
        <rFont val="ＭＳ Ｐゴシック"/>
        <family val="3"/>
        <charset val="128"/>
      </rPr>
      <t>（女性専用トイレに限る）</t>
    </r>
    <phoneticPr fontId="3"/>
  </si>
  <si>
    <t>現場に男女がいる場合に男女別の明確な表示</t>
    <rPh sb="0" eb="2">
      <t>ゲンバ</t>
    </rPh>
    <rPh sb="3" eb="5">
      <t>ダンジョ</t>
    </rPh>
    <rPh sb="8" eb="10">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</si>
</sst>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0;[Red]\-#,##0.0"/>
    <numFmt numFmtId="178" formatCode="#,##0_ "/>
    <numFmt numFmtId="179" formatCode="#,##0_ ;[Red]\-#,##0\ "/>
  </numFmts>
  <fonts count="18">
    <font>
      <sz val="11"/>
      <color indexed="8"/>
      <name val="ＭＳ Ｐゴシック"/>
      <family val="3"/>
      <charset val="128"/>
      <scheme val="minor"/>
    </font>
    <font>
      <sz val="11"/>
      <color indexed="8"/>
      <name val="ＭＳ Ｐゴシック"/>
      <family val="3"/>
      <charset val="128"/>
      <scheme val="minor"/>
    </font>
    <font>
      <sz val="6"/>
      <name val="ＭＳ Ｐゴシック"/>
      <family val="3"/>
      <charset val="128"/>
      <scheme val="minor"/>
    </font>
    <font>
      <sz val="6"/>
      <name val="ＭＳ Ｐゴシック"/>
      <family val="3"/>
      <charset val="128"/>
    </font>
    <font>
      <b/>
      <sz val="20"/>
      <color indexed="8"/>
      <name val="ＭＳ Ｐゴシック"/>
      <family val="3"/>
      <charset val="128"/>
      <scheme val="minor"/>
    </font>
    <font>
      <b/>
      <sz val="18"/>
      <color indexed="8"/>
      <name val="ＭＳ Ｐゴシック"/>
      <family val="3"/>
      <charset val="128"/>
      <scheme val="minor"/>
    </font>
    <font>
      <sz val="20"/>
      <color indexed="8"/>
      <name val="ＭＳ Ｐゴシック"/>
      <family val="3"/>
      <charset val="128"/>
      <scheme val="minor"/>
    </font>
    <font>
      <sz val="18"/>
      <color indexed="8"/>
      <name val="ＭＳ Ｐゴシック"/>
      <family val="3"/>
      <charset val="128"/>
      <scheme val="minor"/>
    </font>
    <font>
      <sz val="14"/>
      <color indexed="8"/>
      <name val="ＭＳ Ｐゴシック"/>
      <family val="3"/>
      <charset val="128"/>
      <scheme val="minor"/>
    </font>
    <font>
      <sz val="11"/>
      <name val="ＭＳ Ｐゴシック"/>
      <family val="3"/>
      <charset val="128"/>
    </font>
    <font>
      <sz val="8"/>
      <name val="ＭＳ Ｐゴシック"/>
      <family val="3"/>
      <charset val="128"/>
    </font>
    <font>
      <sz val="8"/>
      <color indexed="8"/>
      <name val="ＭＳ Ｐゴシック"/>
      <family val="3"/>
      <charset val="128"/>
      <scheme val="minor"/>
    </font>
    <font>
      <sz val="10"/>
      <color indexed="8"/>
      <name val="ＭＳ Ｐゴシック"/>
      <family val="3"/>
      <charset val="128"/>
      <scheme val="minor"/>
    </font>
    <font>
      <sz val="16"/>
      <name val="ＭＳ Ｐゴシック"/>
      <family val="3"/>
      <charset val="128"/>
    </font>
    <font>
      <u/>
      <sz val="11"/>
      <color indexed="12"/>
      <name val="ＭＳ Ｐゴシック"/>
      <family val="3"/>
      <charset val="128"/>
      <scheme val="minor"/>
    </font>
    <font>
      <u/>
      <sz val="12"/>
      <color indexed="12"/>
      <name val="ＭＳ Ｐゴシック"/>
      <family val="3"/>
      <charset val="128"/>
      <scheme val="minor"/>
    </font>
    <font>
      <sz val="11"/>
      <name val="ＭＳ Ｐゴシック"/>
      <family val="3"/>
      <charset val="128"/>
      <scheme val="minor"/>
    </font>
    <font>
      <sz val="8"/>
      <color indexed="8"/>
      <name val="ＭＳ Ｐゴシック"/>
      <family val="3"/>
      <charset val="128"/>
    </font>
  </fonts>
  <fills count="6">
    <fill>
      <patternFill patternType="none"/>
    </fill>
    <fill>
      <patternFill patternType="gray125"/>
    </fill>
    <fill>
      <patternFill patternType="solid">
        <fgColor theme="8" tint="0.599932859279152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6">
    <xf numFmtId="0" fontId="0" fillId="0" borderId="0">
      <alignment vertical="center"/>
    </xf>
    <xf numFmtId="38" fontId="1" fillId="0" borderId="0" applyFill="0" applyBorder="0" applyAlignment="0" applyProtection="0">
      <alignment vertical="center"/>
    </xf>
    <xf numFmtId="0" fontId="9" fillId="0" borderId="0"/>
    <xf numFmtId="38" fontId="13" fillId="0" borderId="0" applyFont="0" applyFill="0" applyBorder="0" applyAlignment="0" applyProtection="0"/>
    <xf numFmtId="0" fontId="13" fillId="0" borderId="0"/>
    <xf numFmtId="0" fontId="14" fillId="0" borderId="0" applyNumberFormat="0" applyFill="0" applyBorder="0" applyAlignment="0" applyProtection="0">
      <alignment vertical="center"/>
    </xf>
  </cellStyleXfs>
  <cellXfs count="105">
    <xf numFmtId="0" fontId="0" fillId="0" borderId="0" xfId="0">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0" xfId="0" applyFont="1" applyBorder="1" applyAlignment="1">
      <alignment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6" fillId="0" borderId="0" xfId="0" applyFont="1" applyAlignment="1">
      <alignment vertical="top"/>
    </xf>
    <xf numFmtId="0" fontId="0" fillId="0" borderId="2" xfId="0" applyFont="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horizontal="center" vertical="center"/>
    </xf>
    <xf numFmtId="0" fontId="0" fillId="0" borderId="9" xfId="0" applyFont="1" applyFill="1" applyBorder="1" applyAlignment="1">
      <alignment horizontal="center" vertical="center"/>
    </xf>
    <xf numFmtId="38" fontId="8" fillId="0" borderId="0" xfId="1" applyFont="1" applyFill="1" applyBorder="1" applyAlignment="1">
      <alignment horizontal="center" vertical="center"/>
    </xf>
    <xf numFmtId="0" fontId="8" fillId="0" borderId="0" xfId="0" applyFont="1" applyFill="1" applyBorder="1" applyAlignment="1">
      <alignment horizontal="right" vertical="center" shrinkToFit="1"/>
    </xf>
    <xf numFmtId="0" fontId="0" fillId="0" borderId="5" xfId="0" applyNumberFormat="1" applyFont="1" applyFill="1" applyBorder="1" applyAlignment="1">
      <alignment horizontal="center" vertical="center"/>
    </xf>
    <xf numFmtId="0" fontId="0" fillId="0" borderId="9" xfId="0" applyFont="1" applyFill="1" applyBorder="1" applyAlignment="1">
      <alignment horizontal="center" vertical="center" shrinkToFit="1"/>
    </xf>
    <xf numFmtId="0" fontId="0" fillId="0" borderId="5" xfId="0" applyFont="1" applyFill="1" applyBorder="1" applyAlignment="1">
      <alignment horizontal="left" vertical="center" shrinkToFit="1"/>
    </xf>
    <xf numFmtId="0" fontId="8" fillId="0" borderId="0" xfId="0" quotePrefix="1" applyFont="1" applyFill="1" applyBorder="1" applyAlignment="1">
      <alignment horizontal="left" vertical="center"/>
    </xf>
    <xf numFmtId="0" fontId="11" fillId="0" borderId="9"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179" fontId="1" fillId="0" borderId="0" xfId="1" applyNumberFormat="1" applyFont="1" applyFill="1" applyBorder="1" applyAlignment="1">
      <alignment horizontal="center" vertical="center"/>
    </xf>
    <xf numFmtId="179" fontId="1" fillId="0" borderId="1" xfId="1"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0" fontId="12" fillId="0" borderId="9" xfId="0" applyFont="1" applyFill="1" applyBorder="1" applyAlignment="1">
      <alignment horizontal="center" vertical="center" wrapText="1"/>
    </xf>
    <xf numFmtId="0" fontId="0" fillId="0" borderId="3" xfId="0" applyFont="1" applyFill="1" applyBorder="1" applyAlignment="1">
      <alignment horizontal="center" vertical="center"/>
    </xf>
    <xf numFmtId="0" fontId="12" fillId="0" borderId="5" xfId="0" applyNumberFormat="1" applyFont="1" applyFill="1" applyBorder="1" applyAlignment="1">
      <alignment horizontal="center" vertical="center"/>
    </xf>
    <xf numFmtId="0" fontId="0" fillId="5" borderId="9"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7" fillId="3" borderId="9"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176" fontId="0" fillId="3" borderId="0" xfId="0" applyNumberFormat="1" applyFont="1" applyFill="1" applyBorder="1" applyAlignment="1">
      <alignment horizontal="right" vertical="center"/>
    </xf>
    <xf numFmtId="0" fontId="0" fillId="3" borderId="0" xfId="0" applyFont="1" applyFill="1" applyBorder="1" applyAlignment="1">
      <alignment horizontal="right" vertical="center"/>
    </xf>
    <xf numFmtId="0" fontId="12" fillId="0" borderId="7" xfId="0" applyFont="1" applyFill="1" applyBorder="1" applyAlignment="1">
      <alignment horizontal="left" vertical="top" wrapText="1"/>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4" borderId="3" xfId="0" applyFont="1" applyFill="1" applyBorder="1" applyAlignment="1">
      <alignment horizontal="left" vertical="center"/>
    </xf>
    <xf numFmtId="0" fontId="0" fillId="4" borderId="4" xfId="0" applyFont="1" applyFill="1" applyBorder="1" applyAlignment="1">
      <alignment horizontal="left" vertical="center"/>
    </xf>
    <xf numFmtId="0" fontId="0" fillId="4" borderId="5" xfId="0" applyFont="1" applyFill="1" applyBorder="1" applyAlignment="1">
      <alignment horizontal="left" vertical="center"/>
    </xf>
    <xf numFmtId="0" fontId="0" fillId="0" borderId="6"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10" xfId="0" applyFont="1" applyFill="1" applyBorder="1" applyAlignment="1">
      <alignment horizontal="left" vertical="center" shrinkToFit="1"/>
    </xf>
    <xf numFmtId="0" fontId="0" fillId="0" borderId="1"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0" fillId="3" borderId="3" xfId="0" applyFont="1" applyFill="1" applyBorder="1" applyAlignment="1">
      <alignment horizontal="right" vertical="center" shrinkToFit="1"/>
    </xf>
    <xf numFmtId="0" fontId="0" fillId="3" borderId="4" xfId="0" applyFont="1" applyFill="1" applyBorder="1" applyAlignment="1">
      <alignment horizontal="right" vertical="center" shrinkToFit="1"/>
    </xf>
    <xf numFmtId="178" fontId="0" fillId="3" borderId="3" xfId="0" applyNumberFormat="1" applyFont="1" applyFill="1" applyBorder="1" applyAlignment="1">
      <alignment horizontal="right" vertical="center" shrinkToFit="1"/>
    </xf>
    <xf numFmtId="178" fontId="0" fillId="3" borderId="4" xfId="0" applyNumberFormat="1" applyFont="1" applyFill="1" applyBorder="1" applyAlignment="1">
      <alignment horizontal="right" vertical="center" shrinkToFit="1"/>
    </xf>
    <xf numFmtId="178" fontId="0" fillId="0" borderId="3" xfId="0" applyNumberFormat="1" applyFont="1" applyFill="1" applyBorder="1" applyAlignment="1">
      <alignment horizontal="right" vertical="center" shrinkToFit="1"/>
    </xf>
    <xf numFmtId="178" fontId="0" fillId="0" borderId="4" xfId="0" applyNumberFormat="1" applyFont="1" applyFill="1" applyBorder="1" applyAlignment="1">
      <alignment horizontal="right" vertical="center" shrinkToFit="1"/>
    </xf>
    <xf numFmtId="0" fontId="9" fillId="0" borderId="3" xfId="2" applyFont="1" applyFill="1" applyBorder="1" applyAlignment="1">
      <alignment horizontal="left" vertical="center"/>
    </xf>
    <xf numFmtId="0" fontId="9" fillId="0" borderId="4" xfId="2" applyFont="1" applyFill="1" applyBorder="1" applyAlignment="1">
      <alignment horizontal="left" vertical="center"/>
    </xf>
    <xf numFmtId="0" fontId="9" fillId="0" borderId="5" xfId="2" applyFont="1" applyFill="1" applyBorder="1" applyAlignment="1">
      <alignment horizontal="left" vertical="center"/>
    </xf>
    <xf numFmtId="0" fontId="0" fillId="3" borderId="3" xfId="0" applyFont="1" applyFill="1" applyBorder="1" applyAlignment="1">
      <alignment horizontal="left" vertical="center"/>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10" xfId="0" applyFont="1" applyFill="1" applyBorder="1" applyAlignment="1">
      <alignment horizontal="left" vertical="center"/>
    </xf>
    <xf numFmtId="0" fontId="0" fillId="0" borderId="1" xfId="0" applyFont="1" applyFill="1" applyBorder="1" applyAlignment="1">
      <alignment horizontal="left" vertical="center"/>
    </xf>
    <xf numFmtId="0" fontId="0" fillId="0" borderId="11" xfId="0" applyFont="1" applyFill="1" applyBorder="1" applyAlignment="1">
      <alignment horizontal="left" vertical="center"/>
    </xf>
    <xf numFmtId="176" fontId="0" fillId="3" borderId="9" xfId="0" applyNumberFormat="1" applyFont="1" applyFill="1" applyBorder="1" applyAlignment="1">
      <alignment horizontal="left" vertical="center"/>
    </xf>
    <xf numFmtId="0" fontId="0" fillId="3" borderId="9" xfId="0" applyFont="1" applyFill="1" applyBorder="1" applyAlignment="1">
      <alignment horizontal="left"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1" xfId="0" applyFont="1" applyFill="1" applyBorder="1" applyAlignment="1">
      <alignment horizontal="left" vertical="center" wrapText="1"/>
    </xf>
    <xf numFmtId="177" fontId="1" fillId="0" borderId="3" xfId="1" applyNumberFormat="1" applyFont="1" applyFill="1" applyBorder="1" applyAlignment="1">
      <alignment horizontal="center" vertical="center"/>
    </xf>
    <xf numFmtId="177" fontId="1" fillId="0" borderId="4" xfId="1" applyNumberFormat="1" applyFont="1" applyFill="1" applyBorder="1" applyAlignment="1">
      <alignment horizontal="center" vertical="center"/>
    </xf>
    <xf numFmtId="0" fontId="5" fillId="0" borderId="1" xfId="0" applyFont="1" applyBorder="1" applyAlignment="1">
      <alignment horizontal="center" vertical="center"/>
    </xf>
    <xf numFmtId="0" fontId="0" fillId="0" borderId="3" xfId="0" applyFont="1" applyFill="1" applyBorder="1" applyAlignment="1">
      <alignment horizontal="left" vertical="center" shrinkToFit="1"/>
    </xf>
    <xf numFmtId="0" fontId="0" fillId="0" borderId="4" xfId="0" applyFont="1" applyFill="1" applyBorder="1" applyAlignment="1">
      <alignment horizontal="left" vertical="center" shrinkToFit="1"/>
    </xf>
    <xf numFmtId="0" fontId="0" fillId="0" borderId="5"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178" fontId="16" fillId="5" borderId="3" xfId="0" applyNumberFormat="1" applyFont="1" applyFill="1" applyBorder="1" applyAlignment="1">
      <alignment horizontal="right" vertical="center" shrinkToFit="1"/>
    </xf>
    <xf numFmtId="178" fontId="16" fillId="5" borderId="4" xfId="0" applyNumberFormat="1" applyFont="1" applyFill="1" applyBorder="1" applyAlignment="1">
      <alignment horizontal="right" vertical="center" shrinkToFit="1"/>
    </xf>
    <xf numFmtId="0" fontId="0" fillId="2" borderId="6" xfId="0" applyFont="1" applyFill="1" applyBorder="1" applyAlignment="1">
      <alignment horizontal="left" vertical="center"/>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0" borderId="9" xfId="0" applyFont="1" applyFill="1" applyBorder="1" applyAlignment="1">
      <alignment horizontal="left" vertical="center"/>
    </xf>
    <xf numFmtId="0" fontId="0" fillId="0" borderId="3" xfId="0" applyFont="1" applyFill="1" applyBorder="1" applyAlignment="1">
      <alignment horizontal="right" vertical="center" shrinkToFit="1"/>
    </xf>
    <xf numFmtId="0" fontId="0" fillId="0" borderId="4" xfId="0" applyFont="1" applyFill="1" applyBorder="1" applyAlignment="1">
      <alignment horizontal="right" vertical="center" shrinkToFit="1"/>
    </xf>
    <xf numFmtId="176" fontId="0" fillId="0" borderId="9" xfId="0" applyNumberFormat="1" applyFont="1" applyFill="1" applyBorder="1" applyAlignment="1">
      <alignment horizontal="left" vertical="center"/>
    </xf>
    <xf numFmtId="0" fontId="0" fillId="0" borderId="0" xfId="0" applyFont="1" applyAlignment="1">
      <alignment horizontal="left" vertical="center" shrinkToFit="1"/>
    </xf>
    <xf numFmtId="0" fontId="14" fillId="0" borderId="0" xfId="5" applyAlignment="1">
      <alignment horizontal="left" vertical="center"/>
    </xf>
    <xf numFmtId="0" fontId="15" fillId="0" borderId="0" xfId="5" applyFont="1" applyAlignment="1">
      <alignment horizontal="left" vertical="center"/>
    </xf>
    <xf numFmtId="0" fontId="5" fillId="0" borderId="0" xfId="0" applyFont="1" applyBorder="1" applyAlignment="1">
      <alignment horizontal="center" vertical="center"/>
    </xf>
    <xf numFmtId="0" fontId="0" fillId="0" borderId="1" xfId="0" applyFont="1" applyBorder="1" applyAlignment="1">
      <alignment horizontal="left" vertical="center" wrapText="1"/>
    </xf>
  </cellXfs>
  <cellStyles count="6">
    <cellStyle name="ハイパーリンク" xfId="5" builtinId="8"/>
    <cellStyle name="桁区切り" xfId="1" builtinId="6"/>
    <cellStyle name="桁区切り 2" xfId="3"/>
    <cellStyle name="標準" xfId="0" builtinId="0"/>
    <cellStyle name="標準 2" xfId="4"/>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endo_gijyutsu@pref.hyog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topLeftCell="A17" workbookViewId="0">
      <selection activeCell="J31" sqref="J31"/>
    </sheetView>
  </sheetViews>
  <sheetFormatPr defaultRowHeight="13.5"/>
  <cols>
    <col min="1" max="1" width="1.375" style="1" customWidth="1"/>
    <col min="2" max="2" width="5.5" style="1" customWidth="1"/>
    <col min="3" max="3" width="20.75" style="1" customWidth="1"/>
    <col min="4" max="4" width="5.375" style="1" customWidth="1"/>
    <col min="5" max="5" width="20.75" style="1" customWidth="1"/>
    <col min="6" max="6" width="8.875" style="1" customWidth="1"/>
    <col min="7" max="8" width="12.75" style="1" customWidth="1"/>
    <col min="9" max="14" width="10.125" style="1" customWidth="1"/>
    <col min="15" max="16384" width="9" style="1"/>
  </cols>
  <sheetData>
    <row r="1" spans="1:14">
      <c r="F1" s="2" t="s">
        <v>84</v>
      </c>
      <c r="G1" s="34" t="s">
        <v>85</v>
      </c>
      <c r="H1" s="35"/>
      <c r="I1" s="3"/>
      <c r="J1" s="3"/>
      <c r="K1" s="3"/>
      <c r="L1" s="3"/>
      <c r="M1" s="3"/>
      <c r="N1" s="3"/>
    </row>
    <row r="2" spans="1:14" s="6" customFormat="1" ht="24">
      <c r="A2" s="4"/>
      <c r="B2" s="83" t="s">
        <v>83</v>
      </c>
      <c r="C2" s="83"/>
      <c r="D2" s="83"/>
      <c r="E2" s="83"/>
      <c r="F2" s="83"/>
      <c r="G2" s="83"/>
      <c r="H2" s="83"/>
      <c r="I2" s="5"/>
      <c r="J2" s="5"/>
      <c r="K2" s="5"/>
      <c r="L2" s="5"/>
      <c r="M2" s="5"/>
      <c r="N2" s="5"/>
    </row>
    <row r="3" spans="1:14" ht="20.25" customHeight="1">
      <c r="A3" s="7"/>
      <c r="B3" s="37" t="s">
        <v>0</v>
      </c>
      <c r="C3" s="38"/>
      <c r="D3" s="39"/>
      <c r="E3" s="61"/>
      <c r="F3" s="62"/>
      <c r="G3" s="62"/>
      <c r="H3" s="63"/>
      <c r="I3" s="8"/>
      <c r="J3" s="8"/>
      <c r="K3" s="8"/>
      <c r="L3" s="8"/>
      <c r="M3" s="8"/>
      <c r="N3" s="9"/>
    </row>
    <row r="4" spans="1:14" ht="20.25" customHeight="1">
      <c r="A4" s="7"/>
      <c r="B4" s="37" t="s">
        <v>1</v>
      </c>
      <c r="C4" s="38"/>
      <c r="D4" s="39"/>
      <c r="E4" s="61"/>
      <c r="F4" s="62"/>
      <c r="G4" s="62"/>
      <c r="H4" s="63"/>
      <c r="I4" s="8"/>
      <c r="J4" s="8"/>
      <c r="K4" s="8"/>
      <c r="L4" s="8"/>
      <c r="M4" s="8"/>
      <c r="N4" s="9"/>
    </row>
    <row r="5" spans="1:14" ht="20.25" customHeight="1">
      <c r="A5" s="7"/>
      <c r="B5" s="37" t="s">
        <v>2</v>
      </c>
      <c r="C5" s="38"/>
      <c r="D5" s="39"/>
      <c r="E5" s="61"/>
      <c r="F5" s="62"/>
      <c r="G5" s="62"/>
      <c r="H5" s="63"/>
      <c r="I5" s="8"/>
      <c r="J5" s="8"/>
      <c r="K5" s="8"/>
      <c r="L5" s="8"/>
      <c r="M5" s="8"/>
      <c r="N5" s="9"/>
    </row>
    <row r="6" spans="1:14" ht="20.25" customHeight="1">
      <c r="A6" s="7"/>
      <c r="B6" s="64" t="s">
        <v>3</v>
      </c>
      <c r="C6" s="65"/>
      <c r="D6" s="66"/>
      <c r="E6" s="10" t="s">
        <v>4</v>
      </c>
      <c r="F6" s="70">
        <v>43922</v>
      </c>
      <c r="G6" s="71"/>
      <c r="H6" s="71"/>
      <c r="I6" s="8"/>
      <c r="J6" s="8"/>
      <c r="K6" s="8"/>
      <c r="L6" s="8"/>
      <c r="M6" s="8"/>
      <c r="N6" s="8"/>
    </row>
    <row r="7" spans="1:14" ht="20.25" customHeight="1">
      <c r="A7" s="7"/>
      <c r="B7" s="67"/>
      <c r="C7" s="68"/>
      <c r="D7" s="69"/>
      <c r="E7" s="10" t="s">
        <v>5</v>
      </c>
      <c r="F7" s="70">
        <v>44286</v>
      </c>
      <c r="G7" s="71"/>
      <c r="H7" s="71"/>
      <c r="I7" s="11"/>
      <c r="J7" s="11"/>
      <c r="K7" s="11"/>
      <c r="L7" s="11"/>
      <c r="M7" s="11"/>
      <c r="N7" s="12"/>
    </row>
    <row r="8" spans="1:14" ht="20.25" customHeight="1">
      <c r="A8" s="7"/>
      <c r="B8" s="72" t="s">
        <v>6</v>
      </c>
      <c r="C8" s="73"/>
      <c r="D8" s="74"/>
      <c r="E8" s="10" t="s">
        <v>4</v>
      </c>
      <c r="F8" s="70">
        <v>43952</v>
      </c>
      <c r="G8" s="71"/>
      <c r="H8" s="71"/>
      <c r="I8" s="8"/>
      <c r="J8" s="8"/>
      <c r="K8" s="8"/>
      <c r="L8" s="8"/>
      <c r="M8" s="8"/>
      <c r="N8" s="8"/>
    </row>
    <row r="9" spans="1:14" ht="20.25" customHeight="1">
      <c r="A9" s="7"/>
      <c r="B9" s="75"/>
      <c r="C9" s="76"/>
      <c r="D9" s="77"/>
      <c r="E9" s="10" t="s">
        <v>5</v>
      </c>
      <c r="F9" s="70">
        <v>44249</v>
      </c>
      <c r="G9" s="71"/>
      <c r="H9" s="71"/>
      <c r="I9" s="11"/>
      <c r="J9" s="11"/>
      <c r="K9" s="11"/>
      <c r="L9" s="11"/>
      <c r="M9" s="11"/>
      <c r="N9" s="12"/>
    </row>
    <row r="10" spans="1:14" ht="20.25" customHeight="1">
      <c r="A10" s="7"/>
      <c r="B10" s="78"/>
      <c r="C10" s="79"/>
      <c r="D10" s="80"/>
      <c r="E10" s="10" t="s">
        <v>7</v>
      </c>
      <c r="F10" s="81">
        <f>IF(F9&gt;0,ROUND(((F9-F8+1)/30),1),"")</f>
        <v>9.9</v>
      </c>
      <c r="G10" s="82"/>
      <c r="H10" s="13" t="s">
        <v>8</v>
      </c>
      <c r="I10" s="11"/>
      <c r="J10" s="11"/>
      <c r="K10" s="11"/>
      <c r="L10" s="11"/>
      <c r="M10" s="11"/>
      <c r="N10" s="12"/>
    </row>
    <row r="11" spans="1:14" ht="20.25" customHeight="1">
      <c r="A11" s="7"/>
      <c r="B11" s="58" t="s">
        <v>9</v>
      </c>
      <c r="C11" s="59"/>
      <c r="D11" s="60"/>
      <c r="E11" s="61"/>
      <c r="F11" s="62"/>
      <c r="G11" s="62"/>
      <c r="H11" s="63"/>
      <c r="I11" s="11"/>
      <c r="J11" s="11"/>
      <c r="K11" s="11"/>
      <c r="L11" s="11"/>
      <c r="M11" s="11"/>
      <c r="N11" s="12"/>
    </row>
    <row r="12" spans="1:14" ht="20.25" customHeight="1">
      <c r="A12" s="7"/>
      <c r="B12" s="58" t="s">
        <v>10</v>
      </c>
      <c r="C12" s="59"/>
      <c r="D12" s="60"/>
      <c r="E12" s="61"/>
      <c r="F12" s="62"/>
      <c r="G12" s="62"/>
      <c r="H12" s="63"/>
      <c r="I12" s="11"/>
      <c r="J12" s="11"/>
      <c r="K12" s="11"/>
      <c r="L12" s="11"/>
      <c r="M12" s="11"/>
      <c r="N12" s="12"/>
    </row>
    <row r="13" spans="1:14" ht="20.25" customHeight="1">
      <c r="A13" s="3"/>
      <c r="B13" s="58" t="s">
        <v>11</v>
      </c>
      <c r="C13" s="59"/>
      <c r="D13" s="60"/>
      <c r="E13" s="61"/>
      <c r="F13" s="62"/>
      <c r="G13" s="62"/>
      <c r="H13" s="63"/>
      <c r="I13" s="11"/>
      <c r="J13" s="11"/>
      <c r="K13" s="11"/>
      <c r="L13" s="11"/>
      <c r="M13" s="11"/>
      <c r="N13" s="12"/>
    </row>
    <row r="14" spans="1:14" ht="20.25" customHeight="1">
      <c r="A14" s="3"/>
      <c r="B14" s="43" t="s">
        <v>12</v>
      </c>
      <c r="C14" s="44"/>
      <c r="D14" s="45"/>
      <c r="E14" s="14" t="s">
        <v>13</v>
      </c>
      <c r="F14" s="52">
        <v>2</v>
      </c>
      <c r="G14" s="53"/>
      <c r="H14" s="15" t="s">
        <v>14</v>
      </c>
      <c r="I14" s="11"/>
      <c r="J14" s="11"/>
      <c r="K14" s="11"/>
      <c r="L14" s="11"/>
      <c r="M14" s="11"/>
      <c r="N14" s="12"/>
    </row>
    <row r="15" spans="1:14" ht="20.25" customHeight="1">
      <c r="A15" s="3"/>
      <c r="B15" s="46"/>
      <c r="C15" s="47"/>
      <c r="D15" s="48"/>
      <c r="E15" s="14" t="s">
        <v>15</v>
      </c>
      <c r="F15" s="54">
        <v>720000</v>
      </c>
      <c r="G15" s="55"/>
      <c r="H15" s="15" t="s">
        <v>16</v>
      </c>
      <c r="I15" s="11"/>
      <c r="J15" s="11"/>
      <c r="K15" s="11"/>
      <c r="L15" s="11"/>
      <c r="M15" s="11"/>
      <c r="N15" s="16"/>
    </row>
    <row r="16" spans="1:14" ht="20.25" customHeight="1">
      <c r="A16" s="3"/>
      <c r="B16" s="49"/>
      <c r="C16" s="50"/>
      <c r="D16" s="51"/>
      <c r="E16" s="17" t="s">
        <v>17</v>
      </c>
      <c r="F16" s="56">
        <f>IF(AND(F14&gt;0,F15&gt;0,F9&gt;0),ROUNDDOWN(+F15/(F10*F14),0),"")</f>
        <v>36363</v>
      </c>
      <c r="G16" s="57"/>
      <c r="H16" s="15" t="s">
        <v>18</v>
      </c>
      <c r="I16" s="11"/>
      <c r="J16" s="11"/>
      <c r="K16" s="11"/>
      <c r="L16" s="11"/>
      <c r="M16" s="11"/>
      <c r="N16" s="16"/>
    </row>
    <row r="17" spans="1:14" ht="15.75" customHeight="1">
      <c r="A17" s="3"/>
      <c r="B17" s="18"/>
      <c r="C17" s="18"/>
      <c r="D17" s="18"/>
      <c r="E17" s="18"/>
      <c r="F17" s="19"/>
      <c r="G17" s="20"/>
      <c r="H17" s="21"/>
      <c r="I17" s="11"/>
      <c r="J17" s="11"/>
      <c r="K17" s="11"/>
      <c r="L17" s="11"/>
      <c r="M17" s="11"/>
      <c r="N17" s="12"/>
    </row>
    <row r="18" spans="1:14">
      <c r="B18" s="31" t="s">
        <v>19</v>
      </c>
      <c r="C18" s="32"/>
      <c r="D18" s="32"/>
      <c r="E18" s="32"/>
      <c r="F18" s="32"/>
      <c r="G18" s="33"/>
      <c r="H18" s="22" t="s">
        <v>20</v>
      </c>
    </row>
    <row r="19" spans="1:14">
      <c r="B19" s="40" t="s">
        <v>21</v>
      </c>
      <c r="C19" s="41"/>
      <c r="D19" s="41"/>
      <c r="E19" s="41"/>
      <c r="F19" s="41"/>
      <c r="G19" s="41"/>
      <c r="H19" s="42"/>
    </row>
    <row r="20" spans="1:14" ht="22.5" customHeight="1">
      <c r="B20" s="23" t="s">
        <v>22</v>
      </c>
      <c r="C20" s="37" t="s">
        <v>23</v>
      </c>
      <c r="D20" s="38"/>
      <c r="E20" s="38"/>
      <c r="F20" s="38"/>
      <c r="G20" s="39"/>
      <c r="H20" s="27" t="s">
        <v>77</v>
      </c>
    </row>
    <row r="21" spans="1:14" ht="22.5" customHeight="1">
      <c r="B21" s="23" t="s">
        <v>24</v>
      </c>
      <c r="C21" s="28" t="s">
        <v>25</v>
      </c>
      <c r="D21" s="29"/>
      <c r="E21" s="29"/>
      <c r="F21" s="29"/>
      <c r="G21" s="30"/>
      <c r="H21" s="27" t="s">
        <v>77</v>
      </c>
    </row>
    <row r="22" spans="1:14" ht="22.5" customHeight="1">
      <c r="B22" s="23" t="s">
        <v>26</v>
      </c>
      <c r="C22" s="28" t="s">
        <v>87</v>
      </c>
      <c r="D22" s="29"/>
      <c r="E22" s="29"/>
      <c r="F22" s="29"/>
      <c r="G22" s="30"/>
      <c r="H22" s="27" t="s">
        <v>77</v>
      </c>
    </row>
    <row r="23" spans="1:14" ht="22.5" customHeight="1">
      <c r="B23" s="23" t="s">
        <v>27</v>
      </c>
      <c r="C23" s="28" t="s">
        <v>86</v>
      </c>
      <c r="D23" s="29"/>
      <c r="E23" s="29"/>
      <c r="F23" s="29"/>
      <c r="G23" s="30"/>
      <c r="H23" s="27" t="s">
        <v>77</v>
      </c>
    </row>
    <row r="24" spans="1:14" ht="22.5" customHeight="1">
      <c r="B24" s="23" t="s">
        <v>28</v>
      </c>
      <c r="C24" s="28" t="s">
        <v>29</v>
      </c>
      <c r="D24" s="29"/>
      <c r="E24" s="29"/>
      <c r="F24" s="29"/>
      <c r="G24" s="30"/>
      <c r="H24" s="27" t="s">
        <v>77</v>
      </c>
    </row>
    <row r="25" spans="1:14" ht="22.5" customHeight="1">
      <c r="B25" s="23" t="s">
        <v>30</v>
      </c>
      <c r="C25" s="28" t="s">
        <v>88</v>
      </c>
      <c r="D25" s="29"/>
      <c r="E25" s="29"/>
      <c r="F25" s="29"/>
      <c r="G25" s="30"/>
      <c r="H25" s="27" t="s">
        <v>77</v>
      </c>
    </row>
    <row r="26" spans="1:14">
      <c r="B26" s="40" t="s">
        <v>31</v>
      </c>
      <c r="C26" s="41"/>
      <c r="D26" s="41"/>
      <c r="E26" s="41"/>
      <c r="F26" s="41"/>
      <c r="G26" s="41"/>
      <c r="H26" s="42"/>
    </row>
    <row r="27" spans="1:14" ht="22.5" customHeight="1">
      <c r="B27" s="23" t="s">
        <v>32</v>
      </c>
      <c r="C27" s="28" t="s">
        <v>91</v>
      </c>
      <c r="D27" s="29"/>
      <c r="E27" s="29"/>
      <c r="F27" s="29"/>
      <c r="G27" s="30"/>
      <c r="H27" s="27" t="s">
        <v>77</v>
      </c>
    </row>
    <row r="28" spans="1:14" ht="22.5" customHeight="1">
      <c r="B28" s="23" t="s">
        <v>33</v>
      </c>
      <c r="C28" s="28" t="s">
        <v>89</v>
      </c>
      <c r="D28" s="29"/>
      <c r="E28" s="29"/>
      <c r="F28" s="29"/>
      <c r="G28" s="30"/>
      <c r="H28" s="27" t="s">
        <v>77</v>
      </c>
    </row>
    <row r="29" spans="1:14" ht="22.5" customHeight="1">
      <c r="B29" s="23" t="s">
        <v>34</v>
      </c>
      <c r="C29" s="28" t="s">
        <v>90</v>
      </c>
      <c r="D29" s="29"/>
      <c r="E29" s="29"/>
      <c r="F29" s="29"/>
      <c r="G29" s="30"/>
      <c r="H29" s="27" t="s">
        <v>77</v>
      </c>
    </row>
    <row r="30" spans="1:14" ht="22.5" customHeight="1">
      <c r="B30" s="23" t="s">
        <v>35</v>
      </c>
      <c r="C30" s="28" t="s">
        <v>36</v>
      </c>
      <c r="D30" s="29"/>
      <c r="E30" s="29"/>
      <c r="F30" s="29"/>
      <c r="G30" s="30"/>
      <c r="H30" s="27" t="s">
        <v>77</v>
      </c>
    </row>
    <row r="31" spans="1:14" ht="22.5" customHeight="1">
      <c r="B31" s="23" t="s">
        <v>37</v>
      </c>
      <c r="C31" s="28" t="s">
        <v>82</v>
      </c>
      <c r="D31" s="29"/>
      <c r="E31" s="29"/>
      <c r="F31" s="29"/>
      <c r="G31" s="30"/>
      <c r="H31" s="27" t="s">
        <v>77</v>
      </c>
    </row>
    <row r="32" spans="1:14">
      <c r="B32" s="40" t="s">
        <v>38</v>
      </c>
      <c r="C32" s="41"/>
      <c r="D32" s="41"/>
      <c r="E32" s="41"/>
      <c r="F32" s="41"/>
      <c r="G32" s="41"/>
      <c r="H32" s="42"/>
    </row>
    <row r="33" spans="2:8" ht="22.5" customHeight="1">
      <c r="B33" s="10" t="s">
        <v>39</v>
      </c>
      <c r="C33" s="28" t="s">
        <v>40</v>
      </c>
      <c r="D33" s="29"/>
      <c r="E33" s="29"/>
      <c r="F33" s="29"/>
      <c r="G33" s="30"/>
      <c r="H33" s="27" t="s">
        <v>77</v>
      </c>
    </row>
    <row r="34" spans="2:8" ht="22.5" customHeight="1">
      <c r="B34" s="10" t="s">
        <v>41</v>
      </c>
      <c r="C34" s="28" t="s">
        <v>42</v>
      </c>
      <c r="D34" s="29"/>
      <c r="E34" s="29"/>
      <c r="F34" s="29"/>
      <c r="G34" s="30"/>
      <c r="H34" s="27" t="s">
        <v>77</v>
      </c>
    </row>
    <row r="35" spans="2:8" ht="22.5" customHeight="1">
      <c r="B35" s="10" t="s">
        <v>43</v>
      </c>
      <c r="C35" s="28" t="s">
        <v>78</v>
      </c>
      <c r="D35" s="29"/>
      <c r="E35" s="29"/>
      <c r="F35" s="29"/>
      <c r="G35" s="30"/>
      <c r="H35" s="27" t="s">
        <v>77</v>
      </c>
    </row>
    <row r="36" spans="2:8" ht="22.5" customHeight="1">
      <c r="B36" s="10" t="s">
        <v>44</v>
      </c>
      <c r="C36" s="28" t="s">
        <v>45</v>
      </c>
      <c r="D36" s="29"/>
      <c r="E36" s="29"/>
      <c r="F36" s="29"/>
      <c r="G36" s="30"/>
      <c r="H36" s="27" t="s">
        <v>77</v>
      </c>
    </row>
    <row r="37" spans="2:8" ht="22.5" customHeight="1">
      <c r="B37" s="10" t="s">
        <v>46</v>
      </c>
      <c r="C37" s="28" t="s">
        <v>47</v>
      </c>
      <c r="D37" s="29"/>
      <c r="E37" s="29"/>
      <c r="F37" s="29"/>
      <c r="G37" s="30"/>
      <c r="H37" s="27" t="s">
        <v>77</v>
      </c>
    </row>
    <row r="38" spans="2:8" ht="22.5" customHeight="1">
      <c r="B38" s="10" t="s">
        <v>48</v>
      </c>
      <c r="C38" s="28" t="s">
        <v>49</v>
      </c>
      <c r="D38" s="29"/>
      <c r="E38" s="29"/>
      <c r="F38" s="29"/>
      <c r="G38" s="30"/>
      <c r="H38" s="27" t="s">
        <v>77</v>
      </c>
    </row>
    <row r="39" spans="2:8" ht="18" customHeight="1">
      <c r="B39" s="36" t="s">
        <v>50</v>
      </c>
      <c r="C39" s="36"/>
      <c r="D39" s="36"/>
      <c r="E39" s="36"/>
      <c r="F39" s="36"/>
      <c r="G39" s="36"/>
      <c r="H39" s="36"/>
    </row>
  </sheetData>
  <protectedRanges>
    <protectedRange sqref="G20:H25 G27:H31 G33:H38" name="範囲2"/>
    <protectedRange sqref="E3:H9 E11:H15" name="範囲1"/>
  </protectedRanges>
  <mergeCells count="47">
    <mergeCell ref="B5:D5"/>
    <mergeCell ref="E5:H5"/>
    <mergeCell ref="B2:H2"/>
    <mergeCell ref="B3:D3"/>
    <mergeCell ref="E3:H3"/>
    <mergeCell ref="B4:D4"/>
    <mergeCell ref="E4:H4"/>
    <mergeCell ref="B6:D7"/>
    <mergeCell ref="F6:H6"/>
    <mergeCell ref="F7:H7"/>
    <mergeCell ref="B8:D10"/>
    <mergeCell ref="F8:H8"/>
    <mergeCell ref="F9:H9"/>
    <mergeCell ref="F10:G10"/>
    <mergeCell ref="B11:D11"/>
    <mergeCell ref="E11:H11"/>
    <mergeCell ref="B12:D12"/>
    <mergeCell ref="E12:H12"/>
    <mergeCell ref="B13:D13"/>
    <mergeCell ref="E13:H13"/>
    <mergeCell ref="B14:D16"/>
    <mergeCell ref="F14:G14"/>
    <mergeCell ref="F15:G15"/>
    <mergeCell ref="F16:G16"/>
    <mergeCell ref="B19:H19"/>
    <mergeCell ref="C35:G35"/>
    <mergeCell ref="C36:G36"/>
    <mergeCell ref="B26:H26"/>
    <mergeCell ref="C29:G29"/>
    <mergeCell ref="C30:G30"/>
    <mergeCell ref="C31:G31"/>
    <mergeCell ref="C37:G37"/>
    <mergeCell ref="C38:G38"/>
    <mergeCell ref="B18:G18"/>
    <mergeCell ref="G1:H1"/>
    <mergeCell ref="B39:H39"/>
    <mergeCell ref="C20:G20"/>
    <mergeCell ref="C21:G21"/>
    <mergeCell ref="C22:G22"/>
    <mergeCell ref="C23:G23"/>
    <mergeCell ref="C24:G24"/>
    <mergeCell ref="C25:G25"/>
    <mergeCell ref="C27:G27"/>
    <mergeCell ref="C28:G28"/>
    <mergeCell ref="B32:H32"/>
    <mergeCell ref="C33:G33"/>
    <mergeCell ref="C34:G34"/>
  </mergeCells>
  <phoneticPr fontId="2"/>
  <dataValidations count="3">
    <dataValidation type="list" allowBlank="1" showInputMessage="1" showErrorMessage="1" sqref="H27:H29">
      <formula1>"　,○,×,対象外"</formula1>
    </dataValidation>
    <dataValidation type="list" allowBlank="1" showInputMessage="1" showErrorMessage="1" sqref="H20:H25 H30:H31">
      <formula1>"　,○,×"</formula1>
    </dataValidation>
    <dataValidation type="list" allowBlank="1" showInputMessage="1" showErrorMessage="1" sqref="H33:H38">
      <formula1>"　,○"</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Zeros="0" topLeftCell="A8" workbookViewId="0">
      <selection activeCell="G23" sqref="G23:H28"/>
    </sheetView>
  </sheetViews>
  <sheetFormatPr defaultRowHeight="13.5"/>
  <cols>
    <col min="1" max="1" width="1.375" style="1" customWidth="1"/>
    <col min="2" max="2" width="5.5" style="1" customWidth="1"/>
    <col min="3" max="3" width="20.75" style="1" customWidth="1"/>
    <col min="4" max="4" width="8.875" style="1" customWidth="1"/>
    <col min="5" max="5" width="16.625" style="1" customWidth="1"/>
    <col min="6" max="6" width="17.5" style="1" customWidth="1"/>
    <col min="7" max="7" width="4.75" style="1" customWidth="1"/>
    <col min="8" max="8" width="9.625" style="1" customWidth="1"/>
    <col min="9" max="16384" width="9" style="1"/>
  </cols>
  <sheetData>
    <row r="1" spans="1:8" ht="26.25" customHeight="1">
      <c r="B1" s="100" t="s">
        <v>76</v>
      </c>
      <c r="C1" s="100"/>
      <c r="D1" s="100"/>
      <c r="E1" s="2" t="s">
        <v>59</v>
      </c>
      <c r="F1" s="101" t="s">
        <v>80</v>
      </c>
      <c r="G1" s="102"/>
      <c r="H1" s="102"/>
    </row>
    <row r="2" spans="1:8" s="6" customFormat="1" ht="24">
      <c r="A2" s="4"/>
      <c r="B2" s="103" t="s">
        <v>52</v>
      </c>
      <c r="C2" s="103"/>
      <c r="D2" s="103"/>
      <c r="E2" s="103"/>
      <c r="F2" s="103"/>
      <c r="G2" s="103"/>
      <c r="H2" s="103"/>
    </row>
    <row r="3" spans="1:8" s="6" customFormat="1" ht="32.25" customHeight="1">
      <c r="A3" s="4"/>
      <c r="B3" s="104" t="s">
        <v>81</v>
      </c>
      <c r="C3" s="104"/>
      <c r="D3" s="104"/>
      <c r="E3" s="104"/>
      <c r="F3" s="104"/>
      <c r="G3" s="104"/>
      <c r="H3" s="104"/>
    </row>
    <row r="4" spans="1:8" ht="20.25" customHeight="1">
      <c r="A4" s="7"/>
      <c r="B4" s="37" t="s">
        <v>0</v>
      </c>
      <c r="C4" s="38"/>
      <c r="D4" s="38"/>
      <c r="E4" s="96">
        <f>協議様式!E3</f>
        <v>0</v>
      </c>
      <c r="F4" s="96"/>
      <c r="G4" s="96"/>
      <c r="H4" s="96"/>
    </row>
    <row r="5" spans="1:8" ht="20.25" customHeight="1">
      <c r="A5" s="7"/>
      <c r="B5" s="37" t="s">
        <v>1</v>
      </c>
      <c r="C5" s="38"/>
      <c r="D5" s="38"/>
      <c r="E5" s="96">
        <f>協議様式!E4</f>
        <v>0</v>
      </c>
      <c r="F5" s="96"/>
      <c r="G5" s="96"/>
      <c r="H5" s="96"/>
    </row>
    <row r="6" spans="1:8" ht="20.25" customHeight="1">
      <c r="A6" s="7"/>
      <c r="B6" s="37" t="s">
        <v>2</v>
      </c>
      <c r="C6" s="38"/>
      <c r="D6" s="38"/>
      <c r="E6" s="96">
        <f>協議様式!E5</f>
        <v>0</v>
      </c>
      <c r="F6" s="96"/>
      <c r="G6" s="96"/>
      <c r="H6" s="96"/>
    </row>
    <row r="7" spans="1:8" ht="20.25" customHeight="1">
      <c r="A7" s="7"/>
      <c r="B7" s="64" t="s">
        <v>3</v>
      </c>
      <c r="C7" s="65"/>
      <c r="D7" s="65"/>
      <c r="E7" s="10" t="s">
        <v>4</v>
      </c>
      <c r="F7" s="99">
        <f>協議様式!F6</f>
        <v>43922</v>
      </c>
      <c r="G7" s="96"/>
      <c r="H7" s="96"/>
    </row>
    <row r="8" spans="1:8" ht="20.25" customHeight="1">
      <c r="A8" s="7"/>
      <c r="B8" s="67"/>
      <c r="C8" s="68"/>
      <c r="D8" s="68"/>
      <c r="E8" s="10" t="s">
        <v>5</v>
      </c>
      <c r="F8" s="99">
        <f>協議様式!F7</f>
        <v>44286</v>
      </c>
      <c r="G8" s="96"/>
      <c r="H8" s="96"/>
    </row>
    <row r="9" spans="1:8" ht="20.25" customHeight="1">
      <c r="A9" s="7"/>
      <c r="B9" s="28" t="s">
        <v>53</v>
      </c>
      <c r="C9" s="38"/>
      <c r="D9" s="38"/>
      <c r="E9" s="10" t="s">
        <v>4</v>
      </c>
      <c r="F9" s="99">
        <f>協議様式!F8</f>
        <v>43952</v>
      </c>
      <c r="G9" s="96"/>
      <c r="H9" s="96"/>
    </row>
    <row r="10" spans="1:8" ht="20.25" customHeight="1">
      <c r="A10" s="7"/>
      <c r="B10" s="37"/>
      <c r="C10" s="38"/>
      <c r="D10" s="38"/>
      <c r="E10" s="10" t="s">
        <v>5</v>
      </c>
      <c r="F10" s="99">
        <f>協議様式!F9</f>
        <v>44249</v>
      </c>
      <c r="G10" s="96"/>
      <c r="H10" s="96"/>
    </row>
    <row r="11" spans="1:8" ht="20.25" customHeight="1">
      <c r="A11" s="7"/>
      <c r="B11" s="37"/>
      <c r="C11" s="38"/>
      <c r="D11" s="38"/>
      <c r="E11" s="10" t="s">
        <v>7</v>
      </c>
      <c r="F11" s="81">
        <f>協議様式!F10</f>
        <v>9.9</v>
      </c>
      <c r="G11" s="82"/>
      <c r="H11" s="24" t="s">
        <v>8</v>
      </c>
    </row>
    <row r="12" spans="1:8" ht="20.25" customHeight="1">
      <c r="A12" s="7"/>
      <c r="B12" s="58" t="s">
        <v>9</v>
      </c>
      <c r="C12" s="59"/>
      <c r="D12" s="59"/>
      <c r="E12" s="96">
        <f>協議様式!E11</f>
        <v>0</v>
      </c>
      <c r="F12" s="96"/>
      <c r="G12" s="96"/>
      <c r="H12" s="96"/>
    </row>
    <row r="13" spans="1:8" ht="20.25" customHeight="1">
      <c r="A13" s="7"/>
      <c r="B13" s="58" t="s">
        <v>10</v>
      </c>
      <c r="C13" s="59"/>
      <c r="D13" s="59"/>
      <c r="E13" s="96">
        <f>協議様式!E12</f>
        <v>0</v>
      </c>
      <c r="F13" s="96"/>
      <c r="G13" s="96"/>
      <c r="H13" s="96"/>
    </row>
    <row r="14" spans="1:8" ht="20.25" customHeight="1">
      <c r="A14" s="3"/>
      <c r="B14" s="58" t="s">
        <v>11</v>
      </c>
      <c r="C14" s="59"/>
      <c r="D14" s="60"/>
      <c r="E14" s="96">
        <f>協議様式!E13</f>
        <v>0</v>
      </c>
      <c r="F14" s="96"/>
      <c r="G14" s="96"/>
      <c r="H14" s="96"/>
    </row>
    <row r="15" spans="1:8" ht="20.25" customHeight="1">
      <c r="A15" s="3"/>
      <c r="B15" s="43" t="s">
        <v>54</v>
      </c>
      <c r="C15" s="44"/>
      <c r="D15" s="45"/>
      <c r="E15" s="14" t="s">
        <v>13</v>
      </c>
      <c r="F15" s="97">
        <f>協議様式!F14</f>
        <v>2</v>
      </c>
      <c r="G15" s="98"/>
      <c r="H15" s="15" t="s">
        <v>14</v>
      </c>
    </row>
    <row r="16" spans="1:8" ht="20.25" customHeight="1">
      <c r="A16" s="3"/>
      <c r="B16" s="46"/>
      <c r="C16" s="47"/>
      <c r="D16" s="48"/>
      <c r="E16" s="14" t="s">
        <v>55</v>
      </c>
      <c r="F16" s="56">
        <f>協議様式!F15</f>
        <v>720000</v>
      </c>
      <c r="G16" s="57"/>
      <c r="H16" s="15" t="s">
        <v>16</v>
      </c>
    </row>
    <row r="17" spans="1:8" ht="20.25" customHeight="1">
      <c r="A17" s="3"/>
      <c r="B17" s="46"/>
      <c r="C17" s="47"/>
      <c r="D17" s="48"/>
      <c r="E17" s="17" t="s">
        <v>17</v>
      </c>
      <c r="F17" s="56">
        <f>協議様式!F16</f>
        <v>36363</v>
      </c>
      <c r="G17" s="57"/>
      <c r="H17" s="15" t="s">
        <v>18</v>
      </c>
    </row>
    <row r="18" spans="1:8" ht="20.25" customHeight="1">
      <c r="A18" s="3"/>
      <c r="B18" s="46"/>
      <c r="C18" s="47"/>
      <c r="D18" s="48"/>
      <c r="E18" s="17" t="s">
        <v>56</v>
      </c>
      <c r="F18" s="56">
        <f>IF(F17="",0,+F17-10000)</f>
        <v>26363</v>
      </c>
      <c r="G18" s="57"/>
      <c r="H18" s="15" t="s">
        <v>18</v>
      </c>
    </row>
    <row r="19" spans="1:8" ht="20.25" customHeight="1">
      <c r="A19" s="3"/>
      <c r="B19" s="46"/>
      <c r="C19" s="47"/>
      <c r="D19" s="48"/>
      <c r="E19" s="17" t="s">
        <v>57</v>
      </c>
      <c r="F19" s="56">
        <f>IF(F18&lt;45000,F18,45000)</f>
        <v>26363</v>
      </c>
      <c r="G19" s="57"/>
      <c r="H19" s="15" t="s">
        <v>18</v>
      </c>
    </row>
    <row r="20" spans="1:8" ht="20.25" customHeight="1">
      <c r="A20" s="3"/>
      <c r="B20" s="49"/>
      <c r="C20" s="50"/>
      <c r="D20" s="51"/>
      <c r="E20" s="25" t="s">
        <v>79</v>
      </c>
      <c r="F20" s="89">
        <f>+F15*F19*F11</f>
        <v>521987.4</v>
      </c>
      <c r="G20" s="90"/>
      <c r="H20" s="15" t="s">
        <v>16</v>
      </c>
    </row>
    <row r="21" spans="1:8" ht="19.5" customHeight="1">
      <c r="B21" s="91" t="s">
        <v>19</v>
      </c>
      <c r="C21" s="92"/>
      <c r="D21" s="92"/>
      <c r="E21" s="92"/>
      <c r="F21" s="93"/>
      <c r="G21" s="94" t="s">
        <v>58</v>
      </c>
      <c r="H21" s="95"/>
    </row>
    <row r="22" spans="1:8" ht="15" customHeight="1">
      <c r="B22" s="37" t="s">
        <v>21</v>
      </c>
      <c r="C22" s="38"/>
      <c r="D22" s="38"/>
      <c r="E22" s="38"/>
      <c r="F22" s="38"/>
      <c r="G22" s="38"/>
      <c r="H22" s="39"/>
    </row>
    <row r="23" spans="1:8" ht="16.5" customHeight="1">
      <c r="B23" s="26" t="s">
        <v>51</v>
      </c>
      <c r="C23" s="84" t="str">
        <f>協議様式!C20</f>
        <v>洋式便座</v>
      </c>
      <c r="D23" s="85"/>
      <c r="E23" s="85"/>
      <c r="F23" s="86"/>
      <c r="G23" s="87" t="str">
        <f>協議様式!H20</f>
        <v>　</v>
      </c>
      <c r="H23" s="88"/>
    </row>
    <row r="24" spans="1:8" ht="16.5" customHeight="1">
      <c r="B24" s="26" t="s">
        <v>60</v>
      </c>
      <c r="C24" s="84" t="str">
        <f>協議様式!C21</f>
        <v>水洗機能（簡易水洗、し尿処理装置付き含む）</v>
      </c>
      <c r="D24" s="85"/>
      <c r="E24" s="85"/>
      <c r="F24" s="86"/>
      <c r="G24" s="87" t="str">
        <f>協議様式!H21</f>
        <v>　</v>
      </c>
      <c r="H24" s="88"/>
    </row>
    <row r="25" spans="1:8" ht="16.5" customHeight="1">
      <c r="B25" s="26" t="s">
        <v>61</v>
      </c>
      <c r="C25" s="84" t="str">
        <f>協議様式!C22</f>
        <v>臭い逆流防止機能（フラッパー機能）
※必要に応じて消臭剤等活用し臭い対策を取ること</v>
      </c>
      <c r="D25" s="85"/>
      <c r="E25" s="85"/>
      <c r="F25" s="86"/>
      <c r="G25" s="87" t="str">
        <f>協議様式!H22</f>
        <v>　</v>
      </c>
      <c r="H25" s="88"/>
    </row>
    <row r="26" spans="1:8" ht="16.5" customHeight="1">
      <c r="B26" s="26" t="s">
        <v>62</v>
      </c>
      <c r="C26" s="84" t="str">
        <f>協議様式!C23</f>
        <v>容易に開かない施錠機能（二重ロック等）
※二重ロックの備えがなくても容易に開かないことを製造者が説明出来るもの</v>
      </c>
      <c r="D26" s="85"/>
      <c r="E26" s="85"/>
      <c r="F26" s="86"/>
      <c r="G26" s="87" t="str">
        <f>協議様式!H23</f>
        <v>　</v>
      </c>
      <c r="H26" s="88"/>
    </row>
    <row r="27" spans="1:8" ht="16.5" customHeight="1">
      <c r="B27" s="26" t="s">
        <v>63</v>
      </c>
      <c r="C27" s="84" t="str">
        <f>協議様式!C24</f>
        <v>照明設備（電源がなくても良いもの）</v>
      </c>
      <c r="D27" s="85"/>
      <c r="E27" s="85"/>
      <c r="F27" s="86"/>
      <c r="G27" s="87" t="str">
        <f>協議様式!H24</f>
        <v>　</v>
      </c>
      <c r="H27" s="88"/>
    </row>
    <row r="28" spans="1:8" ht="16.5" customHeight="1">
      <c r="B28" s="26" t="s">
        <v>64</v>
      </c>
      <c r="C28" s="84" t="str">
        <f>協議様式!C25</f>
        <v>衣類掛け等のフック付，又は，荷物置き場設備機能
（耐荷重５ｋｇ以上）</v>
      </c>
      <c r="D28" s="85"/>
      <c r="E28" s="85"/>
      <c r="F28" s="86"/>
      <c r="G28" s="87" t="str">
        <f>協議様式!H25</f>
        <v>　</v>
      </c>
      <c r="H28" s="88"/>
    </row>
    <row r="29" spans="1:8" ht="15" customHeight="1">
      <c r="B29" s="84" t="s">
        <v>31</v>
      </c>
      <c r="C29" s="85"/>
      <c r="D29" s="85"/>
      <c r="E29" s="85"/>
      <c r="F29" s="85"/>
      <c r="G29" s="85"/>
      <c r="H29" s="86"/>
    </row>
    <row r="30" spans="1:8" ht="18" customHeight="1">
      <c r="B30" s="26" t="s">
        <v>65</v>
      </c>
      <c r="C30" s="84" t="str">
        <f>協議様式!C27</f>
        <v>現場に男女がいる場合に男女別の明確な表示</v>
      </c>
      <c r="D30" s="85"/>
      <c r="E30" s="85"/>
      <c r="F30" s="86"/>
      <c r="G30" s="87" t="str">
        <f>協議様式!H27</f>
        <v>　</v>
      </c>
      <c r="H30" s="88"/>
    </row>
    <row r="31" spans="1:8" ht="18" customHeight="1">
      <c r="B31" s="26" t="s">
        <v>66</v>
      </c>
      <c r="C31" s="84" t="str">
        <f>協議様式!C28</f>
        <v>入口の目隠しの設置
（男女別トイレ間も含め入口が直接見えないような配置等）</v>
      </c>
      <c r="D31" s="85"/>
      <c r="E31" s="85"/>
      <c r="F31" s="86"/>
      <c r="G31" s="87" t="str">
        <f>協議様式!H28</f>
        <v>　</v>
      </c>
      <c r="H31" s="88"/>
    </row>
    <row r="32" spans="1:8" ht="18" customHeight="1">
      <c r="B32" s="26" t="s">
        <v>67</v>
      </c>
      <c r="C32" s="84" t="str">
        <f>協議様式!C29</f>
        <v>サニタリーボックス
（女性専用トイレに限る）</v>
      </c>
      <c r="D32" s="85"/>
      <c r="E32" s="85"/>
      <c r="F32" s="86"/>
      <c r="G32" s="87" t="str">
        <f>協議様式!H29</f>
        <v>　</v>
      </c>
      <c r="H32" s="88"/>
    </row>
    <row r="33" spans="2:8" ht="18" customHeight="1">
      <c r="B33" s="26" t="s">
        <v>68</v>
      </c>
      <c r="C33" s="84" t="str">
        <f>協議様式!C30</f>
        <v>鏡付き洗面台</v>
      </c>
      <c r="D33" s="85"/>
      <c r="E33" s="85"/>
      <c r="F33" s="86"/>
      <c r="G33" s="87" t="str">
        <f>協議様式!H30</f>
        <v>　</v>
      </c>
      <c r="H33" s="88"/>
    </row>
    <row r="34" spans="2:8" ht="18" customHeight="1">
      <c r="B34" s="26" t="s">
        <v>69</v>
      </c>
      <c r="C34" s="84" t="str">
        <f>協議様式!C31</f>
        <v>便座除菌シート等の衛生用品（工事期間中常備）</v>
      </c>
      <c r="D34" s="85"/>
      <c r="E34" s="85"/>
      <c r="F34" s="86"/>
      <c r="G34" s="87" t="str">
        <f>協議様式!H31</f>
        <v>　</v>
      </c>
      <c r="H34" s="88"/>
    </row>
    <row r="35" spans="2:8" ht="15" customHeight="1">
      <c r="B35" s="84" t="s">
        <v>38</v>
      </c>
      <c r="C35" s="85"/>
      <c r="D35" s="85"/>
      <c r="E35" s="85"/>
      <c r="F35" s="85"/>
      <c r="G35" s="85"/>
      <c r="H35" s="86"/>
    </row>
    <row r="36" spans="2:8" ht="18" customHeight="1">
      <c r="B36" s="14" t="s">
        <v>70</v>
      </c>
      <c r="C36" s="84" t="str">
        <f>協議様式!C33</f>
        <v>室内寸法900×900mm（半畳程度以上）</v>
      </c>
      <c r="D36" s="85"/>
      <c r="E36" s="85"/>
      <c r="F36" s="86"/>
      <c r="G36" s="87" t="str">
        <f>協議様式!H33</f>
        <v>　</v>
      </c>
      <c r="H36" s="88"/>
    </row>
    <row r="37" spans="2:8" ht="18" customHeight="1">
      <c r="B37" s="14" t="s">
        <v>71</v>
      </c>
      <c r="C37" s="84" t="str">
        <f>協議様式!C34</f>
        <v>擬音装置</v>
      </c>
      <c r="D37" s="85"/>
      <c r="E37" s="85"/>
      <c r="F37" s="86"/>
      <c r="G37" s="87" t="str">
        <f>協議様式!H34</f>
        <v>　</v>
      </c>
      <c r="H37" s="88"/>
    </row>
    <row r="38" spans="2:8" ht="18" customHeight="1">
      <c r="B38" s="14" t="s">
        <v>72</v>
      </c>
      <c r="C38" s="84" t="str">
        <f>協議様式!C35</f>
        <v>フィッティングボード</v>
      </c>
      <c r="D38" s="85"/>
      <c r="E38" s="85"/>
      <c r="F38" s="86"/>
      <c r="G38" s="87" t="str">
        <f>協議様式!H35</f>
        <v>　</v>
      </c>
      <c r="H38" s="88"/>
    </row>
    <row r="39" spans="2:8" ht="18" customHeight="1">
      <c r="B39" s="14" t="s">
        <v>73</v>
      </c>
      <c r="C39" s="84" t="str">
        <f>協議様式!C36</f>
        <v>フラッパー機能の多重化</v>
      </c>
      <c r="D39" s="85"/>
      <c r="E39" s="85"/>
      <c r="F39" s="86"/>
      <c r="G39" s="87" t="str">
        <f>協議様式!H36</f>
        <v>　</v>
      </c>
      <c r="H39" s="88"/>
    </row>
    <row r="40" spans="2:8" ht="18" customHeight="1">
      <c r="B40" s="14" t="s">
        <v>74</v>
      </c>
      <c r="C40" s="84" t="str">
        <f>協議様式!C37</f>
        <v>窓など室内温度の調整が可能な設備</v>
      </c>
      <c r="D40" s="85"/>
      <c r="E40" s="85"/>
      <c r="F40" s="86"/>
      <c r="G40" s="87" t="str">
        <f>協議様式!H37</f>
        <v>　</v>
      </c>
      <c r="H40" s="88"/>
    </row>
    <row r="41" spans="2:8" ht="18" customHeight="1">
      <c r="B41" s="14" t="s">
        <v>75</v>
      </c>
      <c r="C41" s="84" t="str">
        <f>協議様式!C38</f>
        <v>小物置場等（トイレットペーパー予備置き場）</v>
      </c>
      <c r="D41" s="85"/>
      <c r="E41" s="85"/>
      <c r="F41" s="86"/>
      <c r="G41" s="87" t="str">
        <f>協議様式!H38</f>
        <v>　</v>
      </c>
      <c r="H41" s="88"/>
    </row>
    <row r="42" spans="2:8" ht="18" customHeight="1">
      <c r="B42" s="36"/>
      <c r="C42" s="36"/>
      <c r="D42" s="36"/>
      <c r="E42" s="36"/>
      <c r="F42" s="36"/>
      <c r="G42" s="36"/>
      <c r="H42" s="36"/>
    </row>
  </sheetData>
  <mergeCells count="70">
    <mergeCell ref="B1:D1"/>
    <mergeCell ref="F1:H1"/>
    <mergeCell ref="B2:H2"/>
    <mergeCell ref="B3:H3"/>
    <mergeCell ref="B4:D4"/>
    <mergeCell ref="E4:H4"/>
    <mergeCell ref="B5:D5"/>
    <mergeCell ref="E5:H5"/>
    <mergeCell ref="B6:D6"/>
    <mergeCell ref="E6:H6"/>
    <mergeCell ref="B7:D8"/>
    <mergeCell ref="F7:H7"/>
    <mergeCell ref="F8:H8"/>
    <mergeCell ref="B9:D11"/>
    <mergeCell ref="F9:H9"/>
    <mergeCell ref="F10:H10"/>
    <mergeCell ref="F11:G11"/>
    <mergeCell ref="B12:D12"/>
    <mergeCell ref="E12:H12"/>
    <mergeCell ref="B13:D13"/>
    <mergeCell ref="E13:H13"/>
    <mergeCell ref="B14:D14"/>
    <mergeCell ref="E14:H14"/>
    <mergeCell ref="B15:D20"/>
    <mergeCell ref="F15:G15"/>
    <mergeCell ref="F16:G16"/>
    <mergeCell ref="F17:G17"/>
    <mergeCell ref="F18:G18"/>
    <mergeCell ref="F19:G19"/>
    <mergeCell ref="F20:G20"/>
    <mergeCell ref="B21:F21"/>
    <mergeCell ref="G21:H21"/>
    <mergeCell ref="B22:H22"/>
    <mergeCell ref="C23:F23"/>
    <mergeCell ref="G23:H23"/>
    <mergeCell ref="C30:F30"/>
    <mergeCell ref="G30:H30"/>
    <mergeCell ref="C24:F24"/>
    <mergeCell ref="G24:H24"/>
    <mergeCell ref="C25:F25"/>
    <mergeCell ref="G25:H25"/>
    <mergeCell ref="C26:F26"/>
    <mergeCell ref="G26:H26"/>
    <mergeCell ref="C27:F27"/>
    <mergeCell ref="G27:H27"/>
    <mergeCell ref="C28:F28"/>
    <mergeCell ref="G28:H28"/>
    <mergeCell ref="B29:H29"/>
    <mergeCell ref="C37:F37"/>
    <mergeCell ref="G37:H37"/>
    <mergeCell ref="C31:F31"/>
    <mergeCell ref="G31:H31"/>
    <mergeCell ref="C32:F32"/>
    <mergeCell ref="G32:H32"/>
    <mergeCell ref="C33:F33"/>
    <mergeCell ref="G33:H33"/>
    <mergeCell ref="C34:F34"/>
    <mergeCell ref="G34:H34"/>
    <mergeCell ref="B35:H35"/>
    <mergeCell ref="C36:F36"/>
    <mergeCell ref="G36:H36"/>
    <mergeCell ref="C41:F41"/>
    <mergeCell ref="G41:H41"/>
    <mergeCell ref="B42:H42"/>
    <mergeCell ref="C38:F38"/>
    <mergeCell ref="G38:H38"/>
    <mergeCell ref="C39:F39"/>
    <mergeCell ref="G39:H39"/>
    <mergeCell ref="C40:F40"/>
    <mergeCell ref="G40:H40"/>
  </mergeCells>
  <phoneticPr fontId="2"/>
  <hyperlinks>
    <hyperlink ref="F1"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協議様式</vt:lpstr>
      <vt:lpstr>報告様式</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2020-03-12T05:36:35Z</cp:lastPrinted>
  <dcterms:created xsi:type="dcterms:W3CDTF">2020-03-12T01:39:23Z</dcterms:created>
  <dcterms:modified xsi:type="dcterms:W3CDTF">2020-03-17T08:18:53Z</dcterms:modified>
</cp:coreProperties>
</file>