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80" windowWidth="14940" windowHeight="775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8" r:id="rId14"/>
    <sheet name="施設類型別ストック情報分析表①" sheetId="19" r:id="rId15"/>
    <sheet name="施設類型別ストック情報分析表②" sheetId="20" r:id="rId16"/>
  </sheets>
  <calcPr calcId="145621"/>
</workbook>
</file>

<file path=xl/calcChain.xml><?xml version="1.0" encoding="utf-8"?>
<calcChain xmlns="http://schemas.openxmlformats.org/spreadsheetml/2006/main">
  <c r="AK34" i="11" l="1"/>
  <c r="AA68" i="11" l="1"/>
  <c r="AA70" i="11"/>
  <c r="AA72" i="11"/>
  <c r="AA69" i="11"/>
  <c r="V34" i="11"/>
  <c r="Q34" i="11"/>
  <c r="AA30" i="11"/>
  <c r="AA31" i="11"/>
  <c r="AA32" i="11"/>
  <c r="AA33" i="11"/>
  <c r="AA29" i="11"/>
  <c r="AA28" i="11"/>
  <c r="AA9" i="11"/>
  <c r="AA8" i="11"/>
  <c r="AA34" i="11" l="1"/>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BW42" i="9"/>
  <c r="BE42" i="9"/>
  <c r="AM42" i="9"/>
  <c r="U42" i="9"/>
  <c r="C42" i="9"/>
  <c r="BW41" i="9"/>
  <c r="BE41" i="9"/>
  <c r="AM41" i="9"/>
  <c r="U41" i="9"/>
  <c r="C41" i="9"/>
  <c r="BW40" i="9"/>
  <c r="BE40" i="9"/>
  <c r="AM40" i="9"/>
  <c r="U40" i="9"/>
  <c r="C40" i="9"/>
  <c r="BW39" i="9"/>
  <c r="BE39" i="9"/>
  <c r="AM39" i="9"/>
  <c r="U39" i="9"/>
  <c r="C39" i="9"/>
  <c r="BE38" i="9"/>
  <c r="AM38" i="9"/>
  <c r="U38" i="9"/>
  <c r="C38" i="9"/>
  <c r="BE37" i="9"/>
  <c r="AM37" i="9"/>
  <c r="C37" i="9"/>
  <c r="BE36" i="9"/>
  <c r="BE35" i="9"/>
  <c r="BE34"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c r="U35" i="9" s="1"/>
  <c r="U36" i="9" s="1"/>
  <c r="U37" i="9" s="1"/>
  <c r="AM34" i="9" l="1"/>
  <c r="AM35" i="9" s="1"/>
  <c r="AM36" i="9" s="1"/>
  <c r="BW34" i="9" l="1"/>
  <c r="BW35" i="9" s="1"/>
  <c r="BW36" i="9" s="1"/>
  <c r="BW37" i="9" s="1"/>
  <c r="BW38" i="9" s="1"/>
  <c r="CO34" i="9" l="1"/>
  <c r="CO35" i="9" s="1"/>
  <c r="CO36" i="9" s="1"/>
  <c r="CO37" i="9" s="1"/>
  <c r="CO38" i="9" s="1"/>
  <c r="CO39" i="9" s="1"/>
  <c r="CO40" i="9" s="1"/>
  <c r="CO41" i="9" s="1"/>
  <c r="CO42" i="9" s="1"/>
</calcChain>
</file>

<file path=xl/sharedStrings.xml><?xml version="1.0" encoding="utf-8"?>
<sst xmlns="http://schemas.openxmlformats.org/spreadsheetml/2006/main" count="989" uniqueCount="579">
  <si>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</si>
  <si>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</si>
  <si>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</si>
  <si>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</si>
  <si>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</si>
  <si>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</si>
  <si>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</si>
  <si>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</si>
  <si>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</si>
  <si>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</si>
  <si>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</si>
  <si>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</si>
  <si>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</si>
  <si>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</si>
  <si>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</si>
  <si>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</si>
  <si>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</si>
  <si>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</si>
  <si>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</si>
  <si>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</si>
  <si>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</si>
  <si>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</si>
  <si>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</si>
  <si>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</si>
  <si>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</si>
  <si>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</si>
  <si>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</si>
  <si>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</si>
  <si>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</si>
  <si>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</si>
  <si>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</si>
  <si>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</si>
  <si>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</si>
  <si>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</si>
  <si>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</si>
  <si>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</si>
  <si>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</si>
  <si>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</si>
  <si>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</si>
  <si>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</si>
  <si>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</si>
  <si>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</si>
  <si>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</si>
  <si>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</si>
  <si>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</si>
  <si>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</si>
  <si>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</si>
  <si>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</si>
  <si>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</si>
  <si>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</si>
  <si>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</si>
  <si>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</si>
  <si>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</si>
  <si>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</si>
  <si>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</si>
  <si>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</si>
  <si>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</si>
  <si>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</si>
  <si>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</si>
  <si>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</si>
  <si>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</si>
  <si>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</si>
  <si>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</si>
  <si>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</si>
  <si>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</si>
  <si>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</si>
  <si>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</si>
  <si>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</si>
  <si>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</si>
  <si>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</si>
  <si>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</si>
  <si>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</si>
  <si>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</si>
  <si>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</si>
  <si>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</si>
  <si>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</si>
  <si>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</si>
  <si>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</si>
  <si>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</si>
  <si>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</si>
  <si>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</si>
  <si>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川西市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</si>
  <si>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</si>
  <si>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</si>
  <si>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</si>
  <si>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</si>
  <si>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</si>
  <si>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</si>
  <si>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</si>
  <si>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</si>
  <si>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</si>
  <si>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</si>
  <si>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</si>
  <si>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</si>
  <si>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</si>
  <si>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</si>
  <si>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</si>
  <si>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</si>
  <si>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</si>
  <si>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</si>
  <si>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</si>
  <si>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</si>
  <si>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</si>
  <si>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</si>
  <si>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</si>
  <si>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</si>
  <si>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</si>
  <si>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</si>
  <si>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</si>
  <si>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</si>
  <si>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</si>
  <si>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</si>
  <si>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</si>
  <si>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</si>
  <si>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</si>
  <si>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</si>
  <si>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</si>
  <si>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</si>
  <si>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</si>
  <si>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</si>
  <si>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</si>
  <si>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</si>
  <si>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</si>
  <si>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</si>
  <si>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</si>
  <si>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</si>
  <si>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</si>
  <si>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</si>
  <si>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</si>
  <si>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</si>
  <si>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</si>
  <si>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</si>
  <si>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</si>
  <si>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病院事業会計</t>
    <phoneticPr fontId="5"/>
  </si>
  <si>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</si>
  <si>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</si>
  <si>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</si>
  <si>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</si>
  <si>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</si>
  <si>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</si>
  <si>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</si>
  <si>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</si>
  <si>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</si>
  <si>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</si>
  <si>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</si>
  <si>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</si>
  <si>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</si>
  <si>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</si>
  <si>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</si>
  <si>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</si>
  <si>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</si>
  <si>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</si>
  <si>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</si>
  <si>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</si>
  <si>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</si>
  <si>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</si>
  <si>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</si>
  <si>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</si>
  <si>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</si>
  <si>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</si>
  <si>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</si>
  <si>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</si>
  <si>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</si>
  <si>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</si>
  <si>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</si>
  <si>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</si>
  <si>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</si>
  <si>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</si>
  <si>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</si>
  <si>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</si>
  <si>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</si>
  <si>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</si>
  <si>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</si>
  <si>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</si>
  <si>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</si>
  <si>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</si>
  <si>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</si>
  <si>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</si>
  <si>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</si>
  <si>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</si>
  <si>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</si>
  <si>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</si>
  <si>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</si>
  <si>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</si>
  <si>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</si>
  <si>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</si>
  <si>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</si>
  <si>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</si>
  <si>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</si>
  <si>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</si>
  <si>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</si>
  <si>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</si>
  <si>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</si>
  <si>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兵庫県川西市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</si>
  <si>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</si>
  <si>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</si>
  <si>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</si>
  <si>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</si>
  <si>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</si>
  <si>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</si>
  <si>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</si>
  <si>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</si>
  <si>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</si>
  <si>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</si>
  <si>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</si>
  <si>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</si>
  <si>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</si>
  <si>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</si>
  <si>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</si>
  <si>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</si>
  <si>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</si>
  <si>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</si>
  <si>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</si>
  <si>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</si>
  <si>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</si>
  <si>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</si>
  <si>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</si>
  <si>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</si>
  <si>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</si>
  <si>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</si>
  <si>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</si>
  <si>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</si>
  <si>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</si>
  <si>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</si>
  <si>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</si>
  <si>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</si>
  <si>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</si>
  <si>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</si>
  <si>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</si>
  <si>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</si>
  <si>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</si>
  <si>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</si>
  <si>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</si>
  <si>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</si>
  <si>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</si>
  <si>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</si>
  <si>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</si>
  <si>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</si>
  <si>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</si>
  <si>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</si>
  <si>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</si>
  <si>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</si>
  <si>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</si>
  <si>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</si>
  <si>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</si>
  <si>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</si>
  <si>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</si>
  <si>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</si>
  <si>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</si>
  <si>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</si>
  <si>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</si>
  <si>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</si>
  <si>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</si>
  <si>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</si>
  <si>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</si>
  <si>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</si>
  <si>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</si>
  <si>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</si>
  <si>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</si>
  <si>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</si>
  <si>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</si>
  <si>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</si>
  <si>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</si>
  <si>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</si>
  <si>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</si>
  <si>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</si>
  <si>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</si>
  <si>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</si>
  <si>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</si>
  <si>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</si>
  <si>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</si>
  <si>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</si>
  <si>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</si>
  <si>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</si>
  <si>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</si>
  <si>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</si>
  <si>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</si>
  <si>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</si>
  <si>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</si>
  <si>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</si>
  <si>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</si>
  <si>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</si>
  <si>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</si>
  <si>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</si>
  <si>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</si>
  <si>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</si>
  <si>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</si>
  <si>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</si>
  <si>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</si>
  <si>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</si>
  <si>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</si>
  <si>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</si>
  <si>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</si>
  <si>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</si>
  <si>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</si>
  <si>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</si>
  <si>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</si>
  <si>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</si>
  <si>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</si>
  <si>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</si>
  <si>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</si>
  <si>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</si>
  <si>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</si>
  <si>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</si>
  <si>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</si>
  <si>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</si>
  <si>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</si>
  <si>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</si>
  <si>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</si>
  <si>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</si>
  <si>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</si>
  <si>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</si>
  <si>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</si>
  <si>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</si>
  <si>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</si>
  <si>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宅地造成</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</si>
  <si>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</si>
  <si>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</si>
  <si>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</si>
  <si>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</si>
  <si>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</si>
  <si>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</si>
  <si>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</si>
  <si>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</si>
  <si>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</si>
  <si>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</si>
  <si>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</si>
  <si>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</si>
  <si>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</si>
  <si>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</si>
  <si>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</si>
  <si>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</si>
  <si>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</si>
  <si>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</si>
  <si>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</si>
  <si>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</si>
  <si>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</si>
  <si>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</si>
  <si>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</si>
  <si>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</si>
  <si>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</si>
  <si>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兵庫県川西市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</si>
  <si>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</si>
  <si>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</si>
  <si>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</si>
  <si>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</si>
  <si>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</si>
  <si>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</si>
  <si>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</si>
  <si>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</si>
  <si>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</si>
  <si>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</si>
  <si>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</si>
  <si>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</si>
  <si>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</si>
  <si>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</si>
  <si>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</si>
  <si>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</si>
  <si>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</si>
  <si>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</si>
  <si>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</si>
  <si>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</si>
  <si>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用地先行取得事業特別会計</t>
    <phoneticPr fontId="5"/>
  </si>
  <si>
    <t>中央北地区土地区画整理事業特別会計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</si>
  <si>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</si>
  <si>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</si>
  <si>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</si>
  <si>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</si>
  <si>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</si>
  <si>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</si>
  <si>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</si>
  <si>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</si>
  <si>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</si>
  <si>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</si>
  <si>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</si>
  <si>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</si>
  <si>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</si>
  <si>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</si>
  <si>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</si>
  <si>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農業共済事業特別会計</t>
    <phoneticPr fontId="5"/>
  </si>
  <si>
    <t>-</t>
    <phoneticPr fontId="5"/>
  </si>
  <si>
    <t>介護保険事業特別会計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</si>
  <si>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</si>
  <si>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</si>
  <si>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</si>
  <si>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</si>
  <si>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</si>
  <si>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</si>
  <si>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</si>
  <si>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</si>
  <si>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</si>
  <si>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</si>
  <si>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</si>
  <si>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</si>
  <si>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</si>
  <si>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</si>
  <si>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</si>
  <si>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</si>
  <si>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</si>
  <si>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</si>
  <si>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</si>
  <si>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</si>
  <si>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</si>
  <si>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</si>
  <si>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</si>
  <si>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</si>
  <si>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</si>
  <si>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</si>
  <si>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</si>
  <si>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</si>
  <si>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</si>
  <si>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</si>
  <si>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</si>
  <si>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</si>
  <si>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</si>
  <si>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</si>
  <si>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</si>
  <si>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</si>
  <si>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</si>
  <si>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</si>
  <si>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</si>
  <si>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</si>
  <si>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</si>
  <si>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</si>
  <si>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</si>
  <si>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</si>
  <si>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</si>
  <si>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</si>
  <si>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</si>
  <si>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</si>
  <si>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</si>
  <si>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</si>
  <si>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</si>
  <si>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</si>
  <si>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</si>
  <si>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</si>
  <si>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</si>
  <si>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</si>
  <si>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</si>
  <si>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</si>
  <si>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</si>
  <si>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</si>
  <si>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</si>
  <si>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</si>
  <si>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</si>
  <si>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</si>
  <si>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</si>
  <si>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</si>
  <si>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</si>
  <si>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</si>
  <si>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</si>
  <si>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</si>
  <si>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</si>
  <si>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</si>
  <si>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</si>
  <si>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</si>
  <si>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</si>
  <si>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</si>
  <si>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</si>
  <si>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</si>
  <si>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</si>
  <si>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</si>
  <si>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</si>
  <si>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</si>
  <si>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</si>
  <si>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</si>
  <si>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</si>
  <si>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</si>
  <si>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</si>
  <si>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</si>
  <si>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</si>
  <si>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</si>
  <si>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</si>
  <si>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</si>
  <si>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</si>
  <si>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</si>
  <si>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</si>
  <si>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</si>
  <si>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</si>
  <si>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</si>
  <si>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</si>
  <si>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</si>
  <si>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</si>
  <si>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</si>
  <si>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</si>
  <si>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</si>
  <si>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</si>
  <si>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</si>
  <si>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</si>
  <si>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</si>
  <si>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</si>
  <si>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</si>
  <si>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</si>
  <si>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</si>
  <si>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</si>
  <si>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</si>
  <si>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</si>
  <si>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</si>
  <si>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</si>
  <si>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</si>
  <si>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</si>
  <si>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</si>
  <si>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</si>
  <si>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</si>
  <si>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</si>
  <si>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</si>
  <si>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</si>
  <si>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</si>
  <si>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</si>
  <si>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</si>
  <si>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</si>
  <si>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</si>
  <si>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</si>
  <si>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</si>
  <si>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</si>
  <si>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</si>
  <si>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</si>
  <si>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</si>
  <si>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</si>
  <si>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</si>
  <si>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</si>
  <si>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</si>
  <si>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</si>
  <si>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</si>
  <si>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</si>
  <si>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0.33</t>
  </si>
  <si>
    <t>病院事業会計</t>
  </si>
  <si>
    <t>▲ 0.80</t>
  </si>
  <si>
    <t>▲ 2.14</t>
  </si>
  <si>
    <t>▲ 2.10</t>
  </si>
  <si>
    <t>▲ 3.47</t>
  </si>
  <si>
    <t>▲ 2.06</t>
  </si>
  <si>
    <t>水道事業会計</t>
  </si>
  <si>
    <t>下水道事業会計</t>
  </si>
  <si>
    <t>一般会計</t>
  </si>
  <si>
    <t>国民健康保険事業特別会計</t>
  </si>
  <si>
    <t>▲ 2.46</t>
  </si>
  <si>
    <t>▲ 1.57</t>
  </si>
  <si>
    <t>介護保険事業特別会計</t>
  </si>
  <si>
    <t>後期高齢者医療事業特別会計</t>
  </si>
  <si>
    <t>用地先行取得事業特別会計</t>
  </si>
  <si>
    <t>その他会計（赤字）</t>
  </si>
  <si>
    <t>その他会計（黒字）</t>
  </si>
  <si>
    <t>川西市土地開発公社</t>
    <rPh sb="0" eb="3">
      <t>カワ</t>
    </rPh>
    <rPh sb="3" eb="5">
      <t>トチ</t>
    </rPh>
    <rPh sb="5" eb="7">
      <t>カイハツ</t>
    </rPh>
    <rPh sb="7" eb="9">
      <t>コウシャ</t>
    </rPh>
    <phoneticPr fontId="2"/>
  </si>
  <si>
    <t>川西市都市整備公社</t>
    <rPh sb="0" eb="3">
      <t>カワ</t>
    </rPh>
    <rPh sb="3" eb="5">
      <t>トシ</t>
    </rPh>
    <rPh sb="5" eb="7">
      <t>セイビ</t>
    </rPh>
    <rPh sb="7" eb="9">
      <t>コウシャ</t>
    </rPh>
    <phoneticPr fontId="2"/>
  </si>
  <si>
    <t>パルティ川西</t>
    <rPh sb="4" eb="6">
      <t>カワニシ</t>
    </rPh>
    <phoneticPr fontId="2"/>
  </si>
  <si>
    <t>川西市都市開発</t>
    <rPh sb="0" eb="3">
      <t>カワ</t>
    </rPh>
    <rPh sb="3" eb="5">
      <t>トシ</t>
    </rPh>
    <rPh sb="5" eb="7">
      <t>カイハツ</t>
    </rPh>
    <phoneticPr fontId="2"/>
  </si>
  <si>
    <t>川西能勢口振興開発</t>
    <rPh sb="0" eb="2">
      <t>カワニシ</t>
    </rPh>
    <rPh sb="2" eb="4">
      <t>ノセ</t>
    </rPh>
    <rPh sb="4" eb="5">
      <t>グチ</t>
    </rPh>
    <rPh sb="5" eb="7">
      <t>シンコウ</t>
    </rPh>
    <rPh sb="7" eb="9">
      <t>カイハツ</t>
    </rPh>
    <phoneticPr fontId="2"/>
  </si>
  <si>
    <t>一庫ダム湖周辺環境整備センター</t>
    <rPh sb="0" eb="1">
      <t>イチ</t>
    </rPh>
    <rPh sb="1" eb="2">
      <t>コ</t>
    </rPh>
    <rPh sb="4" eb="5">
      <t>ミズウミ</t>
    </rPh>
    <rPh sb="5" eb="7">
      <t>シュウヘン</t>
    </rPh>
    <rPh sb="7" eb="9">
      <t>カンキョウ</t>
    </rPh>
    <rPh sb="9" eb="11">
      <t>セイビ</t>
    </rPh>
    <phoneticPr fontId="2"/>
  </si>
  <si>
    <t>川西市文化・スポーツ振興事業団</t>
    <rPh sb="0" eb="3">
      <t>カワ</t>
    </rPh>
    <rPh sb="3" eb="5">
      <t>ブンカ</t>
    </rPh>
    <rPh sb="10" eb="12">
      <t>シンコウ</t>
    </rPh>
    <rPh sb="12" eb="14">
      <t>ジギョウ</t>
    </rPh>
    <rPh sb="14" eb="15">
      <t>ダン</t>
    </rPh>
    <phoneticPr fontId="2"/>
  </si>
  <si>
    <t>川西市社会福祉協議会</t>
    <rPh sb="0" eb="3">
      <t>カワ</t>
    </rPh>
    <rPh sb="3" eb="5">
      <t>シャカイ</t>
    </rPh>
    <rPh sb="5" eb="7">
      <t>フクシ</t>
    </rPh>
    <rPh sb="7" eb="10">
      <t>キョウギカイ</t>
    </rPh>
    <phoneticPr fontId="2"/>
  </si>
  <si>
    <t>阪神福祉事業団</t>
    <rPh sb="0" eb="2">
      <t>ハンシン</t>
    </rPh>
    <rPh sb="2" eb="4">
      <t>フクシ</t>
    </rPh>
    <rPh sb="4" eb="7">
      <t>ジギョウダン</t>
    </rPh>
    <phoneticPr fontId="2"/>
  </si>
  <si>
    <t>-</t>
    <phoneticPr fontId="2"/>
  </si>
  <si>
    <t>-</t>
    <phoneticPr fontId="2"/>
  </si>
  <si>
    <t>13..8</t>
    <phoneticPr fontId="2"/>
  </si>
  <si>
    <t>猪名川上流広域ごみ処理施設組合</t>
    <rPh sb="0" eb="3">
      <t>イナガワ</t>
    </rPh>
    <rPh sb="3" eb="5">
      <t>ジョウリュウ</t>
    </rPh>
    <rPh sb="5" eb="7">
      <t>コウイキ</t>
    </rPh>
    <rPh sb="9" eb="11">
      <t>ショリ</t>
    </rPh>
    <rPh sb="11" eb="13">
      <t>シセツ</t>
    </rPh>
    <rPh sb="13" eb="15">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</si>
  <si>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</si>
  <si>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兵庫県市町村退職手当組合</t>
    <rPh sb="0" eb="3">
      <t>ヒョウゴケン</t>
    </rPh>
    <rPh sb="3" eb="6">
      <t>シチョウソン</t>
    </rPh>
    <rPh sb="6" eb="8">
      <t>タイショク</t>
    </rPh>
    <rPh sb="8" eb="10">
      <t>テアテ</t>
    </rPh>
    <rPh sb="10" eb="12">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</si>
  <si>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</si>
  <si>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</si>
  <si>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</si>
  <si>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</si>
  <si>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</si>
  <si>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</si>
  <si>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</si>
  <si>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</si>
  <si>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</si>
  <si>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</si>
  <si>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</si>
  <si>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</si>
  <si>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</si>
  <si>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</si>
  <si>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</si>
  <si>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</si>
  <si>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</si>
  <si>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</si>
  <si>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が若干の増加傾向にある一方で将来負担比率が減少していることは、標準財政規模に占める公債費のウエイトが高まっている一方で、その分償還が進み、債務残高が減少してきていることを示している。
　実質公債費比率、将来負担比率ともに類似団体平均より当市の数値は高くなっている。いずれも直ちに数値が低下するものではないが、着実な償還等により、少しずつ平均に近づいていくものと考えている。</t>
    <rPh sb="1" eb="3">
      <t>ジッシツ</t>
    </rPh>
    <rPh sb="3" eb="6">
      <t>コウサイヒ</t>
    </rPh>
    <rPh sb="6" eb="8">
      <t>ヒリツ</t>
    </rPh>
    <rPh sb="9" eb="11">
      <t>ジャッカン</t>
    </rPh>
    <rPh sb="12" eb="14">
      <t>ゾウカ</t>
    </rPh>
    <rPh sb="14" eb="16">
      <t>ケイコウ</t>
    </rPh>
    <rPh sb="19" eb="21">
      <t>イッポウ</t>
    </rPh>
    <rPh sb="22" eb="24">
      <t>ショウライ</t>
    </rPh>
    <rPh sb="24" eb="26">
      <t>フタン</t>
    </rPh>
    <rPh sb="26" eb="28">
      <t>ヒリツ</t>
    </rPh>
    <rPh sb="29" eb="31">
      <t>ゲンショウ</t>
    </rPh>
    <rPh sb="39" eb="41">
      <t>ヒョウジュン</t>
    </rPh>
    <rPh sb="41" eb="43">
      <t>ザイセイ</t>
    </rPh>
    <rPh sb="43" eb="45">
      <t>キボ</t>
    </rPh>
    <rPh sb="46" eb="47">
      <t>シ</t>
    </rPh>
    <rPh sb="49" eb="52">
      <t>コウサイヒ</t>
    </rPh>
    <rPh sb="58" eb="59">
      <t>タカ</t>
    </rPh>
    <rPh sb="64" eb="66">
      <t>イッポウ</t>
    </rPh>
    <rPh sb="70" eb="71">
      <t>ブン</t>
    </rPh>
    <rPh sb="71" eb="73">
      <t>ショウカン</t>
    </rPh>
    <rPh sb="74" eb="75">
      <t>スス</t>
    </rPh>
    <rPh sb="77" eb="79">
      <t>サイム</t>
    </rPh>
    <rPh sb="79" eb="81">
      <t>ザンダカ</t>
    </rPh>
    <rPh sb="82" eb="84">
      <t>ゲンショウ</t>
    </rPh>
    <rPh sb="93" eb="94">
      <t>シメ</t>
    </rPh>
    <rPh sb="101" eb="103">
      <t>ジッシツ</t>
    </rPh>
    <rPh sb="103" eb="106">
      <t>コウサイヒ</t>
    </rPh>
    <rPh sb="106" eb="108">
      <t>ヒリツ</t>
    </rPh>
    <rPh sb="109" eb="111">
      <t>ショウライ</t>
    </rPh>
    <rPh sb="111" eb="113">
      <t>フタン</t>
    </rPh>
    <rPh sb="113" eb="115">
      <t>ヒリツ</t>
    </rPh>
    <rPh sb="144" eb="145">
      <t>タダ</t>
    </rPh>
    <rPh sb="147" eb="149">
      <t>スウチ</t>
    </rPh>
    <rPh sb="150" eb="152">
      <t>テイカ</t>
    </rPh>
    <rPh sb="162" eb="164">
      <t>チャクジツ</t>
    </rPh>
    <rPh sb="165" eb="167">
      <t>ショウカン</t>
    </rPh>
    <rPh sb="167" eb="168">
      <t>トウ</t>
    </rPh>
    <rPh sb="172" eb="173">
      <t>スコ</t>
    </rPh>
    <rPh sb="176" eb="178">
      <t>ヘイキン</t>
    </rPh>
    <rPh sb="179" eb="180">
      <t>チカ</t>
    </rPh>
    <rPh sb="188" eb="189">
      <t>カンガ</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</si>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</sst>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3"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5"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6"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5"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5"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5"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5"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5"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5"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12" xfId="33" quotePrefix="1"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39"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1"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4" xfId="30" applyFont="1" applyFill="1" applyBorder="1" applyAlignment="1" applyProtection="1">
      <alignment horizontal="lef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7" xfId="30" applyNumberFormat="1" applyFont="1" applyFill="1" applyBorder="1" applyAlignment="1" applyProtection="1">
      <alignment horizontal="righ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3"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0"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1"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5"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0"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2"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3"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8" xfId="32" applyNumberFormat="1" applyFont="1" applyFill="1" applyBorder="1" applyAlignment="1" applyProtection="1">
      <alignment horizontal="right" vertical="center" shrinkToFit="1"/>
    </xf>
    <xf numFmtId="177" fontId="26" fillId="5" borderId="169"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4"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0"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7"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25248</c:v>
                </c:pt>
                <c:pt idx="1">
                  <c:v>28126</c:v>
                </c:pt>
                <c:pt idx="2">
                  <c:v>29620</c:v>
                </c:pt>
                <c:pt idx="3">
                  <c:v>37711</c:v>
                </c:pt>
                <c:pt idx="4">
                  <c:v>39951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17921</c:v>
                </c:pt>
                <c:pt idx="1">
                  <c:v>27230</c:v>
                </c:pt>
                <c:pt idx="2">
                  <c:v>34302</c:v>
                </c:pt>
                <c:pt idx="3">
                  <c:v>31708</c:v>
                </c:pt>
                <c:pt idx="4">
                  <c:v>37660</c:v>
                </c:pt>
              </c:numCache>
            </c:numRef>
          </c:val>
          <c:smooth val="0"/>
        </c:ser>
        <c:dLbls>
          <c:showLegendKey val="0"/>
          <c:showVal val="0"/>
          <c:showCatName val="0"/>
          <c:showSerName val="0"/>
          <c:showPercent val="0"/>
          <c:showBubbleSize val="0"/>
        </c:dLbls>
        <c:marker val="1"/>
        <c:smooth val="0"/>
        <c:axId val="94190976"/>
        <c:axId val="94225920"/>
      </c:lineChart>
      <c:catAx>
        <c:axId val="9419097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225920"/>
        <c:crosses val="autoZero"/>
        <c:auto val="1"/>
        <c:lblAlgn val="ctr"/>
        <c:lblOffset val="100"/>
        <c:tickLblSkip val="1"/>
        <c:tickMarkSkip val="1"/>
        <c:noMultiLvlLbl val="0"/>
      </c:catAx>
      <c:valAx>
        <c:axId val="9422592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190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c:v>
                </c:pt>
                <c:pt idx="1">
                  <c:v>1.77</c:v>
                </c:pt>
                <c:pt idx="2">
                  <c:v>1.42</c:v>
                </c:pt>
                <c:pt idx="3">
                  <c:v>1.49</c:v>
                </c:pt>
                <c:pt idx="4">
                  <c:v>1.57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3.17</c:v>
                </c:pt>
                <c:pt idx="1">
                  <c:v>2.89</c:v>
                </c:pt>
                <c:pt idx="2">
                  <c:v>2.87</c:v>
                </c:pt>
                <c:pt idx="3">
                  <c:v>2.85</c:v>
                </c:pt>
                <c:pt idx="4">
                  <c:v>2.8</c:v>
                </c:pt>
              </c:numCache>
            </c:numRef>
          </c:val>
        </c:ser>
        <c:dLbls>
          <c:showLegendKey val="0"/>
          <c:showVal val="0"/>
          <c:showCatName val="0"/>
          <c:showSerName val="0"/>
          <c:showPercent val="0"/>
          <c:showBubbleSize val="0"/>
        </c:dLbls>
        <c:gapWidth val="250"/>
        <c:overlap val="100"/>
        <c:axId val="118092160"/>
        <c:axId val="1180940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-0.33</c:v>
                </c:pt>
                <c:pt idx="1">
                  <c:v>0.21</c:v>
                </c:pt>
                <c:pt idx="2">
                  <c:v>-0.33</c:v>
                </c:pt>
                <c:pt idx="3">
                  <c:v>7.0000000000000007E-2</c:v>
                </c:pt>
                <c:pt idx="4">
                  <c:v>0.11</c:v>
                </c:pt>
              </c:numCache>
            </c:numRef>
          </c:val>
          <c:smooth val="0"/>
        </c:ser>
        <c:dLbls>
          <c:showLegendKey val="0"/>
          <c:showVal val="0"/>
          <c:showCatName val="0"/>
          <c:showSerName val="0"/>
          <c:showPercent val="0"/>
          <c:showBubbleSize val="0"/>
        </c:dLbls>
        <c:marker val="1"/>
        <c:smooth val="0"/>
        <c:axId val="118092160"/>
        <c:axId val="118094080"/>
      </c:lineChart>
      <c:catAx>
        <c:axId val="118092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094080"/>
        <c:crosses val="autoZero"/>
        <c:auto val="1"/>
        <c:lblAlgn val="ctr"/>
        <c:lblOffset val="100"/>
        <c:tickLblSkip val="1"/>
        <c:tickMarkSkip val="1"/>
        <c:noMultiLvlLbl val="0"/>
      </c:catAx>
      <c:valAx>
        <c:axId val="1180940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092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0.15</c:v>
                </c:pt>
                <c:pt idx="2">
                  <c:v>#N/A</c:v>
                </c:pt>
                <c:pt idx="3">
                  <c:v>0.2</c:v>
                </c:pt>
                <c:pt idx="4">
                  <c:v>#N/A</c:v>
                </c:pt>
                <c:pt idx="5">
                  <c:v>0.2</c:v>
                </c:pt>
                <c:pt idx="6">
                  <c:v>#N/A</c:v>
                </c:pt>
                <c:pt idx="7">
                  <c:v>0.24</c:v>
                </c:pt>
                <c:pt idx="8">
                  <c:v>#N/A</c:v>
                </c:pt>
                <c:pt idx="9">
                  <c:v>0.25</c:v>
                </c:pt>
              </c:numCache>
            </c:numRef>
          </c:val>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0.46</c:v>
                </c:pt>
                <c:pt idx="2">
                  <c:v>#N/A</c:v>
                </c:pt>
                <c:pt idx="3">
                  <c:v>0.04</c:v>
                </c:pt>
                <c:pt idx="4">
                  <c:v>#N/A</c:v>
                </c:pt>
                <c:pt idx="5">
                  <c:v>0.69</c:v>
                </c:pt>
                <c:pt idx="6">
                  <c:v>#N/A</c:v>
                </c:pt>
                <c:pt idx="7">
                  <c:v>0.56999999999999995</c:v>
                </c:pt>
                <c:pt idx="8">
                  <c:v>#N/A</c:v>
                </c:pt>
                <c:pt idx="9">
                  <c:v>0.46</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2.46</c:v>
                </c:pt>
                <c:pt idx="1">
                  <c:v>#N/A</c:v>
                </c:pt>
                <c:pt idx="2">
                  <c:v>1.57</c:v>
                </c:pt>
                <c:pt idx="3">
                  <c:v>#N/A</c:v>
                </c:pt>
                <c:pt idx="4">
                  <c:v>#N/A</c:v>
                </c:pt>
                <c:pt idx="5">
                  <c:v>0.15</c:v>
                </c:pt>
                <c:pt idx="6">
                  <c:v>#N/A</c:v>
                </c:pt>
                <c:pt idx="7">
                  <c:v>1.49</c:v>
                </c:pt>
                <c:pt idx="8">
                  <c:v>#N/A</c:v>
                </c:pt>
                <c:pt idx="9">
                  <c:v>1.24</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1.3</c:v>
                </c:pt>
                <c:pt idx="2">
                  <c:v>#N/A</c:v>
                </c:pt>
                <c:pt idx="3">
                  <c:v>1.76</c:v>
                </c:pt>
                <c:pt idx="4">
                  <c:v>#N/A</c:v>
                </c:pt>
                <c:pt idx="5">
                  <c:v>1.42</c:v>
                </c:pt>
                <c:pt idx="6">
                  <c:v>#N/A</c:v>
                </c:pt>
                <c:pt idx="7">
                  <c:v>1.48</c:v>
                </c:pt>
                <c:pt idx="8">
                  <c:v>#N/A</c:v>
                </c:pt>
                <c:pt idx="9">
                  <c:v>1.57</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3.73</c:v>
                </c:pt>
                <c:pt idx="2">
                  <c:v>#N/A</c:v>
                </c:pt>
                <c:pt idx="3">
                  <c:v>4.53</c:v>
                </c:pt>
                <c:pt idx="4">
                  <c:v>#N/A</c:v>
                </c:pt>
                <c:pt idx="5">
                  <c:v>5.38</c:v>
                </c:pt>
                <c:pt idx="6">
                  <c:v>#N/A</c:v>
                </c:pt>
                <c:pt idx="7">
                  <c:v>5.79</c:v>
                </c:pt>
                <c:pt idx="8">
                  <c:v>#N/A</c:v>
                </c:pt>
                <c:pt idx="9">
                  <c:v>6.7</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16.899999999999999</c:v>
                </c:pt>
                <c:pt idx="2">
                  <c:v>#N/A</c:v>
                </c:pt>
                <c:pt idx="3">
                  <c:v>17.170000000000002</c:v>
                </c:pt>
                <c:pt idx="4">
                  <c:v>#N/A</c:v>
                </c:pt>
                <c:pt idx="5">
                  <c:v>12.89</c:v>
                </c:pt>
                <c:pt idx="6">
                  <c:v>#N/A</c:v>
                </c:pt>
                <c:pt idx="7">
                  <c:v>13.12</c:v>
                </c:pt>
                <c:pt idx="8">
                  <c:v>#N/A</c:v>
                </c:pt>
                <c:pt idx="9">
                  <c:v>13.03</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0.8</c:v>
                </c:pt>
                <c:pt idx="1">
                  <c:v>#N/A</c:v>
                </c:pt>
                <c:pt idx="2">
                  <c:v>2.14</c:v>
                </c:pt>
                <c:pt idx="3">
                  <c:v>#N/A</c:v>
                </c:pt>
                <c:pt idx="4">
                  <c:v>2.1</c:v>
                </c:pt>
                <c:pt idx="5">
                  <c:v>#N/A</c:v>
                </c:pt>
                <c:pt idx="6">
                  <c:v>3.47</c:v>
                </c:pt>
                <c:pt idx="7">
                  <c:v>#N/A</c:v>
                </c:pt>
                <c:pt idx="8">
                  <c:v>2.06</c:v>
                </c:pt>
                <c:pt idx="9">
                  <c:v>#N/A</c:v>
                </c:pt>
              </c:numCache>
            </c:numRef>
          </c:val>
        </c:ser>
        <c:dLbls>
          <c:showLegendKey val="0"/>
          <c:showVal val="0"/>
          <c:showCatName val="0"/>
          <c:showSerName val="0"/>
          <c:showPercent val="0"/>
          <c:showBubbleSize val="0"/>
        </c:dLbls>
        <c:gapWidth val="150"/>
        <c:overlap val="100"/>
        <c:axId val="118437760"/>
        <c:axId val="118439296"/>
      </c:barChart>
      <c:catAx>
        <c:axId val="118437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439296"/>
        <c:crosses val="autoZero"/>
        <c:auto val="1"/>
        <c:lblAlgn val="ctr"/>
        <c:lblOffset val="100"/>
        <c:tickLblSkip val="1"/>
        <c:tickMarkSkip val="1"/>
        <c:noMultiLvlLbl val="0"/>
      </c:catAx>
      <c:valAx>
        <c:axId val="118439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437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6771</c:v>
                </c:pt>
                <c:pt idx="5">
                  <c:v>6990</c:v>
                </c:pt>
                <c:pt idx="8">
                  <c:v>6597</c:v>
                </c:pt>
                <c:pt idx="11">
                  <c:v>6472</c:v>
                </c:pt>
                <c:pt idx="14">
                  <c:v>5814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5</c:v>
                </c:pt>
                <c:pt idx="3">
                  <c:v>2</c:v>
                </c:pt>
                <c:pt idx="6">
                  <c:v>0</c:v>
                </c:pt>
                <c:pt idx="9">
                  <c:v>2</c:v>
                </c:pt>
                <c:pt idx="12">
                  <c:v>3</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826</c:v>
                </c:pt>
                <c:pt idx="3">
                  <c:v>810</c:v>
                </c:pt>
                <c:pt idx="6">
                  <c:v>902</c:v>
                </c:pt>
                <c:pt idx="9">
                  <c:v>994</c:v>
                </c:pt>
                <c:pt idx="12">
                  <c:v>974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658</c:v>
                </c:pt>
                <c:pt idx="3">
                  <c:v>764</c:v>
                </c:pt>
                <c:pt idx="6">
                  <c:v>764</c:v>
                </c:pt>
                <c:pt idx="9">
                  <c:v>764</c:v>
                </c:pt>
                <c:pt idx="12">
                  <c:v>764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1170</c:v>
                </c:pt>
                <c:pt idx="3">
                  <c:v>1045</c:v>
                </c:pt>
                <c:pt idx="6">
                  <c:v>916</c:v>
                </c:pt>
                <c:pt idx="9">
                  <c:v>803</c:v>
                </c:pt>
                <c:pt idx="12">
                  <c:v>863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53</c:v>
                </c:pt>
                <c:pt idx="3">
                  <c:v>73</c:v>
                </c:pt>
                <c:pt idx="6">
                  <c:v>73</c:v>
                </c:pt>
                <c:pt idx="9">
                  <c:v>97</c:v>
                </c:pt>
                <c:pt idx="12">
                  <c:v>103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7237</c:v>
                </c:pt>
                <c:pt idx="3">
                  <c:v>7237</c:v>
                </c:pt>
                <c:pt idx="6">
                  <c:v>7289</c:v>
                </c:pt>
                <c:pt idx="9">
                  <c:v>6663</c:v>
                </c:pt>
                <c:pt idx="12">
                  <c:v>6372</c:v>
                </c:pt>
              </c:numCache>
            </c:numRef>
          </c:val>
        </c:ser>
        <c:dLbls>
          <c:showLegendKey val="0"/>
          <c:showVal val="0"/>
          <c:showCatName val="0"/>
          <c:showSerName val="0"/>
          <c:showPercent val="0"/>
          <c:showBubbleSize val="0"/>
        </c:dLbls>
        <c:gapWidth val="100"/>
        <c:overlap val="100"/>
        <c:axId val="32159232"/>
        <c:axId val="321611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3178</c:v>
                </c:pt>
                <c:pt idx="2">
                  <c:v>#N/A</c:v>
                </c:pt>
                <c:pt idx="3">
                  <c:v>#N/A</c:v>
                </c:pt>
                <c:pt idx="4">
                  <c:v>2941</c:v>
                </c:pt>
                <c:pt idx="5">
                  <c:v>#N/A</c:v>
                </c:pt>
                <c:pt idx="6">
                  <c:v>#N/A</c:v>
                </c:pt>
                <c:pt idx="7">
                  <c:v>3347</c:v>
                </c:pt>
                <c:pt idx="8">
                  <c:v>#N/A</c:v>
                </c:pt>
                <c:pt idx="9">
                  <c:v>#N/A</c:v>
                </c:pt>
                <c:pt idx="10">
                  <c:v>2851</c:v>
                </c:pt>
                <c:pt idx="11">
                  <c:v>#N/A</c:v>
                </c:pt>
                <c:pt idx="12">
                  <c:v>#N/A</c:v>
                </c:pt>
                <c:pt idx="13">
                  <c:v>3265</c:v>
                </c:pt>
                <c:pt idx="14">
                  <c:v>#N/A</c:v>
                </c:pt>
              </c:numCache>
            </c:numRef>
          </c:val>
          <c:smooth val="0"/>
        </c:ser>
        <c:dLbls>
          <c:showLegendKey val="0"/>
          <c:showVal val="0"/>
          <c:showCatName val="0"/>
          <c:showSerName val="0"/>
          <c:showPercent val="0"/>
          <c:showBubbleSize val="0"/>
        </c:dLbls>
        <c:marker val="1"/>
        <c:smooth val="0"/>
        <c:axId val="32159232"/>
        <c:axId val="32161152"/>
      </c:lineChart>
      <c:catAx>
        <c:axId val="32159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161152"/>
        <c:crosses val="autoZero"/>
        <c:auto val="1"/>
        <c:lblAlgn val="ctr"/>
        <c:lblOffset val="100"/>
        <c:tickLblSkip val="1"/>
        <c:tickMarkSkip val="1"/>
        <c:noMultiLvlLbl val="0"/>
      </c:catAx>
      <c:valAx>
        <c:axId val="32161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159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38577</c:v>
                </c:pt>
                <c:pt idx="5">
                  <c:v>41030</c:v>
                </c:pt>
                <c:pt idx="8">
                  <c:v>42553</c:v>
                </c:pt>
                <c:pt idx="11">
                  <c:v>43231</c:v>
                </c:pt>
                <c:pt idx="14">
                  <c:v>44832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15162</c:v>
                </c:pt>
                <c:pt idx="5">
                  <c:v>13728</c:v>
                </c:pt>
                <c:pt idx="8">
                  <c:v>13279</c:v>
                </c:pt>
                <c:pt idx="11">
                  <c:v>14394</c:v>
                </c:pt>
                <c:pt idx="14">
                  <c:v>16542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3645</c:v>
                </c:pt>
                <c:pt idx="5">
                  <c:v>5721</c:v>
                </c:pt>
                <c:pt idx="8">
                  <c:v>4601</c:v>
                </c:pt>
                <c:pt idx="11">
                  <c:v>3782</c:v>
                </c:pt>
                <c:pt idx="14">
                  <c:v>5222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35</c:v>
                </c:pt>
                <c:pt idx="3">
                  <c:v>62</c:v>
                </c:pt>
                <c:pt idx="6">
                  <c:v>206</c:v>
                </c:pt>
                <c:pt idx="9">
                  <c:v>202</c:v>
                </c:pt>
                <c:pt idx="12">
                  <c:v>191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10118</c:v>
                </c:pt>
                <c:pt idx="3">
                  <c:v>9873</c:v>
                </c:pt>
                <c:pt idx="6">
                  <c:v>9343</c:v>
                </c:pt>
                <c:pt idx="9">
                  <c:v>8584</c:v>
                </c:pt>
                <c:pt idx="12">
                  <c:v>7751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7250</c:v>
                </c:pt>
                <c:pt idx="3">
                  <c:v>6595</c:v>
                </c:pt>
                <c:pt idx="6">
                  <c:v>5931</c:v>
                </c:pt>
                <c:pt idx="9">
                  <c:v>5256</c:v>
                </c:pt>
                <c:pt idx="12">
                  <c:v>4570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8650</c:v>
                </c:pt>
                <c:pt idx="3">
                  <c:v>7722</c:v>
                </c:pt>
                <c:pt idx="6">
                  <c:v>7823</c:v>
                </c:pt>
                <c:pt idx="9">
                  <c:v>7218</c:v>
                </c:pt>
                <c:pt idx="12">
                  <c:v>7278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18174</c:v>
                </c:pt>
                <c:pt idx="3">
                  <c:v>17182</c:v>
                </c:pt>
                <c:pt idx="6">
                  <c:v>16655</c:v>
                </c:pt>
                <c:pt idx="9">
                  <c:v>15788</c:v>
                </c:pt>
                <c:pt idx="12">
                  <c:v>15089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53764</c:v>
                </c:pt>
                <c:pt idx="3">
                  <c:v>57671</c:v>
                </c:pt>
                <c:pt idx="6">
                  <c:v>58028</c:v>
                </c:pt>
                <c:pt idx="9">
                  <c:v>58356</c:v>
                </c:pt>
                <c:pt idx="12">
                  <c:v>61604</c:v>
                </c:pt>
              </c:numCache>
            </c:numRef>
          </c:val>
        </c:ser>
        <c:dLbls>
          <c:showLegendKey val="0"/>
          <c:showVal val="0"/>
          <c:showCatName val="0"/>
          <c:showSerName val="0"/>
          <c:showPercent val="0"/>
          <c:showBubbleSize val="0"/>
        </c:dLbls>
        <c:gapWidth val="100"/>
        <c:overlap val="100"/>
        <c:axId val="94127232"/>
        <c:axId val="94129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40608</c:v>
                </c:pt>
                <c:pt idx="2">
                  <c:v>#N/A</c:v>
                </c:pt>
                <c:pt idx="3">
                  <c:v>#N/A</c:v>
                </c:pt>
                <c:pt idx="4">
                  <c:v>38627</c:v>
                </c:pt>
                <c:pt idx="5">
                  <c:v>#N/A</c:v>
                </c:pt>
                <c:pt idx="6">
                  <c:v>#N/A</c:v>
                </c:pt>
                <c:pt idx="7">
                  <c:v>37552</c:v>
                </c:pt>
                <c:pt idx="8">
                  <c:v>#N/A</c:v>
                </c:pt>
                <c:pt idx="9">
                  <c:v>#N/A</c:v>
                </c:pt>
                <c:pt idx="10">
                  <c:v>33998</c:v>
                </c:pt>
                <c:pt idx="11">
                  <c:v>#N/A</c:v>
                </c:pt>
                <c:pt idx="12">
                  <c:v>#N/A</c:v>
                </c:pt>
                <c:pt idx="13">
                  <c:v>29887</c:v>
                </c:pt>
                <c:pt idx="14">
                  <c:v>#N/A</c:v>
                </c:pt>
              </c:numCache>
            </c:numRef>
          </c:val>
          <c:smooth val="0"/>
        </c:ser>
        <c:dLbls>
          <c:showLegendKey val="0"/>
          <c:showVal val="0"/>
          <c:showCatName val="0"/>
          <c:showSerName val="0"/>
          <c:showPercent val="0"/>
          <c:showBubbleSize val="0"/>
        </c:dLbls>
        <c:marker val="1"/>
        <c:smooth val="0"/>
        <c:axId val="94127232"/>
        <c:axId val="94129152"/>
      </c:lineChart>
      <c:catAx>
        <c:axId val="94127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4129152"/>
        <c:crosses val="autoZero"/>
        <c:auto val="1"/>
        <c:lblAlgn val="ctr"/>
        <c:lblOffset val="100"/>
        <c:tickLblSkip val="1"/>
        <c:tickMarkSkip val="1"/>
        <c:noMultiLvlLbl val="0"/>
      </c:catAx>
      <c:valAx>
        <c:axId val="94129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127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924864"/>
        <c:axId val="125926784"/>
      </c:scatterChart>
      <c:valAx>
        <c:axId val="1259248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26784"/>
        <c:crosses val="autoZero"/>
        <c:crossBetween val="midCat"/>
      </c:valAx>
      <c:valAx>
        <c:axId val="1259267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248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11.4</c:v>
                </c:pt>
                <c:pt idx="1">
                  <c:v>11.7</c:v>
                </c:pt>
                <c:pt idx="2">
                  <c:v>12.3</c:v>
                </c:pt>
                <c:pt idx="3">
                  <c:v>11.9</c:v>
                </c:pt>
                <c:pt idx="4">
                  <c:v>12.2</c:v>
                </c:pt>
              </c:numCache>
            </c:numRef>
          </c:xVal>
          <c:yVal>
            <c:numRef>
              <c:f>公会計指標分析・財政指標組合せ分析表!$K$73:$O$73</c:f>
              <c:numCache>
                <c:formatCode>#,##0.0;"▲ "#,##0.0</c:formatCode>
                <c:ptCount val="5"/>
                <c:pt idx="0">
                  <c:v>160.9</c:v>
                </c:pt>
                <c:pt idx="1">
                  <c:v>152.6</c:v>
                </c:pt>
                <c:pt idx="2">
                  <c:v>147.30000000000001</c:v>
                </c:pt>
                <c:pt idx="3">
                  <c:v>133.4</c:v>
                </c:pt>
                <c:pt idx="4">
                  <c:v>114.1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2712160979877516E-2"/>
                </c:manualLayout>
              </c:layout>
              <c:tx>
                <c:strRef>
                  <c:f>公会計指標分析・財政指標組合せ分析表!$K$72</c:f>
                  <c:strCache>
                    <c:ptCount val="1"/>
                    <c:pt idx="0">
                      <c:v>H23</c:v>
                    </c:pt>
                  </c:strCache>
                </c:strRef>
              </c:tx>
              <c:dLblPos val="r"/>
              <c:showLegendKey val="0"/>
              <c:showVal val="0"/>
              <c:showCatName val="0"/>
              <c:showSerName val="0"/>
              <c:showPercent val="0"/>
              <c:showBubbleSize val="0"/>
            </c:dLbl>
            <c:dLbl>
              <c:idx val="1"/>
              <c:layout>
                <c:manualLayout>
                  <c:x val="0"/>
                  <c:y val="5.2447120580515674E-3"/>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dLbl>
            <c:dLbl>
              <c:idx val="2"/>
              <c:layout>
                <c:manualLayout>
                  <c:x val="0"/>
                  <c:y val="7.4679635633781074E-3"/>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5.3</c:v>
                </c:pt>
                <c:pt idx="1">
                  <c:v>5.2</c:v>
                </c:pt>
                <c:pt idx="2">
                  <c:v>5.3</c:v>
                </c:pt>
                <c:pt idx="3">
                  <c:v>5.0999999999999996</c:v>
                </c:pt>
                <c:pt idx="4">
                  <c:v>4.8</c:v>
                </c:pt>
              </c:numCache>
            </c:numRef>
          </c:xVal>
          <c:yVal>
            <c:numRef>
              <c:f>公会計指標分析・財政指標組合せ分析表!$K$77:$O$77</c:f>
              <c:numCache>
                <c:formatCode>#,##0.0;"▲ "#,##0.0</c:formatCode>
                <c:ptCount val="5"/>
                <c:pt idx="0">
                  <c:v>93.2</c:v>
                </c:pt>
                <c:pt idx="1">
                  <c:v>88.7</c:v>
                </c:pt>
                <c:pt idx="2">
                  <c:v>80</c:v>
                </c:pt>
                <c:pt idx="3">
                  <c:v>61.4</c:v>
                </c:pt>
                <c:pt idx="4">
                  <c:v>25.4</c:v>
                </c:pt>
              </c:numCache>
            </c:numRef>
          </c:yVal>
          <c:smooth val="0"/>
        </c:ser>
        <c:dLbls>
          <c:showLegendKey val="0"/>
          <c:showVal val="0"/>
          <c:showCatName val="0"/>
          <c:showSerName val="0"/>
          <c:showPercent val="0"/>
          <c:showBubbleSize val="0"/>
        </c:dLbls>
        <c:axId val="125950592"/>
        <c:axId val="125993728"/>
      </c:scatterChart>
      <c:valAx>
        <c:axId val="125950592"/>
        <c:scaling>
          <c:orientation val="minMax"/>
          <c:max val="13"/>
          <c:min val="4.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993728"/>
        <c:crosses val="autoZero"/>
        <c:crossBetween val="midCat"/>
      </c:valAx>
      <c:valAx>
        <c:axId val="125993728"/>
        <c:scaling>
          <c:orientation val="minMax"/>
          <c:max val="19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95059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実質公債費比率は昨年度に比べ</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ポイント増加しており、これは主に公債費に対する財源（用地売却収入に伴う減債基金の繰入）が減少したことによるものである。</a:t>
          </a:r>
        </a:p>
        <a:p>
          <a:r>
            <a:rPr kumimoji="1" lang="ja-JP" altLang="en-US" sz="1400">
              <a:latin typeface="ＭＳ ゴシック" pitchFamily="49" charset="-128"/>
              <a:ea typeface="ＭＳ ゴシック" pitchFamily="49" charset="-128"/>
            </a:rPr>
            <a:t>　今後について、準元利償還金において都市整備公社に対する補助金、猪名川上流ごみ処理施設組合への組合債償還負担金等が多額なまま推移するものの、一般会計分については、今後数年間のピークの期間を過ぎれば公債費償還が減少していく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が昨年度に比べ改善しているのは、市都市整備公社への債務負担行為による支出予定額など将来負担額が減少するとともに、都市計画事業の進捗による、都市計画税収の公債費充当可能額など、将来負担額への充当可能特定歳入が増加したことにより、将来負担比率は低下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今後についても、投資的事業の実施にあたっては、事業及び経費の精査を行った上で国の経済対策による財源を積極的に活用するなど、将来負担が増加しないよう努めていく。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0.61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年度においては、平成</a:t>
          </a:r>
          <a:r>
            <a:rPr kumimoji="1" lang="en-US" altLang="ja-JP" sz="1300">
              <a:latin typeface="ＭＳ Ｐゴシック"/>
            </a:rPr>
            <a:t>24</a:t>
          </a:r>
          <a:r>
            <a:rPr kumimoji="1" lang="ja-JP" altLang="en-US" sz="1300">
              <a:latin typeface="ＭＳ Ｐゴシック"/>
            </a:rPr>
            <a:t>年度と比較して地方消費税交付金が増加している等により基準財政収入額が増加したため、結果として財政力指数は</a:t>
          </a:r>
          <a:r>
            <a:rPr kumimoji="1" lang="en-US" altLang="ja-JP" sz="1300">
              <a:latin typeface="ＭＳ Ｐゴシック"/>
            </a:rPr>
            <a:t>0.1</a:t>
          </a:r>
          <a:r>
            <a:rPr kumimoji="1" lang="ja-JP" altLang="en-US" sz="1300">
              <a:latin typeface="ＭＳ Ｐゴシック"/>
            </a:rPr>
            <a:t>ポイント増加している。</a:t>
          </a:r>
          <a:endParaRPr kumimoji="1" lang="en-US" altLang="ja-JP" sz="1300">
            <a:latin typeface="ＭＳ Ｐゴシック"/>
          </a:endParaRPr>
        </a:p>
        <a:p>
          <a:r>
            <a:rPr kumimoji="1" lang="ja-JP" altLang="en-US" sz="1300">
              <a:latin typeface="ＭＳ Ｐゴシック"/>
            </a:rPr>
            <a:t>　今後も、基準財政需要額が増加することが見込まれることから、行財政改革推進計画に基づく事務事業の見直しや定数管理等の取り組みを継続することにより、持続可能な財政運営を確保するよう努める。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57855</xdr:rowOff>
    </xdr:to>
    <xdr:cxnSp macro="">
      <xdr:nvCxnSpPr>
        <xdr:cNvPr id="63" name="直線コネクタ 62"/>
        <xdr:cNvCxnSpPr/>
      </xdr:nvCxnSpPr>
      <xdr:spPr>
        <a:xfrm flipV="1">
          <a:off x="4953000" y="6180667"/>
          <a:ext cx="0" cy="14209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29932</xdr:rowOff>
    </xdr:from>
    <xdr:ext cx="762000" cy="259045"/>
    <xdr:sp macro="" textlink="">
      <xdr:nvSpPr>
        <xdr:cNvPr id="64"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0.44</a:t>
          </a:r>
          <a:endParaRPr kumimoji="1" lang="ja-JP" altLang="en-US" sz="1000" b="1">
            <a:latin typeface="ＭＳ Ｐゴシック"/>
          </a:endParaRPr>
        </a:p>
      </xdr:txBody>
    </xdr:sp>
    <xdr:clientData/>
  </xdr:oneCellAnchor>
  <xdr:twoCellAnchor>
    <xdr:from>
      <xdr:col>7</xdr:col>
      <xdr:colOff>63500</xdr:colOff>
      <xdr:row>44</xdr:row>
      <xdr:rowOff>57855</xdr:rowOff>
    </xdr:from>
    <xdr:to>
      <xdr:col>7</xdr:col>
      <xdr:colOff>241300</xdr:colOff>
      <xdr:row>44</xdr:row>
      <xdr:rowOff>57855</xdr:rowOff>
    </xdr:to>
    <xdr:cxnSp macro="">
      <xdr:nvCxnSpPr>
        <xdr:cNvPr id="65" name="直線コネクタ 64"/>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170039</xdr:rowOff>
    </xdr:from>
    <xdr:to>
      <xdr:col>7</xdr:col>
      <xdr:colOff>152400</xdr:colOff>
      <xdr:row>42</xdr:row>
      <xdr:rowOff>11995</xdr:rowOff>
    </xdr:to>
    <xdr:cxnSp macro="">
      <xdr:nvCxnSpPr>
        <xdr:cNvPr id="68" name="直線コネクタ 67"/>
        <xdr:cNvCxnSpPr/>
      </xdr:nvCxnSpPr>
      <xdr:spPr>
        <a:xfrm flipV="1">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159755</xdr:rowOff>
    </xdr:from>
    <xdr:ext cx="762000" cy="259045"/>
    <xdr:sp macro="" textlink="">
      <xdr:nvSpPr>
        <xdr:cNvPr id="69" name="財政力平均値テキスト"/>
        <xdr:cNvSpPr txBox="1"/>
      </xdr:nvSpPr>
      <xdr:spPr>
        <a:xfrm>
          <a:off x="5041900" y="684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143228</xdr:rowOff>
    </xdr:from>
    <xdr:to>
      <xdr:col>7</xdr:col>
      <xdr:colOff>203200</xdr:colOff>
      <xdr:row>41</xdr:row>
      <xdr:rowOff>73378</xdr:rowOff>
    </xdr:to>
    <xdr:sp macro="" textlink="">
      <xdr:nvSpPr>
        <xdr:cNvPr id="70" name="フローチャート : 判断 69"/>
        <xdr:cNvSpPr/>
      </xdr:nvSpPr>
      <xdr:spPr>
        <a:xfrm>
          <a:off x="49022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170039</xdr:rowOff>
    </xdr:from>
    <xdr:to>
      <xdr:col>6</xdr:col>
      <xdr:colOff>0</xdr:colOff>
      <xdr:row>42</xdr:row>
      <xdr:rowOff>11995</xdr:rowOff>
    </xdr:to>
    <xdr:cxnSp macro="">
      <xdr:nvCxnSpPr>
        <xdr:cNvPr id="71" name="直線コネクタ 70"/>
        <xdr:cNvCxnSpPr/>
      </xdr:nvCxnSpPr>
      <xdr:spPr>
        <a:xfrm>
          <a:off x="3225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116417</xdr:rowOff>
    </xdr:from>
    <xdr:to>
      <xdr:col>6</xdr:col>
      <xdr:colOff>50800</xdr:colOff>
      <xdr:row>41</xdr:row>
      <xdr:rowOff>46567</xdr:rowOff>
    </xdr:to>
    <xdr:sp macro="" textlink="">
      <xdr:nvSpPr>
        <xdr:cNvPr id="72" name="フローチャート : 判断 71"/>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56744</xdr:rowOff>
    </xdr:from>
    <xdr:ext cx="736600" cy="259045"/>
    <xdr:sp macro="" textlink="">
      <xdr:nvSpPr>
        <xdr:cNvPr id="73" name="テキスト ボックス 72"/>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156633</xdr:rowOff>
    </xdr:from>
    <xdr:to>
      <xdr:col>4</xdr:col>
      <xdr:colOff>482600</xdr:colOff>
      <xdr:row>41</xdr:row>
      <xdr:rowOff>170039</xdr:rowOff>
    </xdr:to>
    <xdr:cxnSp macro="">
      <xdr:nvCxnSpPr>
        <xdr:cNvPr id="74" name="直線コネクタ 73"/>
        <xdr:cNvCxnSpPr/>
      </xdr:nvCxnSpPr>
      <xdr:spPr>
        <a:xfrm>
          <a:off x="2336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103011</xdr:rowOff>
    </xdr:from>
    <xdr:to>
      <xdr:col>4</xdr:col>
      <xdr:colOff>533400</xdr:colOff>
      <xdr:row>41</xdr:row>
      <xdr:rowOff>33161</xdr:rowOff>
    </xdr:to>
    <xdr:sp macro="" textlink="">
      <xdr:nvSpPr>
        <xdr:cNvPr id="75" name="フローチャート : 判断 74"/>
        <xdr:cNvSpPr/>
      </xdr:nvSpPr>
      <xdr:spPr>
        <a:xfrm>
          <a:off x="3175000" y="696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43338</xdr:rowOff>
    </xdr:from>
    <xdr:ext cx="762000" cy="259045"/>
    <xdr:sp macro="" textlink="">
      <xdr:nvSpPr>
        <xdr:cNvPr id="76" name="テキスト ボックス 75"/>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0.88</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129822</xdr:rowOff>
    </xdr:from>
    <xdr:to>
      <xdr:col>3</xdr:col>
      <xdr:colOff>279400</xdr:colOff>
      <xdr:row>41</xdr:row>
      <xdr:rowOff>156633</xdr:rowOff>
    </xdr:to>
    <xdr:cxnSp macro="">
      <xdr:nvCxnSpPr>
        <xdr:cNvPr id="77" name="直線コネクタ 76"/>
        <xdr:cNvCxnSpPr/>
      </xdr:nvCxnSpPr>
      <xdr:spPr>
        <a:xfrm>
          <a:off x="1447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8" name="フローチャート : 判断 77"/>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79" name="テキスト ボックス 78"/>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22578</xdr:rowOff>
    </xdr:from>
    <xdr:to>
      <xdr:col>2</xdr:col>
      <xdr:colOff>127000</xdr:colOff>
      <xdr:row>40</xdr:row>
      <xdr:rowOff>124178</xdr:rowOff>
    </xdr:to>
    <xdr:sp macro="" textlink="">
      <xdr:nvSpPr>
        <xdr:cNvPr id="80" name="フローチャート : 判断 79"/>
        <xdr:cNvSpPr/>
      </xdr:nvSpPr>
      <xdr:spPr>
        <a:xfrm>
          <a:off x="1397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134355</xdr:rowOff>
    </xdr:from>
    <xdr:ext cx="762000" cy="259045"/>
    <xdr:sp macro="" textlink="">
      <xdr:nvSpPr>
        <xdr:cNvPr id="81" name="テキスト ボックス 80"/>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0.94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91316</xdr:rowOff>
    </xdr:from>
    <xdr:ext cx="762000" cy="259045"/>
    <xdr:sp macro="" textlink="">
      <xdr:nvSpPr>
        <xdr:cNvPr id="88" name="財政力該当値テキスト"/>
        <xdr:cNvSpPr txBox="1"/>
      </xdr:nvSpPr>
      <xdr:spPr>
        <a:xfrm>
          <a:off x="5041900" y="712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132645</xdr:rowOff>
    </xdr:from>
    <xdr:to>
      <xdr:col>6</xdr:col>
      <xdr:colOff>50800</xdr:colOff>
      <xdr:row>42</xdr:row>
      <xdr:rowOff>62795</xdr:rowOff>
    </xdr:to>
    <xdr:sp macro="" textlink="">
      <xdr:nvSpPr>
        <xdr:cNvPr id="89" name="円/楕円 88"/>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47572</xdr:rowOff>
    </xdr:from>
    <xdr:ext cx="736600" cy="259045"/>
    <xdr:sp macro="" textlink="">
      <xdr:nvSpPr>
        <xdr:cNvPr id="90" name="テキスト ボックス 89"/>
        <xdr:cNvSpPr txBox="1"/>
      </xdr:nvSpPr>
      <xdr:spPr>
        <a:xfrm>
          <a:off x="3733800" y="72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119239</xdr:rowOff>
    </xdr:from>
    <xdr:to>
      <xdr:col>4</xdr:col>
      <xdr:colOff>533400</xdr:colOff>
      <xdr:row>42</xdr:row>
      <xdr:rowOff>49389</xdr:rowOff>
    </xdr:to>
    <xdr:sp macro="" textlink="">
      <xdr:nvSpPr>
        <xdr:cNvPr id="91" name="円/楕円 90"/>
        <xdr:cNvSpPr/>
      </xdr:nvSpPr>
      <xdr:spPr>
        <a:xfrm>
          <a:off x="3175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34166</xdr:rowOff>
    </xdr:from>
    <xdr:ext cx="762000" cy="259045"/>
    <xdr:sp macro="" textlink="">
      <xdr:nvSpPr>
        <xdr:cNvPr id="92" name="テキスト ボックス 91"/>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105833</xdr:rowOff>
    </xdr:from>
    <xdr:to>
      <xdr:col>3</xdr:col>
      <xdr:colOff>330200</xdr:colOff>
      <xdr:row>42</xdr:row>
      <xdr:rowOff>35983</xdr:rowOff>
    </xdr:to>
    <xdr:sp macro="" textlink="">
      <xdr:nvSpPr>
        <xdr:cNvPr id="93" name="円/楕円 92"/>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20760</xdr:rowOff>
    </xdr:from>
    <xdr:ext cx="762000" cy="259045"/>
    <xdr:sp macro="" textlink="">
      <xdr:nvSpPr>
        <xdr:cNvPr id="94" name="テキスト ボックス 93"/>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79022</xdr:rowOff>
    </xdr:from>
    <xdr:to>
      <xdr:col>2</xdr:col>
      <xdr:colOff>127000</xdr:colOff>
      <xdr:row>42</xdr:row>
      <xdr:rowOff>9172</xdr:rowOff>
    </xdr:to>
    <xdr:sp macro="" textlink="">
      <xdr:nvSpPr>
        <xdr:cNvPr id="95" name="円/楕円 94"/>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165399</xdr:rowOff>
    </xdr:from>
    <xdr:ext cx="762000" cy="259045"/>
    <xdr:sp macro="" textlink="">
      <xdr:nvSpPr>
        <xdr:cNvPr id="96" name="テキスト ボックス 95"/>
        <xdr:cNvSpPr txBox="1"/>
      </xdr:nvSpPr>
      <xdr:spPr>
        <a:xfrm>
          <a:off x="1066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前年度と比較し、地方消費税交付金等の増により経常一般財源総額が増加したため、経常収支比率は</a:t>
          </a:r>
          <a:r>
            <a:rPr kumimoji="1" lang="en-US" altLang="ja-JP" sz="1300">
              <a:latin typeface="ＭＳ Ｐゴシック"/>
            </a:rPr>
            <a:t>2.0</a:t>
          </a:r>
          <a:r>
            <a:rPr kumimoji="1" lang="ja-JP" altLang="en-US" sz="1300">
              <a:latin typeface="ＭＳ Ｐゴシック"/>
            </a:rPr>
            <a:t>ポイント改善となった。</a:t>
          </a:r>
        </a:p>
        <a:p>
          <a:r>
            <a:rPr kumimoji="1" lang="ja-JP" altLang="en-US" sz="1300">
              <a:latin typeface="ＭＳ Ｐゴシック"/>
            </a:rPr>
            <a:t>　改善に向けて、経常経費の削減を引き続き行っていくが、今後も社会保障費の増大が見込まれることから、当面は厳しい状況が続くことが予想される。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151130</xdr:rowOff>
    </xdr:from>
    <xdr:to>
      <xdr:col>7</xdr:col>
      <xdr:colOff>152400</xdr:colOff>
      <xdr:row>65</xdr:row>
      <xdr:rowOff>77046</xdr:rowOff>
    </xdr:to>
    <xdr:cxnSp macro="">
      <xdr:nvCxnSpPr>
        <xdr:cNvPr id="126" name="直線コネクタ 125"/>
        <xdr:cNvCxnSpPr/>
      </xdr:nvCxnSpPr>
      <xdr:spPr>
        <a:xfrm flipV="1">
          <a:off x="4953000" y="1009523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49123</xdr:rowOff>
    </xdr:from>
    <xdr:ext cx="762000" cy="259045"/>
    <xdr:sp macro="" textlink="">
      <xdr:nvSpPr>
        <xdr:cNvPr id="127" name="財政構造の弾力性最小値テキスト"/>
        <xdr:cNvSpPr txBox="1"/>
      </xdr:nvSpPr>
      <xdr:spPr>
        <a:xfrm>
          <a:off x="5041900" y="1119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7</xdr:col>
      <xdr:colOff>63500</xdr:colOff>
      <xdr:row>65</xdr:row>
      <xdr:rowOff>77046</xdr:rowOff>
    </xdr:from>
    <xdr:to>
      <xdr:col>7</xdr:col>
      <xdr:colOff>241300</xdr:colOff>
      <xdr:row>65</xdr:row>
      <xdr:rowOff>77046</xdr:rowOff>
    </xdr:to>
    <xdr:cxnSp macro="">
      <xdr:nvCxnSpPr>
        <xdr:cNvPr id="128" name="直線コネクタ 127"/>
        <xdr:cNvCxnSpPr/>
      </xdr:nvCxnSpPr>
      <xdr:spPr>
        <a:xfrm>
          <a:off x="4864100" y="1122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66057</xdr:rowOff>
    </xdr:from>
    <xdr:ext cx="762000" cy="259045"/>
    <xdr:sp macro="" textlink="">
      <xdr:nvSpPr>
        <xdr:cNvPr id="129"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7</xdr:col>
      <xdr:colOff>63500</xdr:colOff>
      <xdr:row>58</xdr:row>
      <xdr:rowOff>151130</xdr:rowOff>
    </xdr:from>
    <xdr:to>
      <xdr:col>7</xdr:col>
      <xdr:colOff>241300</xdr:colOff>
      <xdr:row>58</xdr:row>
      <xdr:rowOff>151130</xdr:rowOff>
    </xdr:to>
    <xdr:cxnSp macro="">
      <xdr:nvCxnSpPr>
        <xdr:cNvPr id="130" name="直線コネクタ 129"/>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4656</xdr:rowOff>
    </xdr:from>
    <xdr:to>
      <xdr:col>7</xdr:col>
      <xdr:colOff>152400</xdr:colOff>
      <xdr:row>65</xdr:row>
      <xdr:rowOff>165523</xdr:rowOff>
    </xdr:to>
    <xdr:cxnSp macro="">
      <xdr:nvCxnSpPr>
        <xdr:cNvPr id="131" name="直線コネクタ 130"/>
        <xdr:cNvCxnSpPr/>
      </xdr:nvCxnSpPr>
      <xdr:spPr>
        <a:xfrm flipV="1">
          <a:off x="4114800" y="11148906"/>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2"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3" name="フローチャート : 判断 132"/>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165523</xdr:rowOff>
    </xdr:from>
    <xdr:to>
      <xdr:col>6</xdr:col>
      <xdr:colOff>0</xdr:colOff>
      <xdr:row>66</xdr:row>
      <xdr:rowOff>2117</xdr:rowOff>
    </xdr:to>
    <xdr:cxnSp macro="">
      <xdr:nvCxnSpPr>
        <xdr:cNvPr id="134" name="直線コネクタ 133"/>
        <xdr:cNvCxnSpPr/>
      </xdr:nvCxnSpPr>
      <xdr:spPr>
        <a:xfrm flipV="1">
          <a:off x="3225800" y="1130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2117</xdr:rowOff>
    </xdr:from>
    <xdr:to>
      <xdr:col>6</xdr:col>
      <xdr:colOff>50800</xdr:colOff>
      <xdr:row>65</xdr:row>
      <xdr:rowOff>103717</xdr:rowOff>
    </xdr:to>
    <xdr:sp macro="" textlink="">
      <xdr:nvSpPr>
        <xdr:cNvPr id="135" name="フローチャート : 判断 134"/>
        <xdr:cNvSpPr/>
      </xdr:nvSpPr>
      <xdr:spPr>
        <a:xfrm>
          <a:off x="4064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113894</xdr:rowOff>
    </xdr:from>
    <xdr:ext cx="736600" cy="259045"/>
    <xdr:sp macro="" textlink="">
      <xdr:nvSpPr>
        <xdr:cNvPr id="136" name="テキスト ボックス 135"/>
        <xdr:cNvSpPr txBox="1"/>
      </xdr:nvSpPr>
      <xdr:spPr>
        <a:xfrm>
          <a:off x="3733800" y="1091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3</xdr:col>
      <xdr:colOff>279400</xdr:colOff>
      <xdr:row>66</xdr:row>
      <xdr:rowOff>2117</xdr:rowOff>
    </xdr:from>
    <xdr:to>
      <xdr:col>4</xdr:col>
      <xdr:colOff>482600</xdr:colOff>
      <xdr:row>66</xdr:row>
      <xdr:rowOff>82550</xdr:rowOff>
    </xdr:to>
    <xdr:cxnSp macro="">
      <xdr:nvCxnSpPr>
        <xdr:cNvPr id="137" name="直線コネクタ 136"/>
        <xdr:cNvCxnSpPr/>
      </xdr:nvCxnSpPr>
      <xdr:spPr>
        <a:xfrm flipV="1">
          <a:off x="2336800" y="113178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65</xdr:row>
      <xdr:rowOff>2117</xdr:rowOff>
    </xdr:from>
    <xdr:to>
      <xdr:col>4</xdr:col>
      <xdr:colOff>533400</xdr:colOff>
      <xdr:row>65</xdr:row>
      <xdr:rowOff>103717</xdr:rowOff>
    </xdr:to>
    <xdr:sp macro="" textlink="">
      <xdr:nvSpPr>
        <xdr:cNvPr id="138" name="フローチャート : 判断 137"/>
        <xdr:cNvSpPr/>
      </xdr:nvSpPr>
      <xdr:spPr>
        <a:xfrm>
          <a:off x="3175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113894</xdr:rowOff>
    </xdr:from>
    <xdr:ext cx="762000" cy="259045"/>
    <xdr:sp macro="" textlink="">
      <xdr:nvSpPr>
        <xdr:cNvPr id="139" name="テキスト ボックス 138"/>
        <xdr:cNvSpPr txBox="1"/>
      </xdr:nvSpPr>
      <xdr:spPr>
        <a:xfrm>
          <a:off x="2844800" y="109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74506</xdr:rowOff>
    </xdr:from>
    <xdr:to>
      <xdr:col>3</xdr:col>
      <xdr:colOff>279400</xdr:colOff>
      <xdr:row>66</xdr:row>
      <xdr:rowOff>82550</xdr:rowOff>
    </xdr:to>
    <xdr:cxnSp macro="">
      <xdr:nvCxnSpPr>
        <xdr:cNvPr id="140" name="直線コネクタ 139"/>
        <xdr:cNvCxnSpPr/>
      </xdr:nvCxnSpPr>
      <xdr:spPr>
        <a:xfrm>
          <a:off x="1447800" y="1139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66</xdr:row>
      <xdr:rowOff>39794</xdr:rowOff>
    </xdr:from>
    <xdr:to>
      <xdr:col>3</xdr:col>
      <xdr:colOff>330200</xdr:colOff>
      <xdr:row>66</xdr:row>
      <xdr:rowOff>141394</xdr:rowOff>
    </xdr:to>
    <xdr:sp macro="" textlink="">
      <xdr:nvSpPr>
        <xdr:cNvPr id="141" name="フローチャート : 判断 140"/>
        <xdr:cNvSpPr/>
      </xdr:nvSpPr>
      <xdr:spPr>
        <a:xfrm>
          <a:off x="2286000" y="1135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126171</xdr:rowOff>
    </xdr:from>
    <xdr:ext cx="762000" cy="259045"/>
    <xdr:sp macro="" textlink="">
      <xdr:nvSpPr>
        <xdr:cNvPr id="142" name="テキスト ボックス 141"/>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130810</xdr:rowOff>
    </xdr:from>
    <xdr:to>
      <xdr:col>2</xdr:col>
      <xdr:colOff>127000</xdr:colOff>
      <xdr:row>66</xdr:row>
      <xdr:rowOff>60960</xdr:rowOff>
    </xdr:to>
    <xdr:sp macro="" textlink="">
      <xdr:nvSpPr>
        <xdr:cNvPr id="143" name="フローチャート : 判断 142"/>
        <xdr:cNvSpPr/>
      </xdr:nvSpPr>
      <xdr:spPr>
        <a:xfrm>
          <a:off x="13970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71137</xdr:rowOff>
    </xdr:from>
    <xdr:ext cx="762000" cy="259045"/>
    <xdr:sp macro="" textlink="">
      <xdr:nvSpPr>
        <xdr:cNvPr id="144" name="テキスト ボックス 143"/>
        <xdr:cNvSpPr txBox="1"/>
      </xdr:nvSpPr>
      <xdr:spPr>
        <a:xfrm>
          <a:off x="1066800" y="1104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125306</xdr:rowOff>
    </xdr:from>
    <xdr:to>
      <xdr:col>7</xdr:col>
      <xdr:colOff>203200</xdr:colOff>
      <xdr:row>65</xdr:row>
      <xdr:rowOff>55456</xdr:rowOff>
    </xdr:to>
    <xdr:sp macro="" textlink="">
      <xdr:nvSpPr>
        <xdr:cNvPr id="150" name="円/楕円 149"/>
        <xdr:cNvSpPr/>
      </xdr:nvSpPr>
      <xdr:spPr>
        <a:xfrm>
          <a:off x="49022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21183</xdr:rowOff>
    </xdr:from>
    <xdr:ext cx="762000" cy="259045"/>
    <xdr:sp macro="" textlink="">
      <xdr:nvSpPr>
        <xdr:cNvPr id="151" name="財政構造の弾力性該当値テキスト"/>
        <xdr:cNvSpPr txBox="1"/>
      </xdr:nvSpPr>
      <xdr:spPr>
        <a:xfrm>
          <a:off x="5041900" y="10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114723</xdr:rowOff>
    </xdr:from>
    <xdr:to>
      <xdr:col>6</xdr:col>
      <xdr:colOff>50800</xdr:colOff>
      <xdr:row>66</xdr:row>
      <xdr:rowOff>44873</xdr:rowOff>
    </xdr:to>
    <xdr:sp macro="" textlink="">
      <xdr:nvSpPr>
        <xdr:cNvPr id="152" name="円/楕円 151"/>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29650</xdr:rowOff>
    </xdr:from>
    <xdr:ext cx="736600" cy="259045"/>
    <xdr:sp macro="" textlink="">
      <xdr:nvSpPr>
        <xdr:cNvPr id="153" name="テキスト ボックス 152"/>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122767</xdr:rowOff>
    </xdr:from>
    <xdr:to>
      <xdr:col>4</xdr:col>
      <xdr:colOff>533400</xdr:colOff>
      <xdr:row>66</xdr:row>
      <xdr:rowOff>52917</xdr:rowOff>
    </xdr:to>
    <xdr:sp macro="" textlink="">
      <xdr:nvSpPr>
        <xdr:cNvPr id="154" name="円/楕円 153"/>
        <xdr:cNvSpPr/>
      </xdr:nvSpPr>
      <xdr:spPr>
        <a:xfrm>
          <a:off x="3175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37694</xdr:rowOff>
    </xdr:from>
    <xdr:ext cx="762000" cy="259045"/>
    <xdr:sp macro="" textlink="">
      <xdr:nvSpPr>
        <xdr:cNvPr id="155" name="テキスト ボックス 154"/>
        <xdr:cNvSpPr txBox="1"/>
      </xdr:nvSpPr>
      <xdr:spPr>
        <a:xfrm>
          <a:off x="2844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31750</xdr:rowOff>
    </xdr:from>
    <xdr:to>
      <xdr:col>3</xdr:col>
      <xdr:colOff>330200</xdr:colOff>
      <xdr:row>66</xdr:row>
      <xdr:rowOff>133350</xdr:rowOff>
    </xdr:to>
    <xdr:sp macro="" textlink="">
      <xdr:nvSpPr>
        <xdr:cNvPr id="156" name="円/楕円 155"/>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143527</xdr:rowOff>
    </xdr:from>
    <xdr:ext cx="762000" cy="259045"/>
    <xdr:sp macro="" textlink="">
      <xdr:nvSpPr>
        <xdr:cNvPr id="157" name="テキスト ボックス 156"/>
        <xdr:cNvSpPr txBox="1"/>
      </xdr:nvSpPr>
      <xdr:spPr>
        <a:xfrm>
          <a:off x="1955800" y="1111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23706</xdr:rowOff>
    </xdr:from>
    <xdr:to>
      <xdr:col>2</xdr:col>
      <xdr:colOff>127000</xdr:colOff>
      <xdr:row>66</xdr:row>
      <xdr:rowOff>125306</xdr:rowOff>
    </xdr:to>
    <xdr:sp macro="" textlink="">
      <xdr:nvSpPr>
        <xdr:cNvPr id="158" name="円/楕円 157"/>
        <xdr:cNvSpPr/>
      </xdr:nvSpPr>
      <xdr:spPr>
        <a:xfrm>
          <a:off x="1397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110083</xdr:rowOff>
    </xdr:from>
    <xdr:ext cx="762000" cy="259045"/>
    <xdr:sp macro="" textlink="">
      <xdr:nvSpPr>
        <xdr:cNvPr id="159" name="テキスト ボックス 158"/>
        <xdr:cNvSpPr txBox="1"/>
      </xdr:nvSpPr>
      <xdr:spPr>
        <a:xfrm>
          <a:off x="1066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[96,086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115,544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人事院勧告に準じた地域手当、期末手当の支給率改定による人件費の増額や物件費の増額により、当該指標について前年度に比べて増額となっている。</a:t>
          </a:r>
        </a:p>
        <a:p>
          <a:r>
            <a:rPr kumimoji="1" lang="ja-JP" altLang="en-US" sz="1300">
              <a:latin typeface="ＭＳ Ｐゴシック"/>
            </a:rPr>
            <a:t>　今後、施設の老朽化に伴い修繕料等の増加が見込まれるが、長寿命化などによる平準化に努めていく。</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42780</xdr:rowOff>
    </xdr:from>
    <xdr:to>
      <xdr:col>7</xdr:col>
      <xdr:colOff>152400</xdr:colOff>
      <xdr:row>89</xdr:row>
      <xdr:rowOff>58297</xdr:rowOff>
    </xdr:to>
    <xdr:cxnSp macro="">
      <xdr:nvCxnSpPr>
        <xdr:cNvPr id="187" name="直線コネクタ 186"/>
        <xdr:cNvCxnSpPr/>
      </xdr:nvCxnSpPr>
      <xdr:spPr>
        <a:xfrm flipV="1">
          <a:off x="4953000" y="13758780"/>
          <a:ext cx="0" cy="1558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30374</xdr:rowOff>
    </xdr:from>
    <xdr:ext cx="762000" cy="259045"/>
    <xdr:sp macro="" textlink="">
      <xdr:nvSpPr>
        <xdr:cNvPr id="188" name="人件費・物件費等の状況最小値テキスト"/>
        <xdr:cNvSpPr txBox="1"/>
      </xdr:nvSpPr>
      <xdr:spPr>
        <a:xfrm>
          <a:off x="5041900" y="1528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397,606</a:t>
          </a:r>
          <a:endParaRPr kumimoji="1" lang="ja-JP" altLang="en-US" sz="1000" b="1">
            <a:latin typeface="ＭＳ Ｐゴシック"/>
          </a:endParaRPr>
        </a:p>
      </xdr:txBody>
    </xdr:sp>
    <xdr:clientData/>
  </xdr:oneCellAnchor>
  <xdr:twoCellAnchor>
    <xdr:from>
      <xdr:col>7</xdr:col>
      <xdr:colOff>63500</xdr:colOff>
      <xdr:row>89</xdr:row>
      <xdr:rowOff>58297</xdr:rowOff>
    </xdr:from>
    <xdr:to>
      <xdr:col>7</xdr:col>
      <xdr:colOff>241300</xdr:colOff>
      <xdr:row>89</xdr:row>
      <xdr:rowOff>58297</xdr:rowOff>
    </xdr:to>
    <xdr:cxnSp macro="">
      <xdr:nvCxnSpPr>
        <xdr:cNvPr id="189" name="直線コネクタ 188"/>
        <xdr:cNvCxnSpPr/>
      </xdr:nvCxnSpPr>
      <xdr:spPr>
        <a:xfrm>
          <a:off x="4864100" y="15317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129157</xdr:rowOff>
    </xdr:from>
    <xdr:ext cx="762000" cy="259045"/>
    <xdr:sp macro="" textlink="">
      <xdr:nvSpPr>
        <xdr:cNvPr id="190" name="人件費・物件費等の状況最大値テキスト"/>
        <xdr:cNvSpPr txBox="1"/>
      </xdr:nvSpPr>
      <xdr:spPr>
        <a:xfrm>
          <a:off x="5041900" y="135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74,654</a:t>
          </a:r>
          <a:endParaRPr kumimoji="1" lang="ja-JP" altLang="en-US" sz="1000" b="1">
            <a:latin typeface="ＭＳ Ｐゴシック"/>
          </a:endParaRPr>
        </a:p>
      </xdr:txBody>
    </xdr:sp>
    <xdr:clientData/>
  </xdr:oneCellAnchor>
  <xdr:twoCellAnchor>
    <xdr:from>
      <xdr:col>7</xdr:col>
      <xdr:colOff>63500</xdr:colOff>
      <xdr:row>80</xdr:row>
      <xdr:rowOff>42780</xdr:rowOff>
    </xdr:from>
    <xdr:to>
      <xdr:col>7</xdr:col>
      <xdr:colOff>241300</xdr:colOff>
      <xdr:row>80</xdr:row>
      <xdr:rowOff>42780</xdr:rowOff>
    </xdr:to>
    <xdr:cxnSp macro="">
      <xdr:nvCxnSpPr>
        <xdr:cNvPr id="191" name="直線コネクタ 190"/>
        <xdr:cNvCxnSpPr/>
      </xdr:nvCxnSpPr>
      <xdr:spPr>
        <a:xfrm>
          <a:off x="4864100" y="137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129826</xdr:rowOff>
    </xdr:from>
    <xdr:to>
      <xdr:col>7</xdr:col>
      <xdr:colOff>152400</xdr:colOff>
      <xdr:row>80</xdr:row>
      <xdr:rowOff>146211</xdr:rowOff>
    </xdr:to>
    <xdr:cxnSp macro="">
      <xdr:nvCxnSpPr>
        <xdr:cNvPr id="192" name="直線コネクタ 191"/>
        <xdr:cNvCxnSpPr/>
      </xdr:nvCxnSpPr>
      <xdr:spPr>
        <a:xfrm>
          <a:off x="4114800" y="13845826"/>
          <a:ext cx="838200" cy="1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13696</xdr:rowOff>
    </xdr:from>
    <xdr:ext cx="762000" cy="259045"/>
    <xdr:sp macro="" textlink="">
      <xdr:nvSpPr>
        <xdr:cNvPr id="193" name="人件費・物件費等の状況平均値テキスト"/>
        <xdr:cNvSpPr txBox="1"/>
      </xdr:nvSpPr>
      <xdr:spPr>
        <a:xfrm>
          <a:off x="5041900" y="13901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120,466</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41619</xdr:rowOff>
    </xdr:from>
    <xdr:to>
      <xdr:col>7</xdr:col>
      <xdr:colOff>203200</xdr:colOff>
      <xdr:row>81</xdr:row>
      <xdr:rowOff>143219</xdr:rowOff>
    </xdr:to>
    <xdr:sp macro="" textlink="">
      <xdr:nvSpPr>
        <xdr:cNvPr id="194" name="フローチャート : 判断 193"/>
        <xdr:cNvSpPr/>
      </xdr:nvSpPr>
      <xdr:spPr>
        <a:xfrm>
          <a:off x="4902200" y="139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120745</xdr:rowOff>
    </xdr:from>
    <xdr:to>
      <xdr:col>6</xdr:col>
      <xdr:colOff>0</xdr:colOff>
      <xdr:row>80</xdr:row>
      <xdr:rowOff>129826</xdr:rowOff>
    </xdr:to>
    <xdr:cxnSp macro="">
      <xdr:nvCxnSpPr>
        <xdr:cNvPr id="195" name="直線コネクタ 194"/>
        <xdr:cNvCxnSpPr/>
      </xdr:nvCxnSpPr>
      <xdr:spPr>
        <a:xfrm>
          <a:off x="3225800" y="13836745"/>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140114</xdr:rowOff>
    </xdr:from>
    <xdr:to>
      <xdr:col>6</xdr:col>
      <xdr:colOff>50800</xdr:colOff>
      <xdr:row>81</xdr:row>
      <xdr:rowOff>70264</xdr:rowOff>
    </xdr:to>
    <xdr:sp macro="" textlink="">
      <xdr:nvSpPr>
        <xdr:cNvPr id="196" name="フローチャート : 判断 195"/>
        <xdr:cNvSpPr/>
      </xdr:nvSpPr>
      <xdr:spPr>
        <a:xfrm>
          <a:off x="4064000" y="138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55041</xdr:rowOff>
    </xdr:from>
    <xdr:ext cx="736600" cy="259045"/>
    <xdr:sp macro="" textlink="">
      <xdr:nvSpPr>
        <xdr:cNvPr id="197" name="テキスト ボックス 196"/>
        <xdr:cNvSpPr txBox="1"/>
      </xdr:nvSpPr>
      <xdr:spPr>
        <a:xfrm>
          <a:off x="3733800" y="13942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105,349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120745</xdr:rowOff>
    </xdr:from>
    <xdr:to>
      <xdr:col>4</xdr:col>
      <xdr:colOff>482600</xdr:colOff>
      <xdr:row>80</xdr:row>
      <xdr:rowOff>126984</xdr:rowOff>
    </xdr:to>
    <xdr:cxnSp macro="">
      <xdr:nvCxnSpPr>
        <xdr:cNvPr id="198" name="直線コネクタ 197"/>
        <xdr:cNvCxnSpPr/>
      </xdr:nvCxnSpPr>
      <xdr:spPr>
        <a:xfrm flipV="1">
          <a:off x="2336800" y="13836745"/>
          <a:ext cx="889000" cy="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128383</xdr:rowOff>
    </xdr:from>
    <xdr:to>
      <xdr:col>4</xdr:col>
      <xdr:colOff>533400</xdr:colOff>
      <xdr:row>81</xdr:row>
      <xdr:rowOff>58533</xdr:rowOff>
    </xdr:to>
    <xdr:sp macro="" textlink="">
      <xdr:nvSpPr>
        <xdr:cNvPr id="199" name="フローチャート : 判断 198"/>
        <xdr:cNvSpPr/>
      </xdr:nvSpPr>
      <xdr:spPr>
        <a:xfrm>
          <a:off x="3175000" y="1384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43310</xdr:rowOff>
    </xdr:from>
    <xdr:ext cx="762000" cy="259045"/>
    <xdr:sp macro="" textlink="">
      <xdr:nvSpPr>
        <xdr:cNvPr id="200" name="テキスト ボックス 199"/>
        <xdr:cNvSpPr txBox="1"/>
      </xdr:nvSpPr>
      <xdr:spPr>
        <a:xfrm>
          <a:off x="2844800" y="139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102,918</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126984</xdr:rowOff>
    </xdr:from>
    <xdr:to>
      <xdr:col>3</xdr:col>
      <xdr:colOff>279400</xdr:colOff>
      <xdr:row>80</xdr:row>
      <xdr:rowOff>147785</xdr:rowOff>
    </xdr:to>
    <xdr:cxnSp macro="">
      <xdr:nvCxnSpPr>
        <xdr:cNvPr id="201" name="直線コネクタ 200"/>
        <xdr:cNvCxnSpPr/>
      </xdr:nvCxnSpPr>
      <xdr:spPr>
        <a:xfrm flipV="1">
          <a:off x="1447800" y="13842984"/>
          <a:ext cx="889000" cy="2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140187</xdr:rowOff>
    </xdr:from>
    <xdr:to>
      <xdr:col>3</xdr:col>
      <xdr:colOff>330200</xdr:colOff>
      <xdr:row>81</xdr:row>
      <xdr:rowOff>70337</xdr:rowOff>
    </xdr:to>
    <xdr:sp macro="" textlink="">
      <xdr:nvSpPr>
        <xdr:cNvPr id="202" name="フローチャート : 判断 201"/>
        <xdr:cNvSpPr/>
      </xdr:nvSpPr>
      <xdr:spPr>
        <a:xfrm>
          <a:off x="2286000" y="13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55114</xdr:rowOff>
    </xdr:from>
    <xdr:ext cx="762000" cy="259045"/>
    <xdr:sp macro="" textlink="">
      <xdr:nvSpPr>
        <xdr:cNvPr id="203" name="テキスト ボックス 202"/>
        <xdr:cNvSpPr txBox="1"/>
      </xdr:nvSpPr>
      <xdr:spPr>
        <a:xfrm>
          <a:off x="1955800" y="1394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105,364</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158989</xdr:rowOff>
    </xdr:from>
    <xdr:to>
      <xdr:col>2</xdr:col>
      <xdr:colOff>127000</xdr:colOff>
      <xdr:row>81</xdr:row>
      <xdr:rowOff>89139</xdr:rowOff>
    </xdr:to>
    <xdr:sp macro="" textlink="">
      <xdr:nvSpPr>
        <xdr:cNvPr id="204" name="フローチャート : 判断 203"/>
        <xdr:cNvSpPr/>
      </xdr:nvSpPr>
      <xdr:spPr>
        <a:xfrm>
          <a:off x="1397000" y="1387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73916</xdr:rowOff>
    </xdr:from>
    <xdr:ext cx="762000" cy="259045"/>
    <xdr:sp macro="" textlink="">
      <xdr:nvSpPr>
        <xdr:cNvPr id="205" name="テキスト ボックス 204"/>
        <xdr:cNvSpPr txBox="1"/>
      </xdr:nvSpPr>
      <xdr:spPr>
        <a:xfrm>
          <a:off x="1066800" y="1396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95411</xdr:rowOff>
    </xdr:from>
    <xdr:to>
      <xdr:col>7</xdr:col>
      <xdr:colOff>203200</xdr:colOff>
      <xdr:row>81</xdr:row>
      <xdr:rowOff>25561</xdr:rowOff>
    </xdr:to>
    <xdr:sp macro="" textlink="">
      <xdr:nvSpPr>
        <xdr:cNvPr id="211" name="円/楕円 210"/>
        <xdr:cNvSpPr/>
      </xdr:nvSpPr>
      <xdr:spPr>
        <a:xfrm>
          <a:off x="4902200" y="1381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16688</xdr:rowOff>
    </xdr:from>
    <xdr:ext cx="762000" cy="259045"/>
    <xdr:sp macro="" textlink="">
      <xdr:nvSpPr>
        <xdr:cNvPr id="212" name="人件費・物件費等の状況該当値テキスト"/>
        <xdr:cNvSpPr txBox="1"/>
      </xdr:nvSpPr>
      <xdr:spPr>
        <a:xfrm>
          <a:off x="5041900" y="1373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96,086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79026</xdr:rowOff>
    </xdr:from>
    <xdr:to>
      <xdr:col>6</xdr:col>
      <xdr:colOff>50800</xdr:colOff>
      <xdr:row>81</xdr:row>
      <xdr:rowOff>9176</xdr:rowOff>
    </xdr:to>
    <xdr:sp macro="" textlink="">
      <xdr:nvSpPr>
        <xdr:cNvPr id="213" name="円/楕円 212"/>
        <xdr:cNvSpPr/>
      </xdr:nvSpPr>
      <xdr:spPr>
        <a:xfrm>
          <a:off x="4064000" y="1379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19353</xdr:rowOff>
    </xdr:from>
    <xdr:ext cx="736600" cy="259045"/>
    <xdr:sp macro="" textlink="">
      <xdr:nvSpPr>
        <xdr:cNvPr id="214" name="テキスト ボックス 213"/>
        <xdr:cNvSpPr txBox="1"/>
      </xdr:nvSpPr>
      <xdr:spPr>
        <a:xfrm>
          <a:off x="3733800" y="1356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92,691</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69945</xdr:rowOff>
    </xdr:from>
    <xdr:to>
      <xdr:col>4</xdr:col>
      <xdr:colOff>533400</xdr:colOff>
      <xdr:row>81</xdr:row>
      <xdr:rowOff>95</xdr:rowOff>
    </xdr:to>
    <xdr:sp macro="" textlink="">
      <xdr:nvSpPr>
        <xdr:cNvPr id="215" name="円/楕円 214"/>
        <xdr:cNvSpPr/>
      </xdr:nvSpPr>
      <xdr:spPr>
        <a:xfrm>
          <a:off x="3175000" y="1378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10272</xdr:rowOff>
    </xdr:from>
    <xdr:ext cx="762000" cy="259045"/>
    <xdr:sp macro="" textlink="">
      <xdr:nvSpPr>
        <xdr:cNvPr id="216" name="テキスト ボックス 215"/>
        <xdr:cNvSpPr txBox="1"/>
      </xdr:nvSpPr>
      <xdr:spPr>
        <a:xfrm>
          <a:off x="2844800" y="1355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90,809</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76184</xdr:rowOff>
    </xdr:from>
    <xdr:to>
      <xdr:col>3</xdr:col>
      <xdr:colOff>330200</xdr:colOff>
      <xdr:row>81</xdr:row>
      <xdr:rowOff>6334</xdr:rowOff>
    </xdr:to>
    <xdr:sp macro="" textlink="">
      <xdr:nvSpPr>
        <xdr:cNvPr id="217" name="円/楕円 216"/>
        <xdr:cNvSpPr/>
      </xdr:nvSpPr>
      <xdr:spPr>
        <a:xfrm>
          <a:off x="2286000" y="137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16511</xdr:rowOff>
    </xdr:from>
    <xdr:ext cx="762000" cy="259045"/>
    <xdr:sp macro="" textlink="">
      <xdr:nvSpPr>
        <xdr:cNvPr id="218" name="テキスト ボックス 217"/>
        <xdr:cNvSpPr txBox="1"/>
      </xdr:nvSpPr>
      <xdr:spPr>
        <a:xfrm>
          <a:off x="1955800" y="1356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92,102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96985</xdr:rowOff>
    </xdr:from>
    <xdr:to>
      <xdr:col>2</xdr:col>
      <xdr:colOff>127000</xdr:colOff>
      <xdr:row>81</xdr:row>
      <xdr:rowOff>27135</xdr:rowOff>
    </xdr:to>
    <xdr:sp macro="" textlink="">
      <xdr:nvSpPr>
        <xdr:cNvPr id="219" name="円/楕円 218"/>
        <xdr:cNvSpPr/>
      </xdr:nvSpPr>
      <xdr:spPr>
        <a:xfrm>
          <a:off x="1397000" y="138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37312</xdr:rowOff>
    </xdr:from>
    <xdr:ext cx="762000" cy="259045"/>
    <xdr:sp macro="" textlink="">
      <xdr:nvSpPr>
        <xdr:cNvPr id="220" name="テキスト ボックス 219"/>
        <xdr:cNvSpPr txBox="1"/>
      </xdr:nvSpPr>
      <xdr:spPr>
        <a:xfrm>
          <a:off x="1066800" y="135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本市のラスパイレス指数は、昨年度より</a:t>
          </a:r>
          <a:r>
            <a:rPr kumimoji="1" lang="en-US" altLang="ja-JP" sz="1300">
              <a:latin typeface="ＭＳ Ｐゴシック"/>
            </a:rPr>
            <a:t>1.3</a:t>
          </a:r>
          <a:r>
            <a:rPr kumimoji="1" lang="ja-JP" altLang="en-US" sz="1300">
              <a:latin typeface="ＭＳ Ｐゴシック"/>
            </a:rPr>
            <a:t>ポイント増加している。これは、本市においては給与の総合的見直し（平成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月より国の△</a:t>
          </a:r>
          <a:r>
            <a:rPr kumimoji="1" lang="en-US" altLang="ja-JP" sz="1300">
              <a:latin typeface="ＭＳ Ｐゴシック"/>
            </a:rPr>
            <a:t>2.0</a:t>
          </a:r>
          <a:r>
            <a:rPr kumimoji="1" lang="ja-JP" altLang="en-US" sz="1300">
              <a:latin typeface="ＭＳ Ｐゴシック"/>
            </a:rPr>
            <a:t>％より厳しい平均△</a:t>
          </a:r>
          <a:r>
            <a:rPr kumimoji="1" lang="en-US" altLang="ja-JP" sz="1300">
              <a:latin typeface="ＭＳ Ｐゴシック"/>
            </a:rPr>
            <a:t>4.0</a:t>
          </a:r>
          <a:r>
            <a:rPr kumimoji="1" lang="ja-JP" altLang="en-US" sz="1300">
              <a:latin typeface="ＭＳ Ｐゴシック"/>
            </a:rPr>
            <a:t>％の給料改定）を国より</a:t>
          </a:r>
          <a:r>
            <a:rPr kumimoji="1" lang="en-US" altLang="ja-JP" sz="1300">
              <a:latin typeface="ＭＳ Ｐゴシック"/>
            </a:rPr>
            <a:t>1</a:t>
          </a:r>
          <a:r>
            <a:rPr kumimoji="1" lang="ja-JP" altLang="en-US" sz="1300">
              <a:latin typeface="ＭＳ Ｐゴシック"/>
            </a:rPr>
            <a:t>年遅く実施したことにより、平成</a:t>
          </a:r>
          <a:r>
            <a:rPr kumimoji="1" lang="en-US" altLang="ja-JP" sz="1300">
              <a:latin typeface="ＭＳ Ｐゴシック"/>
            </a:rPr>
            <a:t>27</a:t>
          </a:r>
          <a:r>
            <a:rPr kumimoji="1" lang="ja-JP" altLang="en-US" sz="1300">
              <a:latin typeface="ＭＳ Ｐゴシック"/>
            </a:rPr>
            <a:t>年度において現給保障対象者が昇給していない国に対し、本市職員は一律に昇給しているため、指数が高くなっているものである。</a:t>
          </a:r>
        </a:p>
        <a:p>
          <a:r>
            <a:rPr kumimoji="1" lang="ja-JP" altLang="en-US" sz="1300">
              <a:latin typeface="ＭＳ Ｐゴシック"/>
            </a:rPr>
            <a:t>このような状況も踏まえ、平成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月より課長補佐級以上の現給保障の廃止を行っており、今後も引き続き給与水準の適正化を行っていく。</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96157</xdr:rowOff>
    </xdr:from>
    <xdr:to>
      <xdr:col>24</xdr:col>
      <xdr:colOff>558800</xdr:colOff>
      <xdr:row>85</xdr:row>
      <xdr:rowOff>31750</xdr:rowOff>
    </xdr:to>
    <xdr:cxnSp macro="">
      <xdr:nvCxnSpPr>
        <xdr:cNvPr id="251" name="直線コネクタ 250"/>
        <xdr:cNvCxnSpPr/>
      </xdr:nvCxnSpPr>
      <xdr:spPr>
        <a:xfrm flipV="1">
          <a:off x="17018000" y="13812157"/>
          <a:ext cx="0" cy="792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3827</xdr:rowOff>
    </xdr:from>
    <xdr:ext cx="762000" cy="259045"/>
    <xdr:sp macro="" textlink="">
      <xdr:nvSpPr>
        <xdr:cNvPr id="252" name="給与水準   （国との比較）最小値テキスト"/>
        <xdr:cNvSpPr txBox="1"/>
      </xdr:nvSpPr>
      <xdr:spPr>
        <a:xfrm>
          <a:off x="17106900" y="145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85</xdr:row>
      <xdr:rowOff>31750</xdr:rowOff>
    </xdr:from>
    <xdr:to>
      <xdr:col>24</xdr:col>
      <xdr:colOff>647700</xdr:colOff>
      <xdr:row>85</xdr:row>
      <xdr:rowOff>31750</xdr:rowOff>
    </xdr:to>
    <xdr:cxnSp macro="">
      <xdr:nvCxnSpPr>
        <xdr:cNvPr id="253" name="直線コネクタ 252"/>
        <xdr:cNvCxnSpPr/>
      </xdr:nvCxnSpPr>
      <xdr:spPr>
        <a:xfrm>
          <a:off x="169291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11084</xdr:rowOff>
    </xdr:from>
    <xdr:ext cx="762000" cy="259045"/>
    <xdr:sp macro="" textlink="">
      <xdr:nvSpPr>
        <xdr:cNvPr id="254"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96.6</a:t>
          </a:r>
          <a:endParaRPr kumimoji="1" lang="ja-JP" altLang="en-US" sz="1000" b="1">
            <a:latin typeface="ＭＳ Ｐゴシック"/>
          </a:endParaRPr>
        </a:p>
      </xdr:txBody>
    </xdr:sp>
    <xdr:clientData/>
  </xdr:oneCellAnchor>
  <xdr:twoCellAnchor>
    <xdr:from>
      <xdr:col>24</xdr:col>
      <xdr:colOff>469900</xdr:colOff>
      <xdr:row>80</xdr:row>
      <xdr:rowOff>96157</xdr:rowOff>
    </xdr:from>
    <xdr:to>
      <xdr:col>24</xdr:col>
      <xdr:colOff>647700</xdr:colOff>
      <xdr:row>80</xdr:row>
      <xdr:rowOff>96157</xdr:rowOff>
    </xdr:to>
    <xdr:cxnSp macro="">
      <xdr:nvCxnSpPr>
        <xdr:cNvPr id="255" name="直線コネクタ 254"/>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64407</xdr:rowOff>
    </xdr:from>
    <xdr:to>
      <xdr:col>24</xdr:col>
      <xdr:colOff>558800</xdr:colOff>
      <xdr:row>84</xdr:row>
      <xdr:rowOff>42334</xdr:rowOff>
    </xdr:to>
    <xdr:cxnSp macro="">
      <xdr:nvCxnSpPr>
        <xdr:cNvPr id="256" name="直線コネクタ 255"/>
        <xdr:cNvCxnSpPr/>
      </xdr:nvCxnSpPr>
      <xdr:spPr>
        <a:xfrm>
          <a:off x="16179800" y="14294757"/>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41625</xdr:rowOff>
    </xdr:from>
    <xdr:ext cx="762000" cy="259045"/>
    <xdr:sp macro="" textlink="">
      <xdr:nvSpPr>
        <xdr:cNvPr id="257" name="給与水準   （国との比較）平均値テキスト"/>
        <xdr:cNvSpPr txBox="1"/>
      </xdr:nvSpPr>
      <xdr:spPr>
        <a:xfrm>
          <a:off x="17106900" y="14100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25098</xdr:rowOff>
    </xdr:from>
    <xdr:to>
      <xdr:col>24</xdr:col>
      <xdr:colOff>609600</xdr:colOff>
      <xdr:row>83</xdr:row>
      <xdr:rowOff>126698</xdr:rowOff>
    </xdr:to>
    <xdr:sp macro="" textlink="">
      <xdr:nvSpPr>
        <xdr:cNvPr id="258" name="フローチャート : 判断 257"/>
        <xdr:cNvSpPr/>
      </xdr:nvSpPr>
      <xdr:spPr>
        <a:xfrm>
          <a:off x="16967200" y="142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132443</xdr:rowOff>
    </xdr:from>
    <xdr:to>
      <xdr:col>23</xdr:col>
      <xdr:colOff>406400</xdr:colOff>
      <xdr:row>83</xdr:row>
      <xdr:rowOff>64407</xdr:rowOff>
    </xdr:to>
    <xdr:cxnSp macro="">
      <xdr:nvCxnSpPr>
        <xdr:cNvPr id="259" name="直線コネクタ 258"/>
        <xdr:cNvCxnSpPr/>
      </xdr:nvCxnSpPr>
      <xdr:spPr>
        <a:xfrm>
          <a:off x="15290800" y="141913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13607</xdr:rowOff>
    </xdr:from>
    <xdr:to>
      <xdr:col>23</xdr:col>
      <xdr:colOff>457200</xdr:colOff>
      <xdr:row>83</xdr:row>
      <xdr:rowOff>115207</xdr:rowOff>
    </xdr:to>
    <xdr:sp macro="" textlink="">
      <xdr:nvSpPr>
        <xdr:cNvPr id="260" name="フローチャート : 判断 259"/>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125384</xdr:rowOff>
    </xdr:from>
    <xdr:ext cx="736600" cy="259045"/>
    <xdr:sp macro="" textlink="">
      <xdr:nvSpPr>
        <xdr:cNvPr id="261" name="テキスト ボックス 260"/>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132443</xdr:rowOff>
    </xdr:from>
    <xdr:to>
      <xdr:col>22</xdr:col>
      <xdr:colOff>203200</xdr:colOff>
      <xdr:row>89</xdr:row>
      <xdr:rowOff>115812</xdr:rowOff>
    </xdr:to>
    <xdr:cxnSp macro="">
      <xdr:nvCxnSpPr>
        <xdr:cNvPr id="262" name="直線コネクタ 261"/>
        <xdr:cNvCxnSpPr/>
      </xdr:nvCxnSpPr>
      <xdr:spPr>
        <a:xfrm flipV="1">
          <a:off x="14401800" y="14191343"/>
          <a:ext cx="889000" cy="118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81</xdr:row>
      <xdr:rowOff>69245</xdr:rowOff>
    </xdr:from>
    <xdr:to>
      <xdr:col>22</xdr:col>
      <xdr:colOff>254000</xdr:colOff>
      <xdr:row>81</xdr:row>
      <xdr:rowOff>170845</xdr:rowOff>
    </xdr:to>
    <xdr:sp macro="" textlink="">
      <xdr:nvSpPr>
        <xdr:cNvPr id="263" name="フローチャート : 判断 262"/>
        <xdr:cNvSpPr/>
      </xdr:nvSpPr>
      <xdr:spPr>
        <a:xfrm>
          <a:off x="15240000" y="1395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9572</xdr:rowOff>
    </xdr:from>
    <xdr:ext cx="762000" cy="259045"/>
    <xdr:sp macro="" textlink="">
      <xdr:nvSpPr>
        <xdr:cNvPr id="264" name="テキスト ボックス 263"/>
        <xdr:cNvSpPr txBox="1"/>
      </xdr:nvSpPr>
      <xdr:spPr>
        <a:xfrm>
          <a:off x="14909800" y="1372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115812</xdr:rowOff>
    </xdr:from>
    <xdr:to>
      <xdr:col>21</xdr:col>
      <xdr:colOff>0</xdr:colOff>
      <xdr:row>89</xdr:row>
      <xdr:rowOff>150284</xdr:rowOff>
    </xdr:to>
    <xdr:cxnSp macro="">
      <xdr:nvCxnSpPr>
        <xdr:cNvPr id="265" name="直線コネクタ 264"/>
        <xdr:cNvCxnSpPr/>
      </xdr:nvCxnSpPr>
      <xdr:spPr>
        <a:xfrm flipV="1">
          <a:off x="13512800" y="153748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97668</xdr:rowOff>
    </xdr:from>
    <xdr:to>
      <xdr:col>21</xdr:col>
      <xdr:colOff>50800</xdr:colOff>
      <xdr:row>88</xdr:row>
      <xdr:rowOff>27818</xdr:rowOff>
    </xdr:to>
    <xdr:sp macro="" textlink="">
      <xdr:nvSpPr>
        <xdr:cNvPr id="266" name="フローチャート : 判断 265"/>
        <xdr:cNvSpPr/>
      </xdr:nvSpPr>
      <xdr:spPr>
        <a:xfrm>
          <a:off x="14351000" y="150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37995</xdr:rowOff>
    </xdr:from>
    <xdr:ext cx="762000" cy="259045"/>
    <xdr:sp macro="" textlink="">
      <xdr:nvSpPr>
        <xdr:cNvPr id="267" name="テキスト ボックス 266"/>
        <xdr:cNvSpPr txBox="1"/>
      </xdr:nvSpPr>
      <xdr:spPr>
        <a:xfrm>
          <a:off x="14020800" y="1478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122464</xdr:rowOff>
    </xdr:from>
    <xdr:to>
      <xdr:col>19</xdr:col>
      <xdr:colOff>533400</xdr:colOff>
      <xdr:row>90</xdr:row>
      <xdr:rowOff>52614</xdr:rowOff>
    </xdr:to>
    <xdr:sp macro="" textlink="">
      <xdr:nvSpPr>
        <xdr:cNvPr id="268" name="フローチャート : 判断 267"/>
        <xdr:cNvSpPr/>
      </xdr:nvSpPr>
      <xdr:spPr>
        <a:xfrm>
          <a:off x="13462000" y="1538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37391</xdr:rowOff>
    </xdr:from>
    <xdr:ext cx="762000" cy="259045"/>
    <xdr:sp macro="" textlink="">
      <xdr:nvSpPr>
        <xdr:cNvPr id="269" name="テキスト ボックス 268"/>
        <xdr:cNvSpPr txBox="1"/>
      </xdr:nvSpPr>
      <xdr:spPr>
        <a:xfrm>
          <a:off x="13131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162984</xdr:rowOff>
    </xdr:from>
    <xdr:to>
      <xdr:col>24</xdr:col>
      <xdr:colOff>609600</xdr:colOff>
      <xdr:row>84</xdr:row>
      <xdr:rowOff>93134</xdr:rowOff>
    </xdr:to>
    <xdr:sp macro="" textlink="">
      <xdr:nvSpPr>
        <xdr:cNvPr id="275" name="円/楕円 274"/>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135061</xdr:rowOff>
    </xdr:from>
    <xdr:ext cx="762000" cy="259045"/>
    <xdr:sp macro="" textlink="">
      <xdr:nvSpPr>
        <xdr:cNvPr id="276" name="給与水準   （国との比較）該当値テキスト"/>
        <xdr:cNvSpPr txBox="1"/>
      </xdr:nvSpPr>
      <xdr:spPr>
        <a:xfrm>
          <a:off x="17106900" y="1436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13607</xdr:rowOff>
    </xdr:from>
    <xdr:to>
      <xdr:col>23</xdr:col>
      <xdr:colOff>457200</xdr:colOff>
      <xdr:row>83</xdr:row>
      <xdr:rowOff>115207</xdr:rowOff>
    </xdr:to>
    <xdr:sp macro="" textlink="">
      <xdr:nvSpPr>
        <xdr:cNvPr id="277" name="円/楕円 276"/>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99984</xdr:rowOff>
    </xdr:from>
    <xdr:ext cx="736600" cy="259045"/>
    <xdr:sp macro="" textlink="">
      <xdr:nvSpPr>
        <xdr:cNvPr id="278" name="テキスト ボックス 277"/>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81643</xdr:rowOff>
    </xdr:from>
    <xdr:to>
      <xdr:col>22</xdr:col>
      <xdr:colOff>254000</xdr:colOff>
      <xdr:row>83</xdr:row>
      <xdr:rowOff>11793</xdr:rowOff>
    </xdr:to>
    <xdr:sp macro="" textlink="">
      <xdr:nvSpPr>
        <xdr:cNvPr id="279" name="円/楕円 278"/>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168020</xdr:rowOff>
    </xdr:from>
    <xdr:ext cx="762000" cy="259045"/>
    <xdr:sp macro="" textlink="">
      <xdr:nvSpPr>
        <xdr:cNvPr id="280" name="テキスト ボックス 279"/>
        <xdr:cNvSpPr txBox="1"/>
      </xdr:nvSpPr>
      <xdr:spPr>
        <a:xfrm>
          <a:off x="14909800" y="142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20</xdr:col>
      <xdr:colOff>635000</xdr:colOff>
      <xdr:row>89</xdr:row>
      <xdr:rowOff>65012</xdr:rowOff>
    </xdr:from>
    <xdr:to>
      <xdr:col>21</xdr:col>
      <xdr:colOff>50800</xdr:colOff>
      <xdr:row>89</xdr:row>
      <xdr:rowOff>166612</xdr:rowOff>
    </xdr:to>
    <xdr:sp macro="" textlink="">
      <xdr:nvSpPr>
        <xdr:cNvPr id="281" name="円/楕円 280"/>
        <xdr:cNvSpPr/>
      </xdr:nvSpPr>
      <xdr:spPr>
        <a:xfrm>
          <a:off x="14351000" y="1532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151389</xdr:rowOff>
    </xdr:from>
    <xdr:ext cx="762000" cy="259045"/>
    <xdr:sp macro="" textlink="">
      <xdr:nvSpPr>
        <xdr:cNvPr id="282" name="テキスト ボックス 281"/>
        <xdr:cNvSpPr txBox="1"/>
      </xdr:nvSpPr>
      <xdr:spPr>
        <a:xfrm>
          <a:off x="14020800" y="1541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83" name="円/楕円 282"/>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39811</xdr:rowOff>
    </xdr:from>
    <xdr:ext cx="762000" cy="259045"/>
    <xdr:sp macro="" textlink="">
      <xdr:nvSpPr>
        <xdr:cNvPr id="284" name="テキスト ボックス 283"/>
        <xdr:cNvSpPr txBox="1"/>
      </xdr:nvSpPr>
      <xdr:spPr>
        <a:xfrm>
          <a:off x="13131800" y="15127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再任用職員（短時間勤務）が前年度から減少したため、減少分を正職員で補充したことがポイント増加につながった。</a:t>
          </a:r>
        </a:p>
        <a:p>
          <a:r>
            <a:rPr kumimoji="1" lang="ja-JP" altLang="en-US" sz="1300">
              <a:latin typeface="ＭＳ Ｐゴシック"/>
            </a:rPr>
            <a:t>　今後は、事務事業の見直しを図るなど効率的な行政サービスの提供に向けた人員配置に努める。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164919</xdr:rowOff>
    </xdr:from>
    <xdr:to>
      <xdr:col>24</xdr:col>
      <xdr:colOff>558800</xdr:colOff>
      <xdr:row>66</xdr:row>
      <xdr:rowOff>113574</xdr:rowOff>
    </xdr:to>
    <xdr:cxnSp macro="">
      <xdr:nvCxnSpPr>
        <xdr:cNvPr id="316" name="直線コネクタ 315"/>
        <xdr:cNvCxnSpPr/>
      </xdr:nvCxnSpPr>
      <xdr:spPr>
        <a:xfrm flipV="1">
          <a:off x="17018000" y="10109019"/>
          <a:ext cx="0" cy="13202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7"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8" name="直線コネクタ 317"/>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79846</xdr:rowOff>
    </xdr:from>
    <xdr:ext cx="762000" cy="259045"/>
    <xdr:sp macro="" textlink="">
      <xdr:nvSpPr>
        <xdr:cNvPr id="319" name="定員管理の状況最大値テキスト"/>
        <xdr:cNvSpPr txBox="1"/>
      </xdr:nvSpPr>
      <xdr:spPr>
        <a:xfrm>
          <a:off x="17106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4.51</a:t>
          </a:r>
          <a:endParaRPr kumimoji="1" lang="ja-JP" altLang="en-US" sz="1000" b="1">
            <a:latin typeface="ＭＳ Ｐゴシック"/>
          </a:endParaRPr>
        </a:p>
      </xdr:txBody>
    </xdr:sp>
    <xdr:clientData/>
  </xdr:oneCellAnchor>
  <xdr:twoCellAnchor>
    <xdr:from>
      <xdr:col>24</xdr:col>
      <xdr:colOff>469900</xdr:colOff>
      <xdr:row>58</xdr:row>
      <xdr:rowOff>164919</xdr:rowOff>
    </xdr:from>
    <xdr:to>
      <xdr:col>24</xdr:col>
      <xdr:colOff>647700</xdr:colOff>
      <xdr:row>58</xdr:row>
      <xdr:rowOff>164919</xdr:rowOff>
    </xdr:to>
    <xdr:cxnSp macro="">
      <xdr:nvCxnSpPr>
        <xdr:cNvPr id="320" name="直線コネクタ 319"/>
        <xdr:cNvCxnSpPr/>
      </xdr:nvCxnSpPr>
      <xdr:spPr>
        <a:xfrm>
          <a:off x="16929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163285</xdr:rowOff>
    </xdr:from>
    <xdr:to>
      <xdr:col>24</xdr:col>
      <xdr:colOff>558800</xdr:colOff>
      <xdr:row>61</xdr:row>
      <xdr:rowOff>46990</xdr:rowOff>
    </xdr:to>
    <xdr:cxnSp macro="">
      <xdr:nvCxnSpPr>
        <xdr:cNvPr id="321" name="直線コネクタ 320"/>
        <xdr:cNvCxnSpPr/>
      </xdr:nvCxnSpPr>
      <xdr:spPr>
        <a:xfrm>
          <a:off x="16179800" y="10450285"/>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157860</xdr:rowOff>
    </xdr:from>
    <xdr:ext cx="762000" cy="259045"/>
    <xdr:sp macro="" textlink="">
      <xdr:nvSpPr>
        <xdr:cNvPr id="322" name="定員管理の状況平均値テキスト"/>
        <xdr:cNvSpPr txBox="1"/>
      </xdr:nvSpPr>
      <xdr:spPr>
        <a:xfrm>
          <a:off x="17106900" y="10616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6.21</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14333</xdr:rowOff>
    </xdr:from>
    <xdr:to>
      <xdr:col>24</xdr:col>
      <xdr:colOff>609600</xdr:colOff>
      <xdr:row>62</xdr:row>
      <xdr:rowOff>115933</xdr:rowOff>
    </xdr:to>
    <xdr:sp macro="" textlink="">
      <xdr:nvSpPr>
        <xdr:cNvPr id="323" name="フローチャート : 判断 322"/>
        <xdr:cNvSpPr/>
      </xdr:nvSpPr>
      <xdr:spPr>
        <a:xfrm>
          <a:off x="169672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142603</xdr:rowOff>
    </xdr:from>
    <xdr:to>
      <xdr:col>23</xdr:col>
      <xdr:colOff>406400</xdr:colOff>
      <xdr:row>60</xdr:row>
      <xdr:rowOff>163285</xdr:rowOff>
    </xdr:to>
    <xdr:cxnSp macro="">
      <xdr:nvCxnSpPr>
        <xdr:cNvPr id="324" name="直線コネクタ 323"/>
        <xdr:cNvCxnSpPr/>
      </xdr:nvCxnSpPr>
      <xdr:spPr>
        <a:xfrm>
          <a:off x="15290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62593</xdr:rowOff>
    </xdr:from>
    <xdr:to>
      <xdr:col>23</xdr:col>
      <xdr:colOff>457200</xdr:colOff>
      <xdr:row>62</xdr:row>
      <xdr:rowOff>164193</xdr:rowOff>
    </xdr:to>
    <xdr:sp macro="" textlink="">
      <xdr:nvSpPr>
        <xdr:cNvPr id="325" name="フローチャート : 判断 324"/>
        <xdr:cNvSpPr/>
      </xdr:nvSpPr>
      <xdr:spPr>
        <a:xfrm>
          <a:off x="16129000" y="106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148970</xdr:rowOff>
    </xdr:from>
    <xdr:ext cx="736600" cy="259045"/>
    <xdr:sp macro="" textlink="">
      <xdr:nvSpPr>
        <xdr:cNvPr id="326" name="テキスト ボックス 325"/>
        <xdr:cNvSpPr txBox="1"/>
      </xdr:nvSpPr>
      <xdr:spPr>
        <a:xfrm>
          <a:off x="15798800" y="10778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142603</xdr:rowOff>
    </xdr:from>
    <xdr:to>
      <xdr:col>22</xdr:col>
      <xdr:colOff>203200</xdr:colOff>
      <xdr:row>60</xdr:row>
      <xdr:rowOff>163285</xdr:rowOff>
    </xdr:to>
    <xdr:cxnSp macro="">
      <xdr:nvCxnSpPr>
        <xdr:cNvPr id="327" name="直線コネクタ 326"/>
        <xdr:cNvCxnSpPr/>
      </xdr:nvCxnSpPr>
      <xdr:spPr>
        <a:xfrm flipV="1">
          <a:off x="14401800" y="1042960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69487</xdr:rowOff>
    </xdr:from>
    <xdr:to>
      <xdr:col>22</xdr:col>
      <xdr:colOff>254000</xdr:colOff>
      <xdr:row>62</xdr:row>
      <xdr:rowOff>171087</xdr:rowOff>
    </xdr:to>
    <xdr:sp macro="" textlink="">
      <xdr:nvSpPr>
        <xdr:cNvPr id="328" name="フローチャート : 判断 327"/>
        <xdr:cNvSpPr/>
      </xdr:nvSpPr>
      <xdr:spPr>
        <a:xfrm>
          <a:off x="15240000" y="106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155864</xdr:rowOff>
    </xdr:from>
    <xdr:ext cx="762000" cy="259045"/>
    <xdr:sp macro="" textlink="">
      <xdr:nvSpPr>
        <xdr:cNvPr id="329" name="テキスト ボックス 328"/>
        <xdr:cNvSpPr txBox="1"/>
      </xdr:nvSpPr>
      <xdr:spPr>
        <a:xfrm>
          <a:off x="14909800" y="1078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163285</xdr:rowOff>
    </xdr:from>
    <xdr:to>
      <xdr:col>21</xdr:col>
      <xdr:colOff>0</xdr:colOff>
      <xdr:row>61</xdr:row>
      <xdr:rowOff>43543</xdr:rowOff>
    </xdr:to>
    <xdr:cxnSp macro="">
      <xdr:nvCxnSpPr>
        <xdr:cNvPr id="330" name="直線コネクタ 329"/>
        <xdr:cNvCxnSpPr/>
      </xdr:nvCxnSpPr>
      <xdr:spPr>
        <a:xfrm flipV="1">
          <a:off x="13512800" y="1045028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72934</xdr:rowOff>
    </xdr:from>
    <xdr:to>
      <xdr:col>21</xdr:col>
      <xdr:colOff>50800</xdr:colOff>
      <xdr:row>63</xdr:row>
      <xdr:rowOff>3084</xdr:rowOff>
    </xdr:to>
    <xdr:sp macro="" textlink="">
      <xdr:nvSpPr>
        <xdr:cNvPr id="331" name="フローチャート : 判断 330"/>
        <xdr:cNvSpPr/>
      </xdr:nvSpPr>
      <xdr:spPr>
        <a:xfrm>
          <a:off x="143510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159311</xdr:rowOff>
    </xdr:from>
    <xdr:ext cx="762000" cy="259045"/>
    <xdr:sp macro="" textlink="">
      <xdr:nvSpPr>
        <xdr:cNvPr id="332" name="テキスト ボックス 331"/>
        <xdr:cNvSpPr txBox="1"/>
      </xdr:nvSpPr>
      <xdr:spPr>
        <a:xfrm>
          <a:off x="14020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117747</xdr:rowOff>
    </xdr:from>
    <xdr:to>
      <xdr:col>19</xdr:col>
      <xdr:colOff>533400</xdr:colOff>
      <xdr:row>63</xdr:row>
      <xdr:rowOff>47897</xdr:rowOff>
    </xdr:to>
    <xdr:sp macro="" textlink="">
      <xdr:nvSpPr>
        <xdr:cNvPr id="333" name="フローチャート : 判断 332"/>
        <xdr:cNvSpPr/>
      </xdr:nvSpPr>
      <xdr:spPr>
        <a:xfrm>
          <a:off x="13462000" y="1074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32674</xdr:rowOff>
    </xdr:from>
    <xdr:ext cx="762000" cy="259045"/>
    <xdr:sp macro="" textlink="">
      <xdr:nvSpPr>
        <xdr:cNvPr id="334" name="テキスト ボックス 333"/>
        <xdr:cNvSpPr txBox="1"/>
      </xdr:nvSpPr>
      <xdr:spPr>
        <a:xfrm>
          <a:off x="13131800" y="1083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167640</xdr:rowOff>
    </xdr:from>
    <xdr:to>
      <xdr:col>24</xdr:col>
      <xdr:colOff>609600</xdr:colOff>
      <xdr:row>61</xdr:row>
      <xdr:rowOff>97790</xdr:rowOff>
    </xdr:to>
    <xdr:sp macro="" textlink="">
      <xdr:nvSpPr>
        <xdr:cNvPr id="340" name="円/楕円 339"/>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12717</xdr:rowOff>
    </xdr:from>
    <xdr:ext cx="762000" cy="259045"/>
    <xdr:sp macro="" textlink="">
      <xdr:nvSpPr>
        <xdr:cNvPr id="341" name="定員管理の状況該当値テキスト"/>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112485</xdr:rowOff>
    </xdr:from>
    <xdr:to>
      <xdr:col>23</xdr:col>
      <xdr:colOff>457200</xdr:colOff>
      <xdr:row>61</xdr:row>
      <xdr:rowOff>42635</xdr:rowOff>
    </xdr:to>
    <xdr:sp macro="" textlink="">
      <xdr:nvSpPr>
        <xdr:cNvPr id="342" name="円/楕円 341"/>
        <xdr:cNvSpPr/>
      </xdr:nvSpPr>
      <xdr:spPr>
        <a:xfrm>
          <a:off x="16129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52812</xdr:rowOff>
    </xdr:from>
    <xdr:ext cx="736600" cy="259045"/>
    <xdr:sp macro="" textlink="">
      <xdr:nvSpPr>
        <xdr:cNvPr id="343" name="テキスト ボックス 342"/>
        <xdr:cNvSpPr txBox="1"/>
      </xdr:nvSpPr>
      <xdr:spPr>
        <a:xfrm>
          <a:off x="15798800" y="10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91803</xdr:rowOff>
    </xdr:from>
    <xdr:to>
      <xdr:col>22</xdr:col>
      <xdr:colOff>254000</xdr:colOff>
      <xdr:row>61</xdr:row>
      <xdr:rowOff>21953</xdr:rowOff>
    </xdr:to>
    <xdr:sp macro="" textlink="">
      <xdr:nvSpPr>
        <xdr:cNvPr id="344" name="円/楕円 343"/>
        <xdr:cNvSpPr/>
      </xdr:nvSpPr>
      <xdr:spPr>
        <a:xfrm>
          <a:off x="15240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32130</xdr:rowOff>
    </xdr:from>
    <xdr:ext cx="762000" cy="259045"/>
    <xdr:sp macro="" textlink="">
      <xdr:nvSpPr>
        <xdr:cNvPr id="345" name="テキスト ボックス 344"/>
        <xdr:cNvSpPr txBox="1"/>
      </xdr:nvSpPr>
      <xdr:spPr>
        <a:xfrm>
          <a:off x="14909800" y="1014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112485</xdr:rowOff>
    </xdr:from>
    <xdr:to>
      <xdr:col>21</xdr:col>
      <xdr:colOff>50800</xdr:colOff>
      <xdr:row>61</xdr:row>
      <xdr:rowOff>42635</xdr:rowOff>
    </xdr:to>
    <xdr:sp macro="" textlink="">
      <xdr:nvSpPr>
        <xdr:cNvPr id="346" name="円/楕円 345"/>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52812</xdr:rowOff>
    </xdr:from>
    <xdr:ext cx="762000" cy="259045"/>
    <xdr:sp macro="" textlink="">
      <xdr:nvSpPr>
        <xdr:cNvPr id="347" name="テキスト ボックス 346"/>
        <xdr:cNvSpPr txBox="1"/>
      </xdr:nvSpPr>
      <xdr:spPr>
        <a:xfrm>
          <a:off x="14020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164193</xdr:rowOff>
    </xdr:from>
    <xdr:to>
      <xdr:col>19</xdr:col>
      <xdr:colOff>533400</xdr:colOff>
      <xdr:row>61</xdr:row>
      <xdr:rowOff>94343</xdr:rowOff>
    </xdr:to>
    <xdr:sp macro="" textlink="">
      <xdr:nvSpPr>
        <xdr:cNvPr id="348" name="円/楕円 347"/>
        <xdr:cNvSpPr/>
      </xdr:nvSpPr>
      <xdr:spPr>
        <a:xfrm>
          <a:off x="13462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104520</xdr:rowOff>
    </xdr:from>
    <xdr:ext cx="762000" cy="259045"/>
    <xdr:sp macro="" textlink="">
      <xdr:nvSpPr>
        <xdr:cNvPr id="349" name="テキスト ボックス 348"/>
        <xdr:cNvSpPr txBox="1"/>
      </xdr:nvSpPr>
      <xdr:spPr>
        <a:xfrm>
          <a:off x="13131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実質公債費比率は昨年度に比べ</a:t>
          </a:r>
          <a:r>
            <a:rPr kumimoji="1" lang="en-US" altLang="ja-JP" sz="1300">
              <a:latin typeface="ＭＳ Ｐゴシック"/>
            </a:rPr>
            <a:t>0.3</a:t>
          </a:r>
          <a:r>
            <a:rPr kumimoji="1" lang="ja-JP" altLang="en-US" sz="1300">
              <a:latin typeface="ＭＳ Ｐゴシック"/>
            </a:rPr>
            <a:t>ポイント増加している。これは主に公債費に対する財源（用地売却収入に伴う繰上償還相当分（減債基金の繰入））が減少したことによるものである。</a:t>
          </a:r>
        </a:p>
        <a:p>
          <a:r>
            <a:rPr kumimoji="1" lang="ja-JP" altLang="en-US" sz="1300">
              <a:latin typeface="ＭＳ Ｐゴシック"/>
            </a:rPr>
            <a:t>　公債費が将来の財政運営を圧迫しないよう、国の経済対策による財源を有効活用するなど、将来の負担に配慮した財政運営を行っていく。</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86078</xdr:rowOff>
    </xdr:from>
    <xdr:to>
      <xdr:col>24</xdr:col>
      <xdr:colOff>558800</xdr:colOff>
      <xdr:row>45</xdr:row>
      <xdr:rowOff>100895</xdr:rowOff>
    </xdr:to>
    <xdr:cxnSp macro="">
      <xdr:nvCxnSpPr>
        <xdr:cNvPr id="378" name="直線コネクタ 377"/>
        <xdr:cNvCxnSpPr/>
      </xdr:nvCxnSpPr>
      <xdr:spPr>
        <a:xfrm flipV="1">
          <a:off x="17018000" y="6086828"/>
          <a:ext cx="0" cy="17293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72972</xdr:rowOff>
    </xdr:from>
    <xdr:ext cx="762000" cy="259045"/>
    <xdr:sp macro="" textlink="">
      <xdr:nvSpPr>
        <xdr:cNvPr id="379" name="公債費負担の状況最小値テキスト"/>
        <xdr:cNvSpPr txBox="1"/>
      </xdr:nvSpPr>
      <xdr:spPr>
        <a:xfrm>
          <a:off x="17106900" y="778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24</xdr:col>
      <xdr:colOff>469900</xdr:colOff>
      <xdr:row>45</xdr:row>
      <xdr:rowOff>100895</xdr:rowOff>
    </xdr:from>
    <xdr:to>
      <xdr:col>24</xdr:col>
      <xdr:colOff>647700</xdr:colOff>
      <xdr:row>45</xdr:row>
      <xdr:rowOff>100895</xdr:rowOff>
    </xdr:to>
    <xdr:cxnSp macro="">
      <xdr:nvCxnSpPr>
        <xdr:cNvPr id="380" name="直線コネクタ 379"/>
        <xdr:cNvCxnSpPr/>
      </xdr:nvCxnSpPr>
      <xdr:spPr>
        <a:xfrm>
          <a:off x="16929100" y="7816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1005</xdr:rowOff>
    </xdr:from>
    <xdr:ext cx="762000" cy="259045"/>
    <xdr:sp macro="" textlink="">
      <xdr:nvSpPr>
        <xdr:cNvPr id="381" name="公債費負担の状況最大値テキスト"/>
        <xdr:cNvSpPr txBox="1"/>
      </xdr:nvSpPr>
      <xdr:spPr>
        <a:xfrm>
          <a:off x="17106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35</xdr:row>
      <xdr:rowOff>86078</xdr:rowOff>
    </xdr:from>
    <xdr:to>
      <xdr:col>24</xdr:col>
      <xdr:colOff>647700</xdr:colOff>
      <xdr:row>35</xdr:row>
      <xdr:rowOff>86078</xdr:rowOff>
    </xdr:to>
    <xdr:cxnSp macro="">
      <xdr:nvCxnSpPr>
        <xdr:cNvPr id="382" name="直線コネクタ 381"/>
        <xdr:cNvCxnSpPr/>
      </xdr:nvCxnSpPr>
      <xdr:spPr>
        <a:xfrm>
          <a:off x="16929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45</xdr:row>
      <xdr:rowOff>60678</xdr:rowOff>
    </xdr:from>
    <xdr:to>
      <xdr:col>24</xdr:col>
      <xdr:colOff>558800</xdr:colOff>
      <xdr:row>45</xdr:row>
      <xdr:rowOff>100895</xdr:rowOff>
    </xdr:to>
    <xdr:cxnSp macro="">
      <xdr:nvCxnSpPr>
        <xdr:cNvPr id="383" name="直線コネクタ 382"/>
        <xdr:cNvCxnSpPr/>
      </xdr:nvCxnSpPr>
      <xdr:spPr>
        <a:xfrm>
          <a:off x="16179800" y="77759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103310</xdr:rowOff>
    </xdr:from>
    <xdr:ext cx="762000" cy="259045"/>
    <xdr:sp macro="" textlink="">
      <xdr:nvSpPr>
        <xdr:cNvPr id="384" name="公債費負担の状況平均値テキスト"/>
        <xdr:cNvSpPr txBox="1"/>
      </xdr:nvSpPr>
      <xdr:spPr>
        <a:xfrm>
          <a:off x="17106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86783</xdr:rowOff>
    </xdr:from>
    <xdr:to>
      <xdr:col>24</xdr:col>
      <xdr:colOff>609600</xdr:colOff>
      <xdr:row>40</xdr:row>
      <xdr:rowOff>16933</xdr:rowOff>
    </xdr:to>
    <xdr:sp macro="" textlink="">
      <xdr:nvSpPr>
        <xdr:cNvPr id="385" name="フローチャート : 判断 384"/>
        <xdr:cNvSpPr/>
      </xdr:nvSpPr>
      <xdr:spPr>
        <a:xfrm>
          <a:off x="16967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45</xdr:row>
      <xdr:rowOff>60678</xdr:rowOff>
    </xdr:from>
    <xdr:to>
      <xdr:col>23</xdr:col>
      <xdr:colOff>406400</xdr:colOff>
      <xdr:row>45</xdr:row>
      <xdr:rowOff>114300</xdr:rowOff>
    </xdr:to>
    <xdr:cxnSp macro="">
      <xdr:nvCxnSpPr>
        <xdr:cNvPr id="386" name="直線コネクタ 385"/>
        <xdr:cNvCxnSpPr/>
      </xdr:nvCxnSpPr>
      <xdr:spPr>
        <a:xfrm flipV="1">
          <a:off x="15290800" y="77759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127000</xdr:rowOff>
    </xdr:from>
    <xdr:to>
      <xdr:col>23</xdr:col>
      <xdr:colOff>457200</xdr:colOff>
      <xdr:row>40</xdr:row>
      <xdr:rowOff>57150</xdr:rowOff>
    </xdr:to>
    <xdr:sp macro="" textlink="">
      <xdr:nvSpPr>
        <xdr:cNvPr id="387" name="フローチャート : 判断 386"/>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67327</xdr:rowOff>
    </xdr:from>
    <xdr:ext cx="736600" cy="259045"/>
    <xdr:sp macro="" textlink="">
      <xdr:nvSpPr>
        <xdr:cNvPr id="388" name="テキスト ボックス 387"/>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21</xdr:col>
      <xdr:colOff>0</xdr:colOff>
      <xdr:row>45</xdr:row>
      <xdr:rowOff>33867</xdr:rowOff>
    </xdr:from>
    <xdr:to>
      <xdr:col>22</xdr:col>
      <xdr:colOff>203200</xdr:colOff>
      <xdr:row>45</xdr:row>
      <xdr:rowOff>114300</xdr:rowOff>
    </xdr:to>
    <xdr:cxnSp macro="">
      <xdr:nvCxnSpPr>
        <xdr:cNvPr id="389" name="直線コネクタ 388"/>
        <xdr:cNvCxnSpPr/>
      </xdr:nvCxnSpPr>
      <xdr:spPr>
        <a:xfrm>
          <a:off x="14401800" y="77491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153811</xdr:rowOff>
    </xdr:from>
    <xdr:to>
      <xdr:col>22</xdr:col>
      <xdr:colOff>254000</xdr:colOff>
      <xdr:row>40</xdr:row>
      <xdr:rowOff>83961</xdr:rowOff>
    </xdr:to>
    <xdr:sp macro="" textlink="">
      <xdr:nvSpPr>
        <xdr:cNvPr id="390" name="フローチャート : 判断 389"/>
        <xdr:cNvSpPr/>
      </xdr:nvSpPr>
      <xdr:spPr>
        <a:xfrm>
          <a:off x="15240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94138</xdr:rowOff>
    </xdr:from>
    <xdr:ext cx="762000" cy="259045"/>
    <xdr:sp macro="" textlink="">
      <xdr:nvSpPr>
        <xdr:cNvPr id="391" name="テキスト ボックス 390"/>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165100</xdr:rowOff>
    </xdr:from>
    <xdr:to>
      <xdr:col>21</xdr:col>
      <xdr:colOff>0</xdr:colOff>
      <xdr:row>45</xdr:row>
      <xdr:rowOff>33867</xdr:rowOff>
    </xdr:to>
    <xdr:cxnSp macro="">
      <xdr:nvCxnSpPr>
        <xdr:cNvPr id="392" name="直線コネクタ 391"/>
        <xdr:cNvCxnSpPr/>
      </xdr:nvCxnSpPr>
      <xdr:spPr>
        <a:xfrm>
          <a:off x="13512800" y="77089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39</xdr:row>
      <xdr:rowOff>140405</xdr:rowOff>
    </xdr:from>
    <xdr:to>
      <xdr:col>21</xdr:col>
      <xdr:colOff>50800</xdr:colOff>
      <xdr:row>40</xdr:row>
      <xdr:rowOff>70555</xdr:rowOff>
    </xdr:to>
    <xdr:sp macro="" textlink="">
      <xdr:nvSpPr>
        <xdr:cNvPr id="393" name="フローチャート : 判断 392"/>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80732</xdr:rowOff>
    </xdr:from>
    <xdr:ext cx="762000" cy="259045"/>
    <xdr:sp macro="" textlink="">
      <xdr:nvSpPr>
        <xdr:cNvPr id="394" name="テキスト ボックス 393"/>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153811</xdr:rowOff>
    </xdr:from>
    <xdr:to>
      <xdr:col>19</xdr:col>
      <xdr:colOff>533400</xdr:colOff>
      <xdr:row>40</xdr:row>
      <xdr:rowOff>83961</xdr:rowOff>
    </xdr:to>
    <xdr:sp macro="" textlink="">
      <xdr:nvSpPr>
        <xdr:cNvPr id="395" name="フローチャート : 判断 394"/>
        <xdr:cNvSpPr/>
      </xdr:nvSpPr>
      <xdr:spPr>
        <a:xfrm>
          <a:off x="13462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94138</xdr:rowOff>
    </xdr:from>
    <xdr:ext cx="762000" cy="259045"/>
    <xdr:sp macro="" textlink="">
      <xdr:nvSpPr>
        <xdr:cNvPr id="396" name="テキスト ボックス 395"/>
        <xdr:cNvSpPr txBox="1"/>
      </xdr:nvSpPr>
      <xdr:spPr>
        <a:xfrm>
          <a:off x="13131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45</xdr:row>
      <xdr:rowOff>50095</xdr:rowOff>
    </xdr:from>
    <xdr:to>
      <xdr:col>24</xdr:col>
      <xdr:colOff>609600</xdr:colOff>
      <xdr:row>45</xdr:row>
      <xdr:rowOff>151695</xdr:rowOff>
    </xdr:to>
    <xdr:sp macro="" textlink="">
      <xdr:nvSpPr>
        <xdr:cNvPr id="402" name="円/楕円 401"/>
        <xdr:cNvSpPr/>
      </xdr:nvSpPr>
      <xdr:spPr>
        <a:xfrm>
          <a:off x="16967200" y="776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117422</xdr:rowOff>
    </xdr:from>
    <xdr:ext cx="762000" cy="259045"/>
    <xdr:sp macro="" textlink="">
      <xdr:nvSpPr>
        <xdr:cNvPr id="403" name="公債費負担の状況該当値テキスト"/>
        <xdr:cNvSpPr txBox="1"/>
      </xdr:nvSpPr>
      <xdr:spPr>
        <a:xfrm>
          <a:off x="17106900" y="766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23</xdr:col>
      <xdr:colOff>355600</xdr:colOff>
      <xdr:row>45</xdr:row>
      <xdr:rowOff>9878</xdr:rowOff>
    </xdr:from>
    <xdr:to>
      <xdr:col>23</xdr:col>
      <xdr:colOff>457200</xdr:colOff>
      <xdr:row>45</xdr:row>
      <xdr:rowOff>111478</xdr:rowOff>
    </xdr:to>
    <xdr:sp macro="" textlink="">
      <xdr:nvSpPr>
        <xdr:cNvPr id="404" name="円/楕円 403"/>
        <xdr:cNvSpPr/>
      </xdr:nvSpPr>
      <xdr:spPr>
        <a:xfrm>
          <a:off x="16129000" y="77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45</xdr:row>
      <xdr:rowOff>96255</xdr:rowOff>
    </xdr:from>
    <xdr:ext cx="736600" cy="259045"/>
    <xdr:sp macro="" textlink="">
      <xdr:nvSpPr>
        <xdr:cNvPr id="405" name="テキスト ボックス 404"/>
        <xdr:cNvSpPr txBox="1"/>
      </xdr:nvSpPr>
      <xdr:spPr>
        <a:xfrm>
          <a:off x="15798800" y="781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22</xdr:col>
      <xdr:colOff>152400</xdr:colOff>
      <xdr:row>45</xdr:row>
      <xdr:rowOff>63500</xdr:rowOff>
    </xdr:from>
    <xdr:to>
      <xdr:col>22</xdr:col>
      <xdr:colOff>254000</xdr:colOff>
      <xdr:row>45</xdr:row>
      <xdr:rowOff>165100</xdr:rowOff>
    </xdr:to>
    <xdr:sp macro="" textlink="">
      <xdr:nvSpPr>
        <xdr:cNvPr id="406" name="円/楕円 405"/>
        <xdr:cNvSpPr/>
      </xdr:nvSpPr>
      <xdr:spPr>
        <a:xfrm>
          <a:off x="15240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45</xdr:row>
      <xdr:rowOff>149877</xdr:rowOff>
    </xdr:from>
    <xdr:ext cx="762000" cy="259045"/>
    <xdr:sp macro="" textlink="">
      <xdr:nvSpPr>
        <xdr:cNvPr id="407" name="テキスト ボックス 406"/>
        <xdr:cNvSpPr txBox="1"/>
      </xdr:nvSpPr>
      <xdr:spPr>
        <a:xfrm>
          <a:off x="14909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154517</xdr:rowOff>
    </xdr:from>
    <xdr:to>
      <xdr:col>21</xdr:col>
      <xdr:colOff>50800</xdr:colOff>
      <xdr:row>45</xdr:row>
      <xdr:rowOff>84667</xdr:rowOff>
    </xdr:to>
    <xdr:sp macro="" textlink="">
      <xdr:nvSpPr>
        <xdr:cNvPr id="408" name="円/楕円 407"/>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69444</xdr:rowOff>
    </xdr:from>
    <xdr:ext cx="762000" cy="259045"/>
    <xdr:sp macro="" textlink="">
      <xdr:nvSpPr>
        <xdr:cNvPr id="409" name="テキスト ボックス 408"/>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114300</xdr:rowOff>
    </xdr:from>
    <xdr:to>
      <xdr:col>19</xdr:col>
      <xdr:colOff>533400</xdr:colOff>
      <xdr:row>45</xdr:row>
      <xdr:rowOff>44450</xdr:rowOff>
    </xdr:to>
    <xdr:sp macro="" textlink="">
      <xdr:nvSpPr>
        <xdr:cNvPr id="410" name="円/楕円 409"/>
        <xdr:cNvSpPr/>
      </xdr:nvSpPr>
      <xdr:spPr>
        <a:xfrm>
          <a:off x="13462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29227</xdr:rowOff>
    </xdr:from>
    <xdr:ext cx="762000" cy="259045"/>
    <xdr:sp macro="" textlink="">
      <xdr:nvSpPr>
        <xdr:cNvPr id="411" name="テキスト ボックス 410"/>
        <xdr:cNvSpPr txBox="1"/>
      </xdr:nvSpPr>
      <xdr:spPr>
        <a:xfrm>
          <a:off x="13131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[114.1%]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将来負担比率が昨年度に比べ改善しているのは、主に川西市都市整備公社への債務負担行為残額や猪名川上流広域ごみ処理施設組合債残高の減少等によるものである。</a:t>
          </a:r>
        </a:p>
        <a:p>
          <a:r>
            <a:rPr kumimoji="1" lang="ja-JP" altLang="en-US" sz="1300">
              <a:latin typeface="ＭＳ Ｐゴシック"/>
            </a:rPr>
            <a:t>　投資的事業の実施にあたっては、国の経済対策による財源を積極的に活用するなど、将来の負担に配慮した財政運営を行っていく。</a:t>
          </a:r>
        </a:p>
        <a:p>
          <a:endParaRPr kumimoji="1" lang="ja-JP" altLang="en-US"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21</xdr:row>
      <xdr:rowOff>7925</xdr:rowOff>
    </xdr:to>
    <xdr:cxnSp macro="">
      <xdr:nvCxnSpPr>
        <xdr:cNvPr id="438" name="直線コネクタ 437"/>
        <xdr:cNvCxnSpPr/>
      </xdr:nvCxnSpPr>
      <xdr:spPr>
        <a:xfrm flipV="1">
          <a:off x="17018000" y="2451100"/>
          <a:ext cx="0" cy="11572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151452</xdr:rowOff>
    </xdr:from>
    <xdr:ext cx="762000" cy="259045"/>
    <xdr:sp macro="" textlink="">
      <xdr:nvSpPr>
        <xdr:cNvPr id="439" name="将来負担の状況最小値テキスト"/>
        <xdr:cNvSpPr txBox="1"/>
      </xdr:nvSpPr>
      <xdr:spPr>
        <a:xfrm>
          <a:off x="17106900" y="3580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119.9</a:t>
          </a:r>
          <a:endParaRPr kumimoji="1" lang="ja-JP" altLang="en-US" sz="1000" b="1">
            <a:latin typeface="ＭＳ Ｐゴシック"/>
          </a:endParaRPr>
        </a:p>
      </xdr:txBody>
    </xdr:sp>
    <xdr:clientData/>
  </xdr:oneCellAnchor>
  <xdr:twoCellAnchor>
    <xdr:from>
      <xdr:col>24</xdr:col>
      <xdr:colOff>469900</xdr:colOff>
      <xdr:row>21</xdr:row>
      <xdr:rowOff>7925</xdr:rowOff>
    </xdr:from>
    <xdr:to>
      <xdr:col>24</xdr:col>
      <xdr:colOff>647700</xdr:colOff>
      <xdr:row>21</xdr:row>
      <xdr:rowOff>7925</xdr:rowOff>
    </xdr:to>
    <xdr:cxnSp macro="">
      <xdr:nvCxnSpPr>
        <xdr:cNvPr id="440" name="直線コネクタ 439"/>
        <xdr:cNvCxnSpPr/>
      </xdr:nvCxnSpPr>
      <xdr:spPr>
        <a:xfrm>
          <a:off x="16929100" y="360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20</xdr:row>
      <xdr:rowOff>123393</xdr:rowOff>
    </xdr:from>
    <xdr:to>
      <xdr:col>24</xdr:col>
      <xdr:colOff>558800</xdr:colOff>
      <xdr:row>21</xdr:row>
      <xdr:rowOff>138227</xdr:rowOff>
    </xdr:to>
    <xdr:cxnSp macro="">
      <xdr:nvCxnSpPr>
        <xdr:cNvPr id="443" name="直線コネクタ 442"/>
        <xdr:cNvCxnSpPr/>
      </xdr:nvCxnSpPr>
      <xdr:spPr>
        <a:xfrm flipV="1">
          <a:off x="16179800" y="3552393"/>
          <a:ext cx="838200" cy="1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4"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5" name="フローチャート : 判断 444"/>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138227</xdr:rowOff>
    </xdr:from>
    <xdr:to>
      <xdr:col>23</xdr:col>
      <xdr:colOff>406400</xdr:colOff>
      <xdr:row>22</xdr:row>
      <xdr:rowOff>100940</xdr:rowOff>
    </xdr:to>
    <xdr:cxnSp macro="">
      <xdr:nvCxnSpPr>
        <xdr:cNvPr id="446" name="直線コネクタ 445"/>
        <xdr:cNvCxnSpPr/>
      </xdr:nvCxnSpPr>
      <xdr:spPr>
        <a:xfrm flipV="1">
          <a:off x="15290800" y="3738677"/>
          <a:ext cx="889000" cy="13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78283</xdr:rowOff>
    </xdr:from>
    <xdr:to>
      <xdr:col>23</xdr:col>
      <xdr:colOff>457200</xdr:colOff>
      <xdr:row>18</xdr:row>
      <xdr:rowOff>8433</xdr:rowOff>
    </xdr:to>
    <xdr:sp macro="" textlink="">
      <xdr:nvSpPr>
        <xdr:cNvPr id="447" name="フローチャート : 判断 446"/>
        <xdr:cNvSpPr/>
      </xdr:nvSpPr>
      <xdr:spPr>
        <a:xfrm>
          <a:off x="16129000" y="299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18610</xdr:rowOff>
    </xdr:from>
    <xdr:ext cx="736600" cy="259045"/>
    <xdr:sp macro="" textlink="">
      <xdr:nvSpPr>
        <xdr:cNvPr id="448" name="テキスト ボックス 447"/>
        <xdr:cNvSpPr txBox="1"/>
      </xdr:nvSpPr>
      <xdr:spPr>
        <a:xfrm>
          <a:off x="15798800" y="2761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21</xdr:col>
      <xdr:colOff>0</xdr:colOff>
      <xdr:row>22</xdr:row>
      <xdr:rowOff>100940</xdr:rowOff>
    </xdr:from>
    <xdr:to>
      <xdr:col>22</xdr:col>
      <xdr:colOff>203200</xdr:colOff>
      <xdr:row>22</xdr:row>
      <xdr:rowOff>152095</xdr:rowOff>
    </xdr:to>
    <xdr:cxnSp macro="">
      <xdr:nvCxnSpPr>
        <xdr:cNvPr id="449" name="直線コネクタ 448"/>
        <xdr:cNvCxnSpPr/>
      </xdr:nvCxnSpPr>
      <xdr:spPr>
        <a:xfrm flipV="1">
          <a:off x="14401800" y="3872840"/>
          <a:ext cx="889000" cy="5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18</xdr:row>
      <xdr:rowOff>86360</xdr:rowOff>
    </xdr:from>
    <xdr:to>
      <xdr:col>22</xdr:col>
      <xdr:colOff>254000</xdr:colOff>
      <xdr:row>19</xdr:row>
      <xdr:rowOff>16510</xdr:rowOff>
    </xdr:to>
    <xdr:sp macro="" textlink="">
      <xdr:nvSpPr>
        <xdr:cNvPr id="450" name="フローチャート : 判断 449"/>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26687</xdr:rowOff>
    </xdr:from>
    <xdr:ext cx="762000" cy="259045"/>
    <xdr:sp macro="" textlink="">
      <xdr:nvSpPr>
        <xdr:cNvPr id="451" name="テキスト ボックス 450"/>
        <xdr:cNvSpPr txBox="1"/>
      </xdr:nvSpPr>
      <xdr:spPr>
        <a:xfrm>
          <a:off x="14909800" y="294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80.0</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152095</xdr:rowOff>
    </xdr:from>
    <xdr:to>
      <xdr:col>21</xdr:col>
      <xdr:colOff>0</xdr:colOff>
      <xdr:row>23</xdr:row>
      <xdr:rowOff>60757</xdr:rowOff>
    </xdr:to>
    <xdr:cxnSp macro="">
      <xdr:nvCxnSpPr>
        <xdr:cNvPr id="452" name="直線コネクタ 451"/>
        <xdr:cNvCxnSpPr/>
      </xdr:nvCxnSpPr>
      <xdr:spPr>
        <a:xfrm flipV="1">
          <a:off x="13512800" y="3923995"/>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170332</xdr:rowOff>
    </xdr:from>
    <xdr:to>
      <xdr:col>21</xdr:col>
      <xdr:colOff>50800</xdr:colOff>
      <xdr:row>19</xdr:row>
      <xdr:rowOff>100482</xdr:rowOff>
    </xdr:to>
    <xdr:sp macro="" textlink="">
      <xdr:nvSpPr>
        <xdr:cNvPr id="453" name="フローチャート : 判断 452"/>
        <xdr:cNvSpPr/>
      </xdr:nvSpPr>
      <xdr:spPr>
        <a:xfrm>
          <a:off x="14351000" y="325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110659</xdr:rowOff>
    </xdr:from>
    <xdr:ext cx="762000" cy="259045"/>
    <xdr:sp macro="" textlink="">
      <xdr:nvSpPr>
        <xdr:cNvPr id="454" name="テキスト ボックス 453"/>
        <xdr:cNvSpPr txBox="1"/>
      </xdr:nvSpPr>
      <xdr:spPr>
        <a:xfrm>
          <a:off x="14020800" y="302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19</xdr:col>
      <xdr:colOff>431800</xdr:colOff>
      <xdr:row>19</xdr:row>
      <xdr:rowOff>42316</xdr:rowOff>
    </xdr:from>
    <xdr:to>
      <xdr:col>19</xdr:col>
      <xdr:colOff>533400</xdr:colOff>
      <xdr:row>19</xdr:row>
      <xdr:rowOff>143916</xdr:rowOff>
    </xdr:to>
    <xdr:sp macro="" textlink="">
      <xdr:nvSpPr>
        <xdr:cNvPr id="455" name="フローチャート : 判断 454"/>
        <xdr:cNvSpPr/>
      </xdr:nvSpPr>
      <xdr:spPr>
        <a:xfrm>
          <a:off x="13462000" y="329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154093</xdr:rowOff>
    </xdr:from>
    <xdr:ext cx="762000" cy="259045"/>
    <xdr:sp macro="" textlink="">
      <xdr:nvSpPr>
        <xdr:cNvPr id="456" name="テキスト ボックス 455"/>
        <xdr:cNvSpPr txBox="1"/>
      </xdr:nvSpPr>
      <xdr:spPr>
        <a:xfrm>
          <a:off x="13131800" y="306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72593</xdr:rowOff>
    </xdr:from>
    <xdr:to>
      <xdr:col>24</xdr:col>
      <xdr:colOff>609600</xdr:colOff>
      <xdr:row>21</xdr:row>
      <xdr:rowOff>2743</xdr:rowOff>
    </xdr:to>
    <xdr:sp macro="" textlink="">
      <xdr:nvSpPr>
        <xdr:cNvPr id="462" name="円/楕円 461"/>
        <xdr:cNvSpPr/>
      </xdr:nvSpPr>
      <xdr:spPr>
        <a:xfrm>
          <a:off x="16967200" y="350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139920</xdr:rowOff>
    </xdr:from>
    <xdr:ext cx="762000" cy="259045"/>
    <xdr:sp macro="" textlink="">
      <xdr:nvSpPr>
        <xdr:cNvPr id="463" name="将来負担の状況該当値テキスト"/>
        <xdr:cNvSpPr txBox="1"/>
      </xdr:nvSpPr>
      <xdr:spPr>
        <a:xfrm>
          <a:off x="17106900" y="339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114.1</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87427</xdr:rowOff>
    </xdr:from>
    <xdr:to>
      <xdr:col>23</xdr:col>
      <xdr:colOff>457200</xdr:colOff>
      <xdr:row>22</xdr:row>
      <xdr:rowOff>17577</xdr:rowOff>
    </xdr:to>
    <xdr:sp macro="" textlink="">
      <xdr:nvSpPr>
        <xdr:cNvPr id="464" name="円/楕円 463"/>
        <xdr:cNvSpPr/>
      </xdr:nvSpPr>
      <xdr:spPr>
        <a:xfrm>
          <a:off x="16129000" y="368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22</xdr:row>
      <xdr:rowOff>2354</xdr:rowOff>
    </xdr:from>
    <xdr:ext cx="736600" cy="259045"/>
    <xdr:sp macro="" textlink="">
      <xdr:nvSpPr>
        <xdr:cNvPr id="465" name="テキスト ボックス 464"/>
        <xdr:cNvSpPr txBox="1"/>
      </xdr:nvSpPr>
      <xdr:spPr>
        <a:xfrm>
          <a:off x="15798800" y="377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22</xdr:col>
      <xdr:colOff>152400</xdr:colOff>
      <xdr:row>22</xdr:row>
      <xdr:rowOff>50140</xdr:rowOff>
    </xdr:from>
    <xdr:to>
      <xdr:col>22</xdr:col>
      <xdr:colOff>254000</xdr:colOff>
      <xdr:row>22</xdr:row>
      <xdr:rowOff>151740</xdr:rowOff>
    </xdr:to>
    <xdr:sp macro="" textlink="">
      <xdr:nvSpPr>
        <xdr:cNvPr id="466" name="円/楕円 465"/>
        <xdr:cNvSpPr/>
      </xdr:nvSpPr>
      <xdr:spPr>
        <a:xfrm>
          <a:off x="15240000" y="38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136517</xdr:rowOff>
    </xdr:from>
    <xdr:ext cx="762000" cy="259045"/>
    <xdr:sp macro="" textlink="">
      <xdr:nvSpPr>
        <xdr:cNvPr id="467" name="テキスト ボックス 466"/>
        <xdr:cNvSpPr txBox="1"/>
      </xdr:nvSpPr>
      <xdr:spPr>
        <a:xfrm>
          <a:off x="14909800" y="390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147.3</a:t>
          </a:r>
          <a:endParaRPr kumimoji="1" lang="ja-JP" altLang="en-US" sz="1000" b="1">
            <a:solidFill>
              <a:srgbClr val="FF0000"/>
            </a:solidFill>
            <a:latin typeface="ＭＳ Ｐゴシック"/>
          </a:endParaRPr>
        </a:p>
      </xdr:txBody>
    </xdr:sp>
    <xdr:clientData/>
  </xdr:oneCellAnchor>
  <xdr:twoCellAnchor>
    <xdr:from>
      <xdr:col>20</xdr:col>
      <xdr:colOff>635000</xdr:colOff>
      <xdr:row>22</xdr:row>
      <xdr:rowOff>101295</xdr:rowOff>
    </xdr:from>
    <xdr:to>
      <xdr:col>21</xdr:col>
      <xdr:colOff>50800</xdr:colOff>
      <xdr:row>23</xdr:row>
      <xdr:rowOff>31445</xdr:rowOff>
    </xdr:to>
    <xdr:sp macro="" textlink="">
      <xdr:nvSpPr>
        <xdr:cNvPr id="468" name="円/楕円 467"/>
        <xdr:cNvSpPr/>
      </xdr:nvSpPr>
      <xdr:spPr>
        <a:xfrm>
          <a:off x="14351000" y="387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23</xdr:row>
      <xdr:rowOff>16222</xdr:rowOff>
    </xdr:from>
    <xdr:ext cx="762000" cy="259045"/>
    <xdr:sp macro="" textlink="">
      <xdr:nvSpPr>
        <xdr:cNvPr id="469" name="テキスト ボックス 468"/>
        <xdr:cNvSpPr txBox="1"/>
      </xdr:nvSpPr>
      <xdr:spPr>
        <a:xfrm>
          <a:off x="14020800" y="395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152.6</a:t>
          </a:r>
          <a:endParaRPr kumimoji="1" lang="ja-JP" altLang="en-US" sz="1000" b="1">
            <a:solidFill>
              <a:srgbClr val="FF0000"/>
            </a:solidFill>
            <a:latin typeface="ＭＳ Ｐゴシック"/>
          </a:endParaRPr>
        </a:p>
      </xdr:txBody>
    </xdr:sp>
    <xdr:clientData/>
  </xdr:oneCellAnchor>
  <xdr:twoCellAnchor>
    <xdr:from>
      <xdr:col>19</xdr:col>
      <xdr:colOff>431800</xdr:colOff>
      <xdr:row>23</xdr:row>
      <xdr:rowOff>9957</xdr:rowOff>
    </xdr:from>
    <xdr:to>
      <xdr:col>19</xdr:col>
      <xdr:colOff>533400</xdr:colOff>
      <xdr:row>23</xdr:row>
      <xdr:rowOff>111557</xdr:rowOff>
    </xdr:to>
    <xdr:sp macro="" textlink="">
      <xdr:nvSpPr>
        <xdr:cNvPr id="470" name="円/楕円 469"/>
        <xdr:cNvSpPr/>
      </xdr:nvSpPr>
      <xdr:spPr>
        <a:xfrm>
          <a:off x="13462000" y="39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23</xdr:row>
      <xdr:rowOff>96334</xdr:rowOff>
    </xdr:from>
    <xdr:ext cx="762000" cy="259045"/>
    <xdr:sp macro="" textlink="">
      <xdr:nvSpPr>
        <xdr:cNvPr id="471" name="テキスト ボックス 470"/>
        <xdr:cNvSpPr txBox="1"/>
      </xdr:nvSpPr>
      <xdr:spPr>
        <a:xfrm>
          <a:off x="13131800" y="403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19/26</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近年、職員数の減少、世代交代による平均人件費の減少等により、人件費が減少傾向となり、経常収支比率は</a:t>
          </a:r>
          <a:r>
            <a:rPr kumimoji="1" lang="en-US" altLang="ja-JP" sz="1300">
              <a:latin typeface="ＭＳ Ｐゴシック"/>
            </a:rPr>
            <a:t>0.5</a:t>
          </a:r>
          <a:r>
            <a:rPr kumimoji="1" lang="ja-JP" altLang="en-US" sz="1300">
              <a:latin typeface="ＭＳ Ｐゴシック"/>
            </a:rPr>
            <a:t>ポイント減少している。</a:t>
          </a:r>
          <a:endParaRPr kumimoji="1" lang="en-US" altLang="ja-JP" sz="1300">
            <a:latin typeface="ＭＳ Ｐゴシック"/>
          </a:endParaRPr>
        </a:p>
        <a:p>
          <a:r>
            <a:rPr kumimoji="1" lang="ja-JP" altLang="en-US" sz="1300">
              <a:latin typeface="ＭＳ Ｐゴシック"/>
            </a:rPr>
            <a:t>　今後も引き続き、人件費の適正化に努めていく。　</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153670</xdr:rowOff>
    </xdr:from>
    <xdr:to>
      <xdr:col>7</xdr:col>
      <xdr:colOff>15875</xdr:colOff>
      <xdr:row>40</xdr:row>
      <xdr:rowOff>142240</xdr:rowOff>
    </xdr:to>
    <xdr:cxnSp macro="">
      <xdr:nvCxnSpPr>
        <xdr:cNvPr id="61" name="直線コネクタ 60"/>
        <xdr:cNvCxnSpPr/>
      </xdr:nvCxnSpPr>
      <xdr:spPr>
        <a:xfrm flipV="1">
          <a:off x="4826000" y="58115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6</xdr:col>
      <xdr:colOff>612775</xdr:colOff>
      <xdr:row>33</xdr:row>
      <xdr:rowOff>153670</xdr:rowOff>
    </xdr:from>
    <xdr:to>
      <xdr:col>7</xdr:col>
      <xdr:colOff>104775</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66040</xdr:rowOff>
    </xdr:from>
    <xdr:to>
      <xdr:col>7</xdr:col>
      <xdr:colOff>15875</xdr:colOff>
      <xdr:row>38</xdr:row>
      <xdr:rowOff>104140</xdr:rowOff>
    </xdr:to>
    <xdr:cxnSp macro="">
      <xdr:nvCxnSpPr>
        <xdr:cNvPr id="66" name="直線コネクタ 65"/>
        <xdr:cNvCxnSpPr/>
      </xdr:nvCxnSpPr>
      <xdr:spPr>
        <a:xfrm flipV="1">
          <a:off x="3987800" y="65811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95250</xdr:rowOff>
    </xdr:from>
    <xdr:to>
      <xdr:col>7</xdr:col>
      <xdr:colOff>66675</xdr:colOff>
      <xdr:row>38</xdr:row>
      <xdr:rowOff>25400</xdr:rowOff>
    </xdr:to>
    <xdr:sp macro="" textlink="">
      <xdr:nvSpPr>
        <xdr:cNvPr id="68" name="フローチャート :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104140</xdr:rowOff>
    </xdr:from>
    <xdr:to>
      <xdr:col>5</xdr:col>
      <xdr:colOff>549275</xdr:colOff>
      <xdr:row>38</xdr:row>
      <xdr:rowOff>149860</xdr:rowOff>
    </xdr:to>
    <xdr:cxnSp macro="">
      <xdr:nvCxnSpPr>
        <xdr:cNvPr id="69" name="直線コネクタ 68"/>
        <xdr:cNvCxnSpPr/>
      </xdr:nvCxnSpPr>
      <xdr:spPr>
        <a:xfrm flipV="1">
          <a:off x="3098800" y="661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39</xdr:row>
      <xdr:rowOff>148590</xdr:rowOff>
    </xdr:from>
    <xdr:to>
      <xdr:col>5</xdr:col>
      <xdr:colOff>600075</xdr:colOff>
      <xdr:row>40</xdr:row>
      <xdr:rowOff>78740</xdr:rowOff>
    </xdr:to>
    <xdr:sp macro="" textlink="">
      <xdr:nvSpPr>
        <xdr:cNvPr id="70" name="フローチャート : 判断 69"/>
        <xdr:cNvSpPr/>
      </xdr:nvSpPr>
      <xdr:spPr>
        <a:xfrm>
          <a:off x="3937000" y="683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63517</xdr:rowOff>
    </xdr:from>
    <xdr:ext cx="736600" cy="259045"/>
    <xdr:sp macro="" textlink="">
      <xdr:nvSpPr>
        <xdr:cNvPr id="71" name="テキスト ボックス 70"/>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31.2</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149860</xdr:rowOff>
    </xdr:from>
    <xdr:to>
      <xdr:col>4</xdr:col>
      <xdr:colOff>346075</xdr:colOff>
      <xdr:row>39</xdr:row>
      <xdr:rowOff>107950</xdr:rowOff>
    </xdr:to>
    <xdr:cxnSp macro="">
      <xdr:nvCxnSpPr>
        <xdr:cNvPr id="72" name="直線コネクタ 71"/>
        <xdr:cNvCxnSpPr/>
      </xdr:nvCxnSpPr>
      <xdr:spPr>
        <a:xfrm flipV="1">
          <a:off x="2209800" y="66649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39</xdr:row>
      <xdr:rowOff>163830</xdr:rowOff>
    </xdr:from>
    <xdr:to>
      <xdr:col>4</xdr:col>
      <xdr:colOff>396875</xdr:colOff>
      <xdr:row>40</xdr:row>
      <xdr:rowOff>93980</xdr:rowOff>
    </xdr:to>
    <xdr:sp macro="" textlink="">
      <xdr:nvSpPr>
        <xdr:cNvPr id="73" name="フローチャート : 判断 72"/>
        <xdr:cNvSpPr/>
      </xdr:nvSpPr>
      <xdr:spPr>
        <a:xfrm>
          <a:off x="30480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78757</xdr:rowOff>
    </xdr:from>
    <xdr:ext cx="762000" cy="259045"/>
    <xdr:sp macro="" textlink="">
      <xdr:nvSpPr>
        <xdr:cNvPr id="74" name="テキスト ボックス 73"/>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31.4</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107950</xdr:rowOff>
    </xdr:from>
    <xdr:to>
      <xdr:col>3</xdr:col>
      <xdr:colOff>142875</xdr:colOff>
      <xdr:row>40</xdr:row>
      <xdr:rowOff>12700</xdr:rowOff>
    </xdr:to>
    <xdr:cxnSp macro="">
      <xdr:nvCxnSpPr>
        <xdr:cNvPr id="75" name="直線コネクタ 74"/>
        <xdr:cNvCxnSpPr/>
      </xdr:nvCxnSpPr>
      <xdr:spPr>
        <a:xfrm flipV="1">
          <a:off x="1320800" y="679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40</xdr:row>
      <xdr:rowOff>137160</xdr:rowOff>
    </xdr:from>
    <xdr:to>
      <xdr:col>3</xdr:col>
      <xdr:colOff>193675</xdr:colOff>
      <xdr:row>41</xdr:row>
      <xdr:rowOff>67310</xdr:rowOff>
    </xdr:to>
    <xdr:sp macro="" textlink="">
      <xdr:nvSpPr>
        <xdr:cNvPr id="76" name="フローチャート : 判断 75"/>
        <xdr:cNvSpPr/>
      </xdr:nvSpPr>
      <xdr:spPr>
        <a:xfrm>
          <a:off x="2159000" y="69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52087</xdr:rowOff>
    </xdr:from>
    <xdr:ext cx="762000" cy="259045"/>
    <xdr:sp macro="" textlink="">
      <xdr:nvSpPr>
        <xdr:cNvPr id="77" name="テキスト ボックス 76"/>
        <xdr:cNvSpPr txBox="1"/>
      </xdr:nvSpPr>
      <xdr:spPr>
        <a:xfrm>
          <a:off x="1828800" y="708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twoCellAnchor>
    <xdr:from>
      <xdr:col>1</xdr:col>
      <xdr:colOff>574675</xdr:colOff>
      <xdr:row>41</xdr:row>
      <xdr:rowOff>80010</xdr:rowOff>
    </xdr:from>
    <xdr:to>
      <xdr:col>1</xdr:col>
      <xdr:colOff>676275</xdr:colOff>
      <xdr:row>42</xdr:row>
      <xdr:rowOff>10160</xdr:rowOff>
    </xdr:to>
    <xdr:sp macro="" textlink="">
      <xdr:nvSpPr>
        <xdr:cNvPr id="78" name="フローチャート : 判断 77"/>
        <xdr:cNvSpPr/>
      </xdr:nvSpPr>
      <xdr:spPr>
        <a:xfrm>
          <a:off x="1270000" y="710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166387</xdr:rowOff>
    </xdr:from>
    <xdr:ext cx="762000" cy="259045"/>
    <xdr:sp macro="" textlink="">
      <xdr:nvSpPr>
        <xdr:cNvPr id="79" name="テキスト ボックス 78"/>
        <xdr:cNvSpPr txBox="1"/>
      </xdr:nvSpPr>
      <xdr:spPr>
        <a:xfrm>
          <a:off x="9398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15240</xdr:rowOff>
    </xdr:from>
    <xdr:to>
      <xdr:col>7</xdr:col>
      <xdr:colOff>66675</xdr:colOff>
      <xdr:row>38</xdr:row>
      <xdr:rowOff>116840</xdr:rowOff>
    </xdr:to>
    <xdr:sp macro="" textlink="">
      <xdr:nvSpPr>
        <xdr:cNvPr id="85" name="円/楕円 84"/>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158767</xdr:rowOff>
    </xdr:from>
    <xdr:ext cx="762000" cy="259045"/>
    <xdr:sp macro="" textlink="">
      <xdr:nvSpPr>
        <xdr:cNvPr id="86" name="人件費該当値テキスト"/>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53340</xdr:rowOff>
    </xdr:from>
    <xdr:to>
      <xdr:col>5</xdr:col>
      <xdr:colOff>600075</xdr:colOff>
      <xdr:row>38</xdr:row>
      <xdr:rowOff>154940</xdr:rowOff>
    </xdr:to>
    <xdr:sp macro="" textlink="">
      <xdr:nvSpPr>
        <xdr:cNvPr id="87" name="円/楕円 86"/>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165117</xdr:rowOff>
    </xdr:from>
    <xdr:ext cx="736600" cy="259045"/>
    <xdr:sp macro="" textlink="">
      <xdr:nvSpPr>
        <xdr:cNvPr id="88" name="テキスト ボックス 87"/>
        <xdr:cNvSpPr txBox="1"/>
      </xdr:nvSpPr>
      <xdr:spPr>
        <a:xfrm>
          <a:off x="3606800" y="6337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99060</xdr:rowOff>
    </xdr:from>
    <xdr:to>
      <xdr:col>4</xdr:col>
      <xdr:colOff>396875</xdr:colOff>
      <xdr:row>39</xdr:row>
      <xdr:rowOff>29210</xdr:rowOff>
    </xdr:to>
    <xdr:sp macro="" textlink="">
      <xdr:nvSpPr>
        <xdr:cNvPr id="89" name="円/楕円 88"/>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39387</xdr:rowOff>
    </xdr:from>
    <xdr:ext cx="762000" cy="259045"/>
    <xdr:sp macro="" textlink="">
      <xdr:nvSpPr>
        <xdr:cNvPr id="90" name="テキスト ボックス 89"/>
        <xdr:cNvSpPr txBox="1"/>
      </xdr:nvSpPr>
      <xdr:spPr>
        <a:xfrm>
          <a:off x="2717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57150</xdr:rowOff>
    </xdr:from>
    <xdr:to>
      <xdr:col>3</xdr:col>
      <xdr:colOff>193675</xdr:colOff>
      <xdr:row>39</xdr:row>
      <xdr:rowOff>158750</xdr:rowOff>
    </xdr:to>
    <xdr:sp macro="" textlink="">
      <xdr:nvSpPr>
        <xdr:cNvPr id="91" name="円/楕円 90"/>
        <xdr:cNvSpPr/>
      </xdr:nvSpPr>
      <xdr:spPr>
        <a:xfrm>
          <a:off x="2159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168927</xdr:rowOff>
    </xdr:from>
    <xdr:ext cx="762000" cy="259045"/>
    <xdr:sp macro="" textlink="">
      <xdr:nvSpPr>
        <xdr:cNvPr id="92" name="テキスト ボックス 91"/>
        <xdr:cNvSpPr txBox="1"/>
      </xdr:nvSpPr>
      <xdr:spPr>
        <a:xfrm>
          <a:off x="1828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30.0</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133350</xdr:rowOff>
    </xdr:from>
    <xdr:to>
      <xdr:col>1</xdr:col>
      <xdr:colOff>676275</xdr:colOff>
      <xdr:row>40</xdr:row>
      <xdr:rowOff>63500</xdr:rowOff>
    </xdr:to>
    <xdr:sp macro="" textlink="">
      <xdr:nvSpPr>
        <xdr:cNvPr id="93" name="円/楕円 92"/>
        <xdr:cNvSpPr/>
      </xdr:nvSpPr>
      <xdr:spPr>
        <a:xfrm>
          <a:off x="1270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73677</xdr:rowOff>
    </xdr:from>
    <xdr:ext cx="762000" cy="259045"/>
    <xdr:sp macro="" textlink="">
      <xdr:nvSpPr>
        <xdr:cNvPr id="94" name="テキスト ボックス 93"/>
        <xdr:cNvSpPr txBox="1"/>
      </xdr:nvSpPr>
      <xdr:spPr>
        <a:xfrm>
          <a:off x="939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消費税増税の影響により平成</a:t>
          </a:r>
          <a:r>
            <a:rPr kumimoji="1" lang="en-US" altLang="ja-JP" sz="1300">
              <a:latin typeface="ＭＳ Ｐゴシック"/>
            </a:rPr>
            <a:t>26</a:t>
          </a:r>
          <a:r>
            <a:rPr kumimoji="1" lang="ja-JP" altLang="en-US" sz="1300">
              <a:latin typeface="ＭＳ Ｐゴシック"/>
            </a:rPr>
            <a:t>年度より物件費が上昇しているが、事務事業の見直しを継続して行っていることから、平成</a:t>
          </a:r>
          <a:r>
            <a:rPr kumimoji="1" lang="en-US" altLang="ja-JP" sz="1300">
              <a:latin typeface="ＭＳ Ｐゴシック"/>
            </a:rPr>
            <a:t>27</a:t>
          </a:r>
          <a:r>
            <a:rPr kumimoji="1" lang="ja-JP" altLang="en-US" sz="1300">
              <a:latin typeface="ＭＳ Ｐゴシック"/>
            </a:rPr>
            <a:t>年度は、物件費が減少しており、経常収支比率が減少している。</a:t>
          </a:r>
          <a:endParaRPr kumimoji="1" lang="en-US" altLang="ja-JP" sz="1300">
            <a:latin typeface="ＭＳ Ｐゴシック"/>
          </a:endParaRPr>
        </a:p>
        <a:p>
          <a:r>
            <a:rPr kumimoji="1" lang="ja-JP" altLang="en-US" sz="1300">
              <a:latin typeface="ＭＳ Ｐゴシック"/>
            </a:rPr>
            <a:t>　今後も適正化に努める。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20</xdr:row>
      <xdr:rowOff>127000</xdr:rowOff>
    </xdr:from>
    <xdr:to>
      <xdr:col>24</xdr:col>
      <xdr:colOff>590550</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14</xdr:row>
      <xdr:rowOff>12700</xdr:rowOff>
    </xdr:from>
    <xdr:to>
      <xdr:col>24</xdr:col>
      <xdr:colOff>590550</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161290</xdr:rowOff>
    </xdr:from>
    <xdr:to>
      <xdr:col>24</xdr:col>
      <xdr:colOff>31750</xdr:colOff>
      <xdr:row>21</xdr:row>
      <xdr:rowOff>86995</xdr:rowOff>
    </xdr:to>
    <xdr:cxnSp macro="">
      <xdr:nvCxnSpPr>
        <xdr:cNvPr id="118" name="直線コネクタ 117"/>
        <xdr:cNvCxnSpPr/>
      </xdr:nvCxnSpPr>
      <xdr:spPr>
        <a:xfrm flipV="1">
          <a:off x="16510000" y="239014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59072</xdr:rowOff>
    </xdr:from>
    <xdr:ext cx="762000" cy="259045"/>
    <xdr:sp macro="" textlink="">
      <xdr:nvSpPr>
        <xdr:cNvPr id="119" name="物件費最小値テキスト"/>
        <xdr:cNvSpPr txBox="1"/>
      </xdr:nvSpPr>
      <xdr:spPr>
        <a:xfrm>
          <a:off x="16598900" y="365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32.3</a:t>
          </a:r>
          <a:endParaRPr kumimoji="1" lang="ja-JP" altLang="en-US" sz="1000" b="1">
            <a:latin typeface="ＭＳ Ｐゴシック"/>
          </a:endParaRPr>
        </a:p>
      </xdr:txBody>
    </xdr:sp>
    <xdr:clientData/>
  </xdr:oneCellAnchor>
  <xdr:twoCellAnchor>
    <xdr:from>
      <xdr:col>23</xdr:col>
      <xdr:colOff>628650</xdr:colOff>
      <xdr:row>21</xdr:row>
      <xdr:rowOff>86995</xdr:rowOff>
    </xdr:from>
    <xdr:to>
      <xdr:col>24</xdr:col>
      <xdr:colOff>120650</xdr:colOff>
      <xdr:row>21</xdr:row>
      <xdr:rowOff>86995</xdr:rowOff>
    </xdr:to>
    <xdr:cxnSp macro="">
      <xdr:nvCxnSpPr>
        <xdr:cNvPr id="120" name="直線コネクタ 119"/>
        <xdr:cNvCxnSpPr/>
      </xdr:nvCxnSpPr>
      <xdr:spPr>
        <a:xfrm>
          <a:off x="16421100" y="368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76217</xdr:rowOff>
    </xdr:from>
    <xdr:ext cx="762000" cy="259045"/>
    <xdr:sp macro="" textlink="">
      <xdr:nvSpPr>
        <xdr:cNvPr id="121"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23</xdr:col>
      <xdr:colOff>628650</xdr:colOff>
      <xdr:row>13</xdr:row>
      <xdr:rowOff>161290</xdr:rowOff>
    </xdr:from>
    <xdr:to>
      <xdr:col>24</xdr:col>
      <xdr:colOff>120650</xdr:colOff>
      <xdr:row>13</xdr:row>
      <xdr:rowOff>161290</xdr:rowOff>
    </xdr:to>
    <xdr:cxnSp macro="">
      <xdr:nvCxnSpPr>
        <xdr:cNvPr id="122" name="直線コネクタ 121"/>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6985</xdr:rowOff>
    </xdr:from>
    <xdr:to>
      <xdr:col>24</xdr:col>
      <xdr:colOff>31750</xdr:colOff>
      <xdr:row>15</xdr:row>
      <xdr:rowOff>18415</xdr:rowOff>
    </xdr:to>
    <xdr:cxnSp macro="">
      <xdr:nvCxnSpPr>
        <xdr:cNvPr id="123" name="直線コネクタ 122"/>
        <xdr:cNvCxnSpPr/>
      </xdr:nvCxnSpPr>
      <xdr:spPr>
        <a:xfrm flipV="1">
          <a:off x="15671800" y="25787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162577</xdr:rowOff>
    </xdr:from>
    <xdr:ext cx="762000" cy="259045"/>
    <xdr:sp macro="" textlink="">
      <xdr:nvSpPr>
        <xdr:cNvPr id="124" name="物件費平均値テキスト"/>
        <xdr:cNvSpPr txBox="1"/>
      </xdr:nvSpPr>
      <xdr:spPr>
        <a:xfrm>
          <a:off x="16598900" y="273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19050</xdr:rowOff>
    </xdr:from>
    <xdr:to>
      <xdr:col>24</xdr:col>
      <xdr:colOff>82550</xdr:colOff>
      <xdr:row>16</xdr:row>
      <xdr:rowOff>120650</xdr:rowOff>
    </xdr:to>
    <xdr:sp macro="" textlink="">
      <xdr:nvSpPr>
        <xdr:cNvPr id="125" name="フローチャート : 判断 124"/>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149860</xdr:rowOff>
    </xdr:from>
    <xdr:to>
      <xdr:col>22</xdr:col>
      <xdr:colOff>565150</xdr:colOff>
      <xdr:row>15</xdr:row>
      <xdr:rowOff>18415</xdr:rowOff>
    </xdr:to>
    <xdr:cxnSp macro="">
      <xdr:nvCxnSpPr>
        <xdr:cNvPr id="126" name="直線コネクタ 125"/>
        <xdr:cNvCxnSpPr/>
      </xdr:nvCxnSpPr>
      <xdr:spPr>
        <a:xfrm>
          <a:off x="14782800" y="25501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150495</xdr:rowOff>
    </xdr:from>
    <xdr:to>
      <xdr:col>22</xdr:col>
      <xdr:colOff>615950</xdr:colOff>
      <xdr:row>16</xdr:row>
      <xdr:rowOff>80645</xdr:rowOff>
    </xdr:to>
    <xdr:sp macro="" textlink="">
      <xdr:nvSpPr>
        <xdr:cNvPr id="127" name="フローチャート : 判断 126"/>
        <xdr:cNvSpPr/>
      </xdr:nvSpPr>
      <xdr:spPr>
        <a:xfrm>
          <a:off x="15621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65422</xdr:rowOff>
    </xdr:from>
    <xdr:ext cx="736600" cy="259045"/>
    <xdr:sp macro="" textlink="">
      <xdr:nvSpPr>
        <xdr:cNvPr id="128" name="テキスト ボックス 127"/>
        <xdr:cNvSpPr txBox="1"/>
      </xdr:nvSpPr>
      <xdr:spPr>
        <a:xfrm>
          <a:off x="15290800" y="280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149860</xdr:rowOff>
    </xdr:from>
    <xdr:to>
      <xdr:col>21</xdr:col>
      <xdr:colOff>361950</xdr:colOff>
      <xdr:row>14</xdr:row>
      <xdr:rowOff>149860</xdr:rowOff>
    </xdr:to>
    <xdr:cxnSp macro="">
      <xdr:nvCxnSpPr>
        <xdr:cNvPr id="129" name="直線コネクタ 128"/>
        <xdr:cNvCxnSpPr/>
      </xdr:nvCxnSpPr>
      <xdr:spPr>
        <a:xfrm>
          <a:off x="13893800" y="2550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139065</xdr:rowOff>
    </xdr:from>
    <xdr:to>
      <xdr:col>21</xdr:col>
      <xdr:colOff>412750</xdr:colOff>
      <xdr:row>16</xdr:row>
      <xdr:rowOff>69215</xdr:rowOff>
    </xdr:to>
    <xdr:sp macro="" textlink="">
      <xdr:nvSpPr>
        <xdr:cNvPr id="130" name="フローチャート : 判断 129"/>
        <xdr:cNvSpPr/>
      </xdr:nvSpPr>
      <xdr:spPr>
        <a:xfrm>
          <a:off x="14732000" y="27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53992</xdr:rowOff>
    </xdr:from>
    <xdr:ext cx="762000" cy="259045"/>
    <xdr:sp macro="" textlink="">
      <xdr:nvSpPr>
        <xdr:cNvPr id="131" name="テキスト ボックス 130"/>
        <xdr:cNvSpPr txBox="1"/>
      </xdr:nvSpPr>
      <xdr:spPr>
        <a:xfrm>
          <a:off x="14401800" y="279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138430</xdr:rowOff>
    </xdr:from>
    <xdr:to>
      <xdr:col>20</xdr:col>
      <xdr:colOff>158750</xdr:colOff>
      <xdr:row>14</xdr:row>
      <xdr:rowOff>149860</xdr:rowOff>
    </xdr:to>
    <xdr:cxnSp macro="">
      <xdr:nvCxnSpPr>
        <xdr:cNvPr id="132" name="直線コネクタ 131"/>
        <xdr:cNvCxnSpPr/>
      </xdr:nvCxnSpPr>
      <xdr:spPr>
        <a:xfrm>
          <a:off x="13004800" y="25387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156210</xdr:rowOff>
    </xdr:from>
    <xdr:to>
      <xdr:col>20</xdr:col>
      <xdr:colOff>209550</xdr:colOff>
      <xdr:row>16</xdr:row>
      <xdr:rowOff>86360</xdr:rowOff>
    </xdr:to>
    <xdr:sp macro="" textlink="">
      <xdr:nvSpPr>
        <xdr:cNvPr id="133" name="フローチャート : 判断 132"/>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71137</xdr:rowOff>
    </xdr:from>
    <xdr:ext cx="762000" cy="259045"/>
    <xdr:sp macro="" textlink="">
      <xdr:nvSpPr>
        <xdr:cNvPr id="134" name="テキスト ボックス 133"/>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110490</xdr:rowOff>
    </xdr:from>
    <xdr:to>
      <xdr:col>19</xdr:col>
      <xdr:colOff>6350</xdr:colOff>
      <xdr:row>16</xdr:row>
      <xdr:rowOff>40640</xdr:rowOff>
    </xdr:to>
    <xdr:sp macro="" textlink="">
      <xdr:nvSpPr>
        <xdr:cNvPr id="135" name="フローチャート : 判断 134"/>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25417</xdr:rowOff>
    </xdr:from>
    <xdr:ext cx="762000" cy="259045"/>
    <xdr:sp macro="" textlink="">
      <xdr:nvSpPr>
        <xdr:cNvPr id="136" name="テキスト ボックス 135"/>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127635</xdr:rowOff>
    </xdr:from>
    <xdr:to>
      <xdr:col>24</xdr:col>
      <xdr:colOff>82550</xdr:colOff>
      <xdr:row>15</xdr:row>
      <xdr:rowOff>57785</xdr:rowOff>
    </xdr:to>
    <xdr:sp macro="" textlink="">
      <xdr:nvSpPr>
        <xdr:cNvPr id="142" name="円/楕円 141"/>
        <xdr:cNvSpPr/>
      </xdr:nvSpPr>
      <xdr:spPr>
        <a:xfrm>
          <a:off x="16459200" y="252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144162</xdr:rowOff>
    </xdr:from>
    <xdr:ext cx="762000" cy="259045"/>
    <xdr:sp macro="" textlink="">
      <xdr:nvSpPr>
        <xdr:cNvPr id="143" name="物件費該当値テキスト"/>
        <xdr:cNvSpPr txBox="1"/>
      </xdr:nvSpPr>
      <xdr:spPr>
        <a:xfrm>
          <a:off x="16598900" y="237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139065</xdr:rowOff>
    </xdr:from>
    <xdr:to>
      <xdr:col>22</xdr:col>
      <xdr:colOff>615950</xdr:colOff>
      <xdr:row>15</xdr:row>
      <xdr:rowOff>69215</xdr:rowOff>
    </xdr:to>
    <xdr:sp macro="" textlink="">
      <xdr:nvSpPr>
        <xdr:cNvPr id="144" name="円/楕円 143"/>
        <xdr:cNvSpPr/>
      </xdr:nvSpPr>
      <xdr:spPr>
        <a:xfrm>
          <a:off x="156210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79392</xdr:rowOff>
    </xdr:from>
    <xdr:ext cx="736600" cy="259045"/>
    <xdr:sp macro="" textlink="">
      <xdr:nvSpPr>
        <xdr:cNvPr id="145" name="テキスト ボックス 144"/>
        <xdr:cNvSpPr txBox="1"/>
      </xdr:nvSpPr>
      <xdr:spPr>
        <a:xfrm>
          <a:off x="15290800" y="2308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99060</xdr:rowOff>
    </xdr:from>
    <xdr:to>
      <xdr:col>21</xdr:col>
      <xdr:colOff>412750</xdr:colOff>
      <xdr:row>15</xdr:row>
      <xdr:rowOff>29210</xdr:rowOff>
    </xdr:to>
    <xdr:sp macro="" textlink="">
      <xdr:nvSpPr>
        <xdr:cNvPr id="146" name="円/楕円 145"/>
        <xdr:cNvSpPr/>
      </xdr:nvSpPr>
      <xdr:spPr>
        <a:xfrm>
          <a:off x="14732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39387</xdr:rowOff>
    </xdr:from>
    <xdr:ext cx="762000" cy="259045"/>
    <xdr:sp macro="" textlink="">
      <xdr:nvSpPr>
        <xdr:cNvPr id="147" name="テキスト ボックス 146"/>
        <xdr:cNvSpPr txBox="1"/>
      </xdr:nvSpPr>
      <xdr:spPr>
        <a:xfrm>
          <a:off x="14401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99060</xdr:rowOff>
    </xdr:from>
    <xdr:to>
      <xdr:col>20</xdr:col>
      <xdr:colOff>209550</xdr:colOff>
      <xdr:row>15</xdr:row>
      <xdr:rowOff>29210</xdr:rowOff>
    </xdr:to>
    <xdr:sp macro="" textlink="">
      <xdr:nvSpPr>
        <xdr:cNvPr id="148" name="円/楕円 147"/>
        <xdr:cNvSpPr/>
      </xdr:nvSpPr>
      <xdr:spPr>
        <a:xfrm>
          <a:off x="13843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39387</xdr:rowOff>
    </xdr:from>
    <xdr:ext cx="762000" cy="259045"/>
    <xdr:sp macro="" textlink="">
      <xdr:nvSpPr>
        <xdr:cNvPr id="149" name="テキスト ボックス 148"/>
        <xdr:cNvSpPr txBox="1"/>
      </xdr:nvSpPr>
      <xdr:spPr>
        <a:xfrm>
          <a:off x="13512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87630</xdr:rowOff>
    </xdr:from>
    <xdr:to>
      <xdr:col>19</xdr:col>
      <xdr:colOff>6350</xdr:colOff>
      <xdr:row>15</xdr:row>
      <xdr:rowOff>17780</xdr:rowOff>
    </xdr:to>
    <xdr:sp macro="" textlink="">
      <xdr:nvSpPr>
        <xdr:cNvPr id="150" name="円/楕円 149"/>
        <xdr:cNvSpPr/>
      </xdr:nvSpPr>
      <xdr:spPr>
        <a:xfrm>
          <a:off x="12954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27957</xdr:rowOff>
    </xdr:from>
    <xdr:ext cx="762000" cy="259045"/>
    <xdr:sp macro="" textlink="">
      <xdr:nvSpPr>
        <xdr:cNvPr id="151" name="テキスト ボックス 150"/>
        <xdr:cNvSpPr txBox="1"/>
      </xdr:nvSpPr>
      <xdr:spPr>
        <a:xfrm>
          <a:off x="12623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a:t>
          </a:r>
          <a:r>
            <a:rPr kumimoji="1" lang="en-US" altLang="ja-JP" sz="1300">
              <a:latin typeface="ＭＳ Ｐゴシック"/>
            </a:rPr>
            <a:t>0.2</a:t>
          </a:r>
          <a:r>
            <a:rPr kumimoji="1" lang="ja-JP" altLang="en-US" sz="1300">
              <a:latin typeface="ＭＳ Ｐゴシック"/>
            </a:rPr>
            <a:t>ポイント減少しているが、近年、少子化に係る経費や障害福祉等に係る経費の増加により、扶助費が増加傾向となっている。</a:t>
          </a:r>
        </a:p>
        <a:p>
          <a:r>
            <a:rPr kumimoji="1" lang="ja-JP" altLang="en-US" sz="1300">
              <a:latin typeface="ＭＳ Ｐゴシック"/>
            </a:rPr>
            <a:t>　今後も、扶助費の増加が見込まれるため、自立支援の促進などにより、扶助費の適正化に向けた取り組みを行っていく。</a:t>
          </a:r>
        </a:p>
      </xdr:txBody>
    </xdr:sp>
    <xdr:clientData/>
  </xdr:twoCellAnchor>
  <xdr:oneCellAnchor>
    <xdr:from>
      <xdr:col>1</xdr:col>
      <xdr:colOff>28575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6" name="直線コネクタ 165"/>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7" name="テキスト ボックス 166"/>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8" name="直線コネクタ 167"/>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9" name="テキスト ボックス 168"/>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0" name="直線コネクタ 169"/>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1" name="テキスト ボックス 170"/>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2" name="直線コネクタ 171"/>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3" name="テキスト ボックス 172"/>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4" name="直線コネクタ 173"/>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5" name="テキスト ボックス 174"/>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6" name="直線コネクタ 175"/>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7" name="テキスト ボックス 176"/>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110672</xdr:rowOff>
    </xdr:from>
    <xdr:to>
      <xdr:col>7</xdr:col>
      <xdr:colOff>15875</xdr:colOff>
      <xdr:row>61</xdr:row>
      <xdr:rowOff>37193</xdr:rowOff>
    </xdr:to>
    <xdr:cxnSp macro="">
      <xdr:nvCxnSpPr>
        <xdr:cNvPr id="181" name="直線コネクタ 180"/>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2"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3" name="直線コネクタ 182"/>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25599</xdr:rowOff>
    </xdr:from>
    <xdr:ext cx="762000" cy="259045"/>
    <xdr:sp macro="" textlink="">
      <xdr:nvSpPr>
        <xdr:cNvPr id="184"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52</xdr:row>
      <xdr:rowOff>110672</xdr:rowOff>
    </xdr:from>
    <xdr:to>
      <xdr:col>7</xdr:col>
      <xdr:colOff>104775</xdr:colOff>
      <xdr:row>52</xdr:row>
      <xdr:rowOff>110672</xdr:rowOff>
    </xdr:to>
    <xdr:cxnSp macro="">
      <xdr:nvCxnSpPr>
        <xdr:cNvPr id="185" name="直線コネクタ 184"/>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78015</xdr:rowOff>
    </xdr:from>
    <xdr:to>
      <xdr:col>7</xdr:col>
      <xdr:colOff>15875</xdr:colOff>
      <xdr:row>54</xdr:row>
      <xdr:rowOff>110672</xdr:rowOff>
    </xdr:to>
    <xdr:cxnSp macro="">
      <xdr:nvCxnSpPr>
        <xdr:cNvPr id="186" name="直線コネクタ 185"/>
        <xdr:cNvCxnSpPr/>
      </xdr:nvCxnSpPr>
      <xdr:spPr>
        <a:xfrm flipV="1">
          <a:off x="3987800" y="9336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7455</xdr:rowOff>
    </xdr:from>
    <xdr:ext cx="762000" cy="259045"/>
    <xdr:sp macro="" textlink="">
      <xdr:nvSpPr>
        <xdr:cNvPr id="187" name="扶助費平均値テキスト"/>
        <xdr:cNvSpPr txBox="1"/>
      </xdr:nvSpPr>
      <xdr:spPr>
        <a:xfrm>
          <a:off x="4914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35378</xdr:rowOff>
    </xdr:from>
    <xdr:to>
      <xdr:col>7</xdr:col>
      <xdr:colOff>66675</xdr:colOff>
      <xdr:row>57</xdr:row>
      <xdr:rowOff>136978</xdr:rowOff>
    </xdr:to>
    <xdr:sp macro="" textlink="">
      <xdr:nvSpPr>
        <xdr:cNvPr id="188" name="フローチャート : 判断 187"/>
        <xdr:cNvSpPr/>
      </xdr:nvSpPr>
      <xdr:spPr>
        <a:xfrm>
          <a:off x="4775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61685</xdr:rowOff>
    </xdr:from>
    <xdr:to>
      <xdr:col>5</xdr:col>
      <xdr:colOff>549275</xdr:colOff>
      <xdr:row>54</xdr:row>
      <xdr:rowOff>110672</xdr:rowOff>
    </xdr:to>
    <xdr:cxnSp macro="">
      <xdr:nvCxnSpPr>
        <xdr:cNvPr id="189" name="直線コネクタ 188"/>
        <xdr:cNvCxnSpPr/>
      </xdr:nvCxnSpPr>
      <xdr:spPr>
        <a:xfrm>
          <a:off x="3098800" y="93199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10885</xdr:rowOff>
    </xdr:from>
    <xdr:to>
      <xdr:col>5</xdr:col>
      <xdr:colOff>600075</xdr:colOff>
      <xdr:row>54</xdr:row>
      <xdr:rowOff>112485</xdr:rowOff>
    </xdr:to>
    <xdr:sp macro="" textlink="">
      <xdr:nvSpPr>
        <xdr:cNvPr id="190" name="フローチャート : 判断 189"/>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122662</xdr:rowOff>
    </xdr:from>
    <xdr:ext cx="736600" cy="259045"/>
    <xdr:sp macro="" textlink="">
      <xdr:nvSpPr>
        <xdr:cNvPr id="191" name="テキスト ボックス 190"/>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45357</xdr:rowOff>
    </xdr:from>
    <xdr:to>
      <xdr:col>4</xdr:col>
      <xdr:colOff>346075</xdr:colOff>
      <xdr:row>54</xdr:row>
      <xdr:rowOff>61685</xdr:rowOff>
    </xdr:to>
    <xdr:cxnSp macro="">
      <xdr:nvCxnSpPr>
        <xdr:cNvPr id="192" name="直線コネクタ 191"/>
        <xdr:cNvCxnSpPr/>
      </xdr:nvCxnSpPr>
      <xdr:spPr>
        <a:xfrm>
          <a:off x="2209800" y="93036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149678</xdr:rowOff>
    </xdr:from>
    <xdr:to>
      <xdr:col>4</xdr:col>
      <xdr:colOff>396875</xdr:colOff>
      <xdr:row>54</xdr:row>
      <xdr:rowOff>79828</xdr:rowOff>
    </xdr:to>
    <xdr:sp macro="" textlink="">
      <xdr:nvSpPr>
        <xdr:cNvPr id="193" name="フローチャート : 判断 192"/>
        <xdr:cNvSpPr/>
      </xdr:nvSpPr>
      <xdr:spPr>
        <a:xfrm>
          <a:off x="3048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90005</xdr:rowOff>
    </xdr:from>
    <xdr:ext cx="762000" cy="259045"/>
    <xdr:sp macro="" textlink="">
      <xdr:nvSpPr>
        <xdr:cNvPr id="194" name="テキスト ボックス 193"/>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135165</xdr:rowOff>
    </xdr:from>
    <xdr:to>
      <xdr:col>3</xdr:col>
      <xdr:colOff>142875</xdr:colOff>
      <xdr:row>54</xdr:row>
      <xdr:rowOff>45357</xdr:rowOff>
    </xdr:to>
    <xdr:cxnSp macro="">
      <xdr:nvCxnSpPr>
        <xdr:cNvPr id="195" name="直線コネクタ 194"/>
        <xdr:cNvCxnSpPr/>
      </xdr:nvCxnSpPr>
      <xdr:spPr>
        <a:xfrm>
          <a:off x="1320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59872</xdr:rowOff>
    </xdr:from>
    <xdr:to>
      <xdr:col>3</xdr:col>
      <xdr:colOff>193675</xdr:colOff>
      <xdr:row>54</xdr:row>
      <xdr:rowOff>161472</xdr:rowOff>
    </xdr:to>
    <xdr:sp macro="" textlink="">
      <xdr:nvSpPr>
        <xdr:cNvPr id="196" name="フローチャート : 判断 195"/>
        <xdr:cNvSpPr/>
      </xdr:nvSpPr>
      <xdr:spPr>
        <a:xfrm>
          <a:off x="2159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146249</xdr:rowOff>
    </xdr:from>
    <xdr:ext cx="762000" cy="259045"/>
    <xdr:sp macro="" textlink="">
      <xdr:nvSpPr>
        <xdr:cNvPr id="197" name="テキスト ボックス 196"/>
        <xdr:cNvSpPr txBox="1"/>
      </xdr:nvSpPr>
      <xdr:spPr>
        <a:xfrm>
          <a:off x="1828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117022</xdr:rowOff>
    </xdr:from>
    <xdr:to>
      <xdr:col>1</xdr:col>
      <xdr:colOff>676275</xdr:colOff>
      <xdr:row>54</xdr:row>
      <xdr:rowOff>47172</xdr:rowOff>
    </xdr:to>
    <xdr:sp macro="" textlink="">
      <xdr:nvSpPr>
        <xdr:cNvPr id="198" name="フローチャート : 判断 197"/>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31949</xdr:rowOff>
    </xdr:from>
    <xdr:ext cx="762000" cy="259045"/>
    <xdr:sp macro="" textlink="">
      <xdr:nvSpPr>
        <xdr:cNvPr id="199" name="テキスト ボックス 198"/>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27215</xdr:rowOff>
    </xdr:from>
    <xdr:to>
      <xdr:col>7</xdr:col>
      <xdr:colOff>66675</xdr:colOff>
      <xdr:row>54</xdr:row>
      <xdr:rowOff>128815</xdr:rowOff>
    </xdr:to>
    <xdr:sp macro="" textlink="">
      <xdr:nvSpPr>
        <xdr:cNvPr id="205" name="円/楕円 204"/>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43742</xdr:rowOff>
    </xdr:from>
    <xdr:ext cx="762000" cy="259045"/>
    <xdr:sp macro="" textlink="">
      <xdr:nvSpPr>
        <xdr:cNvPr id="206" name="扶助費該当値テキスト"/>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59872</xdr:rowOff>
    </xdr:from>
    <xdr:to>
      <xdr:col>5</xdr:col>
      <xdr:colOff>600075</xdr:colOff>
      <xdr:row>54</xdr:row>
      <xdr:rowOff>161472</xdr:rowOff>
    </xdr:to>
    <xdr:sp macro="" textlink="">
      <xdr:nvSpPr>
        <xdr:cNvPr id="207" name="円/楕円 206"/>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146249</xdr:rowOff>
    </xdr:from>
    <xdr:ext cx="736600" cy="259045"/>
    <xdr:sp macro="" textlink="">
      <xdr:nvSpPr>
        <xdr:cNvPr id="208" name="テキスト ボックス 207"/>
        <xdr:cNvSpPr txBox="1"/>
      </xdr:nvSpPr>
      <xdr:spPr>
        <a:xfrm>
          <a:off x="3606800" y="940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10885</xdr:rowOff>
    </xdr:from>
    <xdr:to>
      <xdr:col>4</xdr:col>
      <xdr:colOff>396875</xdr:colOff>
      <xdr:row>54</xdr:row>
      <xdr:rowOff>112485</xdr:rowOff>
    </xdr:to>
    <xdr:sp macro="" textlink="">
      <xdr:nvSpPr>
        <xdr:cNvPr id="209" name="円/楕円 208"/>
        <xdr:cNvSpPr/>
      </xdr:nvSpPr>
      <xdr:spPr>
        <a:xfrm>
          <a:off x="3048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97262</xdr:rowOff>
    </xdr:from>
    <xdr:ext cx="762000" cy="259045"/>
    <xdr:sp macro="" textlink="">
      <xdr:nvSpPr>
        <xdr:cNvPr id="210" name="テキスト ボックス 209"/>
        <xdr:cNvSpPr txBox="1"/>
      </xdr:nvSpPr>
      <xdr:spPr>
        <a:xfrm>
          <a:off x="2717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166007</xdr:rowOff>
    </xdr:from>
    <xdr:to>
      <xdr:col>3</xdr:col>
      <xdr:colOff>193675</xdr:colOff>
      <xdr:row>54</xdr:row>
      <xdr:rowOff>96157</xdr:rowOff>
    </xdr:to>
    <xdr:sp macro="" textlink="">
      <xdr:nvSpPr>
        <xdr:cNvPr id="211" name="円/楕円 210"/>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106334</xdr:rowOff>
    </xdr:from>
    <xdr:ext cx="762000" cy="259045"/>
    <xdr:sp macro="" textlink="">
      <xdr:nvSpPr>
        <xdr:cNvPr id="212" name="テキスト ボックス 211"/>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84365</xdr:rowOff>
    </xdr:from>
    <xdr:to>
      <xdr:col>1</xdr:col>
      <xdr:colOff>676275</xdr:colOff>
      <xdr:row>54</xdr:row>
      <xdr:rowOff>14515</xdr:rowOff>
    </xdr:to>
    <xdr:sp macro="" textlink="">
      <xdr:nvSpPr>
        <xdr:cNvPr id="213" name="円/楕円 212"/>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24692</xdr:rowOff>
    </xdr:from>
    <xdr:ext cx="762000" cy="259045"/>
    <xdr:sp macro="" textlink="">
      <xdr:nvSpPr>
        <xdr:cNvPr id="214" name="テキスト ボックス 213"/>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16/26</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前年度と比較し、地方消費税交付金等の増により経常一般財源総額が増加し、国民健康保険事業特別会計等への繰出金に充当する経常一般財源が減少したため、昨年度から</a:t>
          </a:r>
          <a:r>
            <a:rPr kumimoji="1" lang="en-US" altLang="ja-JP" sz="1300">
              <a:latin typeface="ＭＳ Ｐゴシック"/>
            </a:rPr>
            <a:t>0.5</a:t>
          </a:r>
          <a:r>
            <a:rPr kumimoji="1" lang="ja-JP" altLang="en-US" sz="1300">
              <a:latin typeface="ＭＳ Ｐゴシック"/>
            </a:rPr>
            <a:t>ポイント減少している。</a:t>
          </a:r>
        </a:p>
        <a:p>
          <a:r>
            <a:rPr kumimoji="1" lang="ja-JP" altLang="en-US" sz="1300">
              <a:latin typeface="ＭＳ Ｐゴシック"/>
            </a:rPr>
            <a:t>　今後、高齢化率の上昇に伴い保険給付費の増加が見込まれるため、後期高齢者医療・介護保険では、繰出金も増加する見込みである。</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76200</xdr:rowOff>
    </xdr:from>
    <xdr:to>
      <xdr:col>24</xdr:col>
      <xdr:colOff>31750</xdr:colOff>
      <xdr:row>62</xdr:row>
      <xdr:rowOff>63500</xdr:rowOff>
    </xdr:to>
    <xdr:cxnSp macro="">
      <xdr:nvCxnSpPr>
        <xdr:cNvPr id="242" name="直線コネクタ 241"/>
        <xdr:cNvCxnSpPr/>
      </xdr:nvCxnSpPr>
      <xdr:spPr>
        <a:xfrm flipV="1">
          <a:off x="16510000" y="9334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18.7</a:t>
          </a:r>
          <a:endParaRPr kumimoji="1" lang="ja-JP" altLang="en-US" sz="1000" b="1">
            <a:latin typeface="ＭＳ Ｐゴシック"/>
          </a:endParaRPr>
        </a:p>
      </xdr:txBody>
    </xdr:sp>
    <xdr:clientData/>
  </xdr:oneCellAnchor>
  <xdr:twoCellAnchor>
    <xdr:from>
      <xdr:col>23</xdr:col>
      <xdr:colOff>628650</xdr:colOff>
      <xdr:row>62</xdr:row>
      <xdr:rowOff>63500</xdr:rowOff>
    </xdr:from>
    <xdr:to>
      <xdr:col>24</xdr:col>
      <xdr:colOff>120650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162577</xdr:rowOff>
    </xdr:from>
    <xdr:ext cx="762000" cy="259045"/>
    <xdr:sp macro="" textlink="">
      <xdr:nvSpPr>
        <xdr:cNvPr id="245" name="その他最大値テキスト"/>
        <xdr:cNvSpPr txBox="1"/>
      </xdr:nvSpPr>
      <xdr:spPr>
        <a:xfrm>
          <a:off x="16598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23</xdr:col>
      <xdr:colOff>628650</xdr:colOff>
      <xdr:row>54</xdr:row>
      <xdr:rowOff>76200</xdr:rowOff>
    </xdr:from>
    <xdr:to>
      <xdr:col>24</xdr:col>
      <xdr:colOff>120650</xdr:colOff>
      <xdr:row>54</xdr:row>
      <xdr:rowOff>76200</xdr:rowOff>
    </xdr:to>
    <xdr:cxnSp macro="">
      <xdr:nvCxnSpPr>
        <xdr:cNvPr id="246" name="直線コネクタ 245"/>
        <xdr:cNvCxnSpPr/>
      </xdr:nvCxnSpPr>
      <xdr:spPr>
        <a:xfrm>
          <a:off x="16421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0</xdr:rowOff>
    </xdr:from>
    <xdr:to>
      <xdr:col>24</xdr:col>
      <xdr:colOff>31750</xdr:colOff>
      <xdr:row>58</xdr:row>
      <xdr:rowOff>63500</xdr:rowOff>
    </xdr:to>
    <xdr:cxnSp macro="">
      <xdr:nvCxnSpPr>
        <xdr:cNvPr id="247" name="直線コネクタ 246"/>
        <xdr:cNvCxnSpPr/>
      </xdr:nvCxnSpPr>
      <xdr:spPr>
        <a:xfrm flipV="1">
          <a:off x="15671800" y="99441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143527</xdr:rowOff>
    </xdr:from>
    <xdr:ext cx="762000" cy="259045"/>
    <xdr:sp macro="" textlink="">
      <xdr:nvSpPr>
        <xdr:cNvPr id="248" name="その他平均値テキスト"/>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0</xdr:rowOff>
    </xdr:from>
    <xdr:to>
      <xdr:col>24</xdr:col>
      <xdr:colOff>82550</xdr:colOff>
      <xdr:row>58</xdr:row>
      <xdr:rowOff>101600</xdr:rowOff>
    </xdr:to>
    <xdr:sp macro="" textlink="">
      <xdr:nvSpPr>
        <xdr:cNvPr id="249" name="フローチャート :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0</xdr:rowOff>
    </xdr:from>
    <xdr:to>
      <xdr:col>22</xdr:col>
      <xdr:colOff>565150</xdr:colOff>
      <xdr:row>58</xdr:row>
      <xdr:rowOff>63500</xdr:rowOff>
    </xdr:to>
    <xdr:cxnSp macro="">
      <xdr:nvCxnSpPr>
        <xdr:cNvPr id="250" name="直線コネクタ 249"/>
        <xdr:cNvCxnSpPr/>
      </xdr:nvCxnSpPr>
      <xdr:spPr>
        <a:xfrm>
          <a:off x="14782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88900</xdr:rowOff>
    </xdr:from>
    <xdr:to>
      <xdr:col>22</xdr:col>
      <xdr:colOff>615950</xdr:colOff>
      <xdr:row>59</xdr:row>
      <xdr:rowOff>19050</xdr:rowOff>
    </xdr:to>
    <xdr:sp macro="" textlink="">
      <xdr:nvSpPr>
        <xdr:cNvPr id="251" name="フローチャート : 判断 250"/>
        <xdr:cNvSpPr/>
      </xdr:nvSpPr>
      <xdr:spPr>
        <a:xfrm>
          <a:off x="15621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3827</xdr:rowOff>
    </xdr:from>
    <xdr:ext cx="736600" cy="259045"/>
    <xdr:sp macro="" textlink="">
      <xdr:nvSpPr>
        <xdr:cNvPr id="252" name="テキスト ボックス 251"/>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146050</xdr:rowOff>
    </xdr:from>
    <xdr:to>
      <xdr:col>21</xdr:col>
      <xdr:colOff>361950</xdr:colOff>
      <xdr:row>58</xdr:row>
      <xdr:rowOff>0</xdr:rowOff>
    </xdr:to>
    <xdr:cxnSp macro="">
      <xdr:nvCxnSpPr>
        <xdr:cNvPr id="253" name="直線コネクタ 252"/>
        <xdr:cNvCxnSpPr/>
      </xdr:nvCxnSpPr>
      <xdr:spPr>
        <a:xfrm>
          <a:off x="13893800" y="9918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12700</xdr:rowOff>
    </xdr:from>
    <xdr:to>
      <xdr:col>21</xdr:col>
      <xdr:colOff>412750</xdr:colOff>
      <xdr:row>58</xdr:row>
      <xdr:rowOff>114300</xdr:rowOff>
    </xdr:to>
    <xdr:sp macro="" textlink="">
      <xdr:nvSpPr>
        <xdr:cNvPr id="254" name="フローチャート : 判断 253"/>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99077</xdr:rowOff>
    </xdr:from>
    <xdr:ext cx="762000" cy="259045"/>
    <xdr:sp macro="" textlink="">
      <xdr:nvSpPr>
        <xdr:cNvPr id="255" name="テキスト ボックス 254"/>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107950</xdr:rowOff>
    </xdr:from>
    <xdr:to>
      <xdr:col>20</xdr:col>
      <xdr:colOff>158750</xdr:colOff>
      <xdr:row>57</xdr:row>
      <xdr:rowOff>146050</xdr:rowOff>
    </xdr:to>
    <xdr:cxnSp macro="">
      <xdr:nvCxnSpPr>
        <xdr:cNvPr id="256" name="直線コネクタ 255"/>
        <xdr:cNvCxnSpPr/>
      </xdr:nvCxnSpPr>
      <xdr:spPr>
        <a:xfrm>
          <a:off x="13004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158750</xdr:rowOff>
    </xdr:from>
    <xdr:to>
      <xdr:col>20</xdr:col>
      <xdr:colOff>209550</xdr:colOff>
      <xdr:row>58</xdr:row>
      <xdr:rowOff>88900</xdr:rowOff>
    </xdr:to>
    <xdr:sp macro="" textlink="">
      <xdr:nvSpPr>
        <xdr:cNvPr id="257" name="フローチャート : 判断 256"/>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73677</xdr:rowOff>
    </xdr:from>
    <xdr:ext cx="762000" cy="259045"/>
    <xdr:sp macro="" textlink="">
      <xdr:nvSpPr>
        <xdr:cNvPr id="258" name="テキスト ボックス 257"/>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82550</xdr:rowOff>
    </xdr:from>
    <xdr:to>
      <xdr:col>19</xdr:col>
      <xdr:colOff>6350</xdr:colOff>
      <xdr:row>58</xdr:row>
      <xdr:rowOff>12700</xdr:rowOff>
    </xdr:to>
    <xdr:sp macro="" textlink="">
      <xdr:nvSpPr>
        <xdr:cNvPr id="259" name="フローチャート : 判断 258"/>
        <xdr:cNvSpPr/>
      </xdr:nvSpPr>
      <xdr:spPr>
        <a:xfrm>
          <a:off x="12954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168927</xdr:rowOff>
    </xdr:from>
    <xdr:ext cx="762000" cy="259045"/>
    <xdr:sp macro="" textlink="">
      <xdr:nvSpPr>
        <xdr:cNvPr id="260" name="テキスト ボックス 259"/>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120650</xdr:rowOff>
    </xdr:from>
    <xdr:to>
      <xdr:col>24</xdr:col>
      <xdr:colOff>82550</xdr:colOff>
      <xdr:row>58</xdr:row>
      <xdr:rowOff>50800</xdr:rowOff>
    </xdr:to>
    <xdr:sp macro="" textlink="">
      <xdr:nvSpPr>
        <xdr:cNvPr id="266" name="円/楕円 265"/>
        <xdr:cNvSpPr/>
      </xdr:nvSpPr>
      <xdr:spPr>
        <a:xfrm>
          <a:off x="16459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137177</xdr:rowOff>
    </xdr:from>
    <xdr:ext cx="762000" cy="259045"/>
    <xdr:sp macro="" textlink="">
      <xdr:nvSpPr>
        <xdr:cNvPr id="267" name="その他該当値テキスト"/>
        <xdr:cNvSpPr txBox="1"/>
      </xdr:nvSpPr>
      <xdr:spPr>
        <a:xfrm>
          <a:off x="16598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12700</xdr:rowOff>
    </xdr:from>
    <xdr:to>
      <xdr:col>22</xdr:col>
      <xdr:colOff>615950</xdr:colOff>
      <xdr:row>58</xdr:row>
      <xdr:rowOff>114300</xdr:rowOff>
    </xdr:to>
    <xdr:sp macro="" textlink="">
      <xdr:nvSpPr>
        <xdr:cNvPr id="268" name="円/楕円 267"/>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69" name="テキスト ボックス 268"/>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120650</xdr:rowOff>
    </xdr:from>
    <xdr:to>
      <xdr:col>21</xdr:col>
      <xdr:colOff>412750</xdr:colOff>
      <xdr:row>58</xdr:row>
      <xdr:rowOff>50800</xdr:rowOff>
    </xdr:to>
    <xdr:sp macro="" textlink="">
      <xdr:nvSpPr>
        <xdr:cNvPr id="270" name="円/楕円 269"/>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60977</xdr:rowOff>
    </xdr:from>
    <xdr:ext cx="762000" cy="259045"/>
    <xdr:sp macro="" textlink="">
      <xdr:nvSpPr>
        <xdr:cNvPr id="271" name="テキスト ボックス 270"/>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95250</xdr:rowOff>
    </xdr:from>
    <xdr:to>
      <xdr:col>20</xdr:col>
      <xdr:colOff>209550</xdr:colOff>
      <xdr:row>58</xdr:row>
      <xdr:rowOff>25400</xdr:rowOff>
    </xdr:to>
    <xdr:sp macro="" textlink="">
      <xdr:nvSpPr>
        <xdr:cNvPr id="272" name="円/楕円 271"/>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35577</xdr:rowOff>
    </xdr:from>
    <xdr:ext cx="762000" cy="259045"/>
    <xdr:sp macro="" textlink="">
      <xdr:nvSpPr>
        <xdr:cNvPr id="273" name="テキスト ボックス 272"/>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74" name="円/楕円 273"/>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168927</xdr:rowOff>
    </xdr:from>
    <xdr:ext cx="762000" cy="259045"/>
    <xdr:sp macro="" textlink="">
      <xdr:nvSpPr>
        <xdr:cNvPr id="275" name="テキスト ボックス 274"/>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経常収支比率は</a:t>
          </a:r>
          <a:r>
            <a:rPr kumimoji="1" lang="en-US" altLang="ja-JP" sz="1300">
              <a:latin typeface="ＭＳ Ｐゴシック"/>
            </a:rPr>
            <a:t>0.6</a:t>
          </a:r>
          <a:r>
            <a:rPr kumimoji="1" lang="ja-JP" altLang="en-US" sz="1300">
              <a:latin typeface="ＭＳ Ｐゴシック"/>
            </a:rPr>
            <a:t>ポイント減少しているが、補助費のうち、多くの割合を占める公営企業や一部事務組合への補助金については、公債費など経常的な経費に対する補助が中心となっていることから、今後もしばらくは同水準で推移していくものと見込んでい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101600</xdr:rowOff>
    </xdr:from>
    <xdr:to>
      <xdr:col>24</xdr:col>
      <xdr:colOff>31750</xdr:colOff>
      <xdr:row>42</xdr:row>
      <xdr:rowOff>0</xdr:rowOff>
    </xdr:to>
    <xdr:cxnSp macro="">
      <xdr:nvCxnSpPr>
        <xdr:cNvPr id="303" name="直線コネクタ 302"/>
        <xdr:cNvCxnSpPr/>
      </xdr:nvCxnSpPr>
      <xdr:spPr>
        <a:xfrm flipV="1">
          <a:off x="16510000" y="5588000"/>
          <a:ext cx="0" cy="1612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143527</xdr:rowOff>
    </xdr:from>
    <xdr:ext cx="762000" cy="259045"/>
    <xdr:sp macro="" textlink="">
      <xdr:nvSpPr>
        <xdr:cNvPr id="304" name="補助費等最小値テキスト"/>
        <xdr:cNvSpPr txBox="1"/>
      </xdr:nvSpPr>
      <xdr:spPr>
        <a:xfrm>
          <a:off x="16598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628650</xdr:colOff>
      <xdr:row>42</xdr:row>
      <xdr:rowOff>0</xdr:rowOff>
    </xdr:from>
    <xdr:to>
      <xdr:col>24</xdr:col>
      <xdr:colOff>120650</xdr:colOff>
      <xdr:row>42</xdr:row>
      <xdr:rowOff>0</xdr:rowOff>
    </xdr:to>
    <xdr:cxnSp macro="">
      <xdr:nvCxnSpPr>
        <xdr:cNvPr id="305" name="直線コネクタ 304"/>
        <xdr:cNvCxnSpPr/>
      </xdr:nvCxnSpPr>
      <xdr:spPr>
        <a:xfrm>
          <a:off x="16421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16527</xdr:rowOff>
    </xdr:from>
    <xdr:ext cx="762000" cy="259045"/>
    <xdr:sp macro="" textlink="">
      <xdr:nvSpPr>
        <xdr:cNvPr id="306" name="補助費等最大値テキスト"/>
        <xdr:cNvSpPr txBox="1"/>
      </xdr:nvSpPr>
      <xdr:spPr>
        <a:xfrm>
          <a:off x="16598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23</xdr:col>
      <xdr:colOff>628650</xdr:colOff>
      <xdr:row>32</xdr:row>
      <xdr:rowOff>101600</xdr:rowOff>
    </xdr:from>
    <xdr:to>
      <xdr:col>24</xdr:col>
      <xdr:colOff>120650</xdr:colOff>
      <xdr:row>32</xdr:row>
      <xdr:rowOff>101600</xdr:rowOff>
    </xdr:to>
    <xdr:cxnSp macro="">
      <xdr:nvCxnSpPr>
        <xdr:cNvPr id="307" name="直線コネクタ 306"/>
        <xdr:cNvCxnSpPr/>
      </xdr:nvCxnSpPr>
      <xdr:spPr>
        <a:xfrm>
          <a:off x="16421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6350</xdr:rowOff>
    </xdr:from>
    <xdr:to>
      <xdr:col>24</xdr:col>
      <xdr:colOff>31750</xdr:colOff>
      <xdr:row>41</xdr:row>
      <xdr:rowOff>82550</xdr:rowOff>
    </xdr:to>
    <xdr:cxnSp macro="">
      <xdr:nvCxnSpPr>
        <xdr:cNvPr id="308" name="直線コネクタ 307"/>
        <xdr:cNvCxnSpPr/>
      </xdr:nvCxnSpPr>
      <xdr:spPr>
        <a:xfrm flipV="1">
          <a:off x="15671800" y="7035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41927</xdr:rowOff>
    </xdr:from>
    <xdr:ext cx="762000" cy="259045"/>
    <xdr:sp macro="" textlink="">
      <xdr:nvSpPr>
        <xdr:cNvPr id="309" name="補助費等平均値テキスト"/>
        <xdr:cNvSpPr txBox="1"/>
      </xdr:nvSpPr>
      <xdr:spPr>
        <a:xfrm>
          <a:off x="16598900" y="604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10" name="フローチャート : 判断 309"/>
        <xdr:cNvSpPr/>
      </xdr:nvSpPr>
      <xdr:spPr>
        <a:xfrm>
          <a:off x="164592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69850</xdr:rowOff>
    </xdr:from>
    <xdr:to>
      <xdr:col>22</xdr:col>
      <xdr:colOff>565150</xdr:colOff>
      <xdr:row>41</xdr:row>
      <xdr:rowOff>82550</xdr:rowOff>
    </xdr:to>
    <xdr:cxnSp macro="">
      <xdr:nvCxnSpPr>
        <xdr:cNvPr id="311" name="直線コネクタ 310"/>
        <xdr:cNvCxnSpPr/>
      </xdr:nvCxnSpPr>
      <xdr:spPr>
        <a:xfrm>
          <a:off x="14782800" y="7099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152400</xdr:rowOff>
    </xdr:from>
    <xdr:to>
      <xdr:col>22</xdr:col>
      <xdr:colOff>615950</xdr:colOff>
      <xdr:row>37</xdr:row>
      <xdr:rowOff>82550</xdr:rowOff>
    </xdr:to>
    <xdr:sp macro="" textlink="">
      <xdr:nvSpPr>
        <xdr:cNvPr id="312" name="フローチャート : 判断 311"/>
        <xdr:cNvSpPr/>
      </xdr:nvSpPr>
      <xdr:spPr>
        <a:xfrm>
          <a:off x="15621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92727</xdr:rowOff>
    </xdr:from>
    <xdr:ext cx="736600" cy="259045"/>
    <xdr:sp macro="" textlink="">
      <xdr:nvSpPr>
        <xdr:cNvPr id="313" name="テキスト ボックス 312"/>
        <xdr:cNvSpPr txBox="1"/>
      </xdr:nvSpPr>
      <xdr:spPr>
        <a:xfrm>
          <a:off x="15290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69850</xdr:rowOff>
    </xdr:from>
    <xdr:to>
      <xdr:col>21</xdr:col>
      <xdr:colOff>361950</xdr:colOff>
      <xdr:row>41</xdr:row>
      <xdr:rowOff>95250</xdr:rowOff>
    </xdr:to>
    <xdr:cxnSp macro="">
      <xdr:nvCxnSpPr>
        <xdr:cNvPr id="314" name="直線コネクタ 313"/>
        <xdr:cNvCxnSpPr/>
      </xdr:nvCxnSpPr>
      <xdr:spPr>
        <a:xfrm flipV="1">
          <a:off x="13893800" y="709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165100</xdr:rowOff>
    </xdr:from>
    <xdr:to>
      <xdr:col>21</xdr:col>
      <xdr:colOff>412750</xdr:colOff>
      <xdr:row>37</xdr:row>
      <xdr:rowOff>95250</xdr:rowOff>
    </xdr:to>
    <xdr:sp macro="" textlink="">
      <xdr:nvSpPr>
        <xdr:cNvPr id="315" name="フローチャート : 判断 314"/>
        <xdr:cNvSpPr/>
      </xdr:nvSpPr>
      <xdr:spPr>
        <a:xfrm>
          <a:off x="14732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105427</xdr:rowOff>
    </xdr:from>
    <xdr:ext cx="762000" cy="259045"/>
    <xdr:sp macro="" textlink="">
      <xdr:nvSpPr>
        <xdr:cNvPr id="316" name="テキスト ボックス 315"/>
        <xdr:cNvSpPr txBox="1"/>
      </xdr:nvSpPr>
      <xdr:spPr>
        <a:xfrm>
          <a:off x="14401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152400</xdr:rowOff>
    </xdr:from>
    <xdr:to>
      <xdr:col>20</xdr:col>
      <xdr:colOff>158750</xdr:colOff>
      <xdr:row>41</xdr:row>
      <xdr:rowOff>95250</xdr:rowOff>
    </xdr:to>
    <xdr:cxnSp macro="">
      <xdr:nvCxnSpPr>
        <xdr:cNvPr id="317" name="直線コネクタ 316"/>
        <xdr:cNvCxnSpPr/>
      </xdr:nvCxnSpPr>
      <xdr:spPr>
        <a:xfrm>
          <a:off x="13004800" y="7010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152400</xdr:rowOff>
    </xdr:from>
    <xdr:to>
      <xdr:col>20</xdr:col>
      <xdr:colOff>209550</xdr:colOff>
      <xdr:row>37</xdr:row>
      <xdr:rowOff>82550</xdr:rowOff>
    </xdr:to>
    <xdr:sp macro="" textlink="">
      <xdr:nvSpPr>
        <xdr:cNvPr id="318" name="フローチャート : 判断 317"/>
        <xdr:cNvSpPr/>
      </xdr:nvSpPr>
      <xdr:spPr>
        <a:xfrm>
          <a:off x="13843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92727</xdr:rowOff>
    </xdr:from>
    <xdr:ext cx="762000" cy="259045"/>
    <xdr:sp macro="" textlink="">
      <xdr:nvSpPr>
        <xdr:cNvPr id="319" name="テキスト ボックス 318"/>
        <xdr:cNvSpPr txBox="1"/>
      </xdr:nvSpPr>
      <xdr:spPr>
        <a:xfrm>
          <a:off x="13512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20" name="フローチャート : 判断 319"/>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21" name="テキスト ボックス 320"/>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127000</xdr:rowOff>
    </xdr:from>
    <xdr:to>
      <xdr:col>24</xdr:col>
      <xdr:colOff>82550</xdr:colOff>
      <xdr:row>41</xdr:row>
      <xdr:rowOff>57150</xdr:rowOff>
    </xdr:to>
    <xdr:sp macro="" textlink="">
      <xdr:nvSpPr>
        <xdr:cNvPr id="327" name="円/楕円 326"/>
        <xdr:cNvSpPr/>
      </xdr:nvSpPr>
      <xdr:spPr>
        <a:xfrm>
          <a:off x="16459200" y="69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99077</xdr:rowOff>
    </xdr:from>
    <xdr:ext cx="762000" cy="259045"/>
    <xdr:sp macro="" textlink="">
      <xdr:nvSpPr>
        <xdr:cNvPr id="328" name="補助費等該当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31750</xdr:rowOff>
    </xdr:from>
    <xdr:to>
      <xdr:col>22</xdr:col>
      <xdr:colOff>615950</xdr:colOff>
      <xdr:row>41</xdr:row>
      <xdr:rowOff>133350</xdr:rowOff>
    </xdr:to>
    <xdr:sp macro="" textlink="">
      <xdr:nvSpPr>
        <xdr:cNvPr id="329" name="円/楕円 328"/>
        <xdr:cNvSpPr/>
      </xdr:nvSpPr>
      <xdr:spPr>
        <a:xfrm>
          <a:off x="15621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118127</xdr:rowOff>
    </xdr:from>
    <xdr:ext cx="736600" cy="259045"/>
    <xdr:sp macro="" textlink="">
      <xdr:nvSpPr>
        <xdr:cNvPr id="330" name="テキスト ボックス 329"/>
        <xdr:cNvSpPr txBox="1"/>
      </xdr:nvSpPr>
      <xdr:spPr>
        <a:xfrm>
          <a:off x="15290800" y="714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19050</xdr:rowOff>
    </xdr:from>
    <xdr:to>
      <xdr:col>21</xdr:col>
      <xdr:colOff>412750</xdr:colOff>
      <xdr:row>41</xdr:row>
      <xdr:rowOff>120650</xdr:rowOff>
    </xdr:to>
    <xdr:sp macro="" textlink="">
      <xdr:nvSpPr>
        <xdr:cNvPr id="331" name="円/楕円 330"/>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41</xdr:row>
      <xdr:rowOff>105427</xdr:rowOff>
    </xdr:from>
    <xdr:ext cx="762000" cy="259045"/>
    <xdr:sp macro="" textlink="">
      <xdr:nvSpPr>
        <xdr:cNvPr id="332" name="テキスト ボックス 331"/>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44450</xdr:rowOff>
    </xdr:from>
    <xdr:to>
      <xdr:col>20</xdr:col>
      <xdr:colOff>209550</xdr:colOff>
      <xdr:row>41</xdr:row>
      <xdr:rowOff>146050</xdr:rowOff>
    </xdr:to>
    <xdr:sp macro="" textlink="">
      <xdr:nvSpPr>
        <xdr:cNvPr id="333" name="円/楕円 332"/>
        <xdr:cNvSpPr/>
      </xdr:nvSpPr>
      <xdr:spPr>
        <a:xfrm>
          <a:off x="13843000" y="707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130827</xdr:rowOff>
    </xdr:from>
    <xdr:ext cx="762000" cy="259045"/>
    <xdr:sp macro="" textlink="">
      <xdr:nvSpPr>
        <xdr:cNvPr id="334" name="テキスト ボックス 333"/>
        <xdr:cNvSpPr txBox="1"/>
      </xdr:nvSpPr>
      <xdr:spPr>
        <a:xfrm>
          <a:off x="13512800" y="716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101600</xdr:rowOff>
    </xdr:from>
    <xdr:to>
      <xdr:col>19</xdr:col>
      <xdr:colOff>6350</xdr:colOff>
      <xdr:row>41</xdr:row>
      <xdr:rowOff>31750</xdr:rowOff>
    </xdr:to>
    <xdr:sp macro="" textlink="">
      <xdr:nvSpPr>
        <xdr:cNvPr id="335" name="円/楕円 334"/>
        <xdr:cNvSpPr/>
      </xdr:nvSpPr>
      <xdr:spPr>
        <a:xfrm>
          <a:off x="129540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16527</xdr:rowOff>
    </xdr:from>
    <xdr:ext cx="762000" cy="259045"/>
    <xdr:sp macro="" textlink="">
      <xdr:nvSpPr>
        <xdr:cNvPr id="336" name="テキスト ボックス 335"/>
        <xdr:cNvSpPr txBox="1"/>
      </xdr:nvSpPr>
      <xdr:spPr>
        <a:xfrm>
          <a:off x="126238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過去に発行した道路整備、公共用地取得等にかかる市債の償還が一部完了したこと等から平成</a:t>
          </a:r>
          <a:r>
            <a:rPr kumimoji="1" lang="en-US" altLang="ja-JP" sz="1300">
              <a:latin typeface="ＭＳ Ｐゴシック"/>
            </a:rPr>
            <a:t>26</a:t>
          </a:r>
          <a:r>
            <a:rPr kumimoji="1" lang="ja-JP" altLang="en-US" sz="1300">
              <a:latin typeface="ＭＳ Ｐゴシック"/>
            </a:rPr>
            <a:t>年度より公債費が減少し、経常収支比率における公債費の割合は減少傾向となっている。</a:t>
          </a:r>
        </a:p>
        <a:p>
          <a:r>
            <a:rPr kumimoji="1" lang="ja-JP" altLang="en-US" sz="1300">
              <a:latin typeface="ＭＳ Ｐゴシック"/>
            </a:rPr>
            <a:t>　今後、数年間は償還ピークの時期が続くが、その後は徐々に減少していく見込みである。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115570</xdr:rowOff>
    </xdr:from>
    <xdr:to>
      <xdr:col>7</xdr:col>
      <xdr:colOff>15875</xdr:colOff>
      <xdr:row>80</xdr:row>
      <xdr:rowOff>142239</xdr:rowOff>
    </xdr:to>
    <xdr:cxnSp macro="">
      <xdr:nvCxnSpPr>
        <xdr:cNvPr id="364" name="直線コネクタ 363"/>
        <xdr:cNvCxnSpPr/>
      </xdr:nvCxnSpPr>
      <xdr:spPr>
        <a:xfrm flipV="1">
          <a:off x="4826000" y="12631420"/>
          <a:ext cx="0" cy="122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114316</xdr:rowOff>
    </xdr:from>
    <xdr:ext cx="762000" cy="259045"/>
    <xdr:sp macro="" textlink="">
      <xdr:nvSpPr>
        <xdr:cNvPr id="365" name="公債費最小値テキスト"/>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80</xdr:row>
      <xdr:rowOff>142239</xdr:rowOff>
    </xdr:from>
    <xdr:to>
      <xdr:col>7</xdr:col>
      <xdr:colOff>104775</xdr:colOff>
      <xdr:row>80</xdr:row>
      <xdr:rowOff>142239</xdr:rowOff>
    </xdr:to>
    <xdr:cxnSp macro="">
      <xdr:nvCxnSpPr>
        <xdr:cNvPr id="366" name="直線コネクタ 365"/>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30497</xdr:rowOff>
    </xdr:from>
    <xdr:ext cx="762000" cy="259045"/>
    <xdr:sp macro="" textlink="">
      <xdr:nvSpPr>
        <xdr:cNvPr id="367"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612775</xdr:colOff>
      <xdr:row>73</xdr:row>
      <xdr:rowOff>115570</xdr:rowOff>
    </xdr:from>
    <xdr:to>
      <xdr:col>7</xdr:col>
      <xdr:colOff>104775</xdr:colOff>
      <xdr:row>73</xdr:row>
      <xdr:rowOff>115570</xdr:rowOff>
    </xdr:to>
    <xdr:cxnSp macro="">
      <xdr:nvCxnSpPr>
        <xdr:cNvPr id="368" name="直線コネクタ 367"/>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104139</xdr:rowOff>
    </xdr:from>
    <xdr:to>
      <xdr:col>7</xdr:col>
      <xdr:colOff>15875</xdr:colOff>
      <xdr:row>78</xdr:row>
      <xdr:rowOff>104139</xdr:rowOff>
    </xdr:to>
    <xdr:cxnSp macro="">
      <xdr:nvCxnSpPr>
        <xdr:cNvPr id="369" name="直線コネクタ 368"/>
        <xdr:cNvCxnSpPr/>
      </xdr:nvCxnSpPr>
      <xdr:spPr>
        <a:xfrm>
          <a:off x="3987800" y="13477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100347</xdr:rowOff>
    </xdr:from>
    <xdr:ext cx="762000" cy="259045"/>
    <xdr:sp macro="" textlink="">
      <xdr:nvSpPr>
        <xdr:cNvPr id="370" name="公債費平均値テキスト"/>
        <xdr:cNvSpPr txBox="1"/>
      </xdr:nvSpPr>
      <xdr:spPr>
        <a:xfrm>
          <a:off x="4914900" y="1295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71" name="フローチャート : 判断 370"/>
        <xdr:cNvSpPr/>
      </xdr:nvSpPr>
      <xdr:spPr>
        <a:xfrm>
          <a:off x="47752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104139</xdr:rowOff>
    </xdr:from>
    <xdr:to>
      <xdr:col>5</xdr:col>
      <xdr:colOff>549275</xdr:colOff>
      <xdr:row>79</xdr:row>
      <xdr:rowOff>16511</xdr:rowOff>
    </xdr:to>
    <xdr:cxnSp macro="">
      <xdr:nvCxnSpPr>
        <xdr:cNvPr id="372" name="直線コネクタ 371"/>
        <xdr:cNvCxnSpPr/>
      </xdr:nvCxnSpPr>
      <xdr:spPr>
        <a:xfrm flipV="1">
          <a:off x="3098800" y="13477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26670</xdr:rowOff>
    </xdr:from>
    <xdr:to>
      <xdr:col>5</xdr:col>
      <xdr:colOff>600075</xdr:colOff>
      <xdr:row>77</xdr:row>
      <xdr:rowOff>128270</xdr:rowOff>
    </xdr:to>
    <xdr:sp macro="" textlink="">
      <xdr:nvSpPr>
        <xdr:cNvPr id="373" name="フローチャート : 判断 372"/>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138447</xdr:rowOff>
    </xdr:from>
    <xdr:ext cx="736600" cy="259045"/>
    <xdr:sp macro="" textlink="">
      <xdr:nvSpPr>
        <xdr:cNvPr id="374" name="テキスト ボックス 373"/>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142239</xdr:rowOff>
    </xdr:from>
    <xdr:to>
      <xdr:col>4</xdr:col>
      <xdr:colOff>346075</xdr:colOff>
      <xdr:row>79</xdr:row>
      <xdr:rowOff>16511</xdr:rowOff>
    </xdr:to>
    <xdr:cxnSp macro="">
      <xdr:nvCxnSpPr>
        <xdr:cNvPr id="375" name="直線コネクタ 374"/>
        <xdr:cNvCxnSpPr/>
      </xdr:nvCxnSpPr>
      <xdr:spPr>
        <a:xfrm>
          <a:off x="2209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80011</xdr:rowOff>
    </xdr:from>
    <xdr:to>
      <xdr:col>4</xdr:col>
      <xdr:colOff>396875</xdr:colOff>
      <xdr:row>78</xdr:row>
      <xdr:rowOff>10161</xdr:rowOff>
    </xdr:to>
    <xdr:sp macro="" textlink="">
      <xdr:nvSpPr>
        <xdr:cNvPr id="376" name="フローチャート : 判断 375"/>
        <xdr:cNvSpPr/>
      </xdr:nvSpPr>
      <xdr:spPr>
        <a:xfrm>
          <a:off x="3048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20338</xdr:rowOff>
    </xdr:from>
    <xdr:ext cx="762000" cy="259045"/>
    <xdr:sp macro="" textlink="">
      <xdr:nvSpPr>
        <xdr:cNvPr id="377" name="テキスト ボックス 376"/>
        <xdr:cNvSpPr txBox="1"/>
      </xdr:nvSpPr>
      <xdr:spPr>
        <a:xfrm>
          <a:off x="2717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79</xdr:row>
      <xdr:rowOff>31750</xdr:rowOff>
    </xdr:to>
    <xdr:cxnSp macro="">
      <xdr:nvCxnSpPr>
        <xdr:cNvPr id="378" name="直線コネクタ 377"/>
        <xdr:cNvCxnSpPr/>
      </xdr:nvCxnSpPr>
      <xdr:spPr>
        <a:xfrm flipV="1">
          <a:off x="1320800" y="135153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95250</xdr:rowOff>
    </xdr:from>
    <xdr:to>
      <xdr:col>3</xdr:col>
      <xdr:colOff>193675</xdr:colOff>
      <xdr:row>78</xdr:row>
      <xdr:rowOff>25400</xdr:rowOff>
    </xdr:to>
    <xdr:sp macro="" textlink="">
      <xdr:nvSpPr>
        <xdr:cNvPr id="379" name="フローチャート : 判断 378"/>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35577</xdr:rowOff>
    </xdr:from>
    <xdr:ext cx="762000" cy="259045"/>
    <xdr:sp macro="" textlink="">
      <xdr:nvSpPr>
        <xdr:cNvPr id="380" name="テキスト ボックス 379"/>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110489</xdr:rowOff>
    </xdr:from>
    <xdr:to>
      <xdr:col>1</xdr:col>
      <xdr:colOff>676275</xdr:colOff>
      <xdr:row>78</xdr:row>
      <xdr:rowOff>40639</xdr:rowOff>
    </xdr:to>
    <xdr:sp macro="" textlink="">
      <xdr:nvSpPr>
        <xdr:cNvPr id="381" name="フローチャート : 判断 380"/>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50816</xdr:rowOff>
    </xdr:from>
    <xdr:ext cx="762000" cy="259045"/>
    <xdr:sp macro="" textlink="">
      <xdr:nvSpPr>
        <xdr:cNvPr id="382" name="テキスト ボックス 381"/>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78</xdr:row>
      <xdr:rowOff>53339</xdr:rowOff>
    </xdr:from>
    <xdr:to>
      <xdr:col>7</xdr:col>
      <xdr:colOff>66675</xdr:colOff>
      <xdr:row>78</xdr:row>
      <xdr:rowOff>154939</xdr:rowOff>
    </xdr:to>
    <xdr:sp macro="" textlink="">
      <xdr:nvSpPr>
        <xdr:cNvPr id="388" name="円/楕円 387"/>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25416</xdr:rowOff>
    </xdr:from>
    <xdr:ext cx="762000" cy="259045"/>
    <xdr:sp macro="" textlink="">
      <xdr:nvSpPr>
        <xdr:cNvPr id="389" name="公債費該当値テキスト"/>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53339</xdr:rowOff>
    </xdr:from>
    <xdr:to>
      <xdr:col>5</xdr:col>
      <xdr:colOff>600075</xdr:colOff>
      <xdr:row>78</xdr:row>
      <xdr:rowOff>154939</xdr:rowOff>
    </xdr:to>
    <xdr:sp macro="" textlink="">
      <xdr:nvSpPr>
        <xdr:cNvPr id="390" name="円/楕円 389"/>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139716</xdr:rowOff>
    </xdr:from>
    <xdr:ext cx="736600" cy="259045"/>
    <xdr:sp macro="" textlink="">
      <xdr:nvSpPr>
        <xdr:cNvPr id="391" name="テキスト ボックス 390"/>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137161</xdr:rowOff>
    </xdr:from>
    <xdr:to>
      <xdr:col>4</xdr:col>
      <xdr:colOff>396875</xdr:colOff>
      <xdr:row>79</xdr:row>
      <xdr:rowOff>67311</xdr:rowOff>
    </xdr:to>
    <xdr:sp macro="" textlink="">
      <xdr:nvSpPr>
        <xdr:cNvPr id="392" name="円/楕円 391"/>
        <xdr:cNvSpPr/>
      </xdr:nvSpPr>
      <xdr:spPr>
        <a:xfrm>
          <a:off x="3048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52088</xdr:rowOff>
    </xdr:from>
    <xdr:ext cx="762000" cy="259045"/>
    <xdr:sp macro="" textlink="">
      <xdr:nvSpPr>
        <xdr:cNvPr id="393" name="テキスト ボックス 392"/>
        <xdr:cNvSpPr txBox="1"/>
      </xdr:nvSpPr>
      <xdr:spPr>
        <a:xfrm>
          <a:off x="2717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91439</xdr:rowOff>
    </xdr:from>
    <xdr:to>
      <xdr:col>3</xdr:col>
      <xdr:colOff>193675</xdr:colOff>
      <xdr:row>79</xdr:row>
      <xdr:rowOff>21589</xdr:rowOff>
    </xdr:to>
    <xdr:sp macro="" textlink="">
      <xdr:nvSpPr>
        <xdr:cNvPr id="394" name="円/楕円 393"/>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6366</xdr:rowOff>
    </xdr:from>
    <xdr:ext cx="762000" cy="259045"/>
    <xdr:sp macro="" textlink="">
      <xdr:nvSpPr>
        <xdr:cNvPr id="395" name="テキスト ボックス 394"/>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152400</xdr:rowOff>
    </xdr:from>
    <xdr:to>
      <xdr:col>1</xdr:col>
      <xdr:colOff>676275</xdr:colOff>
      <xdr:row>79</xdr:row>
      <xdr:rowOff>82550</xdr:rowOff>
    </xdr:to>
    <xdr:sp macro="" textlink="">
      <xdr:nvSpPr>
        <xdr:cNvPr id="396" name="円/楕円 395"/>
        <xdr:cNvSpPr/>
      </xdr:nvSpPr>
      <xdr:spPr>
        <a:xfrm>
          <a:off x="1270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67327</xdr:rowOff>
    </xdr:from>
    <xdr:ext cx="762000" cy="259045"/>
    <xdr:sp macro="" textlink="">
      <xdr:nvSpPr>
        <xdr:cNvPr id="397" name="テキスト ボックス 396"/>
        <xdr:cNvSpPr txBox="1"/>
      </xdr:nvSpPr>
      <xdr:spPr>
        <a:xfrm>
          <a:off x="939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10/26</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補助費、他会計への繰出金などが減少傾向であったため、経常収支比率を引き下げる要因となっているが、今後は増加が見込まれる。そのため、今後も、経常経費の削減にこれまで以上に取り組んでいく。</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161290</xdr:rowOff>
    </xdr:from>
    <xdr:to>
      <xdr:col>24</xdr:col>
      <xdr:colOff>31750</xdr:colOff>
      <xdr:row>80</xdr:row>
      <xdr:rowOff>149861</xdr:rowOff>
    </xdr:to>
    <xdr:cxnSp macro="">
      <xdr:nvCxnSpPr>
        <xdr:cNvPr id="425" name="直線コネクタ 424"/>
        <xdr:cNvCxnSpPr/>
      </xdr:nvCxnSpPr>
      <xdr:spPr>
        <a:xfrm flipV="1">
          <a:off x="16510000" y="12677140"/>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121938</xdr:rowOff>
    </xdr:from>
    <xdr:ext cx="762000" cy="259045"/>
    <xdr:sp macro="" textlink="">
      <xdr:nvSpPr>
        <xdr:cNvPr id="426"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23</xdr:col>
      <xdr:colOff>628650</xdr:colOff>
      <xdr:row>80</xdr:row>
      <xdr:rowOff>149861</xdr:rowOff>
    </xdr:from>
    <xdr:to>
      <xdr:col>24</xdr:col>
      <xdr:colOff>120650</xdr:colOff>
      <xdr:row>80</xdr:row>
      <xdr:rowOff>149861</xdr:rowOff>
    </xdr:to>
    <xdr:cxnSp macro="">
      <xdr:nvCxnSpPr>
        <xdr:cNvPr id="427" name="直線コネクタ 426"/>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76217</xdr:rowOff>
    </xdr:from>
    <xdr:ext cx="762000" cy="259045"/>
    <xdr:sp macro="" textlink="">
      <xdr:nvSpPr>
        <xdr:cNvPr id="428" name="公債費以外最大値テキスト"/>
        <xdr:cNvSpPr txBox="1"/>
      </xdr:nvSpPr>
      <xdr:spPr>
        <a:xfrm>
          <a:off x="16598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67.2</a:t>
          </a:r>
          <a:endParaRPr kumimoji="1" lang="ja-JP" altLang="en-US" sz="1000" b="1">
            <a:latin typeface="ＭＳ Ｐゴシック"/>
          </a:endParaRPr>
        </a:p>
      </xdr:txBody>
    </xdr:sp>
    <xdr:clientData/>
  </xdr:oneCellAnchor>
  <xdr:twoCellAnchor>
    <xdr:from>
      <xdr:col>23</xdr:col>
      <xdr:colOff>628650</xdr:colOff>
      <xdr:row>73</xdr:row>
      <xdr:rowOff>161290</xdr:rowOff>
    </xdr:from>
    <xdr:to>
      <xdr:col>24</xdr:col>
      <xdr:colOff>120650</xdr:colOff>
      <xdr:row>73</xdr:row>
      <xdr:rowOff>161290</xdr:rowOff>
    </xdr:to>
    <xdr:cxnSp macro="">
      <xdr:nvCxnSpPr>
        <xdr:cNvPr id="429" name="直線コネクタ 428"/>
        <xdr:cNvCxnSpPr/>
      </xdr:nvCxnSpPr>
      <xdr:spPr>
        <a:xfrm>
          <a:off x="16421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27939</xdr:rowOff>
    </xdr:from>
    <xdr:to>
      <xdr:col>24</xdr:col>
      <xdr:colOff>31750</xdr:colOff>
      <xdr:row>79</xdr:row>
      <xdr:rowOff>8889</xdr:rowOff>
    </xdr:to>
    <xdr:cxnSp macro="">
      <xdr:nvCxnSpPr>
        <xdr:cNvPr id="430" name="直線コネクタ 429"/>
        <xdr:cNvCxnSpPr/>
      </xdr:nvCxnSpPr>
      <xdr:spPr>
        <a:xfrm flipV="1">
          <a:off x="15671800" y="1340103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143527</xdr:rowOff>
    </xdr:from>
    <xdr:ext cx="762000" cy="259045"/>
    <xdr:sp macro="" textlink="">
      <xdr:nvSpPr>
        <xdr:cNvPr id="431" name="公債費以外平均値テキスト"/>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77.0</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0</xdr:rowOff>
    </xdr:from>
    <xdr:to>
      <xdr:col>24</xdr:col>
      <xdr:colOff>82550</xdr:colOff>
      <xdr:row>78</xdr:row>
      <xdr:rowOff>101600</xdr:rowOff>
    </xdr:to>
    <xdr:sp macro="" textlink="">
      <xdr:nvSpPr>
        <xdr:cNvPr id="432" name="フローチャート : 判断 431"/>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104139</xdr:rowOff>
    </xdr:from>
    <xdr:to>
      <xdr:col>22</xdr:col>
      <xdr:colOff>565150</xdr:colOff>
      <xdr:row>79</xdr:row>
      <xdr:rowOff>8889</xdr:rowOff>
    </xdr:to>
    <xdr:cxnSp macro="">
      <xdr:nvCxnSpPr>
        <xdr:cNvPr id="433" name="直線コネクタ 432"/>
        <xdr:cNvCxnSpPr/>
      </xdr:nvCxnSpPr>
      <xdr:spPr>
        <a:xfrm>
          <a:off x="14782800" y="134772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49530</xdr:rowOff>
    </xdr:from>
    <xdr:to>
      <xdr:col>22</xdr:col>
      <xdr:colOff>615950</xdr:colOff>
      <xdr:row>79</xdr:row>
      <xdr:rowOff>151130</xdr:rowOff>
    </xdr:to>
    <xdr:sp macro="" textlink="">
      <xdr:nvSpPr>
        <xdr:cNvPr id="434" name="フローチャート : 判断 433"/>
        <xdr:cNvSpPr/>
      </xdr:nvSpPr>
      <xdr:spPr>
        <a:xfrm>
          <a:off x="15621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135907</xdr:rowOff>
    </xdr:from>
    <xdr:ext cx="736600" cy="259045"/>
    <xdr:sp macro="" textlink="">
      <xdr:nvSpPr>
        <xdr:cNvPr id="435" name="テキスト ボックス 434"/>
        <xdr:cNvSpPr txBox="1"/>
      </xdr:nvSpPr>
      <xdr:spPr>
        <a:xfrm>
          <a:off x="15290800" y="1368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104139</xdr:rowOff>
    </xdr:from>
    <xdr:to>
      <xdr:col>21</xdr:col>
      <xdr:colOff>361950</xdr:colOff>
      <xdr:row>79</xdr:row>
      <xdr:rowOff>54611</xdr:rowOff>
    </xdr:to>
    <xdr:cxnSp macro="">
      <xdr:nvCxnSpPr>
        <xdr:cNvPr id="436" name="直線コネクタ 435"/>
        <xdr:cNvCxnSpPr/>
      </xdr:nvCxnSpPr>
      <xdr:spPr>
        <a:xfrm flipV="1">
          <a:off x="13893800" y="13477239"/>
          <a:ext cx="889000" cy="1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167639</xdr:rowOff>
    </xdr:from>
    <xdr:to>
      <xdr:col>21</xdr:col>
      <xdr:colOff>412750</xdr:colOff>
      <xdr:row>79</xdr:row>
      <xdr:rowOff>97789</xdr:rowOff>
    </xdr:to>
    <xdr:sp macro="" textlink="">
      <xdr:nvSpPr>
        <xdr:cNvPr id="437" name="フローチャート : 判断 436"/>
        <xdr:cNvSpPr/>
      </xdr:nvSpPr>
      <xdr:spPr>
        <a:xfrm>
          <a:off x="14732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82566</xdr:rowOff>
    </xdr:from>
    <xdr:ext cx="762000" cy="259045"/>
    <xdr:sp macro="" textlink="">
      <xdr:nvSpPr>
        <xdr:cNvPr id="438" name="テキスト ボックス 437"/>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79.2</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157480</xdr:rowOff>
    </xdr:from>
    <xdr:to>
      <xdr:col>20</xdr:col>
      <xdr:colOff>158750</xdr:colOff>
      <xdr:row>79</xdr:row>
      <xdr:rowOff>54611</xdr:rowOff>
    </xdr:to>
    <xdr:cxnSp macro="">
      <xdr:nvCxnSpPr>
        <xdr:cNvPr id="439" name="直線コネクタ 438"/>
        <xdr:cNvCxnSpPr/>
      </xdr:nvCxnSpPr>
      <xdr:spPr>
        <a:xfrm>
          <a:off x="13004800" y="135305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80</xdr:row>
      <xdr:rowOff>7620</xdr:rowOff>
    </xdr:from>
    <xdr:to>
      <xdr:col>20</xdr:col>
      <xdr:colOff>209550</xdr:colOff>
      <xdr:row>80</xdr:row>
      <xdr:rowOff>109220</xdr:rowOff>
    </xdr:to>
    <xdr:sp macro="" textlink="">
      <xdr:nvSpPr>
        <xdr:cNvPr id="440" name="フローチャート : 判断 439"/>
        <xdr:cNvSpPr/>
      </xdr:nvSpPr>
      <xdr:spPr>
        <a:xfrm>
          <a:off x="13843000" y="1372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80</xdr:row>
      <xdr:rowOff>93997</xdr:rowOff>
    </xdr:from>
    <xdr:ext cx="762000" cy="259045"/>
    <xdr:sp macro="" textlink="">
      <xdr:nvSpPr>
        <xdr:cNvPr id="441" name="テキスト ボックス 440"/>
        <xdr:cNvSpPr txBox="1"/>
      </xdr:nvSpPr>
      <xdr:spPr>
        <a:xfrm>
          <a:off x="13512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twoCellAnchor>
    <xdr:from>
      <xdr:col>18</xdr:col>
      <xdr:colOff>590550</xdr:colOff>
      <xdr:row>79</xdr:row>
      <xdr:rowOff>87630</xdr:rowOff>
    </xdr:from>
    <xdr:to>
      <xdr:col>19</xdr:col>
      <xdr:colOff>6350</xdr:colOff>
      <xdr:row>80</xdr:row>
      <xdr:rowOff>17780</xdr:rowOff>
    </xdr:to>
    <xdr:sp macro="" textlink="">
      <xdr:nvSpPr>
        <xdr:cNvPr id="442" name="フローチャート : 判断 441"/>
        <xdr:cNvSpPr/>
      </xdr:nvSpPr>
      <xdr:spPr>
        <a:xfrm>
          <a:off x="12954000" y="136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80</xdr:row>
      <xdr:rowOff>2557</xdr:rowOff>
    </xdr:from>
    <xdr:ext cx="762000" cy="259045"/>
    <xdr:sp macro="" textlink="">
      <xdr:nvSpPr>
        <xdr:cNvPr id="443" name="テキスト ボックス 442"/>
        <xdr:cNvSpPr txBox="1"/>
      </xdr:nvSpPr>
      <xdr:spPr>
        <a:xfrm>
          <a:off x="12623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148589</xdr:rowOff>
    </xdr:from>
    <xdr:to>
      <xdr:col>24</xdr:col>
      <xdr:colOff>82550</xdr:colOff>
      <xdr:row>78</xdr:row>
      <xdr:rowOff>78739</xdr:rowOff>
    </xdr:to>
    <xdr:sp macro="" textlink="">
      <xdr:nvSpPr>
        <xdr:cNvPr id="449" name="円/楕円 448"/>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165116</xdr:rowOff>
    </xdr:from>
    <xdr:ext cx="762000" cy="259045"/>
    <xdr:sp macro="" textlink="">
      <xdr:nvSpPr>
        <xdr:cNvPr id="450" name="公債費以外該当値テキスト"/>
        <xdr:cNvSpPr txBox="1"/>
      </xdr:nvSpPr>
      <xdr:spPr>
        <a:xfrm>
          <a:off x="165989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129539</xdr:rowOff>
    </xdr:from>
    <xdr:to>
      <xdr:col>22</xdr:col>
      <xdr:colOff>615950</xdr:colOff>
      <xdr:row>79</xdr:row>
      <xdr:rowOff>59689</xdr:rowOff>
    </xdr:to>
    <xdr:sp macro="" textlink="">
      <xdr:nvSpPr>
        <xdr:cNvPr id="451" name="円/楕円 450"/>
        <xdr:cNvSpPr/>
      </xdr:nvSpPr>
      <xdr:spPr>
        <a:xfrm>
          <a:off x="15621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69866</xdr:rowOff>
    </xdr:from>
    <xdr:ext cx="736600" cy="259045"/>
    <xdr:sp macro="" textlink="">
      <xdr:nvSpPr>
        <xdr:cNvPr id="452" name="テキスト ボックス 451"/>
        <xdr:cNvSpPr txBox="1"/>
      </xdr:nvSpPr>
      <xdr:spPr>
        <a:xfrm>
          <a:off x="15290800" y="13271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53339</xdr:rowOff>
    </xdr:from>
    <xdr:to>
      <xdr:col>21</xdr:col>
      <xdr:colOff>412750</xdr:colOff>
      <xdr:row>78</xdr:row>
      <xdr:rowOff>154939</xdr:rowOff>
    </xdr:to>
    <xdr:sp macro="" textlink="">
      <xdr:nvSpPr>
        <xdr:cNvPr id="453" name="円/楕円 452"/>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165116</xdr:rowOff>
    </xdr:from>
    <xdr:ext cx="762000" cy="259045"/>
    <xdr:sp macro="" textlink="">
      <xdr:nvSpPr>
        <xdr:cNvPr id="454" name="テキスト ボックス 453"/>
        <xdr:cNvSpPr txBox="1"/>
      </xdr:nvSpPr>
      <xdr:spPr>
        <a:xfrm>
          <a:off x="14401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3811</xdr:rowOff>
    </xdr:from>
    <xdr:to>
      <xdr:col>20</xdr:col>
      <xdr:colOff>209550</xdr:colOff>
      <xdr:row>79</xdr:row>
      <xdr:rowOff>105411</xdr:rowOff>
    </xdr:to>
    <xdr:sp macro="" textlink="">
      <xdr:nvSpPr>
        <xdr:cNvPr id="455" name="円/楕円 454"/>
        <xdr:cNvSpPr/>
      </xdr:nvSpPr>
      <xdr:spPr>
        <a:xfrm>
          <a:off x="13843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115588</xdr:rowOff>
    </xdr:from>
    <xdr:ext cx="762000" cy="259045"/>
    <xdr:sp macro="" textlink="">
      <xdr:nvSpPr>
        <xdr:cNvPr id="456" name="テキスト ボックス 455"/>
        <xdr:cNvSpPr txBox="1"/>
      </xdr:nvSpPr>
      <xdr:spPr>
        <a:xfrm>
          <a:off x="13512800" y="1331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106680</xdr:rowOff>
    </xdr:from>
    <xdr:to>
      <xdr:col>19</xdr:col>
      <xdr:colOff>6350</xdr:colOff>
      <xdr:row>79</xdr:row>
      <xdr:rowOff>36830</xdr:rowOff>
    </xdr:to>
    <xdr:sp macro="" textlink="">
      <xdr:nvSpPr>
        <xdr:cNvPr id="457" name="円/楕円 456"/>
        <xdr:cNvSpPr/>
      </xdr:nvSpPr>
      <xdr:spPr>
        <a:xfrm>
          <a:off x="12954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47007</xdr:rowOff>
    </xdr:from>
    <xdr:ext cx="762000" cy="259045"/>
    <xdr:sp macro="" textlink="">
      <xdr:nvSpPr>
        <xdr:cNvPr id="458" name="テキスト ボックス 457"/>
        <xdr:cNvSpPr txBox="1"/>
      </xdr:nvSpPr>
      <xdr:spPr>
        <a:xfrm>
          <a:off x="12623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兵庫県川西市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18339</xdr:rowOff>
    </xdr:from>
    <xdr:to>
      <xdr:col>4</xdr:col>
      <xdr:colOff>1117600</xdr:colOff>
      <xdr:row>18</xdr:row>
      <xdr:rowOff>148336</xdr:rowOff>
    </xdr:to>
    <xdr:cxnSp macro="">
      <xdr:nvCxnSpPr>
        <xdr:cNvPr id="45" name="直線コネクタ 44"/>
        <xdr:cNvCxnSpPr/>
      </xdr:nvCxnSpPr>
      <xdr:spPr bwMode="auto">
        <a:xfrm flipV="1">
          <a:off x="5651500" y="1951914"/>
          <a:ext cx="0" cy="13301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120413</xdr:rowOff>
    </xdr:from>
    <xdr:ext cx="762000" cy="259045"/>
    <xdr:sp macro="" textlink="">
      <xdr:nvSpPr>
        <xdr:cNvPr id="46" name="人口1人当たり決算額の推移最小値テキスト130"/>
        <xdr:cNvSpPr txBox="1"/>
      </xdr:nvSpPr>
      <xdr:spPr>
        <a:xfrm>
          <a:off x="5740400" y="325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47,190</a:t>
          </a:r>
          <a:endParaRPr kumimoji="1" lang="ja-JP" altLang="en-US" sz="1000" b="1">
            <a:latin typeface="ＭＳ Ｐゴシック"/>
          </a:endParaRPr>
        </a:p>
      </xdr:txBody>
    </xdr:sp>
    <xdr:clientData/>
  </xdr:oneCellAnchor>
  <xdr:twoCellAnchor>
    <xdr:from>
      <xdr:col>4</xdr:col>
      <xdr:colOff>1028700</xdr:colOff>
      <xdr:row>18</xdr:row>
      <xdr:rowOff>148336</xdr:rowOff>
    </xdr:from>
    <xdr:to>
      <xdr:col>5</xdr:col>
      <xdr:colOff>73025</xdr:colOff>
      <xdr:row>18</xdr:row>
      <xdr:rowOff>148336</xdr:rowOff>
    </xdr:to>
    <xdr:cxnSp macro="">
      <xdr:nvCxnSpPr>
        <xdr:cNvPr id="47" name="直線コネクタ 46"/>
        <xdr:cNvCxnSpPr/>
      </xdr:nvCxnSpPr>
      <xdr:spPr bwMode="auto">
        <a:xfrm>
          <a:off x="5562600" y="32820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104716</xdr:rowOff>
    </xdr:from>
    <xdr:ext cx="762000" cy="259045"/>
    <xdr:sp macro="" textlink="">
      <xdr:nvSpPr>
        <xdr:cNvPr id="48" name="人口1人当たり決算額の推移最大値テキスト130"/>
        <xdr:cNvSpPr txBox="1"/>
      </xdr:nvSpPr>
      <xdr:spPr>
        <a:xfrm>
          <a:off x="5740400" y="169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82,102</a:t>
          </a:r>
          <a:endParaRPr kumimoji="1" lang="ja-JP" altLang="en-US" sz="1000" b="1">
            <a:latin typeface="ＭＳ Ｐゴシック"/>
          </a:endParaRPr>
        </a:p>
      </xdr:txBody>
    </xdr:sp>
    <xdr:clientData/>
  </xdr:oneCellAnchor>
  <xdr:twoCellAnchor>
    <xdr:from>
      <xdr:col>4</xdr:col>
      <xdr:colOff>1028700</xdr:colOff>
      <xdr:row>11</xdr:row>
      <xdr:rowOff>18339</xdr:rowOff>
    </xdr:from>
    <xdr:to>
      <xdr:col>5</xdr:col>
      <xdr:colOff>73025</xdr:colOff>
      <xdr:row>11</xdr:row>
      <xdr:rowOff>18339</xdr:rowOff>
    </xdr:to>
    <xdr:cxnSp macro="">
      <xdr:nvCxnSpPr>
        <xdr:cNvPr id="49" name="直線コネクタ 48"/>
        <xdr:cNvCxnSpPr/>
      </xdr:nvCxnSpPr>
      <xdr:spPr bwMode="auto">
        <a:xfrm>
          <a:off x="5562600" y="19519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158509</xdr:rowOff>
    </xdr:from>
    <xdr:to>
      <xdr:col>4</xdr:col>
      <xdr:colOff>1117600</xdr:colOff>
      <xdr:row>15</xdr:row>
      <xdr:rowOff>57734</xdr:rowOff>
    </xdr:to>
    <xdr:cxnSp macro="">
      <xdr:nvCxnSpPr>
        <xdr:cNvPr id="50" name="直線コネクタ 49"/>
        <xdr:cNvCxnSpPr/>
      </xdr:nvCxnSpPr>
      <xdr:spPr bwMode="auto">
        <a:xfrm flipV="1">
          <a:off x="5003800" y="2606434"/>
          <a:ext cx="647700" cy="70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161053</xdr:rowOff>
    </xdr:from>
    <xdr:ext cx="762000" cy="259045"/>
    <xdr:sp macro="" textlink="">
      <xdr:nvSpPr>
        <xdr:cNvPr id="51" name="人口1人当たり決算額の推移平均値テキスト130"/>
        <xdr:cNvSpPr txBox="1"/>
      </xdr:nvSpPr>
      <xdr:spPr>
        <a:xfrm>
          <a:off x="5740400" y="2608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62,790</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17526</xdr:rowOff>
    </xdr:from>
    <xdr:to>
      <xdr:col>5</xdr:col>
      <xdr:colOff>34925</xdr:colOff>
      <xdr:row>15</xdr:row>
      <xdr:rowOff>119126</xdr:rowOff>
    </xdr:to>
    <xdr:sp macro="" textlink="">
      <xdr:nvSpPr>
        <xdr:cNvPr id="52" name="フローチャート : 判断 51"/>
        <xdr:cNvSpPr/>
      </xdr:nvSpPr>
      <xdr:spPr bwMode="auto">
        <a:xfrm>
          <a:off x="5600700" y="263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57734</xdr:rowOff>
    </xdr:from>
    <xdr:to>
      <xdr:col>4</xdr:col>
      <xdr:colOff>469900</xdr:colOff>
      <xdr:row>15</xdr:row>
      <xdr:rowOff>62573</xdr:rowOff>
    </xdr:to>
    <xdr:cxnSp macro="">
      <xdr:nvCxnSpPr>
        <xdr:cNvPr id="53" name="直線コネクタ 52"/>
        <xdr:cNvCxnSpPr/>
      </xdr:nvCxnSpPr>
      <xdr:spPr bwMode="auto">
        <a:xfrm flipV="1">
          <a:off x="4305300" y="2677109"/>
          <a:ext cx="6985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46520</xdr:rowOff>
    </xdr:from>
    <xdr:to>
      <xdr:col>4</xdr:col>
      <xdr:colOff>520700</xdr:colOff>
      <xdr:row>14</xdr:row>
      <xdr:rowOff>148120</xdr:rowOff>
    </xdr:to>
    <xdr:sp macro="" textlink="">
      <xdr:nvSpPr>
        <xdr:cNvPr id="54" name="フローチャート : 判断 53"/>
        <xdr:cNvSpPr/>
      </xdr:nvSpPr>
      <xdr:spPr bwMode="auto">
        <a:xfrm>
          <a:off x="4953000" y="2494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158297</xdr:rowOff>
    </xdr:from>
    <xdr:ext cx="736600" cy="259045"/>
    <xdr:sp macro="" textlink="">
      <xdr:nvSpPr>
        <xdr:cNvPr id="55" name="テキスト ボックス 54"/>
        <xdr:cNvSpPr txBox="1"/>
      </xdr:nvSpPr>
      <xdr:spPr>
        <a:xfrm>
          <a:off x="4622800" y="2263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66,529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7518</xdr:rowOff>
    </xdr:from>
    <xdr:to>
      <xdr:col>3</xdr:col>
      <xdr:colOff>904875</xdr:colOff>
      <xdr:row>15</xdr:row>
      <xdr:rowOff>62573</xdr:rowOff>
    </xdr:to>
    <xdr:cxnSp macro="">
      <xdr:nvCxnSpPr>
        <xdr:cNvPr id="56" name="直線コネクタ 55"/>
        <xdr:cNvCxnSpPr/>
      </xdr:nvCxnSpPr>
      <xdr:spPr bwMode="auto">
        <a:xfrm>
          <a:off x="3606800" y="2626893"/>
          <a:ext cx="698500" cy="5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14</xdr:row>
      <xdr:rowOff>80277</xdr:rowOff>
    </xdr:from>
    <xdr:to>
      <xdr:col>3</xdr:col>
      <xdr:colOff>955675</xdr:colOff>
      <xdr:row>15</xdr:row>
      <xdr:rowOff>10427</xdr:rowOff>
    </xdr:to>
    <xdr:sp macro="" textlink="">
      <xdr:nvSpPr>
        <xdr:cNvPr id="57" name="フローチャート : 判断 56"/>
        <xdr:cNvSpPr/>
      </xdr:nvSpPr>
      <xdr:spPr bwMode="auto">
        <a:xfrm>
          <a:off x="4254500" y="2528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20604</xdr:rowOff>
    </xdr:from>
    <xdr:ext cx="762000" cy="259045"/>
    <xdr:sp macro="" textlink="">
      <xdr:nvSpPr>
        <xdr:cNvPr id="58" name="テキスト ボックス 57"/>
        <xdr:cNvSpPr txBox="1"/>
      </xdr:nvSpPr>
      <xdr:spPr>
        <a:xfrm>
          <a:off x="3924300" y="229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65,643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89319</xdr:rowOff>
    </xdr:from>
    <xdr:to>
      <xdr:col>3</xdr:col>
      <xdr:colOff>206375</xdr:colOff>
      <xdr:row>15</xdr:row>
      <xdr:rowOff>7518</xdr:rowOff>
    </xdr:to>
    <xdr:cxnSp macro="">
      <xdr:nvCxnSpPr>
        <xdr:cNvPr id="59" name="直線コネクタ 58"/>
        <xdr:cNvCxnSpPr/>
      </xdr:nvCxnSpPr>
      <xdr:spPr bwMode="auto">
        <a:xfrm>
          <a:off x="2908300" y="2537244"/>
          <a:ext cx="698500" cy="89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13</xdr:row>
      <xdr:rowOff>160896</xdr:rowOff>
    </xdr:from>
    <xdr:to>
      <xdr:col>3</xdr:col>
      <xdr:colOff>257175</xdr:colOff>
      <xdr:row>14</xdr:row>
      <xdr:rowOff>91046</xdr:rowOff>
    </xdr:to>
    <xdr:sp macro="" textlink="">
      <xdr:nvSpPr>
        <xdr:cNvPr id="60" name="フローチャート : 判断 59"/>
        <xdr:cNvSpPr/>
      </xdr:nvSpPr>
      <xdr:spPr bwMode="auto">
        <a:xfrm>
          <a:off x="3556000" y="24373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101223</xdr:rowOff>
    </xdr:from>
    <xdr:ext cx="762000" cy="259045"/>
    <xdr:sp macro="" textlink="">
      <xdr:nvSpPr>
        <xdr:cNvPr id="61" name="テキスト ボックス 60"/>
        <xdr:cNvSpPr txBox="1"/>
      </xdr:nvSpPr>
      <xdr:spPr>
        <a:xfrm>
          <a:off x="3225800" y="220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68,027</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5791</xdr:rowOff>
    </xdr:from>
    <xdr:to>
      <xdr:col>2</xdr:col>
      <xdr:colOff>692150</xdr:colOff>
      <xdr:row>13</xdr:row>
      <xdr:rowOff>107391</xdr:rowOff>
    </xdr:to>
    <xdr:sp macro="" textlink="">
      <xdr:nvSpPr>
        <xdr:cNvPr id="62" name="フローチャート : 判断 61"/>
        <xdr:cNvSpPr/>
      </xdr:nvSpPr>
      <xdr:spPr bwMode="auto">
        <a:xfrm>
          <a:off x="2857500" y="2282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117568</xdr:rowOff>
    </xdr:from>
    <xdr:ext cx="762000" cy="259045"/>
    <xdr:sp macro="" textlink="">
      <xdr:nvSpPr>
        <xdr:cNvPr id="63" name="テキスト ボックス 62"/>
        <xdr:cNvSpPr txBox="1"/>
      </xdr:nvSpPr>
      <xdr:spPr>
        <a:xfrm>
          <a:off x="2527300" y="205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72,098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107709</xdr:rowOff>
    </xdr:from>
    <xdr:to>
      <xdr:col>5</xdr:col>
      <xdr:colOff>34925</xdr:colOff>
      <xdr:row>15</xdr:row>
      <xdr:rowOff>37859</xdr:rowOff>
    </xdr:to>
    <xdr:sp macro="" textlink="">
      <xdr:nvSpPr>
        <xdr:cNvPr id="69" name="円/楕円 68"/>
        <xdr:cNvSpPr/>
      </xdr:nvSpPr>
      <xdr:spPr bwMode="auto">
        <a:xfrm>
          <a:off x="5600700" y="2555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124236</xdr:rowOff>
    </xdr:from>
    <xdr:ext cx="762000" cy="259045"/>
    <xdr:sp macro="" textlink="">
      <xdr:nvSpPr>
        <xdr:cNvPr id="70" name="人口1人当たり決算額の推移該当値テキスト130"/>
        <xdr:cNvSpPr txBox="1"/>
      </xdr:nvSpPr>
      <xdr:spPr>
        <a:xfrm>
          <a:off x="5740400" y="240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64,923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6934</xdr:rowOff>
    </xdr:from>
    <xdr:to>
      <xdr:col>4</xdr:col>
      <xdr:colOff>520700</xdr:colOff>
      <xdr:row>15</xdr:row>
      <xdr:rowOff>108534</xdr:rowOff>
    </xdr:to>
    <xdr:sp macro="" textlink="">
      <xdr:nvSpPr>
        <xdr:cNvPr id="71" name="円/楕円 70"/>
        <xdr:cNvSpPr/>
      </xdr:nvSpPr>
      <xdr:spPr bwMode="auto">
        <a:xfrm>
          <a:off x="4953000" y="2626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93311</xdr:rowOff>
    </xdr:from>
    <xdr:ext cx="736600" cy="259045"/>
    <xdr:sp macro="" textlink="">
      <xdr:nvSpPr>
        <xdr:cNvPr id="72" name="テキスト ボックス 71"/>
        <xdr:cNvSpPr txBox="1"/>
      </xdr:nvSpPr>
      <xdr:spPr>
        <a:xfrm>
          <a:off x="4622800" y="2712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63,068</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11773</xdr:rowOff>
    </xdr:from>
    <xdr:to>
      <xdr:col>3</xdr:col>
      <xdr:colOff>955675</xdr:colOff>
      <xdr:row>15</xdr:row>
      <xdr:rowOff>113373</xdr:rowOff>
    </xdr:to>
    <xdr:sp macro="" textlink="">
      <xdr:nvSpPr>
        <xdr:cNvPr id="73" name="円/楕円 72"/>
        <xdr:cNvSpPr/>
      </xdr:nvSpPr>
      <xdr:spPr bwMode="auto">
        <a:xfrm>
          <a:off x="4254500" y="2631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98150</xdr:rowOff>
    </xdr:from>
    <xdr:ext cx="762000" cy="259045"/>
    <xdr:sp macro="" textlink="">
      <xdr:nvSpPr>
        <xdr:cNvPr id="74" name="テキスト ボックス 73"/>
        <xdr:cNvSpPr txBox="1"/>
      </xdr:nvSpPr>
      <xdr:spPr>
        <a:xfrm>
          <a:off x="3924300" y="271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62,941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128168</xdr:rowOff>
    </xdr:from>
    <xdr:to>
      <xdr:col>3</xdr:col>
      <xdr:colOff>257175</xdr:colOff>
      <xdr:row>15</xdr:row>
      <xdr:rowOff>58318</xdr:rowOff>
    </xdr:to>
    <xdr:sp macro="" textlink="">
      <xdr:nvSpPr>
        <xdr:cNvPr id="75" name="円/楕円 74"/>
        <xdr:cNvSpPr/>
      </xdr:nvSpPr>
      <xdr:spPr bwMode="auto">
        <a:xfrm>
          <a:off x="3556000" y="2576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43095</xdr:rowOff>
    </xdr:from>
    <xdr:ext cx="762000" cy="259045"/>
    <xdr:sp macro="" textlink="">
      <xdr:nvSpPr>
        <xdr:cNvPr id="76" name="テキスト ボックス 75"/>
        <xdr:cNvSpPr txBox="1"/>
      </xdr:nvSpPr>
      <xdr:spPr>
        <a:xfrm>
          <a:off x="3225800" y="266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64,386</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38519</xdr:rowOff>
    </xdr:from>
    <xdr:to>
      <xdr:col>2</xdr:col>
      <xdr:colOff>692150</xdr:colOff>
      <xdr:row>14</xdr:row>
      <xdr:rowOff>140119</xdr:rowOff>
    </xdr:to>
    <xdr:sp macro="" textlink="">
      <xdr:nvSpPr>
        <xdr:cNvPr id="77" name="円/楕円 76"/>
        <xdr:cNvSpPr/>
      </xdr:nvSpPr>
      <xdr:spPr bwMode="auto">
        <a:xfrm>
          <a:off x="2857500" y="2486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124896</xdr:rowOff>
    </xdr:from>
    <xdr:ext cx="762000" cy="259045"/>
    <xdr:sp macro="" textlink="">
      <xdr:nvSpPr>
        <xdr:cNvPr id="78" name="テキスト ボックス 77"/>
        <xdr:cNvSpPr txBox="1"/>
      </xdr:nvSpPr>
      <xdr:spPr>
        <a:xfrm>
          <a:off x="2527300" y="257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88184</xdr:rowOff>
    </xdr:from>
    <xdr:to>
      <xdr:col>4</xdr:col>
      <xdr:colOff>1117600</xdr:colOff>
      <xdr:row>38</xdr:row>
      <xdr:rowOff>22164</xdr:rowOff>
    </xdr:to>
    <xdr:cxnSp macro="">
      <xdr:nvCxnSpPr>
        <xdr:cNvPr id="105" name="直線コネクタ 104"/>
        <xdr:cNvCxnSpPr/>
      </xdr:nvCxnSpPr>
      <xdr:spPr bwMode="auto">
        <a:xfrm flipV="1">
          <a:off x="5651500" y="6355634"/>
          <a:ext cx="0" cy="11341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337141</xdr:rowOff>
    </xdr:from>
    <xdr:ext cx="762000" cy="259045"/>
    <xdr:sp macro="" textlink="">
      <xdr:nvSpPr>
        <xdr:cNvPr id="106" name="人口1人当たり決算額の推移最小値テキスト445"/>
        <xdr:cNvSpPr txBox="1"/>
      </xdr:nvSpPr>
      <xdr:spPr>
        <a:xfrm>
          <a:off x="5740400" y="7461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4</xdr:col>
      <xdr:colOff>1028700</xdr:colOff>
      <xdr:row>38</xdr:row>
      <xdr:rowOff>22164</xdr:rowOff>
    </xdr:from>
    <xdr:to>
      <xdr:col>5</xdr:col>
      <xdr:colOff>73025</xdr:colOff>
      <xdr:row>38</xdr:row>
      <xdr:rowOff>22164</xdr:rowOff>
    </xdr:to>
    <xdr:cxnSp macro="">
      <xdr:nvCxnSpPr>
        <xdr:cNvPr id="107" name="直線コネクタ 106"/>
        <xdr:cNvCxnSpPr/>
      </xdr:nvCxnSpPr>
      <xdr:spPr bwMode="auto">
        <a:xfrm>
          <a:off x="5562600" y="7489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174561</xdr:rowOff>
    </xdr:from>
    <xdr:ext cx="762000" cy="259045"/>
    <xdr:sp macro="" textlink="">
      <xdr:nvSpPr>
        <xdr:cNvPr id="108" name="人口1人当たり決算額の推移最大値テキスト445"/>
        <xdr:cNvSpPr txBox="1"/>
      </xdr:nvSpPr>
      <xdr:spPr>
        <a:xfrm>
          <a:off x="5740400" y="609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4</xdr:col>
      <xdr:colOff>1028700</xdr:colOff>
      <xdr:row>34</xdr:row>
      <xdr:rowOff>88184</xdr:rowOff>
    </xdr:from>
    <xdr:to>
      <xdr:col>5</xdr:col>
      <xdr:colOff>73025</xdr:colOff>
      <xdr:row>34</xdr:row>
      <xdr:rowOff>88184</xdr:rowOff>
    </xdr:to>
    <xdr:cxnSp macro="">
      <xdr:nvCxnSpPr>
        <xdr:cNvPr id="109" name="直線コネクタ 108"/>
        <xdr:cNvCxnSpPr/>
      </xdr:nvCxnSpPr>
      <xdr:spPr bwMode="auto">
        <a:xfrm>
          <a:off x="5562600" y="6355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280619</xdr:rowOff>
    </xdr:from>
    <xdr:to>
      <xdr:col>4</xdr:col>
      <xdr:colOff>1117600</xdr:colOff>
      <xdr:row>35</xdr:row>
      <xdr:rowOff>59289</xdr:rowOff>
    </xdr:to>
    <xdr:cxnSp macro="">
      <xdr:nvCxnSpPr>
        <xdr:cNvPr id="110" name="直線コネクタ 109"/>
        <xdr:cNvCxnSpPr/>
      </xdr:nvCxnSpPr>
      <xdr:spPr bwMode="auto">
        <a:xfrm flipV="1">
          <a:off x="5003800" y="6548069"/>
          <a:ext cx="647700" cy="121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101038</xdr:rowOff>
    </xdr:from>
    <xdr:ext cx="762000" cy="259045"/>
    <xdr:sp macro="" textlink="">
      <xdr:nvSpPr>
        <xdr:cNvPr id="111" name="人口1人当たり決算額の推移平均値テキスト445"/>
        <xdr:cNvSpPr txBox="1"/>
      </xdr:nvSpPr>
      <xdr:spPr>
        <a:xfrm>
          <a:off x="5740400" y="7054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7,596</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128961</xdr:rowOff>
    </xdr:from>
    <xdr:to>
      <xdr:col>5</xdr:col>
      <xdr:colOff>34925</xdr:colOff>
      <xdr:row>37</xdr:row>
      <xdr:rowOff>59111</xdr:rowOff>
    </xdr:to>
    <xdr:sp macro="" textlink="">
      <xdr:nvSpPr>
        <xdr:cNvPr id="112" name="フローチャート : 判断 111"/>
        <xdr:cNvSpPr/>
      </xdr:nvSpPr>
      <xdr:spPr bwMode="auto">
        <a:xfrm>
          <a:off x="5600700" y="7082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262468</xdr:rowOff>
    </xdr:from>
    <xdr:to>
      <xdr:col>4</xdr:col>
      <xdr:colOff>469900</xdr:colOff>
      <xdr:row>35</xdr:row>
      <xdr:rowOff>59289</xdr:rowOff>
    </xdr:to>
    <xdr:cxnSp macro="">
      <xdr:nvCxnSpPr>
        <xdr:cNvPr id="113" name="直線コネクタ 112"/>
        <xdr:cNvCxnSpPr/>
      </xdr:nvCxnSpPr>
      <xdr:spPr bwMode="auto">
        <a:xfrm>
          <a:off x="4305300" y="6529918"/>
          <a:ext cx="698500" cy="1397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129692</xdr:rowOff>
    </xdr:from>
    <xdr:to>
      <xdr:col>4</xdr:col>
      <xdr:colOff>520700</xdr:colOff>
      <xdr:row>37</xdr:row>
      <xdr:rowOff>59842</xdr:rowOff>
    </xdr:to>
    <xdr:sp macro="" textlink="">
      <xdr:nvSpPr>
        <xdr:cNvPr id="114" name="フローチャート : 判断 113"/>
        <xdr:cNvSpPr/>
      </xdr:nvSpPr>
      <xdr:spPr bwMode="auto">
        <a:xfrm>
          <a:off x="4953000" y="7082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44619</xdr:rowOff>
    </xdr:from>
    <xdr:ext cx="736600" cy="259045"/>
    <xdr:sp macro="" textlink="">
      <xdr:nvSpPr>
        <xdr:cNvPr id="115" name="テキスト ボックス 114"/>
        <xdr:cNvSpPr txBox="1"/>
      </xdr:nvSpPr>
      <xdr:spPr>
        <a:xfrm>
          <a:off x="4622800" y="7169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7,580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262468</xdr:rowOff>
    </xdr:from>
    <xdr:to>
      <xdr:col>3</xdr:col>
      <xdr:colOff>904875</xdr:colOff>
      <xdr:row>35</xdr:row>
      <xdr:rowOff>34006</xdr:rowOff>
    </xdr:to>
    <xdr:cxnSp macro="">
      <xdr:nvCxnSpPr>
        <xdr:cNvPr id="116" name="直線コネクタ 115"/>
        <xdr:cNvCxnSpPr/>
      </xdr:nvCxnSpPr>
      <xdr:spPr bwMode="auto">
        <a:xfrm flipV="1">
          <a:off x="3606800" y="6529918"/>
          <a:ext cx="698500" cy="114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69479</xdr:rowOff>
    </xdr:from>
    <xdr:to>
      <xdr:col>3</xdr:col>
      <xdr:colOff>955675</xdr:colOff>
      <xdr:row>36</xdr:row>
      <xdr:rowOff>171079</xdr:rowOff>
    </xdr:to>
    <xdr:sp macro="" textlink="">
      <xdr:nvSpPr>
        <xdr:cNvPr id="117" name="フローチャート : 判断 116"/>
        <xdr:cNvSpPr/>
      </xdr:nvSpPr>
      <xdr:spPr bwMode="auto">
        <a:xfrm>
          <a:off x="4254500" y="7022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155856</xdr:rowOff>
    </xdr:from>
    <xdr:ext cx="762000" cy="259045"/>
    <xdr:sp macro="" textlink="">
      <xdr:nvSpPr>
        <xdr:cNvPr id="118" name="テキスト ボックス 117"/>
        <xdr:cNvSpPr txBox="1"/>
      </xdr:nvSpPr>
      <xdr:spPr>
        <a:xfrm>
          <a:off x="3924300" y="710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301193</xdr:rowOff>
    </xdr:from>
    <xdr:to>
      <xdr:col>3</xdr:col>
      <xdr:colOff>206375</xdr:colOff>
      <xdr:row>35</xdr:row>
      <xdr:rowOff>34006</xdr:rowOff>
    </xdr:to>
    <xdr:cxnSp macro="">
      <xdr:nvCxnSpPr>
        <xdr:cNvPr id="119" name="直線コネクタ 118"/>
        <xdr:cNvCxnSpPr/>
      </xdr:nvCxnSpPr>
      <xdr:spPr bwMode="auto">
        <a:xfrm>
          <a:off x="2908300" y="6568643"/>
          <a:ext cx="698500" cy="75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70028</xdr:rowOff>
    </xdr:from>
    <xdr:to>
      <xdr:col>3</xdr:col>
      <xdr:colOff>257175</xdr:colOff>
      <xdr:row>37</xdr:row>
      <xdr:rowOff>178</xdr:rowOff>
    </xdr:to>
    <xdr:sp macro="" textlink="">
      <xdr:nvSpPr>
        <xdr:cNvPr id="120" name="フローチャート : 判断 119"/>
        <xdr:cNvSpPr/>
      </xdr:nvSpPr>
      <xdr:spPr bwMode="auto">
        <a:xfrm>
          <a:off x="3556000" y="7023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156405</xdr:rowOff>
    </xdr:from>
    <xdr:ext cx="762000" cy="259045"/>
    <xdr:sp macro="" textlink="">
      <xdr:nvSpPr>
        <xdr:cNvPr id="121" name="テキスト ボックス 120"/>
        <xdr:cNvSpPr txBox="1"/>
      </xdr:nvSpPr>
      <xdr:spPr>
        <a:xfrm>
          <a:off x="3225800" y="7109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8,885</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83241</xdr:rowOff>
    </xdr:from>
    <xdr:to>
      <xdr:col>2</xdr:col>
      <xdr:colOff>692150</xdr:colOff>
      <xdr:row>37</xdr:row>
      <xdr:rowOff>13391</xdr:rowOff>
    </xdr:to>
    <xdr:sp macro="" textlink="">
      <xdr:nvSpPr>
        <xdr:cNvPr id="122" name="フローチャート : 判断 121"/>
        <xdr:cNvSpPr/>
      </xdr:nvSpPr>
      <xdr:spPr bwMode="auto">
        <a:xfrm>
          <a:off x="2857500" y="70364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169618</xdr:rowOff>
    </xdr:from>
    <xdr:ext cx="762000" cy="259045"/>
    <xdr:sp macro="" textlink="">
      <xdr:nvSpPr>
        <xdr:cNvPr id="123" name="テキスト ボックス 122"/>
        <xdr:cNvSpPr txBox="1"/>
      </xdr:nvSpPr>
      <xdr:spPr>
        <a:xfrm>
          <a:off x="2527300" y="712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229819</xdr:rowOff>
    </xdr:from>
    <xdr:to>
      <xdr:col>5</xdr:col>
      <xdr:colOff>34925</xdr:colOff>
      <xdr:row>34</xdr:row>
      <xdr:rowOff>331419</xdr:rowOff>
    </xdr:to>
    <xdr:sp macro="" textlink="">
      <xdr:nvSpPr>
        <xdr:cNvPr id="129" name="円/楕円 128"/>
        <xdr:cNvSpPr/>
      </xdr:nvSpPr>
      <xdr:spPr bwMode="auto">
        <a:xfrm>
          <a:off x="5600700" y="6497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74896</xdr:rowOff>
    </xdr:from>
    <xdr:ext cx="762000" cy="259045"/>
    <xdr:sp macro="" textlink="">
      <xdr:nvSpPr>
        <xdr:cNvPr id="130" name="人口1人当たり決算額の推移該当値テキスト445"/>
        <xdr:cNvSpPr txBox="1"/>
      </xdr:nvSpPr>
      <xdr:spPr>
        <a:xfrm>
          <a:off x="5740400" y="634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20,390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8489</xdr:rowOff>
    </xdr:from>
    <xdr:to>
      <xdr:col>4</xdr:col>
      <xdr:colOff>520700</xdr:colOff>
      <xdr:row>35</xdr:row>
      <xdr:rowOff>110089</xdr:rowOff>
    </xdr:to>
    <xdr:sp macro="" textlink="">
      <xdr:nvSpPr>
        <xdr:cNvPr id="131" name="円/楕円 130"/>
        <xdr:cNvSpPr/>
      </xdr:nvSpPr>
      <xdr:spPr bwMode="auto">
        <a:xfrm>
          <a:off x="4953000" y="6618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120266</xdr:rowOff>
    </xdr:from>
    <xdr:ext cx="736600" cy="259045"/>
    <xdr:sp macro="" textlink="">
      <xdr:nvSpPr>
        <xdr:cNvPr id="132" name="テキスト ボックス 131"/>
        <xdr:cNvSpPr txBox="1"/>
      </xdr:nvSpPr>
      <xdr:spPr>
        <a:xfrm>
          <a:off x="4622800" y="638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17,731</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211668</xdr:rowOff>
    </xdr:from>
    <xdr:to>
      <xdr:col>3</xdr:col>
      <xdr:colOff>955675</xdr:colOff>
      <xdr:row>34</xdr:row>
      <xdr:rowOff>313268</xdr:rowOff>
    </xdr:to>
    <xdr:sp macro="" textlink="">
      <xdr:nvSpPr>
        <xdr:cNvPr id="133" name="円/楕円 132"/>
        <xdr:cNvSpPr/>
      </xdr:nvSpPr>
      <xdr:spPr bwMode="auto">
        <a:xfrm>
          <a:off x="4254500" y="6479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323445</xdr:rowOff>
    </xdr:from>
    <xdr:ext cx="762000" cy="259045"/>
    <xdr:sp macro="" textlink="">
      <xdr:nvSpPr>
        <xdr:cNvPr id="134" name="テキスト ボックス 133"/>
        <xdr:cNvSpPr txBox="1"/>
      </xdr:nvSpPr>
      <xdr:spPr>
        <a:xfrm>
          <a:off x="3924300" y="624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20,787</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326106</xdr:rowOff>
    </xdr:from>
    <xdr:to>
      <xdr:col>3</xdr:col>
      <xdr:colOff>257175</xdr:colOff>
      <xdr:row>35</xdr:row>
      <xdr:rowOff>84806</xdr:rowOff>
    </xdr:to>
    <xdr:sp macro="" textlink="">
      <xdr:nvSpPr>
        <xdr:cNvPr id="135" name="円/楕円 134"/>
        <xdr:cNvSpPr/>
      </xdr:nvSpPr>
      <xdr:spPr bwMode="auto">
        <a:xfrm>
          <a:off x="3556000" y="6593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94983</xdr:rowOff>
    </xdr:from>
    <xdr:ext cx="762000" cy="259045"/>
    <xdr:sp macro="" textlink="">
      <xdr:nvSpPr>
        <xdr:cNvPr id="136" name="テキスト ボックス 135"/>
        <xdr:cNvSpPr txBox="1"/>
      </xdr:nvSpPr>
      <xdr:spPr>
        <a:xfrm>
          <a:off x="3225800" y="636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18,284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250393</xdr:rowOff>
    </xdr:from>
    <xdr:to>
      <xdr:col>2</xdr:col>
      <xdr:colOff>692150</xdr:colOff>
      <xdr:row>35</xdr:row>
      <xdr:rowOff>9093</xdr:rowOff>
    </xdr:to>
    <xdr:sp macro="" textlink="">
      <xdr:nvSpPr>
        <xdr:cNvPr id="137" name="円/楕円 136"/>
        <xdr:cNvSpPr/>
      </xdr:nvSpPr>
      <xdr:spPr bwMode="auto">
        <a:xfrm>
          <a:off x="2857500" y="6517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19270</xdr:rowOff>
    </xdr:from>
    <xdr:ext cx="762000" cy="259045"/>
    <xdr:sp macro="" textlink="">
      <xdr:nvSpPr>
        <xdr:cNvPr id="138" name="テキスト ボックス 137"/>
        <xdr:cNvSpPr txBox="1"/>
      </xdr:nvSpPr>
      <xdr:spPr>
        <a:xfrm>
          <a:off x="2527300" y="628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19,940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67,603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32</xdr:row>
      <xdr:rowOff>1511</xdr:rowOff>
    </xdr:from>
    <xdr:to>
      <xdr:col>6</xdr:col>
      <xdr:colOff>510540</xdr:colOff>
      <xdr:row>38</xdr:row>
      <xdr:rowOff>100038</xdr:rowOff>
    </xdr:to>
    <xdr:cxnSp macro="">
      <xdr:nvCxnSpPr>
        <xdr:cNvPr id="56" name="直線コネクタ 55"/>
        <xdr:cNvCxnSpPr/>
      </xdr:nvCxnSpPr>
      <xdr:spPr>
        <a:xfrm flipV="1">
          <a:off x="4633595" y="5487911"/>
          <a:ext cx="1270" cy="1127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103865</xdr:rowOff>
    </xdr:from>
    <xdr:ext cx="534377" cy="259045"/>
    <xdr:sp macro="" textlink="">
      <xdr:nvSpPr>
        <xdr:cNvPr id="57" name="人件費最小値テキスト"/>
        <xdr:cNvSpPr txBox="1"/>
      </xdr:nvSpPr>
      <xdr:spPr>
        <a:xfrm>
          <a:off x="4686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43,041</a:t>
          </a:r>
          <a:endParaRPr kumimoji="1" lang="ja-JP" altLang="en-US" sz="1000" b="1">
            <a:latin typeface="ＭＳ Ｐゴシック"/>
          </a:endParaRPr>
        </a:p>
      </xdr:txBody>
    </xdr:sp>
    <xdr:clientData/>
  </xdr:oneCellAnchor>
  <xdr:twoCellAnchor>
    <xdr:from>
      <xdr:col>6</xdr:col>
      <xdr:colOff>422275</xdr:colOff>
      <xdr:row>38</xdr:row>
      <xdr:rowOff>100038</xdr:rowOff>
    </xdr:from>
    <xdr:to>
      <xdr:col>6</xdr:col>
      <xdr:colOff>600075</xdr:colOff>
      <xdr:row>38</xdr:row>
      <xdr:rowOff>100038</xdr:rowOff>
    </xdr:to>
    <xdr:cxnSp macro="">
      <xdr:nvCxnSpPr>
        <xdr:cNvPr id="58" name="直線コネクタ 57"/>
        <xdr:cNvCxnSpPr/>
      </xdr:nvCxnSpPr>
      <xdr:spPr>
        <a:xfrm>
          <a:off x="4546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119638</xdr:rowOff>
    </xdr:from>
    <xdr:ext cx="534377" cy="259045"/>
    <xdr:sp macro="" textlink="">
      <xdr:nvSpPr>
        <xdr:cNvPr id="59" name="人件費最大値テキスト"/>
        <xdr:cNvSpPr txBox="1"/>
      </xdr:nvSpPr>
      <xdr:spPr>
        <a:xfrm>
          <a:off x="4686300" y="526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72,627</a:t>
          </a:r>
          <a:endParaRPr kumimoji="1" lang="ja-JP" altLang="en-US" sz="1000" b="1">
            <a:latin typeface="ＭＳ Ｐゴシック"/>
          </a:endParaRPr>
        </a:p>
      </xdr:txBody>
    </xdr:sp>
    <xdr:clientData/>
  </xdr:oneCellAnchor>
  <xdr:twoCellAnchor>
    <xdr:from>
      <xdr:col>6</xdr:col>
      <xdr:colOff>422275</xdr:colOff>
      <xdr:row>32</xdr:row>
      <xdr:rowOff>1511</xdr:rowOff>
    </xdr:from>
    <xdr:to>
      <xdr:col>6</xdr:col>
      <xdr:colOff>600075</xdr:colOff>
      <xdr:row>32</xdr:row>
      <xdr:rowOff>1511</xdr:rowOff>
    </xdr:to>
    <xdr:cxnSp macro="">
      <xdr:nvCxnSpPr>
        <xdr:cNvPr id="60" name="直線コネクタ 59"/>
        <xdr:cNvCxnSpPr/>
      </xdr:nvCxnSpPr>
      <xdr:spPr>
        <a:xfrm>
          <a:off x="4546600" y="5487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117526</xdr:rowOff>
    </xdr:from>
    <xdr:to>
      <xdr:col>6</xdr:col>
      <xdr:colOff>511175</xdr:colOff>
      <xdr:row>35</xdr:row>
      <xdr:rowOff>8598</xdr:rowOff>
    </xdr:to>
    <xdr:cxnSp macro="">
      <xdr:nvCxnSpPr>
        <xdr:cNvPr id="61" name="直線コネクタ 60"/>
        <xdr:cNvCxnSpPr/>
      </xdr:nvCxnSpPr>
      <xdr:spPr>
        <a:xfrm flipV="1">
          <a:off x="3797300" y="5946826"/>
          <a:ext cx="838200" cy="6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162501</xdr:rowOff>
    </xdr:from>
    <xdr:ext cx="534377" cy="259045"/>
    <xdr:sp macro="" textlink="">
      <xdr:nvSpPr>
        <xdr:cNvPr id="62" name="人件費平均値テキスト"/>
        <xdr:cNvSpPr txBox="1"/>
      </xdr:nvSpPr>
      <xdr:spPr>
        <a:xfrm>
          <a:off x="4686300" y="599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57,502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12624</xdr:rowOff>
    </xdr:from>
    <xdr:to>
      <xdr:col>6</xdr:col>
      <xdr:colOff>561975</xdr:colOff>
      <xdr:row>35</xdr:row>
      <xdr:rowOff>114224</xdr:rowOff>
    </xdr:to>
    <xdr:sp macro="" textlink="">
      <xdr:nvSpPr>
        <xdr:cNvPr id="63" name="フローチャート : 判断 62"/>
        <xdr:cNvSpPr/>
      </xdr:nvSpPr>
      <xdr:spPr>
        <a:xfrm>
          <a:off x="45847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141148</xdr:rowOff>
    </xdr:from>
    <xdr:to>
      <xdr:col>5</xdr:col>
      <xdr:colOff>358775</xdr:colOff>
      <xdr:row>35</xdr:row>
      <xdr:rowOff>8598</xdr:rowOff>
    </xdr:to>
    <xdr:cxnSp macro="">
      <xdr:nvCxnSpPr>
        <xdr:cNvPr id="64" name="直線コネクタ 63"/>
        <xdr:cNvCxnSpPr/>
      </xdr:nvCxnSpPr>
      <xdr:spPr>
        <a:xfrm>
          <a:off x="2908300" y="5970448"/>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10147</xdr:rowOff>
    </xdr:from>
    <xdr:to>
      <xdr:col>5</xdr:col>
      <xdr:colOff>409575</xdr:colOff>
      <xdr:row>33</xdr:row>
      <xdr:rowOff>111747</xdr:rowOff>
    </xdr:to>
    <xdr:sp macro="" textlink="">
      <xdr:nvSpPr>
        <xdr:cNvPr id="65" name="フローチャート : 判断 64"/>
        <xdr:cNvSpPr/>
      </xdr:nvSpPr>
      <xdr:spPr>
        <a:xfrm>
          <a:off x="3746500" y="566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128274</xdr:rowOff>
    </xdr:from>
    <xdr:ext cx="534377" cy="259045"/>
    <xdr:sp macro="" textlink="">
      <xdr:nvSpPr>
        <xdr:cNvPr id="66" name="テキスト ボックス 65"/>
        <xdr:cNvSpPr txBox="1"/>
      </xdr:nvSpPr>
      <xdr:spPr>
        <a:xfrm>
          <a:off x="3530111" y="544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66,567</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67005</xdr:rowOff>
    </xdr:from>
    <xdr:to>
      <xdr:col>4</xdr:col>
      <xdr:colOff>155575</xdr:colOff>
      <xdr:row>34</xdr:row>
      <xdr:rowOff>141148</xdr:rowOff>
    </xdr:to>
    <xdr:cxnSp macro="">
      <xdr:nvCxnSpPr>
        <xdr:cNvPr id="67" name="直線コネクタ 66"/>
        <xdr:cNvCxnSpPr/>
      </xdr:nvCxnSpPr>
      <xdr:spPr>
        <a:xfrm>
          <a:off x="2019300" y="5896305"/>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26149</xdr:rowOff>
    </xdr:from>
    <xdr:to>
      <xdr:col>4</xdr:col>
      <xdr:colOff>206375</xdr:colOff>
      <xdr:row>33</xdr:row>
      <xdr:rowOff>127749</xdr:rowOff>
    </xdr:to>
    <xdr:sp macro="" textlink="">
      <xdr:nvSpPr>
        <xdr:cNvPr id="68" name="フローチャート : 判断 67"/>
        <xdr:cNvSpPr/>
      </xdr:nvSpPr>
      <xdr:spPr>
        <a:xfrm>
          <a:off x="2857500" y="56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144276</xdr:rowOff>
    </xdr:from>
    <xdr:ext cx="534377" cy="259045"/>
    <xdr:sp macro="" textlink="">
      <xdr:nvSpPr>
        <xdr:cNvPr id="69" name="テキスト ボックス 68"/>
        <xdr:cNvSpPr txBox="1"/>
      </xdr:nvSpPr>
      <xdr:spPr>
        <a:xfrm>
          <a:off x="2641111" y="545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66,147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130442</xdr:rowOff>
    </xdr:from>
    <xdr:to>
      <xdr:col>2</xdr:col>
      <xdr:colOff>638175</xdr:colOff>
      <xdr:row>34</xdr:row>
      <xdr:rowOff>67005</xdr:rowOff>
    </xdr:to>
    <xdr:cxnSp macro="">
      <xdr:nvCxnSpPr>
        <xdr:cNvPr id="70" name="直線コネクタ 69"/>
        <xdr:cNvCxnSpPr/>
      </xdr:nvCxnSpPr>
      <xdr:spPr>
        <a:xfrm>
          <a:off x="1130300" y="5788292"/>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69736</xdr:rowOff>
    </xdr:from>
    <xdr:to>
      <xdr:col>3</xdr:col>
      <xdr:colOff>3175</xdr:colOff>
      <xdr:row>32</xdr:row>
      <xdr:rowOff>171336</xdr:rowOff>
    </xdr:to>
    <xdr:sp macro="" textlink="">
      <xdr:nvSpPr>
        <xdr:cNvPr id="71" name="フローチャート : 判断 70"/>
        <xdr:cNvSpPr/>
      </xdr:nvSpPr>
      <xdr:spPr>
        <a:xfrm>
          <a:off x="1968500" y="555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16413</xdr:rowOff>
    </xdr:from>
    <xdr:ext cx="534377" cy="259045"/>
    <xdr:sp macro="" textlink="">
      <xdr:nvSpPr>
        <xdr:cNvPr id="72" name="テキスト ボックス 71"/>
        <xdr:cNvSpPr txBox="1"/>
      </xdr:nvSpPr>
      <xdr:spPr>
        <a:xfrm>
          <a:off x="1752111" y="533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69,503</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56743</xdr:rowOff>
    </xdr:from>
    <xdr:to>
      <xdr:col>1</xdr:col>
      <xdr:colOff>485775</xdr:colOff>
      <xdr:row>31</xdr:row>
      <xdr:rowOff>158343</xdr:rowOff>
    </xdr:to>
    <xdr:sp macro="" textlink="">
      <xdr:nvSpPr>
        <xdr:cNvPr id="73" name="フローチャート : 判断 72"/>
        <xdr:cNvSpPr/>
      </xdr:nvSpPr>
      <xdr:spPr>
        <a:xfrm>
          <a:off x="1079500" y="537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3420</xdr:rowOff>
    </xdr:from>
    <xdr:ext cx="534377" cy="259045"/>
    <xdr:sp macro="" textlink="">
      <xdr:nvSpPr>
        <xdr:cNvPr id="74" name="テキスト ボックス 73"/>
        <xdr:cNvSpPr txBox="1"/>
      </xdr:nvSpPr>
      <xdr:spPr>
        <a:xfrm>
          <a:off x="863111" y="514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66726</xdr:rowOff>
    </xdr:from>
    <xdr:to>
      <xdr:col>6</xdr:col>
      <xdr:colOff>561975</xdr:colOff>
      <xdr:row>34</xdr:row>
      <xdr:rowOff>168326</xdr:rowOff>
    </xdr:to>
    <xdr:sp macro="" textlink="">
      <xdr:nvSpPr>
        <xdr:cNvPr id="80" name="円/楕円 79"/>
        <xdr:cNvSpPr/>
      </xdr:nvSpPr>
      <xdr:spPr>
        <a:xfrm>
          <a:off x="4584700" y="58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89603</xdr:rowOff>
    </xdr:from>
    <xdr:ext cx="534377" cy="259045"/>
    <xdr:sp macro="" textlink="">
      <xdr:nvSpPr>
        <xdr:cNvPr id="81" name="人件費該当値テキスト"/>
        <xdr:cNvSpPr txBox="1"/>
      </xdr:nvSpPr>
      <xdr:spPr>
        <a:xfrm>
          <a:off x="4686300" y="57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60,582</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129248</xdr:rowOff>
    </xdr:from>
    <xdr:to>
      <xdr:col>5</xdr:col>
      <xdr:colOff>409575</xdr:colOff>
      <xdr:row>35</xdr:row>
      <xdr:rowOff>59398</xdr:rowOff>
    </xdr:to>
    <xdr:sp macro="" textlink="">
      <xdr:nvSpPr>
        <xdr:cNvPr id="82" name="円/楕円 81"/>
        <xdr:cNvSpPr/>
      </xdr:nvSpPr>
      <xdr:spPr>
        <a:xfrm>
          <a:off x="3746500" y="59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50525</xdr:rowOff>
    </xdr:from>
    <xdr:ext cx="534377" cy="259045"/>
    <xdr:sp macro="" textlink="">
      <xdr:nvSpPr>
        <xdr:cNvPr id="83" name="テキスト ボックス 82"/>
        <xdr:cNvSpPr txBox="1"/>
      </xdr:nvSpPr>
      <xdr:spPr>
        <a:xfrm>
          <a:off x="3530111" y="60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58,941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90348</xdr:rowOff>
    </xdr:from>
    <xdr:to>
      <xdr:col>4</xdr:col>
      <xdr:colOff>206375</xdr:colOff>
      <xdr:row>35</xdr:row>
      <xdr:rowOff>20498</xdr:rowOff>
    </xdr:to>
    <xdr:sp macro="" textlink="">
      <xdr:nvSpPr>
        <xdr:cNvPr id="84" name="円/楕円 83"/>
        <xdr:cNvSpPr/>
      </xdr:nvSpPr>
      <xdr:spPr>
        <a:xfrm>
          <a:off x="2857500" y="591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11625</xdr:rowOff>
    </xdr:from>
    <xdr:ext cx="534377" cy="259045"/>
    <xdr:sp macro="" textlink="">
      <xdr:nvSpPr>
        <xdr:cNvPr id="85" name="テキスト ボックス 84"/>
        <xdr:cNvSpPr txBox="1"/>
      </xdr:nvSpPr>
      <xdr:spPr>
        <a:xfrm>
          <a:off x="2641111" y="601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59,962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16205</xdr:rowOff>
    </xdr:from>
    <xdr:to>
      <xdr:col>3</xdr:col>
      <xdr:colOff>3175</xdr:colOff>
      <xdr:row>34</xdr:row>
      <xdr:rowOff>117805</xdr:rowOff>
    </xdr:to>
    <xdr:sp macro="" textlink="">
      <xdr:nvSpPr>
        <xdr:cNvPr id="86" name="円/楕円 85"/>
        <xdr:cNvSpPr/>
      </xdr:nvSpPr>
      <xdr:spPr>
        <a:xfrm>
          <a:off x="1968500" y="584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108932</xdr:rowOff>
    </xdr:from>
    <xdr:ext cx="534377" cy="259045"/>
    <xdr:sp macro="" textlink="">
      <xdr:nvSpPr>
        <xdr:cNvPr id="87" name="テキスト ボックス 86"/>
        <xdr:cNvSpPr txBox="1"/>
      </xdr:nvSpPr>
      <xdr:spPr>
        <a:xfrm>
          <a:off x="1752111" y="593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61,908</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79642</xdr:rowOff>
    </xdr:from>
    <xdr:to>
      <xdr:col>1</xdr:col>
      <xdr:colOff>485775</xdr:colOff>
      <xdr:row>34</xdr:row>
      <xdr:rowOff>9792</xdr:rowOff>
    </xdr:to>
    <xdr:sp macro="" textlink="">
      <xdr:nvSpPr>
        <xdr:cNvPr id="88" name="円/楕円 87"/>
        <xdr:cNvSpPr/>
      </xdr:nvSpPr>
      <xdr:spPr>
        <a:xfrm>
          <a:off x="1079500" y="57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919</xdr:rowOff>
    </xdr:from>
    <xdr:ext cx="534377" cy="259045"/>
    <xdr:sp macro="" textlink="">
      <xdr:nvSpPr>
        <xdr:cNvPr id="89" name="テキスト ボックス 88"/>
        <xdr:cNvSpPr txBox="1"/>
      </xdr:nvSpPr>
      <xdr:spPr>
        <a:xfrm>
          <a:off x="863111" y="583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124357</xdr:rowOff>
    </xdr:from>
    <xdr:to>
      <xdr:col>6</xdr:col>
      <xdr:colOff>510540</xdr:colOff>
      <xdr:row>58</xdr:row>
      <xdr:rowOff>89443</xdr:rowOff>
    </xdr:to>
    <xdr:cxnSp macro="">
      <xdr:nvCxnSpPr>
        <xdr:cNvPr id="113" name="直線コネクタ 112"/>
        <xdr:cNvCxnSpPr/>
      </xdr:nvCxnSpPr>
      <xdr:spPr>
        <a:xfrm flipV="1">
          <a:off x="4633595" y="8868307"/>
          <a:ext cx="1270" cy="116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93270</xdr:rowOff>
    </xdr:from>
    <xdr:ext cx="534377" cy="259045"/>
    <xdr:sp macro="" textlink="">
      <xdr:nvSpPr>
        <xdr:cNvPr id="114" name="物件費最小値テキスト"/>
        <xdr:cNvSpPr txBox="1"/>
      </xdr:nvSpPr>
      <xdr:spPr>
        <a:xfrm>
          <a:off x="4686300" y="100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33,191</a:t>
          </a:r>
          <a:endParaRPr kumimoji="1" lang="ja-JP" altLang="en-US" sz="1000" b="1">
            <a:latin typeface="ＭＳ Ｐゴシック"/>
          </a:endParaRPr>
        </a:p>
      </xdr:txBody>
    </xdr:sp>
    <xdr:clientData/>
  </xdr:oneCellAnchor>
  <xdr:twoCellAnchor>
    <xdr:from>
      <xdr:col>6</xdr:col>
      <xdr:colOff>422275</xdr:colOff>
      <xdr:row>58</xdr:row>
      <xdr:rowOff>89443</xdr:rowOff>
    </xdr:from>
    <xdr:to>
      <xdr:col>6</xdr:col>
      <xdr:colOff>600075</xdr:colOff>
      <xdr:row>58</xdr:row>
      <xdr:rowOff>89443</xdr:rowOff>
    </xdr:to>
    <xdr:cxnSp macro="">
      <xdr:nvCxnSpPr>
        <xdr:cNvPr id="115" name="直線コネクタ 114"/>
        <xdr:cNvCxnSpPr/>
      </xdr:nvCxnSpPr>
      <xdr:spPr>
        <a:xfrm>
          <a:off x="4546600" y="100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71034</xdr:rowOff>
    </xdr:from>
    <xdr:ext cx="599010" cy="259045"/>
    <xdr:sp macro="" textlink="">
      <xdr:nvSpPr>
        <xdr:cNvPr id="116" name="物件費最大値テキスト"/>
        <xdr:cNvSpPr txBox="1"/>
      </xdr:nvSpPr>
      <xdr:spPr>
        <a:xfrm>
          <a:off x="4686300" y="864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339,027</a:t>
          </a:r>
          <a:endParaRPr kumimoji="1" lang="ja-JP" altLang="en-US" sz="1000" b="1">
            <a:latin typeface="ＭＳ Ｐゴシック"/>
          </a:endParaRPr>
        </a:p>
      </xdr:txBody>
    </xdr:sp>
    <xdr:clientData/>
  </xdr:oneCellAnchor>
  <xdr:twoCellAnchor>
    <xdr:from>
      <xdr:col>6</xdr:col>
      <xdr:colOff>422275</xdr:colOff>
      <xdr:row>51</xdr:row>
      <xdr:rowOff>124357</xdr:rowOff>
    </xdr:from>
    <xdr:to>
      <xdr:col>6</xdr:col>
      <xdr:colOff>600075</xdr:colOff>
      <xdr:row>51</xdr:row>
      <xdr:rowOff>124357</xdr:rowOff>
    </xdr:to>
    <xdr:cxnSp macro="">
      <xdr:nvCxnSpPr>
        <xdr:cNvPr id="117" name="直線コネクタ 116"/>
        <xdr:cNvCxnSpPr/>
      </xdr:nvCxnSpPr>
      <xdr:spPr>
        <a:xfrm>
          <a:off x="4546600" y="88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71489</xdr:rowOff>
    </xdr:from>
    <xdr:to>
      <xdr:col>6</xdr:col>
      <xdr:colOff>511175</xdr:colOff>
      <xdr:row>58</xdr:row>
      <xdr:rowOff>79228</xdr:rowOff>
    </xdr:to>
    <xdr:cxnSp macro="">
      <xdr:nvCxnSpPr>
        <xdr:cNvPr id="118" name="直線コネクタ 117"/>
        <xdr:cNvCxnSpPr/>
      </xdr:nvCxnSpPr>
      <xdr:spPr>
        <a:xfrm flipV="1">
          <a:off x="3797300" y="10015589"/>
          <a:ext cx="838200" cy="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117500</xdr:rowOff>
    </xdr:from>
    <xdr:ext cx="534377" cy="259045"/>
    <xdr:sp macro="" textlink="">
      <xdr:nvSpPr>
        <xdr:cNvPr id="119" name="物件費平均値テキスト"/>
        <xdr:cNvSpPr txBox="1"/>
      </xdr:nvSpPr>
      <xdr:spPr>
        <a:xfrm>
          <a:off x="4686300" y="9718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63,498</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94623</xdr:rowOff>
    </xdr:from>
    <xdr:to>
      <xdr:col>6</xdr:col>
      <xdr:colOff>561975</xdr:colOff>
      <xdr:row>58</xdr:row>
      <xdr:rowOff>24773</xdr:rowOff>
    </xdr:to>
    <xdr:sp macro="" textlink="">
      <xdr:nvSpPr>
        <xdr:cNvPr id="120" name="フローチャート : 判断 119"/>
        <xdr:cNvSpPr/>
      </xdr:nvSpPr>
      <xdr:spPr>
        <a:xfrm>
          <a:off x="4584700" y="9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79228</xdr:rowOff>
    </xdr:from>
    <xdr:to>
      <xdr:col>5</xdr:col>
      <xdr:colOff>358775</xdr:colOff>
      <xdr:row>58</xdr:row>
      <xdr:rowOff>86680</xdr:rowOff>
    </xdr:to>
    <xdr:cxnSp macro="">
      <xdr:nvCxnSpPr>
        <xdr:cNvPr id="121" name="直線コネクタ 120"/>
        <xdr:cNvCxnSpPr/>
      </xdr:nvCxnSpPr>
      <xdr:spPr>
        <a:xfrm flipV="1">
          <a:off x="2908300" y="10023328"/>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3000</xdr:rowOff>
    </xdr:from>
    <xdr:to>
      <xdr:col>5</xdr:col>
      <xdr:colOff>409575</xdr:colOff>
      <xdr:row>58</xdr:row>
      <xdr:rowOff>104600</xdr:rowOff>
    </xdr:to>
    <xdr:sp macro="" textlink="">
      <xdr:nvSpPr>
        <xdr:cNvPr id="122" name="フローチャート : 判断 121"/>
        <xdr:cNvSpPr/>
      </xdr:nvSpPr>
      <xdr:spPr>
        <a:xfrm>
          <a:off x="3746500" y="99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121127</xdr:rowOff>
    </xdr:from>
    <xdr:ext cx="534377" cy="259045"/>
    <xdr:sp macro="" textlink="">
      <xdr:nvSpPr>
        <xdr:cNvPr id="123" name="テキスト ボックス 122"/>
        <xdr:cNvSpPr txBox="1"/>
      </xdr:nvSpPr>
      <xdr:spPr>
        <a:xfrm>
          <a:off x="3530111" y="972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42,546</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86680</xdr:rowOff>
    </xdr:from>
    <xdr:to>
      <xdr:col>4</xdr:col>
      <xdr:colOff>155575</xdr:colOff>
      <xdr:row>58</xdr:row>
      <xdr:rowOff>88112</xdr:rowOff>
    </xdr:to>
    <xdr:cxnSp macro="">
      <xdr:nvCxnSpPr>
        <xdr:cNvPr id="124" name="直線コネクタ 123"/>
        <xdr:cNvCxnSpPr/>
      </xdr:nvCxnSpPr>
      <xdr:spPr>
        <a:xfrm flipV="1">
          <a:off x="2019300" y="10030780"/>
          <a:ext cx="889000" cy="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9610</xdr:rowOff>
    </xdr:from>
    <xdr:to>
      <xdr:col>4</xdr:col>
      <xdr:colOff>206375</xdr:colOff>
      <xdr:row>58</xdr:row>
      <xdr:rowOff>111210</xdr:rowOff>
    </xdr:to>
    <xdr:sp macro="" textlink="">
      <xdr:nvSpPr>
        <xdr:cNvPr id="125" name="フローチャート : 判断 124"/>
        <xdr:cNvSpPr/>
      </xdr:nvSpPr>
      <xdr:spPr>
        <a:xfrm>
          <a:off x="2857500" y="99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127737</xdr:rowOff>
    </xdr:from>
    <xdr:ext cx="534377" cy="259045"/>
    <xdr:sp macro="" textlink="">
      <xdr:nvSpPr>
        <xdr:cNvPr id="126" name="テキスト ボックス 125"/>
        <xdr:cNvSpPr txBox="1"/>
      </xdr:nvSpPr>
      <xdr:spPr>
        <a:xfrm>
          <a:off x="2641111" y="972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40,811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82538</xdr:rowOff>
    </xdr:from>
    <xdr:to>
      <xdr:col>2</xdr:col>
      <xdr:colOff>638175</xdr:colOff>
      <xdr:row>58</xdr:row>
      <xdr:rowOff>88112</xdr:rowOff>
    </xdr:to>
    <xdr:cxnSp macro="">
      <xdr:nvCxnSpPr>
        <xdr:cNvPr id="127" name="直線コネクタ 126"/>
        <xdr:cNvCxnSpPr/>
      </xdr:nvCxnSpPr>
      <xdr:spPr>
        <a:xfrm>
          <a:off x="1130300" y="10026638"/>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9130</xdr:rowOff>
    </xdr:from>
    <xdr:to>
      <xdr:col>3</xdr:col>
      <xdr:colOff>3175</xdr:colOff>
      <xdr:row>58</xdr:row>
      <xdr:rowOff>110730</xdr:rowOff>
    </xdr:to>
    <xdr:sp macro="" textlink="">
      <xdr:nvSpPr>
        <xdr:cNvPr id="128" name="フローチャート : 判断 127"/>
        <xdr:cNvSpPr/>
      </xdr:nvSpPr>
      <xdr:spPr>
        <a:xfrm>
          <a:off x="1968500" y="995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127257</xdr:rowOff>
    </xdr:from>
    <xdr:ext cx="534377" cy="259045"/>
    <xdr:sp macro="" textlink="">
      <xdr:nvSpPr>
        <xdr:cNvPr id="129" name="テキスト ボックス 128"/>
        <xdr:cNvSpPr txBox="1"/>
      </xdr:nvSpPr>
      <xdr:spPr>
        <a:xfrm>
          <a:off x="1752111" y="97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8642</xdr:rowOff>
    </xdr:from>
    <xdr:to>
      <xdr:col>1</xdr:col>
      <xdr:colOff>485775</xdr:colOff>
      <xdr:row>58</xdr:row>
      <xdr:rowOff>110242</xdr:rowOff>
    </xdr:to>
    <xdr:sp macro="" textlink="">
      <xdr:nvSpPr>
        <xdr:cNvPr id="130" name="フローチャート : 判断 129"/>
        <xdr:cNvSpPr/>
      </xdr:nvSpPr>
      <xdr:spPr>
        <a:xfrm>
          <a:off x="1079500" y="995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126769</xdr:rowOff>
    </xdr:from>
    <xdr:ext cx="534377" cy="259045"/>
    <xdr:sp macro="" textlink="">
      <xdr:nvSpPr>
        <xdr:cNvPr id="131" name="テキスト ボックス 130"/>
        <xdr:cNvSpPr txBox="1"/>
      </xdr:nvSpPr>
      <xdr:spPr>
        <a:xfrm>
          <a:off x="863111" y="97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41,065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20689</xdr:rowOff>
    </xdr:from>
    <xdr:to>
      <xdr:col>6</xdr:col>
      <xdr:colOff>561975</xdr:colOff>
      <xdr:row>58</xdr:row>
      <xdr:rowOff>122289</xdr:rowOff>
    </xdr:to>
    <xdr:sp macro="" textlink="">
      <xdr:nvSpPr>
        <xdr:cNvPr id="137" name="円/楕円 136"/>
        <xdr:cNvSpPr/>
      </xdr:nvSpPr>
      <xdr:spPr>
        <a:xfrm>
          <a:off x="4584700" y="996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107066</xdr:rowOff>
    </xdr:from>
    <xdr:ext cx="534377" cy="259045"/>
    <xdr:sp macro="" textlink="">
      <xdr:nvSpPr>
        <xdr:cNvPr id="138" name="物件費該当値テキスト"/>
        <xdr:cNvSpPr txBox="1"/>
      </xdr:nvSpPr>
      <xdr:spPr>
        <a:xfrm>
          <a:off x="4686300" y="98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37,903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28428</xdr:rowOff>
    </xdr:from>
    <xdr:to>
      <xdr:col>5</xdr:col>
      <xdr:colOff>409575</xdr:colOff>
      <xdr:row>58</xdr:row>
      <xdr:rowOff>130028</xdr:rowOff>
    </xdr:to>
    <xdr:sp macro="" textlink="">
      <xdr:nvSpPr>
        <xdr:cNvPr id="139" name="円/楕円 138"/>
        <xdr:cNvSpPr/>
      </xdr:nvSpPr>
      <xdr:spPr>
        <a:xfrm>
          <a:off x="3746500" y="99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121155</xdr:rowOff>
    </xdr:from>
    <xdr:ext cx="534377" cy="259045"/>
    <xdr:sp macro="" textlink="">
      <xdr:nvSpPr>
        <xdr:cNvPr id="140" name="テキスト ボックス 139"/>
        <xdr:cNvSpPr txBox="1"/>
      </xdr:nvSpPr>
      <xdr:spPr>
        <a:xfrm>
          <a:off x="3530111" y="1006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35880</xdr:rowOff>
    </xdr:from>
    <xdr:to>
      <xdr:col>4</xdr:col>
      <xdr:colOff>206375</xdr:colOff>
      <xdr:row>58</xdr:row>
      <xdr:rowOff>137480</xdr:rowOff>
    </xdr:to>
    <xdr:sp macro="" textlink="">
      <xdr:nvSpPr>
        <xdr:cNvPr id="141" name="円/楕円 140"/>
        <xdr:cNvSpPr/>
      </xdr:nvSpPr>
      <xdr:spPr>
        <a:xfrm>
          <a:off x="2857500" y="997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128607</xdr:rowOff>
    </xdr:from>
    <xdr:ext cx="534377" cy="259045"/>
    <xdr:sp macro="" textlink="">
      <xdr:nvSpPr>
        <xdr:cNvPr id="142" name="テキスト ボックス 141"/>
        <xdr:cNvSpPr txBox="1"/>
      </xdr:nvSpPr>
      <xdr:spPr>
        <a:xfrm>
          <a:off x="2641111" y="1007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33,916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37312</xdr:rowOff>
    </xdr:from>
    <xdr:to>
      <xdr:col>3</xdr:col>
      <xdr:colOff>3175</xdr:colOff>
      <xdr:row>58</xdr:row>
      <xdr:rowOff>138912</xdr:rowOff>
    </xdr:to>
    <xdr:sp macro="" textlink="">
      <xdr:nvSpPr>
        <xdr:cNvPr id="143" name="円/楕円 142"/>
        <xdr:cNvSpPr/>
      </xdr:nvSpPr>
      <xdr:spPr>
        <a:xfrm>
          <a:off x="1968500" y="998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130039</xdr:rowOff>
    </xdr:from>
    <xdr:ext cx="534377" cy="259045"/>
    <xdr:sp macro="" textlink="">
      <xdr:nvSpPr>
        <xdr:cNvPr id="144" name="テキスト ボックス 143"/>
        <xdr:cNvSpPr txBox="1"/>
      </xdr:nvSpPr>
      <xdr:spPr>
        <a:xfrm>
          <a:off x="1752111" y="100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33,540</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31738</xdr:rowOff>
    </xdr:from>
    <xdr:to>
      <xdr:col>1</xdr:col>
      <xdr:colOff>485775</xdr:colOff>
      <xdr:row>58</xdr:row>
      <xdr:rowOff>133338</xdr:rowOff>
    </xdr:to>
    <xdr:sp macro="" textlink="">
      <xdr:nvSpPr>
        <xdr:cNvPr id="145" name="円/楕円 144"/>
        <xdr:cNvSpPr/>
      </xdr:nvSpPr>
      <xdr:spPr>
        <a:xfrm>
          <a:off x="1079500" y="997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124465</xdr:rowOff>
    </xdr:from>
    <xdr:ext cx="534377" cy="259045"/>
    <xdr:sp macro="" textlink="">
      <xdr:nvSpPr>
        <xdr:cNvPr id="146" name="テキスト ボックス 145"/>
        <xdr:cNvSpPr txBox="1"/>
      </xdr:nvSpPr>
      <xdr:spPr>
        <a:xfrm>
          <a:off x="863111" y="100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35,003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0" name="テキスト ボックス 159"/>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2" name="テキスト ボックス 161"/>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4" name="テキスト ボックス 163"/>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91948</xdr:rowOff>
    </xdr:from>
    <xdr:to>
      <xdr:col>6</xdr:col>
      <xdr:colOff>510540</xdr:colOff>
      <xdr:row>78</xdr:row>
      <xdr:rowOff>168911</xdr:rowOff>
    </xdr:to>
    <xdr:cxnSp macro="">
      <xdr:nvCxnSpPr>
        <xdr:cNvPr id="170" name="直線コネクタ 169"/>
        <xdr:cNvCxnSpPr/>
      </xdr:nvCxnSpPr>
      <xdr:spPr>
        <a:xfrm flipV="1">
          <a:off x="4633595" y="12264898"/>
          <a:ext cx="1270" cy="1277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1288</xdr:rowOff>
    </xdr:from>
    <xdr:ext cx="378565" cy="259045"/>
    <xdr:sp macro="" textlink="">
      <xdr:nvSpPr>
        <xdr:cNvPr id="171" name="維持補修費最小値テキスト"/>
        <xdr:cNvSpPr txBox="1"/>
      </xdr:nvSpPr>
      <xdr:spPr>
        <a:xfrm>
          <a:off x="4686300" y="1354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6</xdr:col>
      <xdr:colOff>422275</xdr:colOff>
      <xdr:row>78</xdr:row>
      <xdr:rowOff>168911</xdr:rowOff>
    </xdr:from>
    <xdr:to>
      <xdr:col>6</xdr:col>
      <xdr:colOff>600075</xdr:colOff>
      <xdr:row>78</xdr:row>
      <xdr:rowOff>168911</xdr:rowOff>
    </xdr:to>
    <xdr:cxnSp macro="">
      <xdr:nvCxnSpPr>
        <xdr:cNvPr id="172" name="直線コネクタ 171"/>
        <xdr:cNvCxnSpPr/>
      </xdr:nvCxnSpPr>
      <xdr:spPr>
        <a:xfrm>
          <a:off x="4546600" y="1354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38625</xdr:rowOff>
    </xdr:from>
    <xdr:ext cx="534377" cy="259045"/>
    <xdr:sp macro="" textlink="">
      <xdr:nvSpPr>
        <xdr:cNvPr id="173" name="維持補修費最大値テキスト"/>
        <xdr:cNvSpPr txBox="1"/>
      </xdr:nvSpPr>
      <xdr:spPr>
        <a:xfrm>
          <a:off x="4686300" y="120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10,426</a:t>
          </a:r>
          <a:endParaRPr kumimoji="1" lang="ja-JP" altLang="en-US" sz="1000" b="1">
            <a:latin typeface="ＭＳ Ｐゴシック"/>
          </a:endParaRPr>
        </a:p>
      </xdr:txBody>
    </xdr:sp>
    <xdr:clientData/>
  </xdr:oneCellAnchor>
  <xdr:twoCellAnchor>
    <xdr:from>
      <xdr:col>6</xdr:col>
      <xdr:colOff>422275</xdr:colOff>
      <xdr:row>71</xdr:row>
      <xdr:rowOff>91948</xdr:rowOff>
    </xdr:from>
    <xdr:to>
      <xdr:col>6</xdr:col>
      <xdr:colOff>600075</xdr:colOff>
      <xdr:row>71</xdr:row>
      <xdr:rowOff>91948</xdr:rowOff>
    </xdr:to>
    <xdr:cxnSp macro="">
      <xdr:nvCxnSpPr>
        <xdr:cNvPr id="174" name="直線コネクタ 173"/>
        <xdr:cNvCxnSpPr/>
      </xdr:nvCxnSpPr>
      <xdr:spPr>
        <a:xfrm>
          <a:off x="4546600" y="1226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93345</xdr:rowOff>
    </xdr:from>
    <xdr:to>
      <xdr:col>6</xdr:col>
      <xdr:colOff>511175</xdr:colOff>
      <xdr:row>77</xdr:row>
      <xdr:rowOff>121031</xdr:rowOff>
    </xdr:to>
    <xdr:cxnSp macro="">
      <xdr:nvCxnSpPr>
        <xdr:cNvPr id="175" name="直線コネクタ 174"/>
        <xdr:cNvCxnSpPr/>
      </xdr:nvCxnSpPr>
      <xdr:spPr>
        <a:xfrm>
          <a:off x="3797300" y="13294995"/>
          <a:ext cx="838200" cy="2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136289</xdr:rowOff>
    </xdr:from>
    <xdr:ext cx="469744" cy="259045"/>
    <xdr:sp macro="" textlink="">
      <xdr:nvSpPr>
        <xdr:cNvPr id="176" name="維持補修費平均値テキスト"/>
        <xdr:cNvSpPr txBox="1"/>
      </xdr:nvSpPr>
      <xdr:spPr>
        <a:xfrm>
          <a:off x="4686300" y="12995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113412</xdr:rowOff>
    </xdr:from>
    <xdr:to>
      <xdr:col>6</xdr:col>
      <xdr:colOff>561975</xdr:colOff>
      <xdr:row>77</xdr:row>
      <xdr:rowOff>43562</xdr:rowOff>
    </xdr:to>
    <xdr:sp macro="" textlink="">
      <xdr:nvSpPr>
        <xdr:cNvPr id="177" name="フローチャート : 判断 176"/>
        <xdr:cNvSpPr/>
      </xdr:nvSpPr>
      <xdr:spPr>
        <a:xfrm>
          <a:off x="45847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91821</xdr:rowOff>
    </xdr:from>
    <xdr:to>
      <xdr:col>5</xdr:col>
      <xdr:colOff>358775</xdr:colOff>
      <xdr:row>77</xdr:row>
      <xdr:rowOff>93345</xdr:rowOff>
    </xdr:to>
    <xdr:cxnSp macro="">
      <xdr:nvCxnSpPr>
        <xdr:cNvPr id="178" name="直線コネクタ 177"/>
        <xdr:cNvCxnSpPr/>
      </xdr:nvCxnSpPr>
      <xdr:spPr>
        <a:xfrm>
          <a:off x="2908300" y="1329347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80390</xdr:rowOff>
    </xdr:from>
    <xdr:to>
      <xdr:col>5</xdr:col>
      <xdr:colOff>409575</xdr:colOff>
      <xdr:row>78</xdr:row>
      <xdr:rowOff>10540</xdr:rowOff>
    </xdr:to>
    <xdr:sp macro="" textlink="">
      <xdr:nvSpPr>
        <xdr:cNvPr id="179" name="フローチャート : 判断 178"/>
        <xdr:cNvSpPr/>
      </xdr:nvSpPr>
      <xdr:spPr>
        <a:xfrm>
          <a:off x="3746500" y="1328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1667</xdr:rowOff>
    </xdr:from>
    <xdr:ext cx="469744" cy="259045"/>
    <xdr:sp macro="" textlink="">
      <xdr:nvSpPr>
        <xdr:cNvPr id="180" name="テキスト ボックス 179"/>
        <xdr:cNvSpPr txBox="1"/>
      </xdr:nvSpPr>
      <xdr:spPr>
        <a:xfrm>
          <a:off x="3562427" y="1337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2,017</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91821</xdr:rowOff>
    </xdr:from>
    <xdr:to>
      <xdr:col>4</xdr:col>
      <xdr:colOff>155575</xdr:colOff>
      <xdr:row>77</xdr:row>
      <xdr:rowOff>93599</xdr:rowOff>
    </xdr:to>
    <xdr:cxnSp macro="">
      <xdr:nvCxnSpPr>
        <xdr:cNvPr id="181" name="直線コネクタ 180"/>
        <xdr:cNvCxnSpPr/>
      </xdr:nvCxnSpPr>
      <xdr:spPr>
        <a:xfrm flipV="1">
          <a:off x="2019300" y="13293471"/>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64515</xdr:rowOff>
    </xdr:from>
    <xdr:to>
      <xdr:col>4</xdr:col>
      <xdr:colOff>206375</xdr:colOff>
      <xdr:row>77</xdr:row>
      <xdr:rowOff>166115</xdr:rowOff>
    </xdr:to>
    <xdr:sp macro="" textlink="">
      <xdr:nvSpPr>
        <xdr:cNvPr id="182" name="フローチャート : 判断 181"/>
        <xdr:cNvSpPr/>
      </xdr:nvSpPr>
      <xdr:spPr>
        <a:xfrm>
          <a:off x="2857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157242</xdr:rowOff>
    </xdr:from>
    <xdr:ext cx="469744" cy="259045"/>
    <xdr:sp macro="" textlink="">
      <xdr:nvSpPr>
        <xdr:cNvPr id="183" name="テキスト ボックス 182"/>
        <xdr:cNvSpPr txBox="1"/>
      </xdr:nvSpPr>
      <xdr:spPr>
        <a:xfrm>
          <a:off x="2673427" y="1335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65278</xdr:rowOff>
    </xdr:from>
    <xdr:to>
      <xdr:col>2</xdr:col>
      <xdr:colOff>638175</xdr:colOff>
      <xdr:row>77</xdr:row>
      <xdr:rowOff>93599</xdr:rowOff>
    </xdr:to>
    <xdr:cxnSp macro="">
      <xdr:nvCxnSpPr>
        <xdr:cNvPr id="184" name="直線コネクタ 183"/>
        <xdr:cNvCxnSpPr/>
      </xdr:nvCxnSpPr>
      <xdr:spPr>
        <a:xfrm>
          <a:off x="1130300" y="13266928"/>
          <a:ext cx="889000" cy="2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77597</xdr:rowOff>
    </xdr:from>
    <xdr:to>
      <xdr:col>3</xdr:col>
      <xdr:colOff>3175</xdr:colOff>
      <xdr:row>78</xdr:row>
      <xdr:rowOff>7747</xdr:rowOff>
    </xdr:to>
    <xdr:sp macro="" textlink="">
      <xdr:nvSpPr>
        <xdr:cNvPr id="185" name="フローチャート : 判断 184"/>
        <xdr:cNvSpPr/>
      </xdr:nvSpPr>
      <xdr:spPr>
        <a:xfrm>
          <a:off x="1968500" y="1327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170324</xdr:rowOff>
    </xdr:from>
    <xdr:ext cx="469744" cy="259045"/>
    <xdr:sp macro="" textlink="">
      <xdr:nvSpPr>
        <xdr:cNvPr id="186" name="テキスト ボックス 185"/>
        <xdr:cNvSpPr txBox="1"/>
      </xdr:nvSpPr>
      <xdr:spPr>
        <a:xfrm>
          <a:off x="1784427" y="133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96393</xdr:rowOff>
    </xdr:from>
    <xdr:to>
      <xdr:col>1</xdr:col>
      <xdr:colOff>485775</xdr:colOff>
      <xdr:row>78</xdr:row>
      <xdr:rowOff>26543</xdr:rowOff>
    </xdr:to>
    <xdr:sp macro="" textlink="">
      <xdr:nvSpPr>
        <xdr:cNvPr id="187" name="フローチャート : 判断 186"/>
        <xdr:cNvSpPr/>
      </xdr:nvSpPr>
      <xdr:spPr>
        <a:xfrm>
          <a:off x="1079500" y="1329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17670</xdr:rowOff>
    </xdr:from>
    <xdr:ext cx="469744" cy="259045"/>
    <xdr:sp macro="" textlink="">
      <xdr:nvSpPr>
        <xdr:cNvPr id="188" name="テキスト ボックス 187"/>
        <xdr:cNvSpPr txBox="1"/>
      </xdr:nvSpPr>
      <xdr:spPr>
        <a:xfrm>
          <a:off x="895427" y="1339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70231</xdr:rowOff>
    </xdr:from>
    <xdr:to>
      <xdr:col>6</xdr:col>
      <xdr:colOff>561975</xdr:colOff>
      <xdr:row>78</xdr:row>
      <xdr:rowOff>381</xdr:rowOff>
    </xdr:to>
    <xdr:sp macro="" textlink="">
      <xdr:nvSpPr>
        <xdr:cNvPr id="194" name="円/楕円 193"/>
        <xdr:cNvSpPr/>
      </xdr:nvSpPr>
      <xdr:spPr>
        <a:xfrm>
          <a:off x="4584700" y="1327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48658</xdr:rowOff>
    </xdr:from>
    <xdr:ext cx="469744" cy="259045"/>
    <xdr:sp macro="" textlink="">
      <xdr:nvSpPr>
        <xdr:cNvPr id="195" name="維持補修費該当値テキスト"/>
        <xdr:cNvSpPr txBox="1"/>
      </xdr:nvSpPr>
      <xdr:spPr>
        <a:xfrm>
          <a:off x="4686300" y="1325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2,097</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42545</xdr:rowOff>
    </xdr:from>
    <xdr:to>
      <xdr:col>5</xdr:col>
      <xdr:colOff>409575</xdr:colOff>
      <xdr:row>77</xdr:row>
      <xdr:rowOff>144145</xdr:rowOff>
    </xdr:to>
    <xdr:sp macro="" textlink="">
      <xdr:nvSpPr>
        <xdr:cNvPr id="196" name="円/楕円 195"/>
        <xdr:cNvSpPr/>
      </xdr:nvSpPr>
      <xdr:spPr>
        <a:xfrm>
          <a:off x="3746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160672</xdr:rowOff>
    </xdr:from>
    <xdr:ext cx="469744" cy="259045"/>
    <xdr:sp macro="" textlink="">
      <xdr:nvSpPr>
        <xdr:cNvPr id="197" name="テキスト ボックス 196"/>
        <xdr:cNvSpPr txBox="1"/>
      </xdr:nvSpPr>
      <xdr:spPr>
        <a:xfrm>
          <a:off x="3562427" y="1301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41021</xdr:rowOff>
    </xdr:from>
    <xdr:to>
      <xdr:col>4</xdr:col>
      <xdr:colOff>206375</xdr:colOff>
      <xdr:row>77</xdr:row>
      <xdr:rowOff>142621</xdr:rowOff>
    </xdr:to>
    <xdr:sp macro="" textlink="">
      <xdr:nvSpPr>
        <xdr:cNvPr id="198" name="円/楕円 197"/>
        <xdr:cNvSpPr/>
      </xdr:nvSpPr>
      <xdr:spPr>
        <a:xfrm>
          <a:off x="2857500" y="132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159148</xdr:rowOff>
    </xdr:from>
    <xdr:ext cx="469744" cy="259045"/>
    <xdr:sp macro="" textlink="">
      <xdr:nvSpPr>
        <xdr:cNvPr id="199" name="テキスト ボックス 198"/>
        <xdr:cNvSpPr txBox="1"/>
      </xdr:nvSpPr>
      <xdr:spPr>
        <a:xfrm>
          <a:off x="2673427" y="130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42799</xdr:rowOff>
    </xdr:from>
    <xdr:to>
      <xdr:col>3</xdr:col>
      <xdr:colOff>3175</xdr:colOff>
      <xdr:row>77</xdr:row>
      <xdr:rowOff>144399</xdr:rowOff>
    </xdr:to>
    <xdr:sp macro="" textlink="">
      <xdr:nvSpPr>
        <xdr:cNvPr id="200" name="円/楕円 199"/>
        <xdr:cNvSpPr/>
      </xdr:nvSpPr>
      <xdr:spPr>
        <a:xfrm>
          <a:off x="1968500" y="1324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160926</xdr:rowOff>
    </xdr:from>
    <xdr:ext cx="469744" cy="259045"/>
    <xdr:sp macro="" textlink="">
      <xdr:nvSpPr>
        <xdr:cNvPr id="201" name="テキスト ボックス 200"/>
        <xdr:cNvSpPr txBox="1"/>
      </xdr:nvSpPr>
      <xdr:spPr>
        <a:xfrm>
          <a:off x="1784427" y="1301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14478</xdr:rowOff>
    </xdr:from>
    <xdr:to>
      <xdr:col>1</xdr:col>
      <xdr:colOff>485775</xdr:colOff>
      <xdr:row>77</xdr:row>
      <xdr:rowOff>116078</xdr:rowOff>
    </xdr:to>
    <xdr:sp macro="" textlink="">
      <xdr:nvSpPr>
        <xdr:cNvPr id="202" name="円/楕円 201"/>
        <xdr:cNvSpPr/>
      </xdr:nvSpPr>
      <xdr:spPr>
        <a:xfrm>
          <a:off x="10795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132605</xdr:rowOff>
    </xdr:from>
    <xdr:ext cx="469744" cy="259045"/>
    <xdr:sp macro="" textlink="">
      <xdr:nvSpPr>
        <xdr:cNvPr id="203" name="テキスト ボックス 202"/>
        <xdr:cNvSpPr txBox="1"/>
      </xdr:nvSpPr>
      <xdr:spPr>
        <a:xfrm>
          <a:off x="895427" y="1299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126702</xdr:rowOff>
    </xdr:from>
    <xdr:to>
      <xdr:col>6</xdr:col>
      <xdr:colOff>510540</xdr:colOff>
      <xdr:row>99</xdr:row>
      <xdr:rowOff>73667</xdr:rowOff>
    </xdr:to>
    <xdr:cxnSp macro="">
      <xdr:nvCxnSpPr>
        <xdr:cNvPr id="230" name="直線コネクタ 229"/>
        <xdr:cNvCxnSpPr/>
      </xdr:nvCxnSpPr>
      <xdr:spPr>
        <a:xfrm flipV="1">
          <a:off x="4633595" y="15557202"/>
          <a:ext cx="1270" cy="14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77494</xdr:rowOff>
    </xdr:from>
    <xdr:ext cx="534377" cy="259045"/>
    <xdr:sp macro="" textlink="">
      <xdr:nvSpPr>
        <xdr:cNvPr id="231" name="扶助費最小値テキスト"/>
        <xdr:cNvSpPr txBox="1"/>
      </xdr:nvSpPr>
      <xdr:spPr>
        <a:xfrm>
          <a:off x="4686300" y="1705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61,544</a:t>
          </a:r>
          <a:endParaRPr kumimoji="1" lang="ja-JP" altLang="en-US" sz="1000" b="1">
            <a:latin typeface="ＭＳ Ｐゴシック"/>
          </a:endParaRPr>
        </a:p>
      </xdr:txBody>
    </xdr:sp>
    <xdr:clientData/>
  </xdr:oneCellAnchor>
  <xdr:twoCellAnchor>
    <xdr:from>
      <xdr:col>6</xdr:col>
      <xdr:colOff>422275</xdr:colOff>
      <xdr:row>99</xdr:row>
      <xdr:rowOff>73667</xdr:rowOff>
    </xdr:from>
    <xdr:to>
      <xdr:col>6</xdr:col>
      <xdr:colOff>600075</xdr:colOff>
      <xdr:row>99</xdr:row>
      <xdr:rowOff>73667</xdr:rowOff>
    </xdr:to>
    <xdr:cxnSp macro="">
      <xdr:nvCxnSpPr>
        <xdr:cNvPr id="232" name="直線コネクタ 231"/>
        <xdr:cNvCxnSpPr/>
      </xdr:nvCxnSpPr>
      <xdr:spPr>
        <a:xfrm>
          <a:off x="4546600" y="1704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73379</xdr:rowOff>
    </xdr:from>
    <xdr:ext cx="599010" cy="259045"/>
    <xdr:sp macro="" textlink="">
      <xdr:nvSpPr>
        <xdr:cNvPr id="233" name="扶助費最大値テキスト"/>
        <xdr:cNvSpPr txBox="1"/>
      </xdr:nvSpPr>
      <xdr:spPr>
        <a:xfrm>
          <a:off x="4686300" y="1533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152,796</a:t>
          </a:r>
          <a:endParaRPr kumimoji="1" lang="ja-JP" altLang="en-US" sz="1000" b="1">
            <a:latin typeface="ＭＳ Ｐゴシック"/>
          </a:endParaRPr>
        </a:p>
      </xdr:txBody>
    </xdr:sp>
    <xdr:clientData/>
  </xdr:oneCellAnchor>
  <xdr:twoCellAnchor>
    <xdr:from>
      <xdr:col>6</xdr:col>
      <xdr:colOff>422275</xdr:colOff>
      <xdr:row>90</xdr:row>
      <xdr:rowOff>126702</xdr:rowOff>
    </xdr:from>
    <xdr:to>
      <xdr:col>6</xdr:col>
      <xdr:colOff>600075</xdr:colOff>
      <xdr:row>90</xdr:row>
      <xdr:rowOff>126702</xdr:rowOff>
    </xdr:to>
    <xdr:cxnSp macro="">
      <xdr:nvCxnSpPr>
        <xdr:cNvPr id="234" name="直線コネクタ 233"/>
        <xdr:cNvCxnSpPr/>
      </xdr:nvCxnSpPr>
      <xdr:spPr>
        <a:xfrm>
          <a:off x="4546600" y="1555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80623</xdr:rowOff>
    </xdr:from>
    <xdr:to>
      <xdr:col>6</xdr:col>
      <xdr:colOff>511175</xdr:colOff>
      <xdr:row>98</xdr:row>
      <xdr:rowOff>134034</xdr:rowOff>
    </xdr:to>
    <xdr:cxnSp macro="">
      <xdr:nvCxnSpPr>
        <xdr:cNvPr id="235" name="直線コネクタ 234"/>
        <xdr:cNvCxnSpPr/>
      </xdr:nvCxnSpPr>
      <xdr:spPr>
        <a:xfrm flipV="1">
          <a:off x="3797300" y="16882723"/>
          <a:ext cx="838200" cy="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4906</xdr:rowOff>
    </xdr:from>
    <xdr:ext cx="534377" cy="259045"/>
    <xdr:sp macro="" textlink="">
      <xdr:nvSpPr>
        <xdr:cNvPr id="236" name="扶助費平均値テキスト"/>
        <xdr:cNvSpPr txBox="1"/>
      </xdr:nvSpPr>
      <xdr:spPr>
        <a:xfrm>
          <a:off x="4686300" y="16464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85,045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153479</xdr:rowOff>
    </xdr:from>
    <xdr:to>
      <xdr:col>6</xdr:col>
      <xdr:colOff>561975</xdr:colOff>
      <xdr:row>97</xdr:row>
      <xdr:rowOff>83629</xdr:rowOff>
    </xdr:to>
    <xdr:sp macro="" textlink="">
      <xdr:nvSpPr>
        <xdr:cNvPr id="237" name="フローチャート : 判断 236"/>
        <xdr:cNvSpPr/>
      </xdr:nvSpPr>
      <xdr:spPr>
        <a:xfrm>
          <a:off x="45847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134034</xdr:rowOff>
    </xdr:from>
    <xdr:to>
      <xdr:col>5</xdr:col>
      <xdr:colOff>358775</xdr:colOff>
      <xdr:row>99</xdr:row>
      <xdr:rowOff>12533</xdr:rowOff>
    </xdr:to>
    <xdr:cxnSp macro="">
      <xdr:nvCxnSpPr>
        <xdr:cNvPr id="238" name="直線コネクタ 237"/>
        <xdr:cNvCxnSpPr/>
      </xdr:nvCxnSpPr>
      <xdr:spPr>
        <a:xfrm flipV="1">
          <a:off x="2908300" y="16936134"/>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129020</xdr:rowOff>
    </xdr:from>
    <xdr:to>
      <xdr:col>5</xdr:col>
      <xdr:colOff>409575</xdr:colOff>
      <xdr:row>99</xdr:row>
      <xdr:rowOff>59170</xdr:rowOff>
    </xdr:to>
    <xdr:sp macro="" textlink="">
      <xdr:nvSpPr>
        <xdr:cNvPr id="239" name="フローチャート : 判断 238"/>
        <xdr:cNvSpPr/>
      </xdr:nvSpPr>
      <xdr:spPr>
        <a:xfrm>
          <a:off x="3746500" y="169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50297</xdr:rowOff>
    </xdr:from>
    <xdr:ext cx="534377" cy="259045"/>
    <xdr:sp macro="" textlink="">
      <xdr:nvSpPr>
        <xdr:cNvPr id="240" name="テキスト ボックス 239"/>
        <xdr:cNvSpPr txBox="1"/>
      </xdr:nvSpPr>
      <xdr:spPr>
        <a:xfrm>
          <a:off x="3530111" y="1702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65,543</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12533</xdr:rowOff>
    </xdr:from>
    <xdr:to>
      <xdr:col>4</xdr:col>
      <xdr:colOff>155575</xdr:colOff>
      <xdr:row>99</xdr:row>
      <xdr:rowOff>42317</xdr:rowOff>
    </xdr:to>
    <xdr:cxnSp macro="">
      <xdr:nvCxnSpPr>
        <xdr:cNvPr id="241" name="直線コネクタ 240"/>
        <xdr:cNvCxnSpPr/>
      </xdr:nvCxnSpPr>
      <xdr:spPr>
        <a:xfrm flipV="1">
          <a:off x="2019300" y="16986083"/>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99</xdr:row>
      <xdr:rowOff>23406</xdr:rowOff>
    </xdr:from>
    <xdr:to>
      <xdr:col>4</xdr:col>
      <xdr:colOff>206375</xdr:colOff>
      <xdr:row>99</xdr:row>
      <xdr:rowOff>125006</xdr:rowOff>
    </xdr:to>
    <xdr:sp macro="" textlink="">
      <xdr:nvSpPr>
        <xdr:cNvPr id="242" name="フローチャート : 判断 241"/>
        <xdr:cNvSpPr/>
      </xdr:nvSpPr>
      <xdr:spPr>
        <a:xfrm>
          <a:off x="2857500" y="169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116133</xdr:rowOff>
    </xdr:from>
    <xdr:ext cx="534377" cy="259045"/>
    <xdr:sp macro="" textlink="">
      <xdr:nvSpPr>
        <xdr:cNvPr id="243" name="テキスト ボックス 242"/>
        <xdr:cNvSpPr txBox="1"/>
      </xdr:nvSpPr>
      <xdr:spPr>
        <a:xfrm>
          <a:off x="2641111" y="170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61,511</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42317</xdr:rowOff>
    </xdr:from>
    <xdr:to>
      <xdr:col>2</xdr:col>
      <xdr:colOff>638175</xdr:colOff>
      <xdr:row>99</xdr:row>
      <xdr:rowOff>56735</xdr:rowOff>
    </xdr:to>
    <xdr:cxnSp macro="">
      <xdr:nvCxnSpPr>
        <xdr:cNvPr id="244" name="直線コネクタ 243"/>
        <xdr:cNvCxnSpPr/>
      </xdr:nvCxnSpPr>
      <xdr:spPr>
        <a:xfrm flipV="1">
          <a:off x="1130300" y="17015867"/>
          <a:ext cx="889000" cy="1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99</xdr:row>
      <xdr:rowOff>30950</xdr:rowOff>
    </xdr:from>
    <xdr:to>
      <xdr:col>3</xdr:col>
      <xdr:colOff>3175</xdr:colOff>
      <xdr:row>99</xdr:row>
      <xdr:rowOff>132550</xdr:rowOff>
    </xdr:to>
    <xdr:sp macro="" textlink="">
      <xdr:nvSpPr>
        <xdr:cNvPr id="245" name="フローチャート : 判断 244"/>
        <xdr:cNvSpPr/>
      </xdr:nvSpPr>
      <xdr:spPr>
        <a:xfrm>
          <a:off x="1968500" y="170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123677</xdr:rowOff>
    </xdr:from>
    <xdr:ext cx="534377" cy="259045"/>
    <xdr:sp macro="" textlink="">
      <xdr:nvSpPr>
        <xdr:cNvPr id="246" name="テキスト ボックス 245"/>
        <xdr:cNvSpPr txBox="1"/>
      </xdr:nvSpPr>
      <xdr:spPr>
        <a:xfrm>
          <a:off x="1752111" y="170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61,049</a:t>
          </a:r>
          <a:endParaRPr kumimoji="1" lang="ja-JP" altLang="en-US" sz="1000" b="1">
            <a:solidFill>
              <a:srgbClr val="000080"/>
            </a:solidFill>
            <a:latin typeface="ＭＳ Ｐゴシック"/>
          </a:endParaRPr>
        </a:p>
      </xdr:txBody>
    </xdr:sp>
    <xdr:clientData/>
  </xdr:oneCellAnchor>
  <xdr:twoCellAnchor>
    <xdr:from>
      <xdr:col>1</xdr:col>
      <xdr:colOff>384175</xdr:colOff>
      <xdr:row>99</xdr:row>
      <xdr:rowOff>47899</xdr:rowOff>
    </xdr:from>
    <xdr:to>
      <xdr:col>1</xdr:col>
      <xdr:colOff>485775</xdr:colOff>
      <xdr:row>99</xdr:row>
      <xdr:rowOff>149499</xdr:rowOff>
    </xdr:to>
    <xdr:sp macro="" textlink="">
      <xdr:nvSpPr>
        <xdr:cNvPr id="247" name="フローチャート : 判断 246"/>
        <xdr:cNvSpPr/>
      </xdr:nvSpPr>
      <xdr:spPr>
        <a:xfrm>
          <a:off x="1079500" y="17021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140626</xdr:rowOff>
    </xdr:from>
    <xdr:ext cx="534377" cy="259045"/>
    <xdr:sp macro="" textlink="">
      <xdr:nvSpPr>
        <xdr:cNvPr id="248" name="テキスト ボックス 247"/>
        <xdr:cNvSpPr txBox="1"/>
      </xdr:nvSpPr>
      <xdr:spPr>
        <a:xfrm>
          <a:off x="863111" y="1711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60,011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29823</xdr:rowOff>
    </xdr:from>
    <xdr:to>
      <xdr:col>6</xdr:col>
      <xdr:colOff>561975</xdr:colOff>
      <xdr:row>98</xdr:row>
      <xdr:rowOff>131423</xdr:rowOff>
    </xdr:to>
    <xdr:sp macro="" textlink="">
      <xdr:nvSpPr>
        <xdr:cNvPr id="254" name="円/楕円 253"/>
        <xdr:cNvSpPr/>
      </xdr:nvSpPr>
      <xdr:spPr>
        <a:xfrm>
          <a:off x="4584700" y="1683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8250</xdr:rowOff>
    </xdr:from>
    <xdr:ext cx="534377" cy="259045"/>
    <xdr:sp macro="" textlink="">
      <xdr:nvSpPr>
        <xdr:cNvPr id="255" name="扶助費該当値テキスト"/>
        <xdr:cNvSpPr txBox="1"/>
      </xdr:nvSpPr>
      <xdr:spPr>
        <a:xfrm>
          <a:off x="4686300" y="1681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71,618</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83234</xdr:rowOff>
    </xdr:from>
    <xdr:to>
      <xdr:col>5</xdr:col>
      <xdr:colOff>409575</xdr:colOff>
      <xdr:row>99</xdr:row>
      <xdr:rowOff>13384</xdr:rowOff>
    </xdr:to>
    <xdr:sp macro="" textlink="">
      <xdr:nvSpPr>
        <xdr:cNvPr id="256" name="円/楕円 255"/>
        <xdr:cNvSpPr/>
      </xdr:nvSpPr>
      <xdr:spPr>
        <a:xfrm>
          <a:off x="3746500" y="168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29911</xdr:rowOff>
    </xdr:from>
    <xdr:ext cx="534377" cy="259045"/>
    <xdr:sp macro="" textlink="">
      <xdr:nvSpPr>
        <xdr:cNvPr id="257" name="テキスト ボックス 256"/>
        <xdr:cNvSpPr txBox="1"/>
      </xdr:nvSpPr>
      <xdr:spPr>
        <a:xfrm>
          <a:off x="3530111" y="166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68,347</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133183</xdr:rowOff>
    </xdr:from>
    <xdr:to>
      <xdr:col>4</xdr:col>
      <xdr:colOff>206375</xdr:colOff>
      <xdr:row>99</xdr:row>
      <xdr:rowOff>63333</xdr:rowOff>
    </xdr:to>
    <xdr:sp macro="" textlink="">
      <xdr:nvSpPr>
        <xdr:cNvPr id="258" name="円/楕円 257"/>
        <xdr:cNvSpPr/>
      </xdr:nvSpPr>
      <xdr:spPr>
        <a:xfrm>
          <a:off x="2857500" y="169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79860</xdr:rowOff>
    </xdr:from>
    <xdr:ext cx="534377" cy="259045"/>
    <xdr:sp macro="" textlink="">
      <xdr:nvSpPr>
        <xdr:cNvPr id="259" name="テキスト ボックス 258"/>
        <xdr:cNvSpPr txBox="1"/>
      </xdr:nvSpPr>
      <xdr:spPr>
        <a:xfrm>
          <a:off x="2641111" y="1671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65,288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162967</xdr:rowOff>
    </xdr:from>
    <xdr:to>
      <xdr:col>3</xdr:col>
      <xdr:colOff>3175</xdr:colOff>
      <xdr:row>99</xdr:row>
      <xdr:rowOff>93117</xdr:rowOff>
    </xdr:to>
    <xdr:sp macro="" textlink="">
      <xdr:nvSpPr>
        <xdr:cNvPr id="260" name="円/楕円 259"/>
        <xdr:cNvSpPr/>
      </xdr:nvSpPr>
      <xdr:spPr>
        <a:xfrm>
          <a:off x="1968500" y="169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109644</xdr:rowOff>
    </xdr:from>
    <xdr:ext cx="534377" cy="259045"/>
    <xdr:sp macro="" textlink="">
      <xdr:nvSpPr>
        <xdr:cNvPr id="261" name="テキスト ボックス 260"/>
        <xdr:cNvSpPr txBox="1"/>
      </xdr:nvSpPr>
      <xdr:spPr>
        <a:xfrm>
          <a:off x="1752111" y="1674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63,464</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5935</xdr:rowOff>
    </xdr:from>
    <xdr:to>
      <xdr:col>1</xdr:col>
      <xdr:colOff>485775</xdr:colOff>
      <xdr:row>99</xdr:row>
      <xdr:rowOff>107535</xdr:rowOff>
    </xdr:to>
    <xdr:sp macro="" textlink="">
      <xdr:nvSpPr>
        <xdr:cNvPr id="262" name="円/楕円 261"/>
        <xdr:cNvSpPr/>
      </xdr:nvSpPr>
      <xdr:spPr>
        <a:xfrm>
          <a:off x="1079500" y="1697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124062</xdr:rowOff>
    </xdr:from>
    <xdr:ext cx="534377" cy="259045"/>
    <xdr:sp macro="" textlink="">
      <xdr:nvSpPr>
        <xdr:cNvPr id="263" name="テキスト ボックス 262"/>
        <xdr:cNvSpPr txBox="1"/>
      </xdr:nvSpPr>
      <xdr:spPr>
        <a:xfrm>
          <a:off x="863111" y="1675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38,248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6" name="テキスト ボックス 275"/>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8" name="テキスト ボックス 277"/>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0" name="テキスト ボックス 279"/>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2" name="テキスト ボックス 281"/>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5238</xdr:rowOff>
    </xdr:from>
    <xdr:to>
      <xdr:col>15</xdr:col>
      <xdr:colOff>180340</xdr:colOff>
      <xdr:row>39</xdr:row>
      <xdr:rowOff>29195</xdr:rowOff>
    </xdr:to>
    <xdr:cxnSp macro="">
      <xdr:nvCxnSpPr>
        <xdr:cNvPr id="286" name="直線コネクタ 285"/>
        <xdr:cNvCxnSpPr/>
      </xdr:nvCxnSpPr>
      <xdr:spPr>
        <a:xfrm flipV="1">
          <a:off x="10475595" y="5148738"/>
          <a:ext cx="1270" cy="1567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33022</xdr:rowOff>
    </xdr:from>
    <xdr:ext cx="469744" cy="259045"/>
    <xdr:sp macro="" textlink="">
      <xdr:nvSpPr>
        <xdr:cNvPr id="287" name="補助費等最小値テキスト"/>
        <xdr:cNvSpPr txBox="1"/>
      </xdr:nvSpPr>
      <xdr:spPr>
        <a:xfrm>
          <a:off x="10528300" y="67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8,667</a:t>
          </a:r>
          <a:endParaRPr kumimoji="1" lang="ja-JP" altLang="en-US" sz="1000" b="1">
            <a:latin typeface="ＭＳ Ｐゴシック"/>
          </a:endParaRPr>
        </a:p>
      </xdr:txBody>
    </xdr:sp>
    <xdr:clientData/>
  </xdr:oneCellAnchor>
  <xdr:twoCellAnchor>
    <xdr:from>
      <xdr:col>15</xdr:col>
      <xdr:colOff>92075</xdr:colOff>
      <xdr:row>39</xdr:row>
      <xdr:rowOff>29195</xdr:rowOff>
    </xdr:from>
    <xdr:to>
      <xdr:col>15</xdr:col>
      <xdr:colOff>269875</xdr:colOff>
      <xdr:row>39</xdr:row>
      <xdr:rowOff>29195</xdr:rowOff>
    </xdr:to>
    <xdr:cxnSp macro="">
      <xdr:nvCxnSpPr>
        <xdr:cNvPr id="288" name="直線コネクタ 287"/>
        <xdr:cNvCxnSpPr/>
      </xdr:nvCxnSpPr>
      <xdr:spPr>
        <a:xfrm>
          <a:off x="10388600" y="671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123365</xdr:rowOff>
    </xdr:from>
    <xdr:ext cx="534377" cy="259045"/>
    <xdr:sp macro="" textlink="">
      <xdr:nvSpPr>
        <xdr:cNvPr id="289" name="補助費等最大値テキスト"/>
        <xdr:cNvSpPr txBox="1"/>
      </xdr:nvSpPr>
      <xdr:spPr>
        <a:xfrm>
          <a:off x="10528300" y="492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42,941</a:t>
          </a:r>
          <a:endParaRPr kumimoji="1" lang="ja-JP" altLang="en-US" sz="1000" b="1">
            <a:latin typeface="ＭＳ Ｐゴシック"/>
          </a:endParaRPr>
        </a:p>
      </xdr:txBody>
    </xdr:sp>
    <xdr:clientData/>
  </xdr:oneCellAnchor>
  <xdr:twoCellAnchor>
    <xdr:from>
      <xdr:col>15</xdr:col>
      <xdr:colOff>92075</xdr:colOff>
      <xdr:row>30</xdr:row>
      <xdr:rowOff>5238</xdr:rowOff>
    </xdr:from>
    <xdr:to>
      <xdr:col>15</xdr:col>
      <xdr:colOff>269875</xdr:colOff>
      <xdr:row>30</xdr:row>
      <xdr:rowOff>5238</xdr:rowOff>
    </xdr:to>
    <xdr:cxnSp macro="">
      <xdr:nvCxnSpPr>
        <xdr:cNvPr id="290" name="直線コネクタ 289"/>
        <xdr:cNvCxnSpPr/>
      </xdr:nvCxnSpPr>
      <xdr:spPr>
        <a:xfrm>
          <a:off x="10388600" y="514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43322</xdr:rowOff>
    </xdr:from>
    <xdr:to>
      <xdr:col>15</xdr:col>
      <xdr:colOff>180975</xdr:colOff>
      <xdr:row>32</xdr:row>
      <xdr:rowOff>9535</xdr:rowOff>
    </xdr:to>
    <xdr:cxnSp macro="">
      <xdr:nvCxnSpPr>
        <xdr:cNvPr id="291" name="直線コネクタ 290"/>
        <xdr:cNvCxnSpPr/>
      </xdr:nvCxnSpPr>
      <xdr:spPr>
        <a:xfrm flipV="1">
          <a:off x="9639300" y="5186822"/>
          <a:ext cx="838200" cy="30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84198</xdr:rowOff>
    </xdr:from>
    <xdr:ext cx="534377" cy="259045"/>
    <xdr:sp macro="" textlink="">
      <xdr:nvSpPr>
        <xdr:cNvPr id="292" name="補助費等平均値テキスト"/>
        <xdr:cNvSpPr txBox="1"/>
      </xdr:nvSpPr>
      <xdr:spPr>
        <a:xfrm>
          <a:off x="10528300" y="591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24,631</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105771</xdr:rowOff>
    </xdr:from>
    <xdr:to>
      <xdr:col>15</xdr:col>
      <xdr:colOff>231775</xdr:colOff>
      <xdr:row>35</xdr:row>
      <xdr:rowOff>35921</xdr:rowOff>
    </xdr:to>
    <xdr:sp macro="" textlink="">
      <xdr:nvSpPr>
        <xdr:cNvPr id="293" name="フローチャート : 判断 292"/>
        <xdr:cNvSpPr/>
      </xdr:nvSpPr>
      <xdr:spPr>
        <a:xfrm>
          <a:off x="10426700" y="59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30246</xdr:rowOff>
    </xdr:from>
    <xdr:to>
      <xdr:col>14</xdr:col>
      <xdr:colOff>28575</xdr:colOff>
      <xdr:row>32</xdr:row>
      <xdr:rowOff>9535</xdr:rowOff>
    </xdr:to>
    <xdr:cxnSp macro="">
      <xdr:nvCxnSpPr>
        <xdr:cNvPr id="294" name="直線コネクタ 293"/>
        <xdr:cNvCxnSpPr/>
      </xdr:nvCxnSpPr>
      <xdr:spPr>
        <a:xfrm>
          <a:off x="8750300" y="5345196"/>
          <a:ext cx="889000" cy="1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166944</xdr:rowOff>
    </xdr:from>
    <xdr:to>
      <xdr:col>14</xdr:col>
      <xdr:colOff>79375</xdr:colOff>
      <xdr:row>35</xdr:row>
      <xdr:rowOff>97094</xdr:rowOff>
    </xdr:to>
    <xdr:sp macro="" textlink="">
      <xdr:nvSpPr>
        <xdr:cNvPr id="295" name="フローチャート : 判断 294"/>
        <xdr:cNvSpPr/>
      </xdr:nvSpPr>
      <xdr:spPr>
        <a:xfrm>
          <a:off x="9588500" y="599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88221</xdr:rowOff>
    </xdr:from>
    <xdr:ext cx="534377" cy="259045"/>
    <xdr:sp macro="" textlink="">
      <xdr:nvSpPr>
        <xdr:cNvPr id="296" name="テキスト ボックス 295"/>
        <xdr:cNvSpPr txBox="1"/>
      </xdr:nvSpPr>
      <xdr:spPr>
        <a:xfrm>
          <a:off x="9372111" y="60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23,293</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30246</xdr:rowOff>
    </xdr:from>
    <xdr:to>
      <xdr:col>12</xdr:col>
      <xdr:colOff>511175</xdr:colOff>
      <xdr:row>31</xdr:row>
      <xdr:rowOff>89637</xdr:rowOff>
    </xdr:to>
    <xdr:cxnSp macro="">
      <xdr:nvCxnSpPr>
        <xdr:cNvPr id="297" name="直線コネクタ 296"/>
        <xdr:cNvCxnSpPr/>
      </xdr:nvCxnSpPr>
      <xdr:spPr>
        <a:xfrm flipV="1">
          <a:off x="7861300" y="5345196"/>
          <a:ext cx="889000" cy="5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135077</xdr:rowOff>
    </xdr:from>
    <xdr:to>
      <xdr:col>12</xdr:col>
      <xdr:colOff>561975</xdr:colOff>
      <xdr:row>35</xdr:row>
      <xdr:rowOff>65227</xdr:rowOff>
    </xdr:to>
    <xdr:sp macro="" textlink="">
      <xdr:nvSpPr>
        <xdr:cNvPr id="298" name="フローチャート : 判断 297"/>
        <xdr:cNvSpPr/>
      </xdr:nvSpPr>
      <xdr:spPr>
        <a:xfrm>
          <a:off x="8699500" y="5964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56354</xdr:rowOff>
    </xdr:from>
    <xdr:ext cx="534377" cy="259045"/>
    <xdr:sp macro="" textlink="">
      <xdr:nvSpPr>
        <xdr:cNvPr id="299" name="テキスト ボックス 298"/>
        <xdr:cNvSpPr txBox="1"/>
      </xdr:nvSpPr>
      <xdr:spPr>
        <a:xfrm>
          <a:off x="8483111" y="605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23,990</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89637</xdr:rowOff>
    </xdr:from>
    <xdr:to>
      <xdr:col>11</xdr:col>
      <xdr:colOff>307975</xdr:colOff>
      <xdr:row>31</xdr:row>
      <xdr:rowOff>101478</xdr:rowOff>
    </xdr:to>
    <xdr:cxnSp macro="">
      <xdr:nvCxnSpPr>
        <xdr:cNvPr id="300" name="直線コネクタ 299"/>
        <xdr:cNvCxnSpPr/>
      </xdr:nvCxnSpPr>
      <xdr:spPr>
        <a:xfrm flipV="1">
          <a:off x="6972300" y="5404587"/>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8341</xdr:rowOff>
    </xdr:from>
    <xdr:to>
      <xdr:col>11</xdr:col>
      <xdr:colOff>358775</xdr:colOff>
      <xdr:row>35</xdr:row>
      <xdr:rowOff>109941</xdr:rowOff>
    </xdr:to>
    <xdr:sp macro="" textlink="">
      <xdr:nvSpPr>
        <xdr:cNvPr id="301" name="フローチャート : 判断 300"/>
        <xdr:cNvSpPr/>
      </xdr:nvSpPr>
      <xdr:spPr>
        <a:xfrm>
          <a:off x="7810500" y="600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101068</xdr:rowOff>
    </xdr:from>
    <xdr:ext cx="534377" cy="259045"/>
    <xdr:sp macro="" textlink="">
      <xdr:nvSpPr>
        <xdr:cNvPr id="302" name="テキスト ボックス 301"/>
        <xdr:cNvSpPr txBox="1"/>
      </xdr:nvSpPr>
      <xdr:spPr>
        <a:xfrm>
          <a:off x="7594111" y="610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23,012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34905</xdr:rowOff>
    </xdr:from>
    <xdr:to>
      <xdr:col>10</xdr:col>
      <xdr:colOff>155575</xdr:colOff>
      <xdr:row>35</xdr:row>
      <xdr:rowOff>136505</xdr:rowOff>
    </xdr:to>
    <xdr:sp macro="" textlink="">
      <xdr:nvSpPr>
        <xdr:cNvPr id="303" name="フローチャート : 判断 302"/>
        <xdr:cNvSpPr/>
      </xdr:nvSpPr>
      <xdr:spPr>
        <a:xfrm>
          <a:off x="6921500" y="603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127632</xdr:rowOff>
    </xdr:from>
    <xdr:ext cx="534377" cy="259045"/>
    <xdr:sp macro="" textlink="">
      <xdr:nvSpPr>
        <xdr:cNvPr id="304" name="テキスト ボックス 303"/>
        <xdr:cNvSpPr txBox="1"/>
      </xdr:nvSpPr>
      <xdr:spPr>
        <a:xfrm>
          <a:off x="6705111" y="61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22,431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29</xdr:row>
      <xdr:rowOff>163972</xdr:rowOff>
    </xdr:from>
    <xdr:to>
      <xdr:col>15</xdr:col>
      <xdr:colOff>231775</xdr:colOff>
      <xdr:row>30</xdr:row>
      <xdr:rowOff>94122</xdr:rowOff>
    </xdr:to>
    <xdr:sp macro="" textlink="">
      <xdr:nvSpPr>
        <xdr:cNvPr id="310" name="円/楕円 309"/>
        <xdr:cNvSpPr/>
      </xdr:nvSpPr>
      <xdr:spPr>
        <a:xfrm>
          <a:off x="10426700" y="513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29</xdr:row>
      <xdr:rowOff>78914</xdr:rowOff>
    </xdr:from>
    <xdr:ext cx="534377" cy="259045"/>
    <xdr:sp macro="" textlink="">
      <xdr:nvSpPr>
        <xdr:cNvPr id="311" name="補助費等該当値テキスト"/>
        <xdr:cNvSpPr txBox="1"/>
      </xdr:nvSpPr>
      <xdr:spPr>
        <a:xfrm>
          <a:off x="10528300" y="50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42,108</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130185</xdr:rowOff>
    </xdr:from>
    <xdr:to>
      <xdr:col>14</xdr:col>
      <xdr:colOff>79375</xdr:colOff>
      <xdr:row>32</xdr:row>
      <xdr:rowOff>60335</xdr:rowOff>
    </xdr:to>
    <xdr:sp macro="" textlink="">
      <xdr:nvSpPr>
        <xdr:cNvPr id="312" name="円/楕円 311"/>
        <xdr:cNvSpPr/>
      </xdr:nvSpPr>
      <xdr:spPr>
        <a:xfrm>
          <a:off x="9588500" y="54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76862</xdr:rowOff>
    </xdr:from>
    <xdr:ext cx="534377" cy="259045"/>
    <xdr:sp macro="" textlink="">
      <xdr:nvSpPr>
        <xdr:cNvPr id="313" name="テキスト ボックス 312"/>
        <xdr:cNvSpPr txBox="1"/>
      </xdr:nvSpPr>
      <xdr:spPr>
        <a:xfrm>
          <a:off x="9372111" y="52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35,347</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150896</xdr:rowOff>
    </xdr:from>
    <xdr:to>
      <xdr:col>12</xdr:col>
      <xdr:colOff>561975</xdr:colOff>
      <xdr:row>31</xdr:row>
      <xdr:rowOff>81046</xdr:rowOff>
    </xdr:to>
    <xdr:sp macro="" textlink="">
      <xdr:nvSpPr>
        <xdr:cNvPr id="314" name="円/楕円 313"/>
        <xdr:cNvSpPr/>
      </xdr:nvSpPr>
      <xdr:spPr>
        <a:xfrm>
          <a:off x="8699500" y="529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97573</xdr:rowOff>
    </xdr:from>
    <xdr:ext cx="534377" cy="259045"/>
    <xdr:sp macro="" textlink="">
      <xdr:nvSpPr>
        <xdr:cNvPr id="315" name="テキスト ボックス 314"/>
        <xdr:cNvSpPr txBox="1"/>
      </xdr:nvSpPr>
      <xdr:spPr>
        <a:xfrm>
          <a:off x="8483111" y="50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38,644</a:t>
          </a:r>
          <a:endParaRPr kumimoji="1" lang="ja-JP" altLang="en-US" sz="1000" b="1">
            <a:solidFill>
              <a:srgbClr val="FF0000"/>
            </a:solidFill>
            <a:latin typeface="ＭＳ Ｐゴシック"/>
          </a:endParaRPr>
        </a:p>
      </xdr:txBody>
    </xdr:sp>
    <xdr:clientData/>
  </xdr:oneCellAnchor>
  <xdr:twoCellAnchor>
    <xdr:from>
      <xdr:col>11</xdr:col>
      <xdr:colOff>257175</xdr:colOff>
      <xdr:row>31</xdr:row>
      <xdr:rowOff>38837</xdr:rowOff>
    </xdr:from>
    <xdr:to>
      <xdr:col>11</xdr:col>
      <xdr:colOff>358775</xdr:colOff>
      <xdr:row>31</xdr:row>
      <xdr:rowOff>140437</xdr:rowOff>
    </xdr:to>
    <xdr:sp macro="" textlink="">
      <xdr:nvSpPr>
        <xdr:cNvPr id="316" name="円/楕円 315"/>
        <xdr:cNvSpPr/>
      </xdr:nvSpPr>
      <xdr:spPr>
        <a:xfrm>
          <a:off x="7810500" y="535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156964</xdr:rowOff>
    </xdr:from>
    <xdr:ext cx="534377" cy="259045"/>
    <xdr:sp macro="" textlink="">
      <xdr:nvSpPr>
        <xdr:cNvPr id="317" name="テキスト ボックス 316"/>
        <xdr:cNvSpPr txBox="1"/>
      </xdr:nvSpPr>
      <xdr:spPr>
        <a:xfrm>
          <a:off x="7594111" y="512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37,345</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50678</xdr:rowOff>
    </xdr:from>
    <xdr:to>
      <xdr:col>10</xdr:col>
      <xdr:colOff>155575</xdr:colOff>
      <xdr:row>31</xdr:row>
      <xdr:rowOff>152278</xdr:rowOff>
    </xdr:to>
    <xdr:sp macro="" textlink="">
      <xdr:nvSpPr>
        <xdr:cNvPr id="318" name="円/楕円 317"/>
        <xdr:cNvSpPr/>
      </xdr:nvSpPr>
      <xdr:spPr>
        <a:xfrm>
          <a:off x="6921500" y="536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168805</xdr:rowOff>
    </xdr:from>
    <xdr:ext cx="534377" cy="259045"/>
    <xdr:sp macro="" textlink="">
      <xdr:nvSpPr>
        <xdr:cNvPr id="319" name="テキスト ボックス 318"/>
        <xdr:cNvSpPr txBox="1"/>
      </xdr:nvSpPr>
      <xdr:spPr>
        <a:xfrm>
          <a:off x="6705111" y="51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168751</xdr:rowOff>
    </xdr:from>
    <xdr:to>
      <xdr:col>15</xdr:col>
      <xdr:colOff>180340</xdr:colOff>
      <xdr:row>57</xdr:row>
      <xdr:rowOff>150444</xdr:rowOff>
    </xdr:to>
    <xdr:cxnSp macro="">
      <xdr:nvCxnSpPr>
        <xdr:cNvPr id="343" name="直線コネクタ 342"/>
        <xdr:cNvCxnSpPr/>
      </xdr:nvCxnSpPr>
      <xdr:spPr>
        <a:xfrm flipV="1">
          <a:off x="10475595" y="8741251"/>
          <a:ext cx="1270" cy="1181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154271</xdr:rowOff>
    </xdr:from>
    <xdr:ext cx="534377" cy="259045"/>
    <xdr:sp macro="" textlink="">
      <xdr:nvSpPr>
        <xdr:cNvPr id="344" name="普通建設事業費最小値テキスト"/>
        <xdr:cNvSpPr txBox="1"/>
      </xdr:nvSpPr>
      <xdr:spPr>
        <a:xfrm>
          <a:off x="10528300" y="992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12,436</a:t>
          </a:r>
          <a:endParaRPr kumimoji="1" lang="ja-JP" altLang="en-US" sz="1000" b="1">
            <a:latin typeface="ＭＳ Ｐゴシック"/>
          </a:endParaRPr>
        </a:p>
      </xdr:txBody>
    </xdr:sp>
    <xdr:clientData/>
  </xdr:oneCellAnchor>
  <xdr:twoCellAnchor>
    <xdr:from>
      <xdr:col>15</xdr:col>
      <xdr:colOff>92075</xdr:colOff>
      <xdr:row>57</xdr:row>
      <xdr:rowOff>150444</xdr:rowOff>
    </xdr:from>
    <xdr:to>
      <xdr:col>15</xdr:col>
      <xdr:colOff>269875</xdr:colOff>
      <xdr:row>57</xdr:row>
      <xdr:rowOff>150444</xdr:rowOff>
    </xdr:to>
    <xdr:cxnSp macro="">
      <xdr:nvCxnSpPr>
        <xdr:cNvPr id="345" name="直線コネクタ 344"/>
        <xdr:cNvCxnSpPr/>
      </xdr:nvCxnSpPr>
      <xdr:spPr>
        <a:xfrm>
          <a:off x="10388600" y="992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115428</xdr:rowOff>
    </xdr:from>
    <xdr:ext cx="534377" cy="259045"/>
    <xdr:sp macro="" textlink="">
      <xdr:nvSpPr>
        <xdr:cNvPr id="346" name="普通建設事業費最大値テキスト"/>
        <xdr:cNvSpPr txBox="1"/>
      </xdr:nvSpPr>
      <xdr:spPr>
        <a:xfrm>
          <a:off x="10528300" y="85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74,475</a:t>
          </a:r>
          <a:endParaRPr kumimoji="1" lang="ja-JP" altLang="en-US" sz="1000" b="1">
            <a:latin typeface="ＭＳ Ｐゴシック"/>
          </a:endParaRPr>
        </a:p>
      </xdr:txBody>
    </xdr:sp>
    <xdr:clientData/>
  </xdr:oneCellAnchor>
  <xdr:twoCellAnchor>
    <xdr:from>
      <xdr:col>15</xdr:col>
      <xdr:colOff>92075</xdr:colOff>
      <xdr:row>50</xdr:row>
      <xdr:rowOff>168751</xdr:rowOff>
    </xdr:from>
    <xdr:to>
      <xdr:col>15</xdr:col>
      <xdr:colOff>269875</xdr:colOff>
      <xdr:row>50</xdr:row>
      <xdr:rowOff>168751</xdr:rowOff>
    </xdr:to>
    <xdr:cxnSp macro="">
      <xdr:nvCxnSpPr>
        <xdr:cNvPr id="347" name="直線コネクタ 346"/>
        <xdr:cNvCxnSpPr/>
      </xdr:nvCxnSpPr>
      <xdr:spPr>
        <a:xfrm>
          <a:off x="10388600" y="87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12827</xdr:rowOff>
    </xdr:from>
    <xdr:to>
      <xdr:col>15</xdr:col>
      <xdr:colOff>180975</xdr:colOff>
      <xdr:row>55</xdr:row>
      <xdr:rowOff>126212</xdr:rowOff>
    </xdr:to>
    <xdr:cxnSp macro="">
      <xdr:nvCxnSpPr>
        <xdr:cNvPr id="348" name="直線コネクタ 347"/>
        <xdr:cNvCxnSpPr/>
      </xdr:nvCxnSpPr>
      <xdr:spPr>
        <a:xfrm flipV="1">
          <a:off x="9639300" y="9442577"/>
          <a:ext cx="8382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112710</xdr:rowOff>
    </xdr:from>
    <xdr:ext cx="534377" cy="259045"/>
    <xdr:sp macro="" textlink="">
      <xdr:nvSpPr>
        <xdr:cNvPr id="349" name="普通建設事業費平均値テキスト"/>
        <xdr:cNvSpPr txBox="1"/>
      </xdr:nvSpPr>
      <xdr:spPr>
        <a:xfrm>
          <a:off x="10528300" y="919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39,951</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89833</xdr:rowOff>
    </xdr:from>
    <xdr:to>
      <xdr:col>15</xdr:col>
      <xdr:colOff>231775</xdr:colOff>
      <xdr:row>55</xdr:row>
      <xdr:rowOff>19983</xdr:rowOff>
    </xdr:to>
    <xdr:sp macro="" textlink="">
      <xdr:nvSpPr>
        <xdr:cNvPr id="350" name="フローチャート : 判断 349"/>
        <xdr:cNvSpPr/>
      </xdr:nvSpPr>
      <xdr:spPr>
        <a:xfrm>
          <a:off x="104267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76797</xdr:rowOff>
    </xdr:from>
    <xdr:to>
      <xdr:col>14</xdr:col>
      <xdr:colOff>28575</xdr:colOff>
      <xdr:row>55</xdr:row>
      <xdr:rowOff>126212</xdr:rowOff>
    </xdr:to>
    <xdr:cxnSp macro="">
      <xdr:nvCxnSpPr>
        <xdr:cNvPr id="351" name="直線コネクタ 350"/>
        <xdr:cNvCxnSpPr/>
      </xdr:nvCxnSpPr>
      <xdr:spPr>
        <a:xfrm>
          <a:off x="8750300" y="9506547"/>
          <a:ext cx="889000" cy="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132505</xdr:rowOff>
    </xdr:from>
    <xdr:to>
      <xdr:col>14</xdr:col>
      <xdr:colOff>79375</xdr:colOff>
      <xdr:row>55</xdr:row>
      <xdr:rowOff>62655</xdr:rowOff>
    </xdr:to>
    <xdr:sp macro="" textlink="">
      <xdr:nvSpPr>
        <xdr:cNvPr id="352" name="フローチャート : 判断 351"/>
        <xdr:cNvSpPr/>
      </xdr:nvSpPr>
      <xdr:spPr>
        <a:xfrm>
          <a:off x="9588500" y="939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79182</xdr:rowOff>
    </xdr:from>
    <xdr:ext cx="534377" cy="259045"/>
    <xdr:sp macro="" textlink="">
      <xdr:nvSpPr>
        <xdr:cNvPr id="353" name="テキスト ボックス 352"/>
        <xdr:cNvSpPr txBox="1"/>
      </xdr:nvSpPr>
      <xdr:spPr>
        <a:xfrm>
          <a:off x="9372111" y="91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37,711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76797</xdr:rowOff>
    </xdr:from>
    <xdr:to>
      <xdr:col>12</xdr:col>
      <xdr:colOff>511175</xdr:colOff>
      <xdr:row>56</xdr:row>
      <xdr:rowOff>40069</xdr:rowOff>
    </xdr:to>
    <xdr:cxnSp macro="">
      <xdr:nvCxnSpPr>
        <xdr:cNvPr id="354" name="直線コネクタ 353"/>
        <xdr:cNvCxnSpPr/>
      </xdr:nvCxnSpPr>
      <xdr:spPr>
        <a:xfrm flipV="1">
          <a:off x="7861300" y="9506547"/>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115189</xdr:rowOff>
    </xdr:from>
    <xdr:to>
      <xdr:col>12</xdr:col>
      <xdr:colOff>561975</xdr:colOff>
      <xdr:row>56</xdr:row>
      <xdr:rowOff>45339</xdr:rowOff>
    </xdr:to>
    <xdr:sp macro="" textlink="">
      <xdr:nvSpPr>
        <xdr:cNvPr id="355" name="フローチャート : 判断 354"/>
        <xdr:cNvSpPr/>
      </xdr:nvSpPr>
      <xdr:spPr>
        <a:xfrm>
          <a:off x="8699500" y="954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36466</xdr:rowOff>
    </xdr:from>
    <xdr:ext cx="534377" cy="259045"/>
    <xdr:sp macro="" textlink="">
      <xdr:nvSpPr>
        <xdr:cNvPr id="356" name="テキスト ボックス 355"/>
        <xdr:cNvSpPr txBox="1"/>
      </xdr:nvSpPr>
      <xdr:spPr>
        <a:xfrm>
          <a:off x="8483111" y="963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29,620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40069</xdr:rowOff>
    </xdr:from>
    <xdr:to>
      <xdr:col>11</xdr:col>
      <xdr:colOff>307975</xdr:colOff>
      <xdr:row>57</xdr:row>
      <xdr:rowOff>45955</xdr:rowOff>
    </xdr:to>
    <xdr:cxnSp macro="">
      <xdr:nvCxnSpPr>
        <xdr:cNvPr id="357" name="直線コネクタ 356"/>
        <xdr:cNvCxnSpPr/>
      </xdr:nvCxnSpPr>
      <xdr:spPr>
        <a:xfrm flipV="1">
          <a:off x="6972300" y="9641269"/>
          <a:ext cx="889000" cy="177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143649</xdr:rowOff>
    </xdr:from>
    <xdr:to>
      <xdr:col>11</xdr:col>
      <xdr:colOff>358775</xdr:colOff>
      <xdr:row>56</xdr:row>
      <xdr:rowOff>73799</xdr:rowOff>
    </xdr:to>
    <xdr:sp macro="" textlink="">
      <xdr:nvSpPr>
        <xdr:cNvPr id="358" name="フローチャート : 判断 357"/>
        <xdr:cNvSpPr/>
      </xdr:nvSpPr>
      <xdr:spPr>
        <a:xfrm>
          <a:off x="7810500" y="95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90326</xdr:rowOff>
    </xdr:from>
    <xdr:ext cx="534377" cy="259045"/>
    <xdr:sp macro="" textlink="">
      <xdr:nvSpPr>
        <xdr:cNvPr id="359" name="テキスト ボックス 358"/>
        <xdr:cNvSpPr txBox="1"/>
      </xdr:nvSpPr>
      <xdr:spPr>
        <a:xfrm>
          <a:off x="7594111" y="934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28,126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27025</xdr:rowOff>
    </xdr:from>
    <xdr:to>
      <xdr:col>10</xdr:col>
      <xdr:colOff>155575</xdr:colOff>
      <xdr:row>56</xdr:row>
      <xdr:rowOff>128625</xdr:rowOff>
    </xdr:to>
    <xdr:sp macro="" textlink="">
      <xdr:nvSpPr>
        <xdr:cNvPr id="360" name="フローチャート : 判断 359"/>
        <xdr:cNvSpPr/>
      </xdr:nvSpPr>
      <xdr:spPr>
        <a:xfrm>
          <a:off x="6921500" y="962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145152</xdr:rowOff>
    </xdr:from>
    <xdr:ext cx="534377" cy="259045"/>
    <xdr:sp macro="" textlink="">
      <xdr:nvSpPr>
        <xdr:cNvPr id="361" name="テキスト ボックス 360"/>
        <xdr:cNvSpPr txBox="1"/>
      </xdr:nvSpPr>
      <xdr:spPr>
        <a:xfrm>
          <a:off x="6705111" y="940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25,248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133477</xdr:rowOff>
    </xdr:from>
    <xdr:to>
      <xdr:col>15</xdr:col>
      <xdr:colOff>231775</xdr:colOff>
      <xdr:row>55</xdr:row>
      <xdr:rowOff>63627</xdr:rowOff>
    </xdr:to>
    <xdr:sp macro="" textlink="">
      <xdr:nvSpPr>
        <xdr:cNvPr id="367" name="円/楕円 366"/>
        <xdr:cNvSpPr/>
      </xdr:nvSpPr>
      <xdr:spPr>
        <a:xfrm>
          <a:off x="10426700" y="93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111904</xdr:rowOff>
    </xdr:from>
    <xdr:ext cx="534377" cy="259045"/>
    <xdr:sp macro="" textlink="">
      <xdr:nvSpPr>
        <xdr:cNvPr id="368" name="普通建設事業費該当値テキスト"/>
        <xdr:cNvSpPr txBox="1"/>
      </xdr:nvSpPr>
      <xdr:spPr>
        <a:xfrm>
          <a:off x="10528300" y="937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37,660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75412</xdr:rowOff>
    </xdr:from>
    <xdr:to>
      <xdr:col>14</xdr:col>
      <xdr:colOff>79375</xdr:colOff>
      <xdr:row>56</xdr:row>
      <xdr:rowOff>5562</xdr:rowOff>
    </xdr:to>
    <xdr:sp macro="" textlink="">
      <xdr:nvSpPr>
        <xdr:cNvPr id="369" name="円/楕円 368"/>
        <xdr:cNvSpPr/>
      </xdr:nvSpPr>
      <xdr:spPr>
        <a:xfrm>
          <a:off x="9588500" y="9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168139</xdr:rowOff>
    </xdr:from>
    <xdr:ext cx="534377" cy="259045"/>
    <xdr:sp macro="" textlink="">
      <xdr:nvSpPr>
        <xdr:cNvPr id="370" name="テキスト ボックス 369"/>
        <xdr:cNvSpPr txBox="1"/>
      </xdr:nvSpPr>
      <xdr:spPr>
        <a:xfrm>
          <a:off x="9372111" y="95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31,708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25997</xdr:rowOff>
    </xdr:from>
    <xdr:to>
      <xdr:col>12</xdr:col>
      <xdr:colOff>561975</xdr:colOff>
      <xdr:row>55</xdr:row>
      <xdr:rowOff>127597</xdr:rowOff>
    </xdr:to>
    <xdr:sp macro="" textlink="">
      <xdr:nvSpPr>
        <xdr:cNvPr id="371" name="円/楕円 370"/>
        <xdr:cNvSpPr/>
      </xdr:nvSpPr>
      <xdr:spPr>
        <a:xfrm>
          <a:off x="8699500" y="945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144124</xdr:rowOff>
    </xdr:from>
    <xdr:ext cx="534377" cy="259045"/>
    <xdr:sp macro="" textlink="">
      <xdr:nvSpPr>
        <xdr:cNvPr id="372" name="テキスト ボックス 371"/>
        <xdr:cNvSpPr txBox="1"/>
      </xdr:nvSpPr>
      <xdr:spPr>
        <a:xfrm>
          <a:off x="8483111" y="923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34,302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160719</xdr:rowOff>
    </xdr:from>
    <xdr:to>
      <xdr:col>11</xdr:col>
      <xdr:colOff>358775</xdr:colOff>
      <xdr:row>56</xdr:row>
      <xdr:rowOff>90869</xdr:rowOff>
    </xdr:to>
    <xdr:sp macro="" textlink="">
      <xdr:nvSpPr>
        <xdr:cNvPr id="373" name="円/楕円 372"/>
        <xdr:cNvSpPr/>
      </xdr:nvSpPr>
      <xdr:spPr>
        <a:xfrm>
          <a:off x="7810500" y="959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81996</xdr:rowOff>
    </xdr:from>
    <xdr:ext cx="534377" cy="259045"/>
    <xdr:sp macro="" textlink="">
      <xdr:nvSpPr>
        <xdr:cNvPr id="374" name="テキスト ボックス 373"/>
        <xdr:cNvSpPr txBox="1"/>
      </xdr:nvSpPr>
      <xdr:spPr>
        <a:xfrm>
          <a:off x="7594111" y="968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27,230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166605</xdr:rowOff>
    </xdr:from>
    <xdr:to>
      <xdr:col>10</xdr:col>
      <xdr:colOff>155575</xdr:colOff>
      <xdr:row>57</xdr:row>
      <xdr:rowOff>96755</xdr:rowOff>
    </xdr:to>
    <xdr:sp macro="" textlink="">
      <xdr:nvSpPr>
        <xdr:cNvPr id="375" name="円/楕円 374"/>
        <xdr:cNvSpPr/>
      </xdr:nvSpPr>
      <xdr:spPr>
        <a:xfrm>
          <a:off x="6921500" y="976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87882</xdr:rowOff>
    </xdr:from>
    <xdr:ext cx="534377" cy="259045"/>
    <xdr:sp macro="" textlink="">
      <xdr:nvSpPr>
        <xdr:cNvPr id="376" name="テキスト ボックス 375"/>
        <xdr:cNvSpPr txBox="1"/>
      </xdr:nvSpPr>
      <xdr:spPr>
        <a:xfrm>
          <a:off x="6705111" y="98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139471</xdr:rowOff>
    </xdr:from>
    <xdr:to>
      <xdr:col>15</xdr:col>
      <xdr:colOff>180340</xdr:colOff>
      <xdr:row>78</xdr:row>
      <xdr:rowOff>139700</xdr:rowOff>
    </xdr:to>
    <xdr:cxnSp macro="">
      <xdr:nvCxnSpPr>
        <xdr:cNvPr id="398" name="直線コネクタ 397"/>
        <xdr:cNvCxnSpPr/>
      </xdr:nvCxnSpPr>
      <xdr:spPr>
        <a:xfrm flipV="1">
          <a:off x="10475595" y="12140971"/>
          <a:ext cx="1270" cy="1371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0" name="直線コネクタ 39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86148</xdr:rowOff>
    </xdr:from>
    <xdr:ext cx="534377" cy="259045"/>
    <xdr:sp macro="" textlink="">
      <xdr:nvSpPr>
        <xdr:cNvPr id="401" name="普通建設事業費 （ うち新規整備　）最大値テキスト"/>
        <xdr:cNvSpPr txBox="1"/>
      </xdr:nvSpPr>
      <xdr:spPr>
        <a:xfrm>
          <a:off x="10528300" y="1191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60,010</a:t>
          </a:r>
          <a:endParaRPr kumimoji="1" lang="ja-JP" altLang="en-US" sz="1000" b="1">
            <a:latin typeface="ＭＳ Ｐゴシック"/>
          </a:endParaRPr>
        </a:p>
      </xdr:txBody>
    </xdr:sp>
    <xdr:clientData/>
  </xdr:oneCellAnchor>
  <xdr:twoCellAnchor>
    <xdr:from>
      <xdr:col>15</xdr:col>
      <xdr:colOff>92075</xdr:colOff>
      <xdr:row>70</xdr:row>
      <xdr:rowOff>139471</xdr:rowOff>
    </xdr:from>
    <xdr:to>
      <xdr:col>15</xdr:col>
      <xdr:colOff>269875</xdr:colOff>
      <xdr:row>70</xdr:row>
      <xdr:rowOff>139471</xdr:rowOff>
    </xdr:to>
    <xdr:cxnSp macro="">
      <xdr:nvCxnSpPr>
        <xdr:cNvPr id="402" name="直線コネクタ 401"/>
        <xdr:cNvCxnSpPr/>
      </xdr:nvCxnSpPr>
      <xdr:spPr>
        <a:xfrm>
          <a:off x="10388600" y="1214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107238</xdr:rowOff>
    </xdr:from>
    <xdr:to>
      <xdr:col>15</xdr:col>
      <xdr:colOff>180975</xdr:colOff>
      <xdr:row>78</xdr:row>
      <xdr:rowOff>139700</xdr:rowOff>
    </xdr:to>
    <xdr:cxnSp macro="">
      <xdr:nvCxnSpPr>
        <xdr:cNvPr id="403" name="直線コネクタ 402"/>
        <xdr:cNvCxnSpPr/>
      </xdr:nvCxnSpPr>
      <xdr:spPr>
        <a:xfrm>
          <a:off x="9639300" y="13137438"/>
          <a:ext cx="838200" cy="37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119459</xdr:rowOff>
    </xdr:from>
    <xdr:ext cx="534377" cy="259045"/>
    <xdr:sp macro="" textlink="">
      <xdr:nvSpPr>
        <xdr:cNvPr id="404" name="普通建設事業費 （ うち新規整備　）平均値テキスト"/>
        <xdr:cNvSpPr txBox="1"/>
      </xdr:nvSpPr>
      <xdr:spPr>
        <a:xfrm>
          <a:off x="10528300" y="1297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14,664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96582</xdr:rowOff>
    </xdr:from>
    <xdr:to>
      <xdr:col>15</xdr:col>
      <xdr:colOff>231775</xdr:colOff>
      <xdr:row>77</xdr:row>
      <xdr:rowOff>26732</xdr:rowOff>
    </xdr:to>
    <xdr:sp macro="" textlink="">
      <xdr:nvSpPr>
        <xdr:cNvPr id="405" name="フローチャート : 判断 404"/>
        <xdr:cNvSpPr/>
      </xdr:nvSpPr>
      <xdr:spPr>
        <a:xfrm>
          <a:off x="104267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115326</xdr:rowOff>
    </xdr:from>
    <xdr:to>
      <xdr:col>14</xdr:col>
      <xdr:colOff>79375</xdr:colOff>
      <xdr:row>77</xdr:row>
      <xdr:rowOff>45476</xdr:rowOff>
    </xdr:to>
    <xdr:sp macro="" textlink="">
      <xdr:nvSpPr>
        <xdr:cNvPr id="406" name="フローチャート : 判断 405"/>
        <xdr:cNvSpPr/>
      </xdr:nvSpPr>
      <xdr:spPr>
        <a:xfrm>
          <a:off x="9588500" y="1314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36603</xdr:rowOff>
    </xdr:from>
    <xdr:ext cx="534377" cy="259045"/>
    <xdr:sp macro="" textlink="">
      <xdr:nvSpPr>
        <xdr:cNvPr id="407" name="テキスト ボックス 406"/>
        <xdr:cNvSpPr txBox="1"/>
      </xdr:nvSpPr>
      <xdr:spPr>
        <a:xfrm>
          <a:off x="9372111" y="1323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88900</xdr:rowOff>
    </xdr:from>
    <xdr:to>
      <xdr:col>15</xdr:col>
      <xdr:colOff>231775</xdr:colOff>
      <xdr:row>79</xdr:row>
      <xdr:rowOff>19050</xdr:rowOff>
    </xdr:to>
    <xdr:sp macro="" textlink="">
      <xdr:nvSpPr>
        <xdr:cNvPr id="413" name="円/楕円 412"/>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3827</xdr:rowOff>
    </xdr:from>
    <xdr:ext cx="249299" cy="259045"/>
    <xdr:sp macro="" textlink="">
      <xdr:nvSpPr>
        <xdr:cNvPr id="414" name="普通建設事業費 （ うち新規整備　）該当値テキスト"/>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56438</xdr:rowOff>
    </xdr:from>
    <xdr:to>
      <xdr:col>14</xdr:col>
      <xdr:colOff>79375</xdr:colOff>
      <xdr:row>76</xdr:row>
      <xdr:rowOff>158038</xdr:rowOff>
    </xdr:to>
    <xdr:sp macro="" textlink="">
      <xdr:nvSpPr>
        <xdr:cNvPr id="415" name="円/楕円 414"/>
        <xdr:cNvSpPr/>
      </xdr:nvSpPr>
      <xdr:spPr>
        <a:xfrm>
          <a:off x="9588500" y="130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3115</xdr:rowOff>
    </xdr:from>
    <xdr:ext cx="534377" cy="259045"/>
    <xdr:sp macro="" textlink="">
      <xdr:nvSpPr>
        <xdr:cNvPr id="416" name="テキスト ボックス 415"/>
        <xdr:cNvSpPr txBox="1"/>
      </xdr:nvSpPr>
      <xdr:spPr>
        <a:xfrm>
          <a:off x="9372111" y="1286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25,985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7" name="直線コネクタ 42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8" name="テキスト ボックス 42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9" name="直線コネクタ 42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0" name="テキスト ボックス 42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1" name="直線コネクタ 43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2" name="テキスト ボックス 43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3" name="直線コネクタ 43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34" name="テキスト ボックス 43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5" name="直線コネクタ 43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6" name="テキスト ボックス 43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106873</xdr:rowOff>
    </xdr:from>
    <xdr:to>
      <xdr:col>15</xdr:col>
      <xdr:colOff>180340</xdr:colOff>
      <xdr:row>98</xdr:row>
      <xdr:rowOff>129093</xdr:rowOff>
    </xdr:to>
    <xdr:cxnSp macro="">
      <xdr:nvCxnSpPr>
        <xdr:cNvPr id="438" name="直線コネクタ 437"/>
        <xdr:cNvCxnSpPr/>
      </xdr:nvCxnSpPr>
      <xdr:spPr>
        <a:xfrm flipV="1">
          <a:off x="10475595" y="15537373"/>
          <a:ext cx="1270" cy="139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132920</xdr:rowOff>
    </xdr:from>
    <xdr:ext cx="378565" cy="259045"/>
    <xdr:sp macro="" textlink="">
      <xdr:nvSpPr>
        <xdr:cNvPr id="439" name="普通建設事業費 （ うち更新整備　）最小値テキスト"/>
        <xdr:cNvSpPr txBox="1"/>
      </xdr:nvSpPr>
      <xdr:spPr>
        <a:xfrm>
          <a:off x="10528300" y="16935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15</xdr:col>
      <xdr:colOff>92075</xdr:colOff>
      <xdr:row>98</xdr:row>
      <xdr:rowOff>129093</xdr:rowOff>
    </xdr:from>
    <xdr:to>
      <xdr:col>15</xdr:col>
      <xdr:colOff>269875</xdr:colOff>
      <xdr:row>98</xdr:row>
      <xdr:rowOff>129093</xdr:rowOff>
    </xdr:to>
    <xdr:cxnSp macro="">
      <xdr:nvCxnSpPr>
        <xdr:cNvPr id="440" name="直線コネクタ 439"/>
        <xdr:cNvCxnSpPr/>
      </xdr:nvCxnSpPr>
      <xdr:spPr>
        <a:xfrm>
          <a:off x="10388600" y="16931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53550</xdr:rowOff>
    </xdr:from>
    <xdr:ext cx="534377" cy="259045"/>
    <xdr:sp macro="" textlink="">
      <xdr:nvSpPr>
        <xdr:cNvPr id="441" name="普通建設事業費 （ うち更新整備　）最大値テキスト"/>
        <xdr:cNvSpPr txBox="1"/>
      </xdr:nvSpPr>
      <xdr:spPr>
        <a:xfrm>
          <a:off x="10528300" y="1531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61,436</a:t>
          </a:r>
          <a:endParaRPr kumimoji="1" lang="ja-JP" altLang="en-US" sz="1000" b="1">
            <a:latin typeface="ＭＳ Ｐゴシック"/>
          </a:endParaRPr>
        </a:p>
      </xdr:txBody>
    </xdr:sp>
    <xdr:clientData/>
  </xdr:oneCellAnchor>
  <xdr:twoCellAnchor>
    <xdr:from>
      <xdr:col>15</xdr:col>
      <xdr:colOff>92075</xdr:colOff>
      <xdr:row>90</xdr:row>
      <xdr:rowOff>106873</xdr:rowOff>
    </xdr:from>
    <xdr:to>
      <xdr:col>15</xdr:col>
      <xdr:colOff>269875</xdr:colOff>
      <xdr:row>90</xdr:row>
      <xdr:rowOff>106873</xdr:rowOff>
    </xdr:to>
    <xdr:cxnSp macro="">
      <xdr:nvCxnSpPr>
        <xdr:cNvPr id="442" name="直線コネクタ 441"/>
        <xdr:cNvCxnSpPr/>
      </xdr:nvCxnSpPr>
      <xdr:spPr>
        <a:xfrm>
          <a:off x="10388600" y="1553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154398</xdr:rowOff>
    </xdr:from>
    <xdr:to>
      <xdr:col>15</xdr:col>
      <xdr:colOff>180975</xdr:colOff>
      <xdr:row>97</xdr:row>
      <xdr:rowOff>87351</xdr:rowOff>
    </xdr:to>
    <xdr:cxnSp macro="">
      <xdr:nvCxnSpPr>
        <xdr:cNvPr id="443" name="直線コネクタ 442"/>
        <xdr:cNvCxnSpPr/>
      </xdr:nvCxnSpPr>
      <xdr:spPr>
        <a:xfrm flipV="1">
          <a:off x="9639300" y="16099248"/>
          <a:ext cx="838200" cy="61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165876</xdr:rowOff>
    </xdr:from>
    <xdr:ext cx="534377" cy="259045"/>
    <xdr:sp macro="" textlink="">
      <xdr:nvSpPr>
        <xdr:cNvPr id="444" name="普通建設事業費 （ うち更新整備　）平均値テキスト"/>
        <xdr:cNvSpPr txBox="1"/>
      </xdr:nvSpPr>
      <xdr:spPr>
        <a:xfrm>
          <a:off x="10528300" y="16453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18,189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15999</xdr:rowOff>
    </xdr:from>
    <xdr:to>
      <xdr:col>15</xdr:col>
      <xdr:colOff>231775</xdr:colOff>
      <xdr:row>96</xdr:row>
      <xdr:rowOff>117599</xdr:rowOff>
    </xdr:to>
    <xdr:sp macro="" textlink="">
      <xdr:nvSpPr>
        <xdr:cNvPr id="445" name="フローチャート : 判断 444"/>
        <xdr:cNvSpPr/>
      </xdr:nvSpPr>
      <xdr:spPr>
        <a:xfrm>
          <a:off x="104267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75481</xdr:rowOff>
    </xdr:from>
    <xdr:to>
      <xdr:col>14</xdr:col>
      <xdr:colOff>79375</xdr:colOff>
      <xdr:row>97</xdr:row>
      <xdr:rowOff>5631</xdr:rowOff>
    </xdr:to>
    <xdr:sp macro="" textlink="">
      <xdr:nvSpPr>
        <xdr:cNvPr id="446" name="フローチャート : 判断 445"/>
        <xdr:cNvSpPr/>
      </xdr:nvSpPr>
      <xdr:spPr>
        <a:xfrm>
          <a:off x="9588500" y="16534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22158</xdr:rowOff>
    </xdr:from>
    <xdr:ext cx="534377" cy="259045"/>
    <xdr:sp macro="" textlink="">
      <xdr:nvSpPr>
        <xdr:cNvPr id="447" name="テキスト ボックス 446"/>
        <xdr:cNvSpPr txBox="1"/>
      </xdr:nvSpPr>
      <xdr:spPr>
        <a:xfrm>
          <a:off x="9372111" y="1630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15,587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8" name="テキスト ボックス 44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9" name="テキスト ボックス 44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0" name="テキスト ボックス 44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1" name="テキスト ボックス 45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2" name="テキスト ボックス 45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103598</xdr:rowOff>
    </xdr:from>
    <xdr:to>
      <xdr:col>15</xdr:col>
      <xdr:colOff>231775</xdr:colOff>
      <xdr:row>94</xdr:row>
      <xdr:rowOff>33748</xdr:rowOff>
    </xdr:to>
    <xdr:sp macro="" textlink="">
      <xdr:nvSpPr>
        <xdr:cNvPr id="453" name="円/楕円 452"/>
        <xdr:cNvSpPr/>
      </xdr:nvSpPr>
      <xdr:spPr>
        <a:xfrm>
          <a:off x="10426700" y="1604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126475</xdr:rowOff>
    </xdr:from>
    <xdr:ext cx="534377" cy="259045"/>
    <xdr:sp macro="" textlink="">
      <xdr:nvSpPr>
        <xdr:cNvPr id="454" name="普通建設事業費 （ うち更新整備　）該当値テキスト"/>
        <xdr:cNvSpPr txBox="1"/>
      </xdr:nvSpPr>
      <xdr:spPr>
        <a:xfrm>
          <a:off x="10528300" y="158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36551</xdr:rowOff>
    </xdr:from>
    <xdr:to>
      <xdr:col>14</xdr:col>
      <xdr:colOff>79375</xdr:colOff>
      <xdr:row>97</xdr:row>
      <xdr:rowOff>138151</xdr:rowOff>
    </xdr:to>
    <xdr:sp macro="" textlink="">
      <xdr:nvSpPr>
        <xdr:cNvPr id="455" name="円/楕円 454"/>
        <xdr:cNvSpPr/>
      </xdr:nvSpPr>
      <xdr:spPr>
        <a:xfrm>
          <a:off x="9588500" y="1666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97</xdr:row>
      <xdr:rowOff>129278</xdr:rowOff>
    </xdr:from>
    <xdr:ext cx="469744" cy="259045"/>
    <xdr:sp macro="" textlink="">
      <xdr:nvSpPr>
        <xdr:cNvPr id="456" name="テキスト ボックス 455"/>
        <xdr:cNvSpPr txBox="1"/>
      </xdr:nvSpPr>
      <xdr:spPr>
        <a:xfrm>
          <a:off x="9404427"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7" name="正方形/長方形 45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8" name="正方形/長方形 45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9" name="正方形/長方形 45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0" name="正方形/長方形 45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1" name="正方形/長方形 46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2" name="正方形/長方形 46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3" name="正方形/長方形 46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4" name="正方形/長方形 46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5" name="テキスト ボックス 46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6" name="直線コネクタ 46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7" name="直線コネクタ 46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8" name="テキスト ボックス 46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69" name="直線コネクタ 46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0" name="テキスト ボックス 46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1" name="直線コネクタ 47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72" name="テキスト ボックス 47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3" name="直線コネクタ 47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74" name="テキスト ボックス 47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5" name="直線コネクタ 47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76" name="テキスト ボックス 47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159108</xdr:rowOff>
    </xdr:from>
    <xdr:to>
      <xdr:col>23</xdr:col>
      <xdr:colOff>516889</xdr:colOff>
      <xdr:row>38</xdr:row>
      <xdr:rowOff>139700</xdr:rowOff>
    </xdr:to>
    <xdr:cxnSp macro="">
      <xdr:nvCxnSpPr>
        <xdr:cNvPr id="478" name="直線コネクタ 477"/>
        <xdr:cNvCxnSpPr/>
      </xdr:nvCxnSpPr>
      <xdr:spPr>
        <a:xfrm flipV="1">
          <a:off x="16317595" y="5474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7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0" name="直線コネクタ 47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105785</xdr:rowOff>
    </xdr:from>
    <xdr:ext cx="534377" cy="259045"/>
    <xdr:sp macro="" textlink="">
      <xdr:nvSpPr>
        <xdr:cNvPr id="481" name="災害復旧事業費最大値テキスト"/>
        <xdr:cNvSpPr txBox="1"/>
      </xdr:nvSpPr>
      <xdr:spPr>
        <a:xfrm>
          <a:off x="16370300" y="52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31</xdr:row>
      <xdr:rowOff>159108</xdr:rowOff>
    </xdr:from>
    <xdr:to>
      <xdr:col>23</xdr:col>
      <xdr:colOff>606425</xdr:colOff>
      <xdr:row>31</xdr:row>
      <xdr:rowOff>159108</xdr:rowOff>
    </xdr:to>
    <xdr:cxnSp macro="">
      <xdr:nvCxnSpPr>
        <xdr:cNvPr id="482" name="直線コネクタ 481"/>
        <xdr:cNvCxnSpPr/>
      </xdr:nvCxnSpPr>
      <xdr:spPr>
        <a:xfrm>
          <a:off x="16230600" y="54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125138</xdr:rowOff>
    </xdr:from>
    <xdr:to>
      <xdr:col>23</xdr:col>
      <xdr:colOff>517525</xdr:colOff>
      <xdr:row>38</xdr:row>
      <xdr:rowOff>135699</xdr:rowOff>
    </xdr:to>
    <xdr:cxnSp macro="">
      <xdr:nvCxnSpPr>
        <xdr:cNvPr id="483" name="直線コネクタ 482"/>
        <xdr:cNvCxnSpPr/>
      </xdr:nvCxnSpPr>
      <xdr:spPr>
        <a:xfrm>
          <a:off x="15481300" y="6640238"/>
          <a:ext cx="838200" cy="1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33436</xdr:rowOff>
    </xdr:from>
    <xdr:ext cx="469744" cy="259045"/>
    <xdr:sp macro="" textlink="">
      <xdr:nvSpPr>
        <xdr:cNvPr id="484" name="災害復旧事業費平均値テキスト"/>
        <xdr:cNvSpPr txBox="1"/>
      </xdr:nvSpPr>
      <xdr:spPr>
        <a:xfrm>
          <a:off x="16370300" y="6377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10559</xdr:rowOff>
    </xdr:from>
    <xdr:to>
      <xdr:col>23</xdr:col>
      <xdr:colOff>568325</xdr:colOff>
      <xdr:row>38</xdr:row>
      <xdr:rowOff>112159</xdr:rowOff>
    </xdr:to>
    <xdr:sp macro="" textlink="">
      <xdr:nvSpPr>
        <xdr:cNvPr id="485" name="フローチャート : 判断 484"/>
        <xdr:cNvSpPr/>
      </xdr:nvSpPr>
      <xdr:spPr>
        <a:xfrm>
          <a:off x="16268700" y="652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125138</xdr:rowOff>
    </xdr:from>
    <xdr:to>
      <xdr:col>22</xdr:col>
      <xdr:colOff>365125</xdr:colOff>
      <xdr:row>38</xdr:row>
      <xdr:rowOff>136225</xdr:rowOff>
    </xdr:to>
    <xdr:cxnSp macro="">
      <xdr:nvCxnSpPr>
        <xdr:cNvPr id="486" name="直線コネクタ 485"/>
        <xdr:cNvCxnSpPr/>
      </xdr:nvCxnSpPr>
      <xdr:spPr>
        <a:xfrm flipV="1">
          <a:off x="14592300" y="6640238"/>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81973</xdr:rowOff>
    </xdr:from>
    <xdr:to>
      <xdr:col>22</xdr:col>
      <xdr:colOff>415925</xdr:colOff>
      <xdr:row>39</xdr:row>
      <xdr:rowOff>12123</xdr:rowOff>
    </xdr:to>
    <xdr:sp macro="" textlink="">
      <xdr:nvSpPr>
        <xdr:cNvPr id="487" name="フローチャート : 判断 486"/>
        <xdr:cNvSpPr/>
      </xdr:nvSpPr>
      <xdr:spPr>
        <a:xfrm>
          <a:off x="15430500" y="65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3250</xdr:rowOff>
    </xdr:from>
    <xdr:ext cx="378565" cy="259045"/>
    <xdr:sp macro="" textlink="">
      <xdr:nvSpPr>
        <xdr:cNvPr id="488" name="テキスト ボックス 487"/>
        <xdr:cNvSpPr txBox="1"/>
      </xdr:nvSpPr>
      <xdr:spPr>
        <a:xfrm>
          <a:off x="15292017" y="66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136225</xdr:rowOff>
    </xdr:from>
    <xdr:to>
      <xdr:col>21</xdr:col>
      <xdr:colOff>161925</xdr:colOff>
      <xdr:row>38</xdr:row>
      <xdr:rowOff>138580</xdr:rowOff>
    </xdr:to>
    <xdr:cxnSp macro="">
      <xdr:nvCxnSpPr>
        <xdr:cNvPr id="489" name="直線コネクタ 488"/>
        <xdr:cNvCxnSpPr/>
      </xdr:nvCxnSpPr>
      <xdr:spPr>
        <a:xfrm flipV="1">
          <a:off x="13703300" y="6651325"/>
          <a:ext cx="889000" cy="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87254</xdr:rowOff>
    </xdr:from>
    <xdr:to>
      <xdr:col>21</xdr:col>
      <xdr:colOff>212725</xdr:colOff>
      <xdr:row>39</xdr:row>
      <xdr:rowOff>17404</xdr:rowOff>
    </xdr:to>
    <xdr:sp macro="" textlink="">
      <xdr:nvSpPr>
        <xdr:cNvPr id="490" name="フローチャート : 判断 489"/>
        <xdr:cNvSpPr/>
      </xdr:nvSpPr>
      <xdr:spPr>
        <a:xfrm>
          <a:off x="14541500" y="66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8531</xdr:rowOff>
    </xdr:from>
    <xdr:ext cx="313932" cy="259045"/>
    <xdr:sp macro="" textlink="">
      <xdr:nvSpPr>
        <xdr:cNvPr id="491" name="テキスト ボックス 490"/>
        <xdr:cNvSpPr txBox="1"/>
      </xdr:nvSpPr>
      <xdr:spPr>
        <a:xfrm>
          <a:off x="14435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138580</xdr:rowOff>
    </xdr:from>
    <xdr:to>
      <xdr:col>19</xdr:col>
      <xdr:colOff>644525</xdr:colOff>
      <xdr:row>38</xdr:row>
      <xdr:rowOff>139151</xdr:rowOff>
    </xdr:to>
    <xdr:cxnSp macro="">
      <xdr:nvCxnSpPr>
        <xdr:cNvPr id="492" name="直線コネクタ 491"/>
        <xdr:cNvCxnSpPr/>
      </xdr:nvCxnSpPr>
      <xdr:spPr>
        <a:xfrm flipV="1">
          <a:off x="12814300" y="6653680"/>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88374</xdr:rowOff>
    </xdr:from>
    <xdr:to>
      <xdr:col>20</xdr:col>
      <xdr:colOff>9525</xdr:colOff>
      <xdr:row>39</xdr:row>
      <xdr:rowOff>18524</xdr:rowOff>
    </xdr:to>
    <xdr:sp macro="" textlink="">
      <xdr:nvSpPr>
        <xdr:cNvPr id="493" name="フローチャート : 判断 492"/>
        <xdr:cNvSpPr/>
      </xdr:nvSpPr>
      <xdr:spPr>
        <a:xfrm>
          <a:off x="13652500" y="66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9651</xdr:rowOff>
    </xdr:from>
    <xdr:ext cx="313932" cy="259045"/>
    <xdr:sp macro="" textlink="">
      <xdr:nvSpPr>
        <xdr:cNvPr id="494" name="テキスト ボックス 493"/>
        <xdr:cNvSpPr txBox="1"/>
      </xdr:nvSpPr>
      <xdr:spPr>
        <a:xfrm>
          <a:off x="13546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88649</xdr:rowOff>
    </xdr:from>
    <xdr:to>
      <xdr:col>18</xdr:col>
      <xdr:colOff>492125</xdr:colOff>
      <xdr:row>39</xdr:row>
      <xdr:rowOff>18799</xdr:rowOff>
    </xdr:to>
    <xdr:sp macro="" textlink="">
      <xdr:nvSpPr>
        <xdr:cNvPr id="495" name="フローチャート : 判断 494"/>
        <xdr:cNvSpPr/>
      </xdr:nvSpPr>
      <xdr:spPr>
        <a:xfrm>
          <a:off x="12763500" y="6603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9926</xdr:rowOff>
    </xdr:from>
    <xdr:ext cx="313932" cy="259045"/>
    <xdr:sp macro="" textlink="">
      <xdr:nvSpPr>
        <xdr:cNvPr id="496" name="テキスト ボックス 495"/>
        <xdr:cNvSpPr txBox="1"/>
      </xdr:nvSpPr>
      <xdr:spPr>
        <a:xfrm>
          <a:off x="12657333" y="6696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7" name="テキスト ボックス 49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8" name="テキスト ボックス 49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9" name="テキスト ボックス 49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0" name="テキスト ボックス 49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1" name="テキスト ボックス 50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84899</xdr:rowOff>
    </xdr:from>
    <xdr:to>
      <xdr:col>23</xdr:col>
      <xdr:colOff>568325</xdr:colOff>
      <xdr:row>39</xdr:row>
      <xdr:rowOff>15049</xdr:rowOff>
    </xdr:to>
    <xdr:sp macro="" textlink="">
      <xdr:nvSpPr>
        <xdr:cNvPr id="502" name="円/楕円 501"/>
        <xdr:cNvSpPr/>
      </xdr:nvSpPr>
      <xdr:spPr>
        <a:xfrm>
          <a:off x="16268700" y="65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171276</xdr:rowOff>
    </xdr:from>
    <xdr:ext cx="378565" cy="259045"/>
    <xdr:sp macro="" textlink="">
      <xdr:nvSpPr>
        <xdr:cNvPr id="503" name="災害復旧事業費該当値テキスト"/>
        <xdr:cNvSpPr txBox="1"/>
      </xdr:nvSpPr>
      <xdr:spPr>
        <a:xfrm>
          <a:off x="16370300" y="6514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74338</xdr:rowOff>
    </xdr:from>
    <xdr:to>
      <xdr:col>22</xdr:col>
      <xdr:colOff>415925</xdr:colOff>
      <xdr:row>39</xdr:row>
      <xdr:rowOff>4488</xdr:rowOff>
    </xdr:to>
    <xdr:sp macro="" textlink="">
      <xdr:nvSpPr>
        <xdr:cNvPr id="504" name="円/楕円 503"/>
        <xdr:cNvSpPr/>
      </xdr:nvSpPr>
      <xdr:spPr>
        <a:xfrm>
          <a:off x="15430500" y="658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21015</xdr:rowOff>
    </xdr:from>
    <xdr:ext cx="378565" cy="259045"/>
    <xdr:sp macro="" textlink="">
      <xdr:nvSpPr>
        <xdr:cNvPr id="505" name="テキスト ボックス 504"/>
        <xdr:cNvSpPr txBox="1"/>
      </xdr:nvSpPr>
      <xdr:spPr>
        <a:xfrm>
          <a:off x="15292017" y="6364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85425</xdr:rowOff>
    </xdr:from>
    <xdr:to>
      <xdr:col>21</xdr:col>
      <xdr:colOff>212725</xdr:colOff>
      <xdr:row>39</xdr:row>
      <xdr:rowOff>15575</xdr:rowOff>
    </xdr:to>
    <xdr:sp macro="" textlink="">
      <xdr:nvSpPr>
        <xdr:cNvPr id="506" name="円/楕円 505"/>
        <xdr:cNvSpPr/>
      </xdr:nvSpPr>
      <xdr:spPr>
        <a:xfrm>
          <a:off x="14541500" y="660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32102</xdr:rowOff>
    </xdr:from>
    <xdr:ext cx="378565" cy="259045"/>
    <xdr:sp macro="" textlink="">
      <xdr:nvSpPr>
        <xdr:cNvPr id="507" name="テキスト ボックス 506"/>
        <xdr:cNvSpPr txBox="1"/>
      </xdr:nvSpPr>
      <xdr:spPr>
        <a:xfrm>
          <a:off x="14403017" y="6375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87780</xdr:rowOff>
    </xdr:from>
    <xdr:to>
      <xdr:col>20</xdr:col>
      <xdr:colOff>9525</xdr:colOff>
      <xdr:row>39</xdr:row>
      <xdr:rowOff>17930</xdr:rowOff>
    </xdr:to>
    <xdr:sp macro="" textlink="">
      <xdr:nvSpPr>
        <xdr:cNvPr id="508" name="円/楕円 507"/>
        <xdr:cNvSpPr/>
      </xdr:nvSpPr>
      <xdr:spPr>
        <a:xfrm>
          <a:off x="136525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37</xdr:row>
      <xdr:rowOff>34457</xdr:rowOff>
    </xdr:from>
    <xdr:ext cx="313932" cy="259045"/>
    <xdr:sp macro="" textlink="">
      <xdr:nvSpPr>
        <xdr:cNvPr id="509" name="テキスト ボックス 508"/>
        <xdr:cNvSpPr txBox="1"/>
      </xdr:nvSpPr>
      <xdr:spPr>
        <a:xfrm>
          <a:off x="13546333" y="63781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88351</xdr:rowOff>
    </xdr:from>
    <xdr:to>
      <xdr:col>18</xdr:col>
      <xdr:colOff>492125</xdr:colOff>
      <xdr:row>39</xdr:row>
      <xdr:rowOff>18501</xdr:rowOff>
    </xdr:to>
    <xdr:sp macro="" textlink="">
      <xdr:nvSpPr>
        <xdr:cNvPr id="510" name="円/楕円 509"/>
        <xdr:cNvSpPr/>
      </xdr:nvSpPr>
      <xdr:spPr>
        <a:xfrm>
          <a:off x="12763500" y="660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37</xdr:row>
      <xdr:rowOff>35028</xdr:rowOff>
    </xdr:from>
    <xdr:ext cx="313932" cy="259045"/>
    <xdr:sp macro="" textlink="">
      <xdr:nvSpPr>
        <xdr:cNvPr id="511" name="テキスト ボックス 510"/>
        <xdr:cNvSpPr txBox="1"/>
      </xdr:nvSpPr>
      <xdr:spPr>
        <a:xfrm>
          <a:off x="12657333" y="6378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2" name="正方形/長方形 51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3" name="正方形/長方形 51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4" name="正方形/長方形 51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5" name="正方形/長方形 51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6" name="正方形/長方形 51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7" name="正方形/長方形 51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8" name="正方形/長方形 51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9" name="正方形/長方形 51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0" name="テキスト ボックス 51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1" name="直線コネクタ 52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2" name="直線コネクタ 52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3" name="テキスト ボックス 52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4" name="直線コネクタ 52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5" name="テキスト ボックス 52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7" name="直線コネクタ 52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9" name="直線コネクタ 52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1" name="直線コネクタ 53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2" name="直線コネクタ 53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4" name="フローチャート : 判断 53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5" name="直線コネクタ 53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6" name="フローチャート : 判断 53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7" name="テキスト ボックス 536"/>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8" name="直線コネクタ 53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9" name="フローチャート : 判断 53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0" name="テキスト ボックス 539"/>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1" name="直線コネクタ 54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2" name="フローチャート : 判断 54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3" name="テキスト ボックス 542"/>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4" name="フローチャート : 判断 54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5" name="テキスト ボックス 544"/>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6" name="テキスト ボックス 54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7" name="テキスト ボックス 54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8" name="テキスト ボックス 54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9" name="テキスト ボックス 54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0" name="テキスト ボックス 54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円/楕円 55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3" name="円/楕円 55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4" name="テキスト ボックス 553"/>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5" name="円/楕円 55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6" name="テキスト ボックス 555"/>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7" name="円/楕円 55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8" name="テキスト ボックス 557"/>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円/楕円 55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0" name="テキスト ボックス 559"/>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1" name="正方形/長方形 56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2" name="正方形/長方形 56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3" name="正方形/長方形 56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4" name="正方形/長方形 56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5" name="正方形/長方形 56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6" name="正方形/長方形 56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7" name="正方形/長方形 56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56,242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8" name="正方形/長方形 56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9" name="テキスト ボックス 56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0" name="直線コネクタ 56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1" name="テキスト ボックス 57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72" name="直線コネクタ 57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73" name="テキスト ボックス 57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74" name="直線コネクタ 57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75" name="テキスト ボックス 57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76" name="直線コネクタ 57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77" name="テキスト ボックス 57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78" name="直線コネクタ 57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79" name="テキスト ボックス 57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0" name="直線コネクタ 57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1" name="テキスト ボックス 58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166904</xdr:rowOff>
    </xdr:from>
    <xdr:to>
      <xdr:col>23</xdr:col>
      <xdr:colOff>516889</xdr:colOff>
      <xdr:row>79</xdr:row>
      <xdr:rowOff>64582</xdr:rowOff>
    </xdr:to>
    <xdr:cxnSp macro="">
      <xdr:nvCxnSpPr>
        <xdr:cNvPr id="583" name="直線コネクタ 582"/>
        <xdr:cNvCxnSpPr/>
      </xdr:nvCxnSpPr>
      <xdr:spPr>
        <a:xfrm flipV="1">
          <a:off x="16317595" y="12339854"/>
          <a:ext cx="1269"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68409</xdr:rowOff>
    </xdr:from>
    <xdr:ext cx="534377" cy="259045"/>
    <xdr:sp macro="" textlink="">
      <xdr:nvSpPr>
        <xdr:cNvPr id="584" name="公債費最小値テキスト"/>
        <xdr:cNvSpPr txBox="1"/>
      </xdr:nvSpPr>
      <xdr:spPr>
        <a:xfrm>
          <a:off x="16370300" y="136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79</xdr:row>
      <xdr:rowOff>64582</xdr:rowOff>
    </xdr:from>
    <xdr:to>
      <xdr:col>23</xdr:col>
      <xdr:colOff>606425</xdr:colOff>
      <xdr:row>79</xdr:row>
      <xdr:rowOff>64582</xdr:rowOff>
    </xdr:to>
    <xdr:cxnSp macro="">
      <xdr:nvCxnSpPr>
        <xdr:cNvPr id="585" name="直線コネクタ 584"/>
        <xdr:cNvCxnSpPr/>
      </xdr:nvCxnSpPr>
      <xdr:spPr>
        <a:xfrm>
          <a:off x="16230600" y="1360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113581</xdr:rowOff>
    </xdr:from>
    <xdr:ext cx="534377" cy="259045"/>
    <xdr:sp macro="" textlink="">
      <xdr:nvSpPr>
        <xdr:cNvPr id="586" name="公債費最大値テキスト"/>
        <xdr:cNvSpPr txBox="1"/>
      </xdr:nvSpPr>
      <xdr:spPr>
        <a:xfrm>
          <a:off x="16370300" y="1211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71</xdr:row>
      <xdr:rowOff>166904</xdr:rowOff>
    </xdr:from>
    <xdr:to>
      <xdr:col>23</xdr:col>
      <xdr:colOff>606425</xdr:colOff>
      <xdr:row>71</xdr:row>
      <xdr:rowOff>166904</xdr:rowOff>
    </xdr:to>
    <xdr:cxnSp macro="">
      <xdr:nvCxnSpPr>
        <xdr:cNvPr id="587" name="直線コネクタ 586"/>
        <xdr:cNvCxnSpPr/>
      </xdr:nvCxnSpPr>
      <xdr:spPr>
        <a:xfrm>
          <a:off x="16230600" y="12339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8324</xdr:rowOff>
    </xdr:from>
    <xdr:to>
      <xdr:col>23</xdr:col>
      <xdr:colOff>517525</xdr:colOff>
      <xdr:row>76</xdr:row>
      <xdr:rowOff>49837</xdr:rowOff>
    </xdr:to>
    <xdr:cxnSp macro="">
      <xdr:nvCxnSpPr>
        <xdr:cNvPr id="588" name="直線コネクタ 587"/>
        <xdr:cNvCxnSpPr/>
      </xdr:nvCxnSpPr>
      <xdr:spPr>
        <a:xfrm>
          <a:off x="15481300" y="13038524"/>
          <a:ext cx="838200" cy="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43279</xdr:rowOff>
    </xdr:from>
    <xdr:ext cx="534377" cy="259045"/>
    <xdr:sp macro="" textlink="">
      <xdr:nvSpPr>
        <xdr:cNvPr id="589" name="公債費平均値テキスト"/>
        <xdr:cNvSpPr txBox="1"/>
      </xdr:nvSpPr>
      <xdr:spPr>
        <a:xfrm>
          <a:off x="16370300" y="1324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64852</xdr:rowOff>
    </xdr:from>
    <xdr:to>
      <xdr:col>23</xdr:col>
      <xdr:colOff>568325</xdr:colOff>
      <xdr:row>77</xdr:row>
      <xdr:rowOff>166452</xdr:rowOff>
    </xdr:to>
    <xdr:sp macro="" textlink="">
      <xdr:nvSpPr>
        <xdr:cNvPr id="590" name="フローチャート : 判断 589"/>
        <xdr:cNvSpPr/>
      </xdr:nvSpPr>
      <xdr:spPr>
        <a:xfrm>
          <a:off x="162687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90528</xdr:rowOff>
    </xdr:from>
    <xdr:to>
      <xdr:col>22</xdr:col>
      <xdr:colOff>365125</xdr:colOff>
      <xdr:row>76</xdr:row>
      <xdr:rowOff>8324</xdr:rowOff>
    </xdr:to>
    <xdr:cxnSp macro="">
      <xdr:nvCxnSpPr>
        <xdr:cNvPr id="591" name="直線コネクタ 590"/>
        <xdr:cNvCxnSpPr/>
      </xdr:nvCxnSpPr>
      <xdr:spPr>
        <a:xfrm>
          <a:off x="14592300" y="12949278"/>
          <a:ext cx="8890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124927</xdr:rowOff>
    </xdr:from>
    <xdr:to>
      <xdr:col>22</xdr:col>
      <xdr:colOff>415925</xdr:colOff>
      <xdr:row>77</xdr:row>
      <xdr:rowOff>55077</xdr:rowOff>
    </xdr:to>
    <xdr:sp macro="" textlink="">
      <xdr:nvSpPr>
        <xdr:cNvPr id="592" name="フローチャート : 判断 591"/>
        <xdr:cNvSpPr/>
      </xdr:nvSpPr>
      <xdr:spPr>
        <a:xfrm>
          <a:off x="15430500" y="13155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46204</xdr:rowOff>
    </xdr:from>
    <xdr:ext cx="534377" cy="259045"/>
    <xdr:sp macro="" textlink="">
      <xdr:nvSpPr>
        <xdr:cNvPr id="593" name="テキスト ボックス 592"/>
        <xdr:cNvSpPr txBox="1"/>
      </xdr:nvSpPr>
      <xdr:spPr>
        <a:xfrm>
          <a:off x="15214111" y="1324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33,424</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85134</xdr:rowOff>
    </xdr:from>
    <xdr:to>
      <xdr:col>21</xdr:col>
      <xdr:colOff>161925</xdr:colOff>
      <xdr:row>75</xdr:row>
      <xdr:rowOff>90528</xdr:rowOff>
    </xdr:to>
    <xdr:cxnSp macro="">
      <xdr:nvCxnSpPr>
        <xdr:cNvPr id="594" name="直線コネクタ 593"/>
        <xdr:cNvCxnSpPr/>
      </xdr:nvCxnSpPr>
      <xdr:spPr>
        <a:xfrm>
          <a:off x="13703300" y="12943884"/>
          <a:ext cx="889000" cy="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86111</xdr:rowOff>
    </xdr:from>
    <xdr:to>
      <xdr:col>21</xdr:col>
      <xdr:colOff>212725</xdr:colOff>
      <xdr:row>77</xdr:row>
      <xdr:rowOff>16261</xdr:rowOff>
    </xdr:to>
    <xdr:sp macro="" textlink="">
      <xdr:nvSpPr>
        <xdr:cNvPr id="595" name="フローチャート : 判断 594"/>
        <xdr:cNvSpPr/>
      </xdr:nvSpPr>
      <xdr:spPr>
        <a:xfrm>
          <a:off x="14541500" y="1311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7388</xdr:rowOff>
    </xdr:from>
    <xdr:ext cx="534377" cy="259045"/>
    <xdr:sp macro="" textlink="">
      <xdr:nvSpPr>
        <xdr:cNvPr id="596" name="テキスト ボックス 595"/>
        <xdr:cNvSpPr txBox="1"/>
      </xdr:nvSpPr>
      <xdr:spPr>
        <a:xfrm>
          <a:off x="14325111" y="132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35,122</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72194</xdr:rowOff>
    </xdr:from>
    <xdr:to>
      <xdr:col>19</xdr:col>
      <xdr:colOff>644525</xdr:colOff>
      <xdr:row>75</xdr:row>
      <xdr:rowOff>85134</xdr:rowOff>
    </xdr:to>
    <xdr:cxnSp macro="">
      <xdr:nvCxnSpPr>
        <xdr:cNvPr id="597" name="直線コネクタ 596"/>
        <xdr:cNvCxnSpPr/>
      </xdr:nvCxnSpPr>
      <xdr:spPr>
        <a:xfrm>
          <a:off x="12814300" y="12930944"/>
          <a:ext cx="889000" cy="1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63046</xdr:rowOff>
    </xdr:from>
    <xdr:to>
      <xdr:col>20</xdr:col>
      <xdr:colOff>9525</xdr:colOff>
      <xdr:row>76</xdr:row>
      <xdr:rowOff>164646</xdr:rowOff>
    </xdr:to>
    <xdr:sp macro="" textlink="">
      <xdr:nvSpPr>
        <xdr:cNvPr id="598" name="フローチャート : 判断 597"/>
        <xdr:cNvSpPr/>
      </xdr:nvSpPr>
      <xdr:spPr>
        <a:xfrm>
          <a:off x="13652500" y="13093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155773</xdr:rowOff>
    </xdr:from>
    <xdr:ext cx="534377" cy="259045"/>
    <xdr:sp macro="" textlink="">
      <xdr:nvSpPr>
        <xdr:cNvPr id="599" name="テキスト ボックス 598"/>
        <xdr:cNvSpPr txBox="1"/>
      </xdr:nvSpPr>
      <xdr:spPr>
        <a:xfrm>
          <a:off x="13436111" y="131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53649</xdr:rowOff>
    </xdr:from>
    <xdr:to>
      <xdr:col>18</xdr:col>
      <xdr:colOff>492125</xdr:colOff>
      <xdr:row>76</xdr:row>
      <xdr:rowOff>155249</xdr:rowOff>
    </xdr:to>
    <xdr:sp macro="" textlink="">
      <xdr:nvSpPr>
        <xdr:cNvPr id="600" name="フローチャート : 判断 599"/>
        <xdr:cNvSpPr/>
      </xdr:nvSpPr>
      <xdr:spPr>
        <a:xfrm>
          <a:off x="12763500" y="1308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146376</xdr:rowOff>
    </xdr:from>
    <xdr:ext cx="534377" cy="259045"/>
    <xdr:sp macro="" textlink="">
      <xdr:nvSpPr>
        <xdr:cNvPr id="601" name="テキスト ボックス 600"/>
        <xdr:cNvSpPr txBox="1"/>
      </xdr:nvSpPr>
      <xdr:spPr>
        <a:xfrm>
          <a:off x="12547111" y="1317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2" name="テキスト ボックス 60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3" name="テキスト ボックス 60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4" name="テキスト ボックス 60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5" name="テキスト ボックス 60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6" name="テキスト ボックス 60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170487</xdr:rowOff>
    </xdr:from>
    <xdr:to>
      <xdr:col>23</xdr:col>
      <xdr:colOff>568325</xdr:colOff>
      <xdr:row>76</xdr:row>
      <xdr:rowOff>100637</xdr:rowOff>
    </xdr:to>
    <xdr:sp macro="" textlink="">
      <xdr:nvSpPr>
        <xdr:cNvPr id="607" name="円/楕円 606"/>
        <xdr:cNvSpPr/>
      </xdr:nvSpPr>
      <xdr:spPr>
        <a:xfrm>
          <a:off x="16268700" y="1302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21914</xdr:rowOff>
    </xdr:from>
    <xdr:ext cx="534377" cy="259045"/>
    <xdr:sp macro="" textlink="">
      <xdr:nvSpPr>
        <xdr:cNvPr id="608" name="公債費該当値テキスト"/>
        <xdr:cNvSpPr txBox="1"/>
      </xdr:nvSpPr>
      <xdr:spPr>
        <a:xfrm>
          <a:off x="16370300" y="128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38,931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128974</xdr:rowOff>
    </xdr:from>
    <xdr:to>
      <xdr:col>22</xdr:col>
      <xdr:colOff>415925</xdr:colOff>
      <xdr:row>76</xdr:row>
      <xdr:rowOff>59124</xdr:rowOff>
    </xdr:to>
    <xdr:sp macro="" textlink="">
      <xdr:nvSpPr>
        <xdr:cNvPr id="609" name="円/楕円 608"/>
        <xdr:cNvSpPr/>
      </xdr:nvSpPr>
      <xdr:spPr>
        <a:xfrm>
          <a:off x="15430500" y="129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75651</xdr:rowOff>
    </xdr:from>
    <xdr:ext cx="534377" cy="259045"/>
    <xdr:sp macro="" textlink="">
      <xdr:nvSpPr>
        <xdr:cNvPr id="610" name="テキスト ボックス 609"/>
        <xdr:cNvSpPr txBox="1"/>
      </xdr:nvSpPr>
      <xdr:spPr>
        <a:xfrm>
          <a:off x="15214111" y="1276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40,747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39728</xdr:rowOff>
    </xdr:from>
    <xdr:to>
      <xdr:col>21</xdr:col>
      <xdr:colOff>212725</xdr:colOff>
      <xdr:row>75</xdr:row>
      <xdr:rowOff>141328</xdr:rowOff>
    </xdr:to>
    <xdr:sp macro="" textlink="">
      <xdr:nvSpPr>
        <xdr:cNvPr id="611" name="円/楕円 610"/>
        <xdr:cNvSpPr/>
      </xdr:nvSpPr>
      <xdr:spPr>
        <a:xfrm>
          <a:off x="14541500" y="128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157855</xdr:rowOff>
    </xdr:from>
    <xdr:ext cx="534377" cy="259045"/>
    <xdr:sp macro="" textlink="">
      <xdr:nvSpPr>
        <xdr:cNvPr id="612" name="テキスト ボックス 611"/>
        <xdr:cNvSpPr txBox="1"/>
      </xdr:nvSpPr>
      <xdr:spPr>
        <a:xfrm>
          <a:off x="14325111" y="1267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34334</xdr:rowOff>
    </xdr:from>
    <xdr:to>
      <xdr:col>20</xdr:col>
      <xdr:colOff>9525</xdr:colOff>
      <xdr:row>75</xdr:row>
      <xdr:rowOff>135934</xdr:rowOff>
    </xdr:to>
    <xdr:sp macro="" textlink="">
      <xdr:nvSpPr>
        <xdr:cNvPr id="613" name="円/楕円 612"/>
        <xdr:cNvSpPr/>
      </xdr:nvSpPr>
      <xdr:spPr>
        <a:xfrm>
          <a:off x="13652500" y="1289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152461</xdr:rowOff>
    </xdr:from>
    <xdr:ext cx="534377" cy="259045"/>
    <xdr:sp macro="" textlink="">
      <xdr:nvSpPr>
        <xdr:cNvPr id="614" name="テキスト ボックス 613"/>
        <xdr:cNvSpPr txBox="1"/>
      </xdr:nvSpPr>
      <xdr:spPr>
        <a:xfrm>
          <a:off x="13436111" y="1266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21394</xdr:rowOff>
    </xdr:from>
    <xdr:to>
      <xdr:col>18</xdr:col>
      <xdr:colOff>492125</xdr:colOff>
      <xdr:row>75</xdr:row>
      <xdr:rowOff>122994</xdr:rowOff>
    </xdr:to>
    <xdr:sp macro="" textlink="">
      <xdr:nvSpPr>
        <xdr:cNvPr id="615" name="円/楕円 614"/>
        <xdr:cNvSpPr/>
      </xdr:nvSpPr>
      <xdr:spPr>
        <a:xfrm>
          <a:off x="12763500" y="128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139521</xdr:rowOff>
    </xdr:from>
    <xdr:ext cx="534377" cy="259045"/>
    <xdr:sp macro="" textlink="">
      <xdr:nvSpPr>
        <xdr:cNvPr id="616" name="テキスト ボックス 615"/>
        <xdr:cNvSpPr txBox="1"/>
      </xdr:nvSpPr>
      <xdr:spPr>
        <a:xfrm>
          <a:off x="12547111" y="126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7" name="正方形/長方形 61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8" name="正方形/長方形 61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9" name="正方形/長方形 61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0" name="正方形/長方形 61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1" name="正方形/長方形 62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2" name="正方形/長方形 62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3" name="正方形/長方形 62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4" name="正方形/長方形 62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5" name="テキスト ボックス 62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6" name="直線コネクタ 62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27" name="直線コネクタ 62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28" name="テキスト ボックス 62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29" name="直線コネクタ 62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0" name="テキスト ボックス 62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1" name="直線コネクタ 63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2" name="テキスト ボックス 63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3" name="直線コネクタ 63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4" name="テキスト ボックス 63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5" name="直線コネクタ 63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36" name="テキスト ボックス 63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7" name="直線コネクタ 63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8" name="テキスト ボックス 63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81445</xdr:rowOff>
    </xdr:from>
    <xdr:to>
      <xdr:col>23</xdr:col>
      <xdr:colOff>516889</xdr:colOff>
      <xdr:row>99</xdr:row>
      <xdr:rowOff>37058</xdr:rowOff>
    </xdr:to>
    <xdr:cxnSp macro="">
      <xdr:nvCxnSpPr>
        <xdr:cNvPr id="640" name="直線コネクタ 639"/>
        <xdr:cNvCxnSpPr/>
      </xdr:nvCxnSpPr>
      <xdr:spPr>
        <a:xfrm flipV="1">
          <a:off x="16317595" y="15683395"/>
          <a:ext cx="1269" cy="1327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40885</xdr:rowOff>
    </xdr:from>
    <xdr:ext cx="378565" cy="259045"/>
    <xdr:sp macro="" textlink="">
      <xdr:nvSpPr>
        <xdr:cNvPr id="641" name="積立金最小値テキスト"/>
        <xdr:cNvSpPr txBox="1"/>
      </xdr:nvSpPr>
      <xdr:spPr>
        <a:xfrm>
          <a:off x="16370300" y="17014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a:t>
          </a:r>
          <a:endParaRPr kumimoji="1" lang="ja-JP" altLang="en-US" sz="1000" b="1">
            <a:latin typeface="ＭＳ Ｐゴシック"/>
          </a:endParaRPr>
        </a:p>
      </xdr:txBody>
    </xdr:sp>
    <xdr:clientData/>
  </xdr:oneCellAnchor>
  <xdr:twoCellAnchor>
    <xdr:from>
      <xdr:col>23</xdr:col>
      <xdr:colOff>428625</xdr:colOff>
      <xdr:row>99</xdr:row>
      <xdr:rowOff>37058</xdr:rowOff>
    </xdr:from>
    <xdr:to>
      <xdr:col>23</xdr:col>
      <xdr:colOff>606425</xdr:colOff>
      <xdr:row>99</xdr:row>
      <xdr:rowOff>37058</xdr:rowOff>
    </xdr:to>
    <xdr:cxnSp macro="">
      <xdr:nvCxnSpPr>
        <xdr:cNvPr id="642" name="直線コネクタ 641"/>
        <xdr:cNvCxnSpPr/>
      </xdr:nvCxnSpPr>
      <xdr:spPr>
        <a:xfrm>
          <a:off x="16230600" y="1701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28122</xdr:rowOff>
    </xdr:from>
    <xdr:ext cx="534377" cy="259045"/>
    <xdr:sp macro="" textlink="">
      <xdr:nvSpPr>
        <xdr:cNvPr id="643" name="積立金最大値テキスト"/>
        <xdr:cNvSpPr txBox="1"/>
      </xdr:nvSpPr>
      <xdr:spPr>
        <a:xfrm>
          <a:off x="16370300" y="1545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35,029</a:t>
          </a:r>
          <a:endParaRPr kumimoji="1" lang="ja-JP" altLang="en-US" sz="1000" b="1">
            <a:latin typeface="ＭＳ Ｐゴシック"/>
          </a:endParaRPr>
        </a:p>
      </xdr:txBody>
    </xdr:sp>
    <xdr:clientData/>
  </xdr:oneCellAnchor>
  <xdr:twoCellAnchor>
    <xdr:from>
      <xdr:col>23</xdr:col>
      <xdr:colOff>428625</xdr:colOff>
      <xdr:row>91</xdr:row>
      <xdr:rowOff>81445</xdr:rowOff>
    </xdr:from>
    <xdr:to>
      <xdr:col>23</xdr:col>
      <xdr:colOff>606425</xdr:colOff>
      <xdr:row>91</xdr:row>
      <xdr:rowOff>81445</xdr:rowOff>
    </xdr:to>
    <xdr:cxnSp macro="">
      <xdr:nvCxnSpPr>
        <xdr:cNvPr id="644" name="直線コネクタ 643"/>
        <xdr:cNvCxnSpPr/>
      </xdr:nvCxnSpPr>
      <xdr:spPr>
        <a:xfrm>
          <a:off x="16230600" y="1568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155778</xdr:rowOff>
    </xdr:from>
    <xdr:to>
      <xdr:col>23</xdr:col>
      <xdr:colOff>517525</xdr:colOff>
      <xdr:row>98</xdr:row>
      <xdr:rowOff>162027</xdr:rowOff>
    </xdr:to>
    <xdr:cxnSp macro="">
      <xdr:nvCxnSpPr>
        <xdr:cNvPr id="645" name="直線コネクタ 644"/>
        <xdr:cNvCxnSpPr/>
      </xdr:nvCxnSpPr>
      <xdr:spPr>
        <a:xfrm flipV="1">
          <a:off x="15481300" y="16443528"/>
          <a:ext cx="838200" cy="52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22369</xdr:rowOff>
    </xdr:from>
    <xdr:ext cx="469744" cy="259045"/>
    <xdr:sp macro="" textlink="">
      <xdr:nvSpPr>
        <xdr:cNvPr id="646" name="積立金平均値テキスト"/>
        <xdr:cNvSpPr txBox="1"/>
      </xdr:nvSpPr>
      <xdr:spPr>
        <a:xfrm>
          <a:off x="16370300" y="16653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43942</xdr:rowOff>
    </xdr:from>
    <xdr:to>
      <xdr:col>23</xdr:col>
      <xdr:colOff>568325</xdr:colOff>
      <xdr:row>97</xdr:row>
      <xdr:rowOff>145542</xdr:rowOff>
    </xdr:to>
    <xdr:sp macro="" textlink="">
      <xdr:nvSpPr>
        <xdr:cNvPr id="647" name="フローチャート : 判断 646"/>
        <xdr:cNvSpPr/>
      </xdr:nvSpPr>
      <xdr:spPr>
        <a:xfrm>
          <a:off x="16268700" y="1667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132156</xdr:rowOff>
    </xdr:from>
    <xdr:to>
      <xdr:col>22</xdr:col>
      <xdr:colOff>365125</xdr:colOff>
      <xdr:row>98</xdr:row>
      <xdr:rowOff>162027</xdr:rowOff>
    </xdr:to>
    <xdr:cxnSp macro="">
      <xdr:nvCxnSpPr>
        <xdr:cNvPr id="648" name="直線コネクタ 647"/>
        <xdr:cNvCxnSpPr/>
      </xdr:nvCxnSpPr>
      <xdr:spPr>
        <a:xfrm>
          <a:off x="14592300" y="16934256"/>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58001</xdr:rowOff>
    </xdr:from>
    <xdr:to>
      <xdr:col>22</xdr:col>
      <xdr:colOff>415925</xdr:colOff>
      <xdr:row>98</xdr:row>
      <xdr:rowOff>159601</xdr:rowOff>
    </xdr:to>
    <xdr:sp macro="" textlink="">
      <xdr:nvSpPr>
        <xdr:cNvPr id="649" name="フローチャート : 判断 648"/>
        <xdr:cNvSpPr/>
      </xdr:nvSpPr>
      <xdr:spPr>
        <a:xfrm>
          <a:off x="15430500" y="1686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4678</xdr:rowOff>
    </xdr:from>
    <xdr:ext cx="469744" cy="259045"/>
    <xdr:sp macro="" textlink="">
      <xdr:nvSpPr>
        <xdr:cNvPr id="650" name="テキスト ボックス 649"/>
        <xdr:cNvSpPr txBox="1"/>
      </xdr:nvSpPr>
      <xdr:spPr>
        <a:xfrm>
          <a:off x="15246427" y="1663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2,811</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6769</xdr:rowOff>
    </xdr:from>
    <xdr:to>
      <xdr:col>21</xdr:col>
      <xdr:colOff>161925</xdr:colOff>
      <xdr:row>98</xdr:row>
      <xdr:rowOff>132156</xdr:rowOff>
    </xdr:to>
    <xdr:cxnSp macro="">
      <xdr:nvCxnSpPr>
        <xdr:cNvPr id="651" name="直線コネクタ 650"/>
        <xdr:cNvCxnSpPr/>
      </xdr:nvCxnSpPr>
      <xdr:spPr>
        <a:xfrm>
          <a:off x="13703300" y="16123069"/>
          <a:ext cx="889000" cy="81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28739</xdr:rowOff>
    </xdr:from>
    <xdr:to>
      <xdr:col>21</xdr:col>
      <xdr:colOff>212725</xdr:colOff>
      <xdr:row>97</xdr:row>
      <xdr:rowOff>130339</xdr:rowOff>
    </xdr:to>
    <xdr:sp macro="" textlink="">
      <xdr:nvSpPr>
        <xdr:cNvPr id="652" name="フローチャート : 判断 651"/>
        <xdr:cNvSpPr/>
      </xdr:nvSpPr>
      <xdr:spPr>
        <a:xfrm>
          <a:off x="14541500" y="1665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146866</xdr:rowOff>
    </xdr:from>
    <xdr:ext cx="469744" cy="259045"/>
    <xdr:sp macro="" textlink="">
      <xdr:nvSpPr>
        <xdr:cNvPr id="653" name="テキスト ボックス 652"/>
        <xdr:cNvSpPr txBox="1"/>
      </xdr:nvSpPr>
      <xdr:spPr>
        <a:xfrm>
          <a:off x="14357427" y="1643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8,079</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6769</xdr:rowOff>
    </xdr:from>
    <xdr:to>
      <xdr:col>19</xdr:col>
      <xdr:colOff>644525</xdr:colOff>
      <xdr:row>98</xdr:row>
      <xdr:rowOff>106744</xdr:rowOff>
    </xdr:to>
    <xdr:cxnSp macro="">
      <xdr:nvCxnSpPr>
        <xdr:cNvPr id="654" name="直線コネクタ 653"/>
        <xdr:cNvCxnSpPr/>
      </xdr:nvCxnSpPr>
      <xdr:spPr>
        <a:xfrm flipV="1">
          <a:off x="12814300" y="16123069"/>
          <a:ext cx="889000" cy="78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47904</xdr:rowOff>
    </xdr:from>
    <xdr:to>
      <xdr:col>20</xdr:col>
      <xdr:colOff>9525</xdr:colOff>
      <xdr:row>96</xdr:row>
      <xdr:rowOff>149504</xdr:rowOff>
    </xdr:to>
    <xdr:sp macro="" textlink="">
      <xdr:nvSpPr>
        <xdr:cNvPr id="655" name="フローチャート : 判断 654"/>
        <xdr:cNvSpPr/>
      </xdr:nvSpPr>
      <xdr:spPr>
        <a:xfrm>
          <a:off x="13652500" y="1650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140631</xdr:rowOff>
    </xdr:from>
    <xdr:ext cx="534377" cy="259045"/>
    <xdr:sp macro="" textlink="">
      <xdr:nvSpPr>
        <xdr:cNvPr id="656" name="テキスト ボックス 655"/>
        <xdr:cNvSpPr txBox="1"/>
      </xdr:nvSpPr>
      <xdr:spPr>
        <a:xfrm>
          <a:off x="13436111" y="165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12,076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12661</xdr:rowOff>
    </xdr:from>
    <xdr:to>
      <xdr:col>18</xdr:col>
      <xdr:colOff>492125</xdr:colOff>
      <xdr:row>98</xdr:row>
      <xdr:rowOff>114261</xdr:rowOff>
    </xdr:to>
    <xdr:sp macro="" textlink="">
      <xdr:nvSpPr>
        <xdr:cNvPr id="657" name="フローチャート : 判断 656"/>
        <xdr:cNvSpPr/>
      </xdr:nvSpPr>
      <xdr:spPr>
        <a:xfrm>
          <a:off x="12763500" y="1681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130788</xdr:rowOff>
    </xdr:from>
    <xdr:ext cx="469744" cy="259045"/>
    <xdr:sp macro="" textlink="">
      <xdr:nvSpPr>
        <xdr:cNvPr id="658" name="テキスト ボックス 657"/>
        <xdr:cNvSpPr txBox="1"/>
      </xdr:nvSpPr>
      <xdr:spPr>
        <a:xfrm>
          <a:off x="12579427" y="1658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9" name="テキスト ボックス 65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0" name="テキスト ボックス 65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1" name="テキスト ボックス 66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2" name="テキスト ボックス 66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3" name="テキスト ボックス 66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104978</xdr:rowOff>
    </xdr:from>
    <xdr:to>
      <xdr:col>23</xdr:col>
      <xdr:colOff>568325</xdr:colOff>
      <xdr:row>96</xdr:row>
      <xdr:rowOff>35128</xdr:rowOff>
    </xdr:to>
    <xdr:sp macro="" textlink="">
      <xdr:nvSpPr>
        <xdr:cNvPr id="664" name="円/楕円 663"/>
        <xdr:cNvSpPr/>
      </xdr:nvSpPr>
      <xdr:spPr>
        <a:xfrm>
          <a:off x="16268700" y="1639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127855</xdr:rowOff>
    </xdr:from>
    <xdr:ext cx="534377" cy="259045"/>
    <xdr:sp macro="" textlink="">
      <xdr:nvSpPr>
        <xdr:cNvPr id="665" name="積立金該当値テキスト"/>
        <xdr:cNvSpPr txBox="1"/>
      </xdr:nvSpPr>
      <xdr:spPr>
        <a:xfrm>
          <a:off x="16370300" y="1624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15,078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111227</xdr:rowOff>
    </xdr:from>
    <xdr:to>
      <xdr:col>22</xdr:col>
      <xdr:colOff>415925</xdr:colOff>
      <xdr:row>99</xdr:row>
      <xdr:rowOff>41377</xdr:rowOff>
    </xdr:to>
    <xdr:sp macro="" textlink="">
      <xdr:nvSpPr>
        <xdr:cNvPr id="666" name="円/楕円 665"/>
        <xdr:cNvSpPr/>
      </xdr:nvSpPr>
      <xdr:spPr>
        <a:xfrm>
          <a:off x="15430500" y="169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32504</xdr:rowOff>
    </xdr:from>
    <xdr:ext cx="469744" cy="259045"/>
    <xdr:sp macro="" textlink="">
      <xdr:nvSpPr>
        <xdr:cNvPr id="667" name="テキスト ボックス 666"/>
        <xdr:cNvSpPr txBox="1"/>
      </xdr:nvSpPr>
      <xdr:spPr>
        <a:xfrm>
          <a:off x="15246427" y="1700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81356</xdr:rowOff>
    </xdr:from>
    <xdr:to>
      <xdr:col>21</xdr:col>
      <xdr:colOff>212725</xdr:colOff>
      <xdr:row>99</xdr:row>
      <xdr:rowOff>11506</xdr:rowOff>
    </xdr:to>
    <xdr:sp macro="" textlink="">
      <xdr:nvSpPr>
        <xdr:cNvPr id="668" name="円/楕円 667"/>
        <xdr:cNvSpPr/>
      </xdr:nvSpPr>
      <xdr:spPr>
        <a:xfrm>
          <a:off x="14541500" y="168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2633</xdr:rowOff>
    </xdr:from>
    <xdr:ext cx="469744" cy="259045"/>
    <xdr:sp macro="" textlink="">
      <xdr:nvSpPr>
        <xdr:cNvPr id="669" name="テキスト ボックス 668"/>
        <xdr:cNvSpPr txBox="1"/>
      </xdr:nvSpPr>
      <xdr:spPr>
        <a:xfrm>
          <a:off x="14357427" y="1697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127419</xdr:rowOff>
    </xdr:from>
    <xdr:to>
      <xdr:col>20</xdr:col>
      <xdr:colOff>9525</xdr:colOff>
      <xdr:row>94</xdr:row>
      <xdr:rowOff>57569</xdr:rowOff>
    </xdr:to>
    <xdr:sp macro="" textlink="">
      <xdr:nvSpPr>
        <xdr:cNvPr id="670" name="円/楕円 669"/>
        <xdr:cNvSpPr/>
      </xdr:nvSpPr>
      <xdr:spPr>
        <a:xfrm>
          <a:off x="13652500" y="1607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74096</xdr:rowOff>
    </xdr:from>
    <xdr:ext cx="534377" cy="259045"/>
    <xdr:sp macro="" textlink="">
      <xdr:nvSpPr>
        <xdr:cNvPr id="671" name="テキスト ボックス 670"/>
        <xdr:cNvSpPr txBox="1"/>
      </xdr:nvSpPr>
      <xdr:spPr>
        <a:xfrm>
          <a:off x="13436111" y="1584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23,489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55944</xdr:rowOff>
    </xdr:from>
    <xdr:to>
      <xdr:col>18</xdr:col>
      <xdr:colOff>492125</xdr:colOff>
      <xdr:row>98</xdr:row>
      <xdr:rowOff>157544</xdr:rowOff>
    </xdr:to>
    <xdr:sp macro="" textlink="">
      <xdr:nvSpPr>
        <xdr:cNvPr id="672" name="円/楕円 671"/>
        <xdr:cNvSpPr/>
      </xdr:nvSpPr>
      <xdr:spPr>
        <a:xfrm>
          <a:off x="12763500" y="168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148671</xdr:rowOff>
    </xdr:from>
    <xdr:ext cx="469744" cy="259045"/>
    <xdr:sp macro="" textlink="">
      <xdr:nvSpPr>
        <xdr:cNvPr id="673" name="テキスト ボックス 672"/>
        <xdr:cNvSpPr txBox="1"/>
      </xdr:nvSpPr>
      <xdr:spPr>
        <a:xfrm>
          <a:off x="12579427" y="1695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4" name="正方形/長方形 67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5" name="正方形/長方形 67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6" name="正方形/長方形 67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7" name="正方形/長方形 67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8" name="正方形/長方形 67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9" name="正方形/長方形 67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0" name="正方形/長方形 67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1" name="正方形/長方形 68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2" name="テキスト ボックス 68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3" name="直線コネクタ 68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84" name="直線コネクタ 68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85" name="テキスト ボックス 68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86" name="直線コネクタ 68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687" name="テキスト ボックス 68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88" name="直線コネクタ 68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689" name="テキスト ボックス 68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90" name="直線コネクタ 68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691" name="テキスト ボックス 69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2" name="直線コネクタ 69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693" name="テキスト ボックス 69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58775</xdr:rowOff>
    </xdr:from>
    <xdr:to>
      <xdr:col>32</xdr:col>
      <xdr:colOff>186689</xdr:colOff>
      <xdr:row>38</xdr:row>
      <xdr:rowOff>139700</xdr:rowOff>
    </xdr:to>
    <xdr:cxnSp macro="">
      <xdr:nvCxnSpPr>
        <xdr:cNvPr id="695" name="直線コネクタ 694"/>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9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97" name="直線コネクタ 69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5452</xdr:rowOff>
    </xdr:from>
    <xdr:ext cx="469744" cy="259045"/>
    <xdr:sp macro="" textlink="">
      <xdr:nvSpPr>
        <xdr:cNvPr id="698" name="投資及び出資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3,177</a:t>
          </a:r>
          <a:endParaRPr kumimoji="1" lang="ja-JP" altLang="en-US" sz="1000" b="1">
            <a:latin typeface="ＭＳ Ｐゴシック"/>
          </a:endParaRPr>
        </a:p>
      </xdr:txBody>
    </xdr:sp>
    <xdr:clientData/>
  </xdr:oneCellAnchor>
  <xdr:twoCellAnchor>
    <xdr:from>
      <xdr:col>32</xdr:col>
      <xdr:colOff>98425</xdr:colOff>
      <xdr:row>30</xdr:row>
      <xdr:rowOff>58775</xdr:rowOff>
    </xdr:from>
    <xdr:to>
      <xdr:col>32</xdr:col>
      <xdr:colOff>276225</xdr:colOff>
      <xdr:row>30</xdr:row>
      <xdr:rowOff>58775</xdr:rowOff>
    </xdr:to>
    <xdr:cxnSp macro="">
      <xdr:nvCxnSpPr>
        <xdr:cNvPr id="699" name="直線コネクタ 698"/>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150673</xdr:rowOff>
    </xdr:from>
    <xdr:to>
      <xdr:col>32</xdr:col>
      <xdr:colOff>187325</xdr:colOff>
      <xdr:row>38</xdr:row>
      <xdr:rowOff>45974</xdr:rowOff>
    </xdr:to>
    <xdr:cxnSp macro="">
      <xdr:nvCxnSpPr>
        <xdr:cNvPr id="700" name="直線コネクタ 699"/>
        <xdr:cNvCxnSpPr/>
      </xdr:nvCxnSpPr>
      <xdr:spPr>
        <a:xfrm flipV="1">
          <a:off x="21323300" y="6494323"/>
          <a:ext cx="838200" cy="6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161612</xdr:rowOff>
    </xdr:from>
    <xdr:ext cx="378565" cy="259045"/>
    <xdr:sp macro="" textlink="">
      <xdr:nvSpPr>
        <xdr:cNvPr id="701" name="投資及び出資金平均値テキスト"/>
        <xdr:cNvSpPr txBox="1"/>
      </xdr:nvSpPr>
      <xdr:spPr>
        <a:xfrm>
          <a:off x="22212300" y="61623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138735</xdr:rowOff>
    </xdr:from>
    <xdr:to>
      <xdr:col>32</xdr:col>
      <xdr:colOff>238125</xdr:colOff>
      <xdr:row>37</xdr:row>
      <xdr:rowOff>68885</xdr:rowOff>
    </xdr:to>
    <xdr:sp macro="" textlink="">
      <xdr:nvSpPr>
        <xdr:cNvPr id="702" name="フローチャート : 判断 701"/>
        <xdr:cNvSpPr/>
      </xdr:nvSpPr>
      <xdr:spPr>
        <a:xfrm>
          <a:off x="22110700" y="63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45974</xdr:rowOff>
    </xdr:from>
    <xdr:to>
      <xdr:col>31</xdr:col>
      <xdr:colOff>34925</xdr:colOff>
      <xdr:row>38</xdr:row>
      <xdr:rowOff>139700</xdr:rowOff>
    </xdr:to>
    <xdr:cxnSp macro="">
      <xdr:nvCxnSpPr>
        <xdr:cNvPr id="703" name="直線コネクタ 702"/>
        <xdr:cNvCxnSpPr/>
      </xdr:nvCxnSpPr>
      <xdr:spPr>
        <a:xfrm flipV="1">
          <a:off x="20434300" y="656107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44552</xdr:rowOff>
    </xdr:from>
    <xdr:to>
      <xdr:col>31</xdr:col>
      <xdr:colOff>85725</xdr:colOff>
      <xdr:row>38</xdr:row>
      <xdr:rowOff>146152</xdr:rowOff>
    </xdr:to>
    <xdr:sp macro="" textlink="">
      <xdr:nvSpPr>
        <xdr:cNvPr id="704" name="フローチャート : 判断 703"/>
        <xdr:cNvSpPr/>
      </xdr:nvSpPr>
      <xdr:spPr>
        <a:xfrm>
          <a:off x="21272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38</xdr:row>
      <xdr:rowOff>137279</xdr:rowOff>
    </xdr:from>
    <xdr:ext cx="313932" cy="259045"/>
    <xdr:sp macro="" textlink="">
      <xdr:nvSpPr>
        <xdr:cNvPr id="705" name="テキスト ボックス 704"/>
        <xdr:cNvSpPr txBox="1"/>
      </xdr:nvSpPr>
      <xdr:spPr>
        <a:xfrm>
          <a:off x="21166333" y="66523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06" name="直線コネクタ 70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88900</xdr:rowOff>
    </xdr:from>
    <xdr:to>
      <xdr:col>29</xdr:col>
      <xdr:colOff>568325</xdr:colOff>
      <xdr:row>39</xdr:row>
      <xdr:rowOff>19050</xdr:rowOff>
    </xdr:to>
    <xdr:sp macro="" textlink="">
      <xdr:nvSpPr>
        <xdr:cNvPr id="707" name="フローチャート : 判断 706"/>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08" name="テキスト ボックス 70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09" name="直線コネクタ 70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86157</xdr:rowOff>
    </xdr:from>
    <xdr:to>
      <xdr:col>28</xdr:col>
      <xdr:colOff>365125</xdr:colOff>
      <xdr:row>39</xdr:row>
      <xdr:rowOff>16307</xdr:rowOff>
    </xdr:to>
    <xdr:sp macro="" textlink="">
      <xdr:nvSpPr>
        <xdr:cNvPr id="710" name="フローチャート : 判断 709"/>
        <xdr:cNvSpPr/>
      </xdr:nvSpPr>
      <xdr:spPr>
        <a:xfrm>
          <a:off x="19494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37</xdr:row>
      <xdr:rowOff>32834</xdr:rowOff>
    </xdr:from>
    <xdr:ext cx="249299" cy="259045"/>
    <xdr:sp macro="" textlink="">
      <xdr:nvSpPr>
        <xdr:cNvPr id="711" name="テキスト ボックス 710"/>
        <xdr:cNvSpPr txBox="1"/>
      </xdr:nvSpPr>
      <xdr:spPr>
        <a:xfrm>
          <a:off x="19420649"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12" name="フローチャート : 判断 711"/>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13" name="テキスト ボックス 71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4" name="テキスト ボックス 71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5" name="テキスト ボックス 71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6" name="テキスト ボックス 71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17" name="テキスト ボックス 71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18" name="テキスト ボックス 71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99873</xdr:rowOff>
    </xdr:from>
    <xdr:to>
      <xdr:col>32</xdr:col>
      <xdr:colOff>238125</xdr:colOff>
      <xdr:row>38</xdr:row>
      <xdr:rowOff>30023</xdr:rowOff>
    </xdr:to>
    <xdr:sp macro="" textlink="">
      <xdr:nvSpPr>
        <xdr:cNvPr id="719" name="円/楕円 718"/>
        <xdr:cNvSpPr/>
      </xdr:nvSpPr>
      <xdr:spPr>
        <a:xfrm>
          <a:off x="221107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78300</xdr:rowOff>
    </xdr:from>
    <xdr:ext cx="378565" cy="259045"/>
    <xdr:sp macro="" textlink="">
      <xdr:nvSpPr>
        <xdr:cNvPr id="720" name="投資及び出資金該当値テキスト"/>
        <xdr:cNvSpPr txBox="1"/>
      </xdr:nvSpPr>
      <xdr:spPr>
        <a:xfrm>
          <a:off x="22212300" y="642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166624</xdr:rowOff>
    </xdr:from>
    <xdr:to>
      <xdr:col>31</xdr:col>
      <xdr:colOff>85725</xdr:colOff>
      <xdr:row>38</xdr:row>
      <xdr:rowOff>96774</xdr:rowOff>
    </xdr:to>
    <xdr:sp macro="" textlink="">
      <xdr:nvSpPr>
        <xdr:cNvPr id="721" name="円/楕円 720"/>
        <xdr:cNvSpPr/>
      </xdr:nvSpPr>
      <xdr:spPr>
        <a:xfrm>
          <a:off x="21272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113301</xdr:rowOff>
    </xdr:from>
    <xdr:ext cx="378565" cy="259045"/>
    <xdr:sp macro="" textlink="">
      <xdr:nvSpPr>
        <xdr:cNvPr id="722" name="テキスト ボックス 721"/>
        <xdr:cNvSpPr txBox="1"/>
      </xdr:nvSpPr>
      <xdr:spPr>
        <a:xfrm>
          <a:off x="21134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23" name="円/楕円 72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37</xdr:row>
      <xdr:rowOff>35577</xdr:rowOff>
    </xdr:from>
    <xdr:ext cx="249299" cy="259045"/>
    <xdr:sp macro="" textlink="">
      <xdr:nvSpPr>
        <xdr:cNvPr id="724" name="テキスト ボックス 723"/>
        <xdr:cNvSpPr txBox="1"/>
      </xdr:nvSpPr>
      <xdr:spPr>
        <a:xfrm>
          <a:off x="20309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25" name="円/楕円 72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26" name="テキスト ボックス 72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27" name="円/楕円 72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37</xdr:row>
      <xdr:rowOff>35577</xdr:rowOff>
    </xdr:from>
    <xdr:ext cx="249299" cy="259045"/>
    <xdr:sp macro="" textlink="">
      <xdr:nvSpPr>
        <xdr:cNvPr id="728" name="テキスト ボックス 727"/>
        <xdr:cNvSpPr txBox="1"/>
      </xdr:nvSpPr>
      <xdr:spPr>
        <a:xfrm>
          <a:off x="18531649"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9" name="正方形/長方形 72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0" name="正方形/長方形 72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1" name="正方形/長方形 73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2" name="正方形/長方形 73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3" name="正方形/長方形 73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4" name="正方形/長方形 73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5" name="正方形/長方形 73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6" name="正方形/長方形 73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37" name="テキスト ボックス 73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38" name="直線コネクタ 73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39" name="直線コネクタ 73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40" name="テキスト ボックス 73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41" name="直線コネクタ 74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42" name="テキスト ボックス 74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43" name="直線コネクタ 74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44" name="テキスト ボックス 74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45" name="直線コネクタ 74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46" name="テキスト ボックス 74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7" name="直線コネクタ 74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48" name="テキスト ボックス 74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11684</xdr:rowOff>
    </xdr:from>
    <xdr:to>
      <xdr:col>32</xdr:col>
      <xdr:colOff>186689</xdr:colOff>
      <xdr:row>58</xdr:row>
      <xdr:rowOff>139700</xdr:rowOff>
    </xdr:to>
    <xdr:cxnSp macro="">
      <xdr:nvCxnSpPr>
        <xdr:cNvPr id="750" name="直線コネクタ 749"/>
        <xdr:cNvCxnSpPr/>
      </xdr:nvCxnSpPr>
      <xdr:spPr>
        <a:xfrm flipV="1">
          <a:off x="22159595" y="8755634"/>
          <a:ext cx="1269" cy="1328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5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52" name="直線コネクタ 75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129811</xdr:rowOff>
    </xdr:from>
    <xdr:ext cx="534377" cy="259045"/>
    <xdr:sp macro="" textlink="">
      <xdr:nvSpPr>
        <xdr:cNvPr id="753" name="貸付金最大値テキスト"/>
        <xdr:cNvSpPr txBox="1"/>
      </xdr:nvSpPr>
      <xdr:spPr>
        <a:xfrm>
          <a:off x="22212300" y="853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29,050</a:t>
          </a:r>
          <a:endParaRPr kumimoji="1" lang="ja-JP" altLang="en-US" sz="1000" b="1">
            <a:latin typeface="ＭＳ Ｐゴシック"/>
          </a:endParaRPr>
        </a:p>
      </xdr:txBody>
    </xdr:sp>
    <xdr:clientData/>
  </xdr:oneCellAnchor>
  <xdr:twoCellAnchor>
    <xdr:from>
      <xdr:col>32</xdr:col>
      <xdr:colOff>98425</xdr:colOff>
      <xdr:row>51</xdr:row>
      <xdr:rowOff>11684</xdr:rowOff>
    </xdr:from>
    <xdr:to>
      <xdr:col>32</xdr:col>
      <xdr:colOff>276225</xdr:colOff>
      <xdr:row>51</xdr:row>
      <xdr:rowOff>11684</xdr:rowOff>
    </xdr:to>
    <xdr:cxnSp macro="">
      <xdr:nvCxnSpPr>
        <xdr:cNvPr id="754" name="直線コネクタ 753"/>
        <xdr:cNvCxnSpPr/>
      </xdr:nvCxnSpPr>
      <xdr:spPr>
        <a:xfrm>
          <a:off x="22072600" y="875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70937</xdr:rowOff>
    </xdr:from>
    <xdr:to>
      <xdr:col>32</xdr:col>
      <xdr:colOff>187325</xdr:colOff>
      <xdr:row>56</xdr:row>
      <xdr:rowOff>147472</xdr:rowOff>
    </xdr:to>
    <xdr:cxnSp macro="">
      <xdr:nvCxnSpPr>
        <xdr:cNvPr id="755" name="直線コネクタ 754"/>
        <xdr:cNvCxnSpPr/>
      </xdr:nvCxnSpPr>
      <xdr:spPr>
        <a:xfrm flipV="1">
          <a:off x="21323300" y="9672137"/>
          <a:ext cx="838200" cy="7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42912</xdr:rowOff>
    </xdr:from>
    <xdr:ext cx="469744" cy="259045"/>
    <xdr:sp macro="" textlink="">
      <xdr:nvSpPr>
        <xdr:cNvPr id="756" name="貸付金平均値テキスト"/>
        <xdr:cNvSpPr txBox="1"/>
      </xdr:nvSpPr>
      <xdr:spPr>
        <a:xfrm>
          <a:off x="22212300" y="9815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64485</xdr:rowOff>
    </xdr:from>
    <xdr:to>
      <xdr:col>32</xdr:col>
      <xdr:colOff>238125</xdr:colOff>
      <xdr:row>57</xdr:row>
      <xdr:rowOff>166085</xdr:rowOff>
    </xdr:to>
    <xdr:sp macro="" textlink="">
      <xdr:nvSpPr>
        <xdr:cNvPr id="757" name="フローチャート : 判断 756"/>
        <xdr:cNvSpPr/>
      </xdr:nvSpPr>
      <xdr:spPr>
        <a:xfrm>
          <a:off x="221107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64902</xdr:rowOff>
    </xdr:from>
    <xdr:to>
      <xdr:col>31</xdr:col>
      <xdr:colOff>34925</xdr:colOff>
      <xdr:row>56</xdr:row>
      <xdr:rowOff>147472</xdr:rowOff>
    </xdr:to>
    <xdr:cxnSp macro="">
      <xdr:nvCxnSpPr>
        <xdr:cNvPr id="758" name="直線コネクタ 757"/>
        <xdr:cNvCxnSpPr/>
      </xdr:nvCxnSpPr>
      <xdr:spPr>
        <a:xfrm>
          <a:off x="20434300" y="9494652"/>
          <a:ext cx="889000" cy="25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65354</xdr:rowOff>
    </xdr:from>
    <xdr:to>
      <xdr:col>31</xdr:col>
      <xdr:colOff>85725</xdr:colOff>
      <xdr:row>56</xdr:row>
      <xdr:rowOff>166954</xdr:rowOff>
    </xdr:to>
    <xdr:sp macro="" textlink="">
      <xdr:nvSpPr>
        <xdr:cNvPr id="759" name="フローチャート : 判断 758"/>
        <xdr:cNvSpPr/>
      </xdr:nvSpPr>
      <xdr:spPr>
        <a:xfrm>
          <a:off x="21272500" y="966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12031</xdr:rowOff>
    </xdr:from>
    <xdr:ext cx="469744" cy="259045"/>
    <xdr:sp macro="" textlink="">
      <xdr:nvSpPr>
        <xdr:cNvPr id="760" name="テキスト ボックス 759"/>
        <xdr:cNvSpPr txBox="1"/>
      </xdr:nvSpPr>
      <xdr:spPr>
        <a:xfrm>
          <a:off x="21088427" y="944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8,015</a:t>
          </a:r>
          <a:endParaRPr kumimoji="1" lang="ja-JP" altLang="en-US" sz="1000" b="1">
            <a:solidFill>
              <a:srgbClr val="000080"/>
            </a:solidFill>
            <a:latin typeface="ＭＳ Ｐゴシック"/>
          </a:endParaRPr>
        </a:p>
      </xdr:txBody>
    </xdr:sp>
    <xdr:clientData/>
  </xdr:oneCellAnchor>
  <xdr:twoCellAnchor>
    <xdr:from>
      <xdr:col>28</xdr:col>
      <xdr:colOff>314325</xdr:colOff>
      <xdr:row>55</xdr:row>
      <xdr:rowOff>64902</xdr:rowOff>
    </xdr:from>
    <xdr:to>
      <xdr:col>29</xdr:col>
      <xdr:colOff>517525</xdr:colOff>
      <xdr:row>56</xdr:row>
      <xdr:rowOff>97500</xdr:rowOff>
    </xdr:to>
    <xdr:cxnSp macro="">
      <xdr:nvCxnSpPr>
        <xdr:cNvPr id="761" name="直線コネクタ 760"/>
        <xdr:cNvCxnSpPr/>
      </xdr:nvCxnSpPr>
      <xdr:spPr>
        <a:xfrm flipV="1">
          <a:off x="19545300" y="9494652"/>
          <a:ext cx="889000" cy="20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116972</xdr:rowOff>
    </xdr:from>
    <xdr:to>
      <xdr:col>29</xdr:col>
      <xdr:colOff>568325</xdr:colOff>
      <xdr:row>56</xdr:row>
      <xdr:rowOff>47122</xdr:rowOff>
    </xdr:to>
    <xdr:sp macro="" textlink="">
      <xdr:nvSpPr>
        <xdr:cNvPr id="762" name="フローチャート : 判断 761"/>
        <xdr:cNvSpPr/>
      </xdr:nvSpPr>
      <xdr:spPr>
        <a:xfrm>
          <a:off x="20383500" y="954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38249</xdr:rowOff>
    </xdr:from>
    <xdr:ext cx="534377" cy="259045"/>
    <xdr:sp macro="" textlink="">
      <xdr:nvSpPr>
        <xdr:cNvPr id="763" name="テキスト ボックス 762"/>
        <xdr:cNvSpPr txBox="1"/>
      </xdr:nvSpPr>
      <xdr:spPr>
        <a:xfrm>
          <a:off x="20167111" y="963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10,636</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48443</xdr:rowOff>
    </xdr:from>
    <xdr:to>
      <xdr:col>28</xdr:col>
      <xdr:colOff>314325</xdr:colOff>
      <xdr:row>56</xdr:row>
      <xdr:rowOff>97500</xdr:rowOff>
    </xdr:to>
    <xdr:cxnSp macro="">
      <xdr:nvCxnSpPr>
        <xdr:cNvPr id="764" name="直線コネクタ 763"/>
        <xdr:cNvCxnSpPr/>
      </xdr:nvCxnSpPr>
      <xdr:spPr>
        <a:xfrm>
          <a:off x="18656300" y="9478193"/>
          <a:ext cx="889000" cy="22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42586</xdr:rowOff>
    </xdr:from>
    <xdr:to>
      <xdr:col>28</xdr:col>
      <xdr:colOff>365125</xdr:colOff>
      <xdr:row>56</xdr:row>
      <xdr:rowOff>144186</xdr:rowOff>
    </xdr:to>
    <xdr:sp macro="" textlink="">
      <xdr:nvSpPr>
        <xdr:cNvPr id="765" name="フローチャート : 判断 764"/>
        <xdr:cNvSpPr/>
      </xdr:nvSpPr>
      <xdr:spPr>
        <a:xfrm>
          <a:off x="19494500" y="964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54</xdr:row>
      <xdr:rowOff>160713</xdr:rowOff>
    </xdr:from>
    <xdr:ext cx="469744" cy="259045"/>
    <xdr:sp macro="" textlink="">
      <xdr:nvSpPr>
        <xdr:cNvPr id="766" name="テキスト ボックス 765"/>
        <xdr:cNvSpPr txBox="1"/>
      </xdr:nvSpPr>
      <xdr:spPr>
        <a:xfrm>
          <a:off x="19310427" y="94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8,513</a:t>
          </a:r>
          <a:endParaRPr kumimoji="1" lang="ja-JP" altLang="en-US" sz="1000" b="1">
            <a:solidFill>
              <a:srgbClr val="000080"/>
            </a:solidFill>
            <a:latin typeface="ＭＳ Ｐゴシック"/>
          </a:endParaRPr>
        </a:p>
      </xdr:txBody>
    </xdr:sp>
    <xdr:clientData/>
  </xdr:oneCellAnchor>
  <xdr:twoCellAnchor>
    <xdr:from>
      <xdr:col>27</xdr:col>
      <xdr:colOff>60325</xdr:colOff>
      <xdr:row>55</xdr:row>
      <xdr:rowOff>107188</xdr:rowOff>
    </xdr:from>
    <xdr:to>
      <xdr:col>27</xdr:col>
      <xdr:colOff>161925</xdr:colOff>
      <xdr:row>56</xdr:row>
      <xdr:rowOff>37338</xdr:rowOff>
    </xdr:to>
    <xdr:sp macro="" textlink="">
      <xdr:nvSpPr>
        <xdr:cNvPr id="767" name="フローチャート : 判断 766"/>
        <xdr:cNvSpPr/>
      </xdr:nvSpPr>
      <xdr:spPr>
        <a:xfrm>
          <a:off x="18605500" y="953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28465</xdr:rowOff>
    </xdr:from>
    <xdr:ext cx="534377" cy="259045"/>
    <xdr:sp macro="" textlink="">
      <xdr:nvSpPr>
        <xdr:cNvPr id="768" name="テキスト ボックス 767"/>
        <xdr:cNvSpPr txBox="1"/>
      </xdr:nvSpPr>
      <xdr:spPr>
        <a:xfrm>
          <a:off x="18389111" y="962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10,850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9" name="テキスト ボックス 76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0" name="テキスト ボックス 76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1" name="テキスト ボックス 77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2" name="テキスト ボックス 77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3" name="テキスト ボックス 77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20137</xdr:rowOff>
    </xdr:from>
    <xdr:to>
      <xdr:col>32</xdr:col>
      <xdr:colOff>238125</xdr:colOff>
      <xdr:row>56</xdr:row>
      <xdr:rowOff>121737</xdr:rowOff>
    </xdr:to>
    <xdr:sp macro="" textlink="">
      <xdr:nvSpPr>
        <xdr:cNvPr id="774" name="円/楕円 773"/>
        <xdr:cNvSpPr/>
      </xdr:nvSpPr>
      <xdr:spPr>
        <a:xfrm>
          <a:off x="22110700" y="96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43014</xdr:rowOff>
    </xdr:from>
    <xdr:ext cx="469744" cy="259045"/>
    <xdr:sp macro="" textlink="">
      <xdr:nvSpPr>
        <xdr:cNvPr id="775" name="貸付金該当値テキスト"/>
        <xdr:cNvSpPr txBox="1"/>
      </xdr:nvSpPr>
      <xdr:spPr>
        <a:xfrm>
          <a:off x="22212300" y="947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9,004</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96672</xdr:rowOff>
    </xdr:from>
    <xdr:to>
      <xdr:col>31</xdr:col>
      <xdr:colOff>85725</xdr:colOff>
      <xdr:row>57</xdr:row>
      <xdr:rowOff>26822</xdr:rowOff>
    </xdr:to>
    <xdr:sp macro="" textlink="">
      <xdr:nvSpPr>
        <xdr:cNvPr id="776" name="円/楕円 775"/>
        <xdr:cNvSpPr/>
      </xdr:nvSpPr>
      <xdr:spPr>
        <a:xfrm>
          <a:off x="21272500" y="96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17949</xdr:rowOff>
    </xdr:from>
    <xdr:ext cx="469744" cy="259045"/>
    <xdr:sp macro="" textlink="">
      <xdr:nvSpPr>
        <xdr:cNvPr id="777" name="テキスト ボックス 776"/>
        <xdr:cNvSpPr txBox="1"/>
      </xdr:nvSpPr>
      <xdr:spPr>
        <a:xfrm>
          <a:off x="21088427" y="979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a:t>
          </a:r>
          <a:endParaRPr kumimoji="1" lang="ja-JP" altLang="en-US" sz="1000" b="1">
            <a:solidFill>
              <a:srgbClr val="FF0000"/>
            </a:solidFill>
            <a:latin typeface="ＭＳ Ｐゴシック"/>
          </a:endParaRPr>
        </a:p>
      </xdr:txBody>
    </xdr:sp>
    <xdr:clientData/>
  </xdr:oneCellAnchor>
  <xdr:twoCellAnchor>
    <xdr:from>
      <xdr:col>29</xdr:col>
      <xdr:colOff>466725</xdr:colOff>
      <xdr:row>55</xdr:row>
      <xdr:rowOff>14102</xdr:rowOff>
    </xdr:from>
    <xdr:to>
      <xdr:col>29</xdr:col>
      <xdr:colOff>568325</xdr:colOff>
      <xdr:row>55</xdr:row>
      <xdr:rowOff>115702</xdr:rowOff>
    </xdr:to>
    <xdr:sp macro="" textlink="">
      <xdr:nvSpPr>
        <xdr:cNvPr id="778" name="円/楕円 777"/>
        <xdr:cNvSpPr/>
      </xdr:nvSpPr>
      <xdr:spPr>
        <a:xfrm>
          <a:off x="20383500" y="94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132229</xdr:rowOff>
    </xdr:from>
    <xdr:ext cx="534377" cy="259045"/>
    <xdr:sp macro="" textlink="">
      <xdr:nvSpPr>
        <xdr:cNvPr id="779" name="テキスト ボックス 778"/>
        <xdr:cNvSpPr txBox="1"/>
      </xdr:nvSpPr>
      <xdr:spPr>
        <a:xfrm>
          <a:off x="20167111" y="92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12,886</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46700</xdr:rowOff>
    </xdr:from>
    <xdr:to>
      <xdr:col>28</xdr:col>
      <xdr:colOff>365125</xdr:colOff>
      <xdr:row>56</xdr:row>
      <xdr:rowOff>148300</xdr:rowOff>
    </xdr:to>
    <xdr:sp macro="" textlink="">
      <xdr:nvSpPr>
        <xdr:cNvPr id="780" name="円/楕円 779"/>
        <xdr:cNvSpPr/>
      </xdr:nvSpPr>
      <xdr:spPr>
        <a:xfrm>
          <a:off x="19494500" y="96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139427</xdr:rowOff>
    </xdr:from>
    <xdr:ext cx="469744" cy="259045"/>
    <xdr:sp macro="" textlink="">
      <xdr:nvSpPr>
        <xdr:cNvPr id="781" name="テキスト ボックス 780"/>
        <xdr:cNvSpPr txBox="1"/>
      </xdr:nvSpPr>
      <xdr:spPr>
        <a:xfrm>
          <a:off x="19310427" y="974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8,423</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169093</xdr:rowOff>
    </xdr:from>
    <xdr:to>
      <xdr:col>27</xdr:col>
      <xdr:colOff>161925</xdr:colOff>
      <xdr:row>55</xdr:row>
      <xdr:rowOff>99243</xdr:rowOff>
    </xdr:to>
    <xdr:sp macro="" textlink="">
      <xdr:nvSpPr>
        <xdr:cNvPr id="782" name="円/楕円 781"/>
        <xdr:cNvSpPr/>
      </xdr:nvSpPr>
      <xdr:spPr>
        <a:xfrm>
          <a:off x="18605500" y="942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115770</xdr:rowOff>
    </xdr:from>
    <xdr:ext cx="534377" cy="259045"/>
    <xdr:sp macro="" textlink="">
      <xdr:nvSpPr>
        <xdr:cNvPr id="783" name="テキスト ボックス 782"/>
        <xdr:cNvSpPr txBox="1"/>
      </xdr:nvSpPr>
      <xdr:spPr>
        <a:xfrm>
          <a:off x="18389111" y="920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13,246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4" name="正方形/長方形 78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85" name="正方形/長方形 78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86" name="正方形/長方形 78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12/26</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7" name="正方形/長方形 78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8" name="正方形/長方形 78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9" name="正方形/長方形 78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0" name="正方形/長方形 78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40,305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1" name="正方形/長方形 79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2" name="テキスト ボックス 79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3" name="直線コネクタ 79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794" name="テキスト ボックス 79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795" name="直線コネクタ 79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796" name="テキスト ボックス 79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797" name="直線コネクタ 79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798" name="テキスト ボックス 79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799" name="直線コネクタ 79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00" name="テキスト ボックス 79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01" name="直線コネクタ 80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02" name="テキスト ボックス 80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03" name="直線コネクタ 80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04" name="テキスト ボックス 80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80264</xdr:rowOff>
    </xdr:from>
    <xdr:to>
      <xdr:col>32</xdr:col>
      <xdr:colOff>186689</xdr:colOff>
      <xdr:row>77</xdr:row>
      <xdr:rowOff>152958</xdr:rowOff>
    </xdr:to>
    <xdr:cxnSp macro="">
      <xdr:nvCxnSpPr>
        <xdr:cNvPr id="806" name="直線コネクタ 805"/>
        <xdr:cNvCxnSpPr/>
      </xdr:nvCxnSpPr>
      <xdr:spPr>
        <a:xfrm flipV="1">
          <a:off x="22159595" y="12253214"/>
          <a:ext cx="1269" cy="110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156785</xdr:rowOff>
    </xdr:from>
    <xdr:ext cx="534377" cy="259045"/>
    <xdr:sp macro="" textlink="">
      <xdr:nvSpPr>
        <xdr:cNvPr id="807" name="繰出金最小値テキスト"/>
        <xdr:cNvSpPr txBox="1"/>
      </xdr:nvSpPr>
      <xdr:spPr>
        <a:xfrm>
          <a:off x="22212300" y="1335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23,460</a:t>
          </a:r>
          <a:endParaRPr kumimoji="1" lang="ja-JP" altLang="en-US" sz="1000" b="1">
            <a:latin typeface="ＭＳ Ｐゴシック"/>
          </a:endParaRPr>
        </a:p>
      </xdr:txBody>
    </xdr:sp>
    <xdr:clientData/>
  </xdr:oneCellAnchor>
  <xdr:twoCellAnchor>
    <xdr:from>
      <xdr:col>32</xdr:col>
      <xdr:colOff>98425</xdr:colOff>
      <xdr:row>77</xdr:row>
      <xdr:rowOff>152958</xdr:rowOff>
    </xdr:from>
    <xdr:to>
      <xdr:col>32</xdr:col>
      <xdr:colOff>276225</xdr:colOff>
      <xdr:row>77</xdr:row>
      <xdr:rowOff>152958</xdr:rowOff>
    </xdr:to>
    <xdr:cxnSp macro="">
      <xdr:nvCxnSpPr>
        <xdr:cNvPr id="808" name="直線コネクタ 807"/>
        <xdr:cNvCxnSpPr/>
      </xdr:nvCxnSpPr>
      <xdr:spPr>
        <a:xfrm>
          <a:off x="22072600" y="1335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26941</xdr:rowOff>
    </xdr:from>
    <xdr:ext cx="534377" cy="259045"/>
    <xdr:sp macro="" textlink="">
      <xdr:nvSpPr>
        <xdr:cNvPr id="809" name="繰出金最大値テキスト"/>
        <xdr:cNvSpPr txBox="1"/>
      </xdr:nvSpPr>
      <xdr:spPr>
        <a:xfrm>
          <a:off x="22212300" y="120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47,550</a:t>
          </a:r>
          <a:endParaRPr kumimoji="1" lang="ja-JP" altLang="en-US" sz="1000" b="1">
            <a:latin typeface="ＭＳ Ｐゴシック"/>
          </a:endParaRPr>
        </a:p>
      </xdr:txBody>
    </xdr:sp>
    <xdr:clientData/>
  </xdr:oneCellAnchor>
  <xdr:twoCellAnchor>
    <xdr:from>
      <xdr:col>32</xdr:col>
      <xdr:colOff>98425</xdr:colOff>
      <xdr:row>71</xdr:row>
      <xdr:rowOff>80264</xdr:rowOff>
    </xdr:from>
    <xdr:to>
      <xdr:col>32</xdr:col>
      <xdr:colOff>276225</xdr:colOff>
      <xdr:row>71</xdr:row>
      <xdr:rowOff>80264</xdr:rowOff>
    </xdr:to>
    <xdr:cxnSp macro="">
      <xdr:nvCxnSpPr>
        <xdr:cNvPr id="810" name="直線コネクタ 809"/>
        <xdr:cNvCxnSpPr/>
      </xdr:nvCxnSpPr>
      <xdr:spPr>
        <a:xfrm>
          <a:off x="22072600" y="1225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11638</xdr:rowOff>
    </xdr:from>
    <xdr:to>
      <xdr:col>32</xdr:col>
      <xdr:colOff>187325</xdr:colOff>
      <xdr:row>75</xdr:row>
      <xdr:rowOff>92746</xdr:rowOff>
    </xdr:to>
    <xdr:cxnSp macro="">
      <xdr:nvCxnSpPr>
        <xdr:cNvPr id="811" name="直線コネクタ 810"/>
        <xdr:cNvCxnSpPr/>
      </xdr:nvCxnSpPr>
      <xdr:spPr>
        <a:xfrm flipV="1">
          <a:off x="21323300" y="12870388"/>
          <a:ext cx="838200" cy="8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114922</xdr:rowOff>
    </xdr:from>
    <xdr:ext cx="534377" cy="259045"/>
    <xdr:sp macro="" textlink="">
      <xdr:nvSpPr>
        <xdr:cNvPr id="812" name="繰出金平均値テキスト"/>
        <xdr:cNvSpPr txBox="1"/>
      </xdr:nvSpPr>
      <xdr:spPr>
        <a:xfrm>
          <a:off x="22212300" y="1280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33,959</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136495</xdr:rowOff>
    </xdr:from>
    <xdr:to>
      <xdr:col>32</xdr:col>
      <xdr:colOff>238125</xdr:colOff>
      <xdr:row>75</xdr:row>
      <xdr:rowOff>66645</xdr:rowOff>
    </xdr:to>
    <xdr:sp macro="" textlink="">
      <xdr:nvSpPr>
        <xdr:cNvPr id="813" name="フローチャート : 判断 812"/>
        <xdr:cNvSpPr/>
      </xdr:nvSpPr>
      <xdr:spPr>
        <a:xfrm>
          <a:off x="221107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92746</xdr:rowOff>
    </xdr:from>
    <xdr:to>
      <xdr:col>31</xdr:col>
      <xdr:colOff>34925</xdr:colOff>
      <xdr:row>76</xdr:row>
      <xdr:rowOff>3271</xdr:rowOff>
    </xdr:to>
    <xdr:cxnSp macro="">
      <xdr:nvCxnSpPr>
        <xdr:cNvPr id="814" name="直線コネクタ 813"/>
        <xdr:cNvCxnSpPr/>
      </xdr:nvCxnSpPr>
      <xdr:spPr>
        <a:xfrm flipV="1">
          <a:off x="20434300" y="12951496"/>
          <a:ext cx="889000" cy="8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122916</xdr:rowOff>
    </xdr:from>
    <xdr:to>
      <xdr:col>31</xdr:col>
      <xdr:colOff>85725</xdr:colOff>
      <xdr:row>74</xdr:row>
      <xdr:rowOff>53066</xdr:rowOff>
    </xdr:to>
    <xdr:sp macro="" textlink="">
      <xdr:nvSpPr>
        <xdr:cNvPr id="815" name="フローチャート : 判断 814"/>
        <xdr:cNvSpPr/>
      </xdr:nvSpPr>
      <xdr:spPr>
        <a:xfrm>
          <a:off x="21272500" y="1263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69593</xdr:rowOff>
    </xdr:from>
    <xdr:ext cx="534377" cy="259045"/>
    <xdr:sp macro="" textlink="">
      <xdr:nvSpPr>
        <xdr:cNvPr id="816" name="テキスト ボックス 815"/>
        <xdr:cNvSpPr txBox="1"/>
      </xdr:nvSpPr>
      <xdr:spPr>
        <a:xfrm>
          <a:off x="21056111" y="124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38,006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3271</xdr:rowOff>
    </xdr:from>
    <xdr:to>
      <xdr:col>29</xdr:col>
      <xdr:colOff>517525</xdr:colOff>
      <xdr:row>76</xdr:row>
      <xdr:rowOff>75234</xdr:rowOff>
    </xdr:to>
    <xdr:cxnSp macro="">
      <xdr:nvCxnSpPr>
        <xdr:cNvPr id="817" name="直線コネクタ 816"/>
        <xdr:cNvCxnSpPr/>
      </xdr:nvCxnSpPr>
      <xdr:spPr>
        <a:xfrm flipV="1">
          <a:off x="19545300" y="13033471"/>
          <a:ext cx="889000" cy="7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73</xdr:row>
      <xdr:rowOff>145730</xdr:rowOff>
    </xdr:from>
    <xdr:to>
      <xdr:col>29</xdr:col>
      <xdr:colOff>568325</xdr:colOff>
      <xdr:row>74</xdr:row>
      <xdr:rowOff>75880</xdr:rowOff>
    </xdr:to>
    <xdr:sp macro="" textlink="">
      <xdr:nvSpPr>
        <xdr:cNvPr id="818" name="フローチャート : 判断 817"/>
        <xdr:cNvSpPr/>
      </xdr:nvSpPr>
      <xdr:spPr>
        <a:xfrm>
          <a:off x="20383500" y="126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92407</xdr:rowOff>
    </xdr:from>
    <xdr:ext cx="534377" cy="259045"/>
    <xdr:sp macro="" textlink="">
      <xdr:nvSpPr>
        <xdr:cNvPr id="819" name="テキスト ボックス 818"/>
        <xdr:cNvSpPr txBox="1"/>
      </xdr:nvSpPr>
      <xdr:spPr>
        <a:xfrm>
          <a:off x="20167111" y="124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37,507</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75234</xdr:rowOff>
    </xdr:from>
    <xdr:to>
      <xdr:col>28</xdr:col>
      <xdr:colOff>314325</xdr:colOff>
      <xdr:row>77</xdr:row>
      <xdr:rowOff>15250</xdr:rowOff>
    </xdr:to>
    <xdr:cxnSp macro="">
      <xdr:nvCxnSpPr>
        <xdr:cNvPr id="820" name="直線コネクタ 819"/>
        <xdr:cNvCxnSpPr/>
      </xdr:nvCxnSpPr>
      <xdr:spPr>
        <a:xfrm flipV="1">
          <a:off x="18656300" y="13105434"/>
          <a:ext cx="889000" cy="11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32207</xdr:rowOff>
    </xdr:from>
    <xdr:to>
      <xdr:col>28</xdr:col>
      <xdr:colOff>365125</xdr:colOff>
      <xdr:row>74</xdr:row>
      <xdr:rowOff>133807</xdr:rowOff>
    </xdr:to>
    <xdr:sp macro="" textlink="">
      <xdr:nvSpPr>
        <xdr:cNvPr id="821" name="フローチャート : 判断 820"/>
        <xdr:cNvSpPr/>
      </xdr:nvSpPr>
      <xdr:spPr>
        <a:xfrm>
          <a:off x="19494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150334</xdr:rowOff>
    </xdr:from>
    <xdr:ext cx="534377" cy="259045"/>
    <xdr:sp macro="" textlink="">
      <xdr:nvSpPr>
        <xdr:cNvPr id="822" name="テキスト ボックス 821"/>
        <xdr:cNvSpPr txBox="1"/>
      </xdr:nvSpPr>
      <xdr:spPr>
        <a:xfrm>
          <a:off x="19278111" y="12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36,240</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125064</xdr:rowOff>
    </xdr:from>
    <xdr:to>
      <xdr:col>27</xdr:col>
      <xdr:colOff>161925</xdr:colOff>
      <xdr:row>75</xdr:row>
      <xdr:rowOff>55214</xdr:rowOff>
    </xdr:to>
    <xdr:sp macro="" textlink="">
      <xdr:nvSpPr>
        <xdr:cNvPr id="823" name="フローチャート : 判断 822"/>
        <xdr:cNvSpPr/>
      </xdr:nvSpPr>
      <xdr:spPr>
        <a:xfrm>
          <a:off x="18605500" y="1281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71741</xdr:rowOff>
    </xdr:from>
    <xdr:ext cx="534377" cy="259045"/>
    <xdr:sp macro="" textlink="">
      <xdr:nvSpPr>
        <xdr:cNvPr id="824" name="テキスト ボックス 823"/>
        <xdr:cNvSpPr txBox="1"/>
      </xdr:nvSpPr>
      <xdr:spPr>
        <a:xfrm>
          <a:off x="18389111" y="1258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34,209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5" name="テキスト ボックス 82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6" name="テキスト ボックス 82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7" name="テキスト ボックス 82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8" name="テキスト ボックス 82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9" name="テキスト ボックス 82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132288</xdr:rowOff>
    </xdr:from>
    <xdr:to>
      <xdr:col>32</xdr:col>
      <xdr:colOff>238125</xdr:colOff>
      <xdr:row>75</xdr:row>
      <xdr:rowOff>62438</xdr:rowOff>
    </xdr:to>
    <xdr:sp macro="" textlink="">
      <xdr:nvSpPr>
        <xdr:cNvPr id="830" name="円/楕円 829"/>
        <xdr:cNvSpPr/>
      </xdr:nvSpPr>
      <xdr:spPr>
        <a:xfrm>
          <a:off x="22110700" y="1281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155165</xdr:rowOff>
    </xdr:from>
    <xdr:ext cx="534377" cy="259045"/>
    <xdr:sp macro="" textlink="">
      <xdr:nvSpPr>
        <xdr:cNvPr id="831" name="繰出金該当値テキスト"/>
        <xdr:cNvSpPr txBox="1"/>
      </xdr:nvSpPr>
      <xdr:spPr>
        <a:xfrm>
          <a:off x="22212300" y="1267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34,051</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41946</xdr:rowOff>
    </xdr:from>
    <xdr:to>
      <xdr:col>31</xdr:col>
      <xdr:colOff>85725</xdr:colOff>
      <xdr:row>75</xdr:row>
      <xdr:rowOff>143546</xdr:rowOff>
    </xdr:to>
    <xdr:sp macro="" textlink="">
      <xdr:nvSpPr>
        <xdr:cNvPr id="832" name="円/楕円 831"/>
        <xdr:cNvSpPr/>
      </xdr:nvSpPr>
      <xdr:spPr>
        <a:xfrm>
          <a:off x="21272500" y="1290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134673</xdr:rowOff>
    </xdr:from>
    <xdr:ext cx="534377" cy="259045"/>
    <xdr:sp macro="" textlink="">
      <xdr:nvSpPr>
        <xdr:cNvPr id="833" name="テキスト ボックス 832"/>
        <xdr:cNvSpPr txBox="1"/>
      </xdr:nvSpPr>
      <xdr:spPr>
        <a:xfrm>
          <a:off x="21056111" y="1299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32,277</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123922</xdr:rowOff>
    </xdr:from>
    <xdr:to>
      <xdr:col>29</xdr:col>
      <xdr:colOff>568325</xdr:colOff>
      <xdr:row>76</xdr:row>
      <xdr:rowOff>54071</xdr:rowOff>
    </xdr:to>
    <xdr:sp macro="" textlink="">
      <xdr:nvSpPr>
        <xdr:cNvPr id="834" name="円/楕円 833"/>
        <xdr:cNvSpPr/>
      </xdr:nvSpPr>
      <xdr:spPr>
        <a:xfrm>
          <a:off x="20383500" y="12982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45198</xdr:rowOff>
    </xdr:from>
    <xdr:ext cx="534377" cy="259045"/>
    <xdr:sp macro="" textlink="">
      <xdr:nvSpPr>
        <xdr:cNvPr id="835" name="テキスト ボックス 834"/>
        <xdr:cNvSpPr txBox="1"/>
      </xdr:nvSpPr>
      <xdr:spPr>
        <a:xfrm>
          <a:off x="20167111" y="130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24434</xdr:rowOff>
    </xdr:from>
    <xdr:to>
      <xdr:col>28</xdr:col>
      <xdr:colOff>365125</xdr:colOff>
      <xdr:row>76</xdr:row>
      <xdr:rowOff>126034</xdr:rowOff>
    </xdr:to>
    <xdr:sp macro="" textlink="">
      <xdr:nvSpPr>
        <xdr:cNvPr id="836" name="円/楕円 835"/>
        <xdr:cNvSpPr/>
      </xdr:nvSpPr>
      <xdr:spPr>
        <a:xfrm>
          <a:off x="19494500" y="130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117161</xdr:rowOff>
    </xdr:from>
    <xdr:ext cx="534377" cy="259045"/>
    <xdr:sp macro="" textlink="">
      <xdr:nvSpPr>
        <xdr:cNvPr id="837" name="テキスト ボックス 836"/>
        <xdr:cNvSpPr txBox="1"/>
      </xdr:nvSpPr>
      <xdr:spPr>
        <a:xfrm>
          <a:off x="19278111" y="131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28,910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135900</xdr:rowOff>
    </xdr:from>
    <xdr:to>
      <xdr:col>27</xdr:col>
      <xdr:colOff>161925</xdr:colOff>
      <xdr:row>77</xdr:row>
      <xdr:rowOff>66050</xdr:rowOff>
    </xdr:to>
    <xdr:sp macro="" textlink="">
      <xdr:nvSpPr>
        <xdr:cNvPr id="838" name="円/楕円 837"/>
        <xdr:cNvSpPr/>
      </xdr:nvSpPr>
      <xdr:spPr>
        <a:xfrm>
          <a:off x="18605500" y="1316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57177</xdr:rowOff>
    </xdr:from>
    <xdr:ext cx="534377" cy="259045"/>
    <xdr:sp macro="" textlink="">
      <xdr:nvSpPr>
        <xdr:cNvPr id="839" name="テキスト ボックス 838"/>
        <xdr:cNvSpPr txBox="1"/>
      </xdr:nvSpPr>
      <xdr:spPr>
        <a:xfrm>
          <a:off x="18389111" y="1325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26,472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0" name="正方形/長方形 83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1" name="正方形/長方形 84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2" name="正方形/長方形 84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43" name="正方形/長方形 84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44" name="正方形/長方形 84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5" name="正方形/長方形 84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6" name="正方形/長方形 84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7" name="正方形/長方形 84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8" name="テキスト ボックス 84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9" name="直線コネクタ 84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50" name="直線コネクタ 84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51" name="テキスト ボックス 85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52" name="直線コネクタ 85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53" name="テキスト ボックス 85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5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5" name="直線コネクタ 85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7" name="直線コネクタ 85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9" name="直線コネクタ 85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60" name="直線コネクタ 85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6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62" name="フローチャート : 判断 86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63" name="直線コネクタ 86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64" name="フローチャート : 判断 86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5" name="テキスト ボックス 86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6" name="直線コネクタ 86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7" name="フローチャート : 判断 86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8" name="テキスト ボックス 86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9" name="直線コネクタ 86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70" name="フローチャート : 判断 86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71" name="テキスト ボックス 87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72" name="フローチャート : 判断 87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73" name="テキスト ボックス 87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74" name="テキスト ボックス 87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5" name="テキスト ボックス 87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6" name="テキスト ボックス 87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7" name="テキスト ボックス 87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8" name="テキスト ボックス 87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円/楕円 87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8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81" name="円/楕円 88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82" name="テキスト ボックス 88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83" name="円/楕円 88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84" name="テキスト ボックス 88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5" name="円/楕円 88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6" name="テキスト ボックス 88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円/楕円 88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8" name="テキスト ボックス 88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9" name="正方形/長方形 88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90" name="正方形/長方形 88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91" name="テキスト ボックス 89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人件費・・・近年、職員の世代交代により減少傾向であったが、</a:t>
          </a:r>
          <a:r>
            <a:rPr kumimoji="1" lang="en-US" altLang="ja-JP" sz="1300">
              <a:latin typeface="ＭＳ Ｐゴシック"/>
            </a:rPr>
            <a:t>27</a:t>
          </a:r>
          <a:r>
            <a:rPr kumimoji="1" lang="ja-JP" altLang="en-US" sz="1300">
              <a:latin typeface="ＭＳ Ｐゴシック"/>
            </a:rPr>
            <a:t>年度は人事院勧告に準じた地域手当、期末手当の支給率改定により増加</a:t>
          </a:r>
          <a:endParaRPr kumimoji="1" lang="en-US" altLang="ja-JP" sz="1300">
            <a:latin typeface="ＭＳ Ｐゴシック"/>
          </a:endParaRPr>
        </a:p>
        <a:p>
          <a:r>
            <a:rPr kumimoji="1" lang="ja-JP" altLang="en-US" sz="1300">
              <a:latin typeface="ＭＳ Ｐゴシック"/>
            </a:rPr>
            <a:t>扶助費・・・児童福祉（保育等）、障害福祉などの増加による</a:t>
          </a:r>
          <a:endParaRPr kumimoji="1" lang="en-US" altLang="ja-JP" sz="1300">
            <a:latin typeface="ＭＳ Ｐゴシック"/>
          </a:endParaRPr>
        </a:p>
        <a:p>
          <a:r>
            <a:rPr kumimoji="1" lang="ja-JP" altLang="en-US" sz="1300">
              <a:latin typeface="ＭＳ Ｐゴシック"/>
            </a:rPr>
            <a:t>公債費・・・減少傾向にあるが、　公債費負担の平準化を図っているため、今後も一定水準の支出が見込まれる</a:t>
          </a:r>
          <a:endParaRPr kumimoji="1" lang="en-US" altLang="ja-JP" sz="1300">
            <a:latin typeface="ＭＳ Ｐゴシック"/>
          </a:endParaRPr>
        </a:p>
        <a:p>
          <a:r>
            <a:rPr kumimoji="1" lang="ja-JP" altLang="en-US" sz="1300">
              <a:latin typeface="ＭＳ Ｐゴシック"/>
            </a:rPr>
            <a:t>その他・・・貸付金について、市立川西病院の資金不足を補てんするために長期貸付金を追加したことにより増加</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兵庫県川西市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160,154
158,939
53.44
56,562,513
55,983,067
469,291
29,815,576
54,844,482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12.2
114.1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－３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152654</xdr:rowOff>
    </xdr:from>
    <xdr:to>
      <xdr:col>6</xdr:col>
      <xdr:colOff>510540</xdr:colOff>
      <xdr:row>38</xdr:row>
      <xdr:rowOff>124460</xdr:rowOff>
    </xdr:to>
    <xdr:cxnSp macro="">
      <xdr:nvCxnSpPr>
        <xdr:cNvPr id="56" name="直線コネクタ 55"/>
        <xdr:cNvCxnSpPr/>
      </xdr:nvCxnSpPr>
      <xdr:spPr>
        <a:xfrm flipV="1">
          <a:off x="4633595" y="5467604"/>
          <a:ext cx="1270" cy="1171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128287</xdr:rowOff>
    </xdr:from>
    <xdr:ext cx="469744" cy="259045"/>
    <xdr:sp macro="" textlink="">
      <xdr:nvSpPr>
        <xdr:cNvPr id="57" name="議会費最小値テキスト"/>
        <xdr:cNvSpPr txBox="1"/>
      </xdr:nvSpPr>
      <xdr:spPr>
        <a:xfrm>
          <a:off x="46863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a:t>
          </a:r>
          <a:endParaRPr kumimoji="1" lang="ja-JP" altLang="en-US" sz="1000" b="1">
            <a:latin typeface="ＭＳ Ｐゴシック"/>
          </a:endParaRPr>
        </a:p>
      </xdr:txBody>
    </xdr:sp>
    <xdr:clientData/>
  </xdr:oneCellAnchor>
  <xdr:twoCellAnchor>
    <xdr:from>
      <xdr:col>6</xdr:col>
      <xdr:colOff>422275</xdr:colOff>
      <xdr:row>38</xdr:row>
      <xdr:rowOff>124460</xdr:rowOff>
    </xdr:from>
    <xdr:to>
      <xdr:col>6</xdr:col>
      <xdr:colOff>600075</xdr:colOff>
      <xdr:row>38</xdr:row>
      <xdr:rowOff>124460</xdr:rowOff>
    </xdr:to>
    <xdr:cxnSp macro="">
      <xdr:nvCxnSpPr>
        <xdr:cNvPr id="58" name="直線コネクタ 57"/>
        <xdr:cNvCxnSpPr/>
      </xdr:nvCxnSpPr>
      <xdr:spPr>
        <a:xfrm>
          <a:off x="4546600" y="663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99331</xdr:rowOff>
    </xdr:from>
    <xdr:ext cx="469744" cy="259045"/>
    <xdr:sp macro="" textlink="">
      <xdr:nvSpPr>
        <xdr:cNvPr id="59" name="議会費最大値テキスト"/>
        <xdr:cNvSpPr txBox="1"/>
      </xdr:nvSpPr>
      <xdr:spPr>
        <a:xfrm>
          <a:off x="4686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3,158</a:t>
          </a:r>
          <a:endParaRPr kumimoji="1" lang="ja-JP" altLang="en-US" sz="1000" b="1">
            <a:latin typeface="ＭＳ Ｐゴシック"/>
          </a:endParaRPr>
        </a:p>
      </xdr:txBody>
    </xdr:sp>
    <xdr:clientData/>
  </xdr:oneCellAnchor>
  <xdr:twoCellAnchor>
    <xdr:from>
      <xdr:col>6</xdr:col>
      <xdr:colOff>422275</xdr:colOff>
      <xdr:row>31</xdr:row>
      <xdr:rowOff>152654</xdr:rowOff>
    </xdr:from>
    <xdr:to>
      <xdr:col>6</xdr:col>
      <xdr:colOff>600075</xdr:colOff>
      <xdr:row>31</xdr:row>
      <xdr:rowOff>152654</xdr:rowOff>
    </xdr:to>
    <xdr:cxnSp macro="">
      <xdr:nvCxnSpPr>
        <xdr:cNvPr id="60" name="直線コネクタ 59"/>
        <xdr:cNvCxnSpPr/>
      </xdr:nvCxnSpPr>
      <xdr:spPr>
        <a:xfrm>
          <a:off x="4546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152654</xdr:rowOff>
    </xdr:from>
    <xdr:to>
      <xdr:col>6</xdr:col>
      <xdr:colOff>511175</xdr:colOff>
      <xdr:row>33</xdr:row>
      <xdr:rowOff>1016</xdr:rowOff>
    </xdr:to>
    <xdr:cxnSp macro="">
      <xdr:nvCxnSpPr>
        <xdr:cNvPr id="61" name="直線コネクタ 60"/>
        <xdr:cNvCxnSpPr/>
      </xdr:nvCxnSpPr>
      <xdr:spPr>
        <a:xfrm flipV="1">
          <a:off x="3797300" y="5467604"/>
          <a:ext cx="8382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88663</xdr:rowOff>
    </xdr:from>
    <xdr:ext cx="469744" cy="259045"/>
    <xdr:sp macro="" textlink="">
      <xdr:nvSpPr>
        <xdr:cNvPr id="62" name="議会費平均値テキスト"/>
        <xdr:cNvSpPr txBox="1"/>
      </xdr:nvSpPr>
      <xdr:spPr>
        <a:xfrm>
          <a:off x="4686300" y="608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110236</xdr:rowOff>
    </xdr:from>
    <xdr:to>
      <xdr:col>6</xdr:col>
      <xdr:colOff>561975</xdr:colOff>
      <xdr:row>36</xdr:row>
      <xdr:rowOff>40386</xdr:rowOff>
    </xdr:to>
    <xdr:sp macro="" textlink="">
      <xdr:nvSpPr>
        <xdr:cNvPr id="63" name="フローチャート : 判断 62"/>
        <xdr:cNvSpPr/>
      </xdr:nvSpPr>
      <xdr:spPr>
        <a:xfrm>
          <a:off x="4584700" y="611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65024</xdr:rowOff>
    </xdr:from>
    <xdr:to>
      <xdr:col>5</xdr:col>
      <xdr:colOff>358775</xdr:colOff>
      <xdr:row>33</xdr:row>
      <xdr:rowOff>1016</xdr:rowOff>
    </xdr:to>
    <xdr:cxnSp macro="">
      <xdr:nvCxnSpPr>
        <xdr:cNvPr id="64" name="直線コネクタ 63"/>
        <xdr:cNvCxnSpPr/>
      </xdr:nvCxnSpPr>
      <xdr:spPr>
        <a:xfrm>
          <a:off x="2908300" y="537997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159004</xdr:rowOff>
    </xdr:from>
    <xdr:to>
      <xdr:col>5</xdr:col>
      <xdr:colOff>409575</xdr:colOff>
      <xdr:row>34</xdr:row>
      <xdr:rowOff>89154</xdr:rowOff>
    </xdr:to>
    <xdr:sp macro="" textlink="">
      <xdr:nvSpPr>
        <xdr:cNvPr id="65" name="フローチャート : 判断 64"/>
        <xdr:cNvSpPr/>
      </xdr:nvSpPr>
      <xdr:spPr>
        <a:xfrm>
          <a:off x="3746500" y="581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80281</xdr:rowOff>
    </xdr:from>
    <xdr:ext cx="469744" cy="259045"/>
    <xdr:sp macro="" textlink="">
      <xdr:nvSpPr>
        <xdr:cNvPr id="66" name="テキスト ボックス 65"/>
        <xdr:cNvSpPr txBox="1"/>
      </xdr:nvSpPr>
      <xdr:spPr>
        <a:xfrm>
          <a:off x="3562427" y="59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2,633</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65024</xdr:rowOff>
    </xdr:from>
    <xdr:to>
      <xdr:col>4</xdr:col>
      <xdr:colOff>155575</xdr:colOff>
      <xdr:row>32</xdr:row>
      <xdr:rowOff>65024</xdr:rowOff>
    </xdr:to>
    <xdr:cxnSp macro="">
      <xdr:nvCxnSpPr>
        <xdr:cNvPr id="67" name="直線コネクタ 66"/>
        <xdr:cNvCxnSpPr/>
      </xdr:nvCxnSpPr>
      <xdr:spPr>
        <a:xfrm flipV="1">
          <a:off x="2019300" y="537997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8890</xdr:rowOff>
    </xdr:from>
    <xdr:to>
      <xdr:col>4</xdr:col>
      <xdr:colOff>206375</xdr:colOff>
      <xdr:row>33</xdr:row>
      <xdr:rowOff>110490</xdr:rowOff>
    </xdr:to>
    <xdr:sp macro="" textlink="">
      <xdr:nvSpPr>
        <xdr:cNvPr id="68" name="フローチャート : 判断 67"/>
        <xdr:cNvSpPr/>
      </xdr:nvSpPr>
      <xdr:spPr>
        <a:xfrm>
          <a:off x="2857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101617</xdr:rowOff>
    </xdr:from>
    <xdr:ext cx="469744" cy="259045"/>
    <xdr:sp macro="" textlink="">
      <xdr:nvSpPr>
        <xdr:cNvPr id="69" name="テキスト ボックス 68"/>
        <xdr:cNvSpPr txBox="1"/>
      </xdr:nvSpPr>
      <xdr:spPr>
        <a:xfrm>
          <a:off x="267342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87122</xdr:rowOff>
    </xdr:from>
    <xdr:to>
      <xdr:col>2</xdr:col>
      <xdr:colOff>638175</xdr:colOff>
      <xdr:row>32</xdr:row>
      <xdr:rowOff>65024</xdr:rowOff>
    </xdr:to>
    <xdr:cxnSp macro="">
      <xdr:nvCxnSpPr>
        <xdr:cNvPr id="70" name="直線コネクタ 69"/>
        <xdr:cNvCxnSpPr/>
      </xdr:nvCxnSpPr>
      <xdr:spPr>
        <a:xfrm>
          <a:off x="1130300" y="5230622"/>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39370</xdr:rowOff>
    </xdr:from>
    <xdr:to>
      <xdr:col>3</xdr:col>
      <xdr:colOff>3175</xdr:colOff>
      <xdr:row>33</xdr:row>
      <xdr:rowOff>140970</xdr:rowOff>
    </xdr:to>
    <xdr:sp macro="" textlink="">
      <xdr:nvSpPr>
        <xdr:cNvPr id="71" name="フローチャート : 判断 70"/>
        <xdr:cNvSpPr/>
      </xdr:nvSpPr>
      <xdr:spPr>
        <a:xfrm>
          <a:off x="1968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132097</xdr:rowOff>
    </xdr:from>
    <xdr:ext cx="469744" cy="259045"/>
    <xdr:sp macro="" textlink="">
      <xdr:nvSpPr>
        <xdr:cNvPr id="72" name="テキスト ボックス 71"/>
        <xdr:cNvSpPr txBox="1"/>
      </xdr:nvSpPr>
      <xdr:spPr>
        <a:xfrm>
          <a:off x="1784427" y="578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a:t>
          </a:r>
          <a:endParaRPr kumimoji="1" lang="ja-JP" altLang="en-US" sz="1000" b="1">
            <a:solidFill>
              <a:srgbClr val="000080"/>
            </a:solidFill>
            <a:latin typeface="ＭＳ Ｐゴシック"/>
          </a:endParaRPr>
        </a:p>
      </xdr:txBody>
    </xdr:sp>
    <xdr:clientData/>
  </xdr:oneCellAnchor>
  <xdr:twoCellAnchor>
    <xdr:from>
      <xdr:col>1</xdr:col>
      <xdr:colOff>384175</xdr:colOff>
      <xdr:row>31</xdr:row>
      <xdr:rowOff>88138</xdr:rowOff>
    </xdr:from>
    <xdr:to>
      <xdr:col>1</xdr:col>
      <xdr:colOff>485775</xdr:colOff>
      <xdr:row>32</xdr:row>
      <xdr:rowOff>18288</xdr:rowOff>
    </xdr:to>
    <xdr:sp macro="" textlink="">
      <xdr:nvSpPr>
        <xdr:cNvPr id="73" name="フローチャート : 判断 72"/>
        <xdr:cNvSpPr/>
      </xdr:nvSpPr>
      <xdr:spPr>
        <a:xfrm>
          <a:off x="1079500" y="540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9415</xdr:rowOff>
    </xdr:from>
    <xdr:ext cx="469744" cy="259045"/>
    <xdr:sp macro="" textlink="">
      <xdr:nvSpPr>
        <xdr:cNvPr id="74" name="テキスト ボックス 73"/>
        <xdr:cNvSpPr txBox="1"/>
      </xdr:nvSpPr>
      <xdr:spPr>
        <a:xfrm>
          <a:off x="895427" y="549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101854</xdr:rowOff>
    </xdr:from>
    <xdr:to>
      <xdr:col>6</xdr:col>
      <xdr:colOff>561975</xdr:colOff>
      <xdr:row>32</xdr:row>
      <xdr:rowOff>32004</xdr:rowOff>
    </xdr:to>
    <xdr:sp macro="" textlink="">
      <xdr:nvSpPr>
        <xdr:cNvPr id="80" name="円/楕円 79"/>
        <xdr:cNvSpPr/>
      </xdr:nvSpPr>
      <xdr:spPr>
        <a:xfrm>
          <a:off x="4584700" y="541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54881</xdr:rowOff>
    </xdr:from>
    <xdr:ext cx="469744" cy="259045"/>
    <xdr:sp macro="" textlink="">
      <xdr:nvSpPr>
        <xdr:cNvPr id="81" name="議会費該当値テキスト"/>
        <xdr:cNvSpPr txBox="1"/>
      </xdr:nvSpPr>
      <xdr:spPr>
        <a:xfrm>
          <a:off x="4686300" y="536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121666</xdr:rowOff>
    </xdr:from>
    <xdr:to>
      <xdr:col>5</xdr:col>
      <xdr:colOff>409575</xdr:colOff>
      <xdr:row>33</xdr:row>
      <xdr:rowOff>51816</xdr:rowOff>
    </xdr:to>
    <xdr:sp macro="" textlink="">
      <xdr:nvSpPr>
        <xdr:cNvPr id="82" name="円/楕円 81"/>
        <xdr:cNvSpPr/>
      </xdr:nvSpPr>
      <xdr:spPr>
        <a:xfrm>
          <a:off x="3746500" y="560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68343</xdr:rowOff>
    </xdr:from>
    <xdr:ext cx="469744" cy="259045"/>
    <xdr:sp macro="" textlink="">
      <xdr:nvSpPr>
        <xdr:cNvPr id="83" name="テキスト ボックス 82"/>
        <xdr:cNvSpPr txBox="1"/>
      </xdr:nvSpPr>
      <xdr:spPr>
        <a:xfrm>
          <a:off x="3562427" y="538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14224</xdr:rowOff>
    </xdr:from>
    <xdr:to>
      <xdr:col>4</xdr:col>
      <xdr:colOff>206375</xdr:colOff>
      <xdr:row>31</xdr:row>
      <xdr:rowOff>115824</xdr:rowOff>
    </xdr:to>
    <xdr:sp macro="" textlink="">
      <xdr:nvSpPr>
        <xdr:cNvPr id="84" name="円/楕円 83"/>
        <xdr:cNvSpPr/>
      </xdr:nvSpPr>
      <xdr:spPr>
        <a:xfrm>
          <a:off x="2857500" y="532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132351</xdr:rowOff>
    </xdr:from>
    <xdr:ext cx="469744" cy="259045"/>
    <xdr:sp macro="" textlink="">
      <xdr:nvSpPr>
        <xdr:cNvPr id="85" name="テキスト ボックス 84"/>
        <xdr:cNvSpPr txBox="1"/>
      </xdr:nvSpPr>
      <xdr:spPr>
        <a:xfrm>
          <a:off x="2673427" y="510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14224</xdr:rowOff>
    </xdr:from>
    <xdr:to>
      <xdr:col>3</xdr:col>
      <xdr:colOff>3175</xdr:colOff>
      <xdr:row>32</xdr:row>
      <xdr:rowOff>115824</xdr:rowOff>
    </xdr:to>
    <xdr:sp macro="" textlink="">
      <xdr:nvSpPr>
        <xdr:cNvPr id="86" name="円/楕円 85"/>
        <xdr:cNvSpPr/>
      </xdr:nvSpPr>
      <xdr:spPr>
        <a:xfrm>
          <a:off x="1968500" y="55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30</xdr:row>
      <xdr:rowOff>132351</xdr:rowOff>
    </xdr:from>
    <xdr:ext cx="469744" cy="259045"/>
    <xdr:sp macro="" textlink="">
      <xdr:nvSpPr>
        <xdr:cNvPr id="87" name="テキスト ボックス 86"/>
        <xdr:cNvSpPr txBox="1"/>
      </xdr:nvSpPr>
      <xdr:spPr>
        <a:xfrm>
          <a:off x="1784427" y="52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3,048</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36322</xdr:rowOff>
    </xdr:from>
    <xdr:to>
      <xdr:col>1</xdr:col>
      <xdr:colOff>485775</xdr:colOff>
      <xdr:row>30</xdr:row>
      <xdr:rowOff>137922</xdr:rowOff>
    </xdr:to>
    <xdr:sp macro="" textlink="">
      <xdr:nvSpPr>
        <xdr:cNvPr id="88" name="円/楕円 87"/>
        <xdr:cNvSpPr/>
      </xdr:nvSpPr>
      <xdr:spPr>
        <a:xfrm>
          <a:off x="1079500" y="517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154449</xdr:rowOff>
    </xdr:from>
    <xdr:ext cx="469744" cy="259045"/>
    <xdr:sp macro="" textlink="">
      <xdr:nvSpPr>
        <xdr:cNvPr id="89" name="テキスト ボックス 88"/>
        <xdr:cNvSpPr txBox="1"/>
      </xdr:nvSpPr>
      <xdr:spPr>
        <a:xfrm>
          <a:off x="895427" y="495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110505</xdr:rowOff>
    </xdr:from>
    <xdr:to>
      <xdr:col>6</xdr:col>
      <xdr:colOff>510540</xdr:colOff>
      <xdr:row>58</xdr:row>
      <xdr:rowOff>132320</xdr:rowOff>
    </xdr:to>
    <xdr:cxnSp macro="">
      <xdr:nvCxnSpPr>
        <xdr:cNvPr id="116" name="直線コネクタ 115"/>
        <xdr:cNvCxnSpPr/>
      </xdr:nvCxnSpPr>
      <xdr:spPr>
        <a:xfrm flipV="1">
          <a:off x="4633595" y="8511555"/>
          <a:ext cx="1270" cy="1564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136147</xdr:rowOff>
    </xdr:from>
    <xdr:ext cx="534377" cy="259045"/>
    <xdr:sp macro="" textlink="">
      <xdr:nvSpPr>
        <xdr:cNvPr id="117" name="総務費最小値テキスト"/>
        <xdr:cNvSpPr txBox="1"/>
      </xdr:nvSpPr>
      <xdr:spPr>
        <a:xfrm>
          <a:off x="4686300" y="1008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24,226</a:t>
          </a:r>
          <a:endParaRPr kumimoji="1" lang="ja-JP" altLang="en-US" sz="1000" b="1">
            <a:latin typeface="ＭＳ Ｐゴシック"/>
          </a:endParaRPr>
        </a:p>
      </xdr:txBody>
    </xdr:sp>
    <xdr:clientData/>
  </xdr:oneCellAnchor>
  <xdr:twoCellAnchor>
    <xdr:from>
      <xdr:col>6</xdr:col>
      <xdr:colOff>422275</xdr:colOff>
      <xdr:row>58</xdr:row>
      <xdr:rowOff>132320</xdr:rowOff>
    </xdr:from>
    <xdr:to>
      <xdr:col>6</xdr:col>
      <xdr:colOff>600075</xdr:colOff>
      <xdr:row>58</xdr:row>
      <xdr:rowOff>132320</xdr:rowOff>
    </xdr:to>
    <xdr:cxnSp macro="">
      <xdr:nvCxnSpPr>
        <xdr:cNvPr id="118" name="直線コネクタ 117"/>
        <xdr:cNvCxnSpPr/>
      </xdr:nvCxnSpPr>
      <xdr:spPr>
        <a:xfrm>
          <a:off x="4546600" y="10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57182</xdr:rowOff>
    </xdr:from>
    <xdr:ext cx="534377" cy="259045"/>
    <xdr:sp macro="" textlink="">
      <xdr:nvSpPr>
        <xdr:cNvPr id="119" name="総務費最大値テキスト"/>
        <xdr:cNvSpPr txBox="1"/>
      </xdr:nvSpPr>
      <xdr:spPr>
        <a:xfrm>
          <a:off x="4686300" y="828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72,144</a:t>
          </a:r>
          <a:endParaRPr kumimoji="1" lang="ja-JP" altLang="en-US" sz="1000" b="1">
            <a:latin typeface="ＭＳ Ｐゴシック"/>
          </a:endParaRPr>
        </a:p>
      </xdr:txBody>
    </xdr:sp>
    <xdr:clientData/>
  </xdr:oneCellAnchor>
  <xdr:twoCellAnchor>
    <xdr:from>
      <xdr:col>6</xdr:col>
      <xdr:colOff>422275</xdr:colOff>
      <xdr:row>49</xdr:row>
      <xdr:rowOff>110505</xdr:rowOff>
    </xdr:from>
    <xdr:to>
      <xdr:col>6</xdr:col>
      <xdr:colOff>600075</xdr:colOff>
      <xdr:row>49</xdr:row>
      <xdr:rowOff>110505</xdr:rowOff>
    </xdr:to>
    <xdr:cxnSp macro="">
      <xdr:nvCxnSpPr>
        <xdr:cNvPr id="120" name="直線コネクタ 119"/>
        <xdr:cNvCxnSpPr/>
      </xdr:nvCxnSpPr>
      <xdr:spPr>
        <a:xfrm>
          <a:off x="4546600" y="851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125854</xdr:rowOff>
    </xdr:from>
    <xdr:to>
      <xdr:col>6</xdr:col>
      <xdr:colOff>511175</xdr:colOff>
      <xdr:row>58</xdr:row>
      <xdr:rowOff>12957</xdr:rowOff>
    </xdr:to>
    <xdr:cxnSp macro="">
      <xdr:nvCxnSpPr>
        <xdr:cNvPr id="121" name="直線コネクタ 120"/>
        <xdr:cNvCxnSpPr/>
      </xdr:nvCxnSpPr>
      <xdr:spPr>
        <a:xfrm flipV="1">
          <a:off x="3797300" y="9555604"/>
          <a:ext cx="838200" cy="4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131662</xdr:rowOff>
    </xdr:from>
    <xdr:ext cx="534377" cy="259045"/>
    <xdr:sp macro="" textlink="">
      <xdr:nvSpPr>
        <xdr:cNvPr id="122" name="総務費平均値テキスト"/>
        <xdr:cNvSpPr txBox="1"/>
      </xdr:nvSpPr>
      <xdr:spPr>
        <a:xfrm>
          <a:off x="4686300" y="95614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37,780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153235</xdr:rowOff>
    </xdr:from>
    <xdr:to>
      <xdr:col>6</xdr:col>
      <xdr:colOff>561975</xdr:colOff>
      <xdr:row>56</xdr:row>
      <xdr:rowOff>83385</xdr:rowOff>
    </xdr:to>
    <xdr:sp macro="" textlink="">
      <xdr:nvSpPr>
        <xdr:cNvPr id="123" name="フローチャート : 判断 122"/>
        <xdr:cNvSpPr/>
      </xdr:nvSpPr>
      <xdr:spPr>
        <a:xfrm>
          <a:off x="45847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171443</xdr:rowOff>
    </xdr:from>
    <xdr:to>
      <xdr:col>5</xdr:col>
      <xdr:colOff>358775</xdr:colOff>
      <xdr:row>58</xdr:row>
      <xdr:rowOff>12957</xdr:rowOff>
    </xdr:to>
    <xdr:cxnSp macro="">
      <xdr:nvCxnSpPr>
        <xdr:cNvPr id="124" name="直線コネクタ 123"/>
        <xdr:cNvCxnSpPr/>
      </xdr:nvCxnSpPr>
      <xdr:spPr>
        <a:xfrm>
          <a:off x="2908300" y="9944093"/>
          <a:ext cx="889000" cy="1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2032</xdr:rowOff>
    </xdr:from>
    <xdr:to>
      <xdr:col>5</xdr:col>
      <xdr:colOff>409575</xdr:colOff>
      <xdr:row>57</xdr:row>
      <xdr:rowOff>103632</xdr:rowOff>
    </xdr:to>
    <xdr:sp macro="" textlink="">
      <xdr:nvSpPr>
        <xdr:cNvPr id="125" name="フローチャート : 判断 124"/>
        <xdr:cNvSpPr/>
      </xdr:nvSpPr>
      <xdr:spPr>
        <a:xfrm>
          <a:off x="3746500" y="977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120159</xdr:rowOff>
    </xdr:from>
    <xdr:ext cx="534377" cy="259045"/>
    <xdr:sp macro="" textlink="">
      <xdr:nvSpPr>
        <xdr:cNvPr id="126" name="テキスト ボックス 125"/>
        <xdr:cNvSpPr txBox="1"/>
      </xdr:nvSpPr>
      <xdr:spPr>
        <a:xfrm>
          <a:off x="3530111" y="954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31,910</a:t>
          </a:r>
          <a:endParaRPr kumimoji="1" lang="ja-JP" altLang="en-US" sz="1000" b="1">
            <a:solidFill>
              <a:srgbClr val="000080"/>
            </a:solidFill>
            <a:latin typeface="ＭＳ Ｐゴシック"/>
          </a:endParaRPr>
        </a:p>
      </xdr:txBody>
    </xdr:sp>
    <xdr:clientData/>
  </xdr:oneCellAnchor>
  <xdr:twoCellAnchor>
    <xdr:from>
      <xdr:col>2</xdr:col>
      <xdr:colOff>638175</xdr:colOff>
      <xdr:row>54</xdr:row>
      <xdr:rowOff>91074</xdr:rowOff>
    </xdr:from>
    <xdr:to>
      <xdr:col>4</xdr:col>
      <xdr:colOff>155575</xdr:colOff>
      <xdr:row>57</xdr:row>
      <xdr:rowOff>171443</xdr:rowOff>
    </xdr:to>
    <xdr:cxnSp macro="">
      <xdr:nvCxnSpPr>
        <xdr:cNvPr id="127" name="直線コネクタ 126"/>
        <xdr:cNvCxnSpPr/>
      </xdr:nvCxnSpPr>
      <xdr:spPr>
        <a:xfrm>
          <a:off x="2019300" y="9349374"/>
          <a:ext cx="889000" cy="59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151733</xdr:rowOff>
    </xdr:from>
    <xdr:to>
      <xdr:col>4</xdr:col>
      <xdr:colOff>206375</xdr:colOff>
      <xdr:row>57</xdr:row>
      <xdr:rowOff>81883</xdr:rowOff>
    </xdr:to>
    <xdr:sp macro="" textlink="">
      <xdr:nvSpPr>
        <xdr:cNvPr id="128" name="フローチャート : 判断 127"/>
        <xdr:cNvSpPr/>
      </xdr:nvSpPr>
      <xdr:spPr>
        <a:xfrm>
          <a:off x="2857500" y="97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98410</xdr:rowOff>
    </xdr:from>
    <xdr:ext cx="534377" cy="259045"/>
    <xdr:sp macro="" textlink="">
      <xdr:nvSpPr>
        <xdr:cNvPr id="129" name="テキスト ボックス 128"/>
        <xdr:cNvSpPr txBox="1"/>
      </xdr:nvSpPr>
      <xdr:spPr>
        <a:xfrm>
          <a:off x="2641111" y="95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1</xdr:col>
      <xdr:colOff>434975</xdr:colOff>
      <xdr:row>54</xdr:row>
      <xdr:rowOff>91074</xdr:rowOff>
    </xdr:from>
    <xdr:to>
      <xdr:col>2</xdr:col>
      <xdr:colOff>638175</xdr:colOff>
      <xdr:row>58</xdr:row>
      <xdr:rowOff>70173</xdr:rowOff>
    </xdr:to>
    <xdr:cxnSp macro="">
      <xdr:nvCxnSpPr>
        <xdr:cNvPr id="130" name="直線コネクタ 129"/>
        <xdr:cNvCxnSpPr/>
      </xdr:nvCxnSpPr>
      <xdr:spPr>
        <a:xfrm flipV="1">
          <a:off x="1130300" y="9349374"/>
          <a:ext cx="889000" cy="66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49319</xdr:rowOff>
    </xdr:from>
    <xdr:to>
      <xdr:col>3</xdr:col>
      <xdr:colOff>3175</xdr:colOff>
      <xdr:row>55</xdr:row>
      <xdr:rowOff>150919</xdr:rowOff>
    </xdr:to>
    <xdr:sp macro="" textlink="">
      <xdr:nvSpPr>
        <xdr:cNvPr id="131" name="フローチャート : 判断 130"/>
        <xdr:cNvSpPr/>
      </xdr:nvSpPr>
      <xdr:spPr>
        <a:xfrm>
          <a:off x="1968500" y="947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142046</xdr:rowOff>
    </xdr:from>
    <xdr:ext cx="534377" cy="259045"/>
    <xdr:sp macro="" textlink="">
      <xdr:nvSpPr>
        <xdr:cNvPr id="132" name="テキスト ボックス 131"/>
        <xdr:cNvSpPr txBox="1"/>
      </xdr:nvSpPr>
      <xdr:spPr>
        <a:xfrm>
          <a:off x="1752111" y="957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40,962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159407</xdr:rowOff>
    </xdr:from>
    <xdr:to>
      <xdr:col>1</xdr:col>
      <xdr:colOff>485775</xdr:colOff>
      <xdr:row>57</xdr:row>
      <xdr:rowOff>89557</xdr:rowOff>
    </xdr:to>
    <xdr:sp macro="" textlink="">
      <xdr:nvSpPr>
        <xdr:cNvPr id="133" name="フローチャート : 判断 132"/>
        <xdr:cNvSpPr/>
      </xdr:nvSpPr>
      <xdr:spPr>
        <a:xfrm>
          <a:off x="1079500" y="976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106084</xdr:rowOff>
    </xdr:from>
    <xdr:ext cx="534377" cy="259045"/>
    <xdr:sp macro="" textlink="">
      <xdr:nvSpPr>
        <xdr:cNvPr id="134" name="テキスト ボックス 133"/>
        <xdr:cNvSpPr txBox="1"/>
      </xdr:nvSpPr>
      <xdr:spPr>
        <a:xfrm>
          <a:off x="863111" y="953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75054</xdr:rowOff>
    </xdr:from>
    <xdr:to>
      <xdr:col>6</xdr:col>
      <xdr:colOff>561975</xdr:colOff>
      <xdr:row>56</xdr:row>
      <xdr:rowOff>5204</xdr:rowOff>
    </xdr:to>
    <xdr:sp macro="" textlink="">
      <xdr:nvSpPr>
        <xdr:cNvPr id="140" name="円/楕円 139"/>
        <xdr:cNvSpPr/>
      </xdr:nvSpPr>
      <xdr:spPr>
        <a:xfrm>
          <a:off x="4584700" y="95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97931</xdr:rowOff>
    </xdr:from>
    <xdr:ext cx="534377" cy="259045"/>
    <xdr:sp macro="" textlink="">
      <xdr:nvSpPr>
        <xdr:cNvPr id="141" name="総務費該当値テキスト"/>
        <xdr:cNvSpPr txBox="1"/>
      </xdr:nvSpPr>
      <xdr:spPr>
        <a:xfrm>
          <a:off x="4686300" y="935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40,174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133607</xdr:rowOff>
    </xdr:from>
    <xdr:to>
      <xdr:col>5</xdr:col>
      <xdr:colOff>409575</xdr:colOff>
      <xdr:row>58</xdr:row>
      <xdr:rowOff>63757</xdr:rowOff>
    </xdr:to>
    <xdr:sp macro="" textlink="">
      <xdr:nvSpPr>
        <xdr:cNvPr id="142" name="円/楕円 141"/>
        <xdr:cNvSpPr/>
      </xdr:nvSpPr>
      <xdr:spPr>
        <a:xfrm>
          <a:off x="3746500" y="990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54884</xdr:rowOff>
    </xdr:from>
    <xdr:ext cx="534377" cy="259045"/>
    <xdr:sp macro="" textlink="">
      <xdr:nvSpPr>
        <xdr:cNvPr id="143" name="テキスト ボックス 142"/>
        <xdr:cNvSpPr txBox="1"/>
      </xdr:nvSpPr>
      <xdr:spPr>
        <a:xfrm>
          <a:off x="3530111" y="999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120643</xdr:rowOff>
    </xdr:from>
    <xdr:to>
      <xdr:col>4</xdr:col>
      <xdr:colOff>206375</xdr:colOff>
      <xdr:row>58</xdr:row>
      <xdr:rowOff>50793</xdr:rowOff>
    </xdr:to>
    <xdr:sp macro="" textlink="">
      <xdr:nvSpPr>
        <xdr:cNvPr id="144" name="円/楕円 143"/>
        <xdr:cNvSpPr/>
      </xdr:nvSpPr>
      <xdr:spPr>
        <a:xfrm>
          <a:off x="2857500" y="989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41920</xdr:rowOff>
    </xdr:from>
    <xdr:ext cx="534377" cy="259045"/>
    <xdr:sp macro="" textlink="">
      <xdr:nvSpPr>
        <xdr:cNvPr id="145" name="テキスト ボックス 144"/>
        <xdr:cNvSpPr txBox="1"/>
      </xdr:nvSpPr>
      <xdr:spPr>
        <a:xfrm>
          <a:off x="2641111" y="998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28,278</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40274</xdr:rowOff>
    </xdr:from>
    <xdr:to>
      <xdr:col>3</xdr:col>
      <xdr:colOff>3175</xdr:colOff>
      <xdr:row>54</xdr:row>
      <xdr:rowOff>141874</xdr:rowOff>
    </xdr:to>
    <xdr:sp macro="" textlink="">
      <xdr:nvSpPr>
        <xdr:cNvPr id="146" name="円/楕円 145"/>
        <xdr:cNvSpPr/>
      </xdr:nvSpPr>
      <xdr:spPr>
        <a:xfrm>
          <a:off x="1968500" y="929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158401</xdr:rowOff>
    </xdr:from>
    <xdr:ext cx="534377" cy="259045"/>
    <xdr:sp macro="" textlink="">
      <xdr:nvSpPr>
        <xdr:cNvPr id="147" name="テキスト ボックス 146"/>
        <xdr:cNvSpPr txBox="1"/>
      </xdr:nvSpPr>
      <xdr:spPr>
        <a:xfrm>
          <a:off x="1752111" y="907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46,489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19373</xdr:rowOff>
    </xdr:from>
    <xdr:to>
      <xdr:col>1</xdr:col>
      <xdr:colOff>485775</xdr:colOff>
      <xdr:row>58</xdr:row>
      <xdr:rowOff>120973</xdr:rowOff>
    </xdr:to>
    <xdr:sp macro="" textlink="">
      <xdr:nvSpPr>
        <xdr:cNvPr id="148" name="円/楕円 147"/>
        <xdr:cNvSpPr/>
      </xdr:nvSpPr>
      <xdr:spPr>
        <a:xfrm>
          <a:off x="1079500" y="99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112100</xdr:rowOff>
    </xdr:from>
    <xdr:ext cx="534377" cy="259045"/>
    <xdr:sp macro="" textlink="">
      <xdr:nvSpPr>
        <xdr:cNvPr id="149" name="テキスト ボックス 148"/>
        <xdr:cNvSpPr txBox="1"/>
      </xdr:nvSpPr>
      <xdr:spPr>
        <a:xfrm>
          <a:off x="863111" y="1005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18/26</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156,985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97322</xdr:rowOff>
    </xdr:from>
    <xdr:to>
      <xdr:col>6</xdr:col>
      <xdr:colOff>510540</xdr:colOff>
      <xdr:row>78</xdr:row>
      <xdr:rowOff>138206</xdr:rowOff>
    </xdr:to>
    <xdr:cxnSp macro="">
      <xdr:nvCxnSpPr>
        <xdr:cNvPr id="172" name="直線コネクタ 171"/>
        <xdr:cNvCxnSpPr/>
      </xdr:nvCxnSpPr>
      <xdr:spPr>
        <a:xfrm flipV="1">
          <a:off x="4633595" y="12098822"/>
          <a:ext cx="1270" cy="1412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142033</xdr:rowOff>
    </xdr:from>
    <xdr:ext cx="599010" cy="259045"/>
    <xdr:sp macro="" textlink="">
      <xdr:nvSpPr>
        <xdr:cNvPr id="173" name="民生費最小値テキスト"/>
        <xdr:cNvSpPr txBox="1"/>
      </xdr:nvSpPr>
      <xdr:spPr>
        <a:xfrm>
          <a:off x="4686300" y="1351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100,327</a:t>
          </a:r>
          <a:endParaRPr kumimoji="1" lang="ja-JP" altLang="en-US" sz="1000" b="1">
            <a:latin typeface="ＭＳ Ｐゴシック"/>
          </a:endParaRPr>
        </a:p>
      </xdr:txBody>
    </xdr:sp>
    <xdr:clientData/>
  </xdr:oneCellAnchor>
  <xdr:twoCellAnchor>
    <xdr:from>
      <xdr:col>6</xdr:col>
      <xdr:colOff>422275</xdr:colOff>
      <xdr:row>78</xdr:row>
      <xdr:rowOff>138206</xdr:rowOff>
    </xdr:from>
    <xdr:to>
      <xdr:col>6</xdr:col>
      <xdr:colOff>600075</xdr:colOff>
      <xdr:row>78</xdr:row>
      <xdr:rowOff>138206</xdr:rowOff>
    </xdr:to>
    <xdr:cxnSp macro="">
      <xdr:nvCxnSpPr>
        <xdr:cNvPr id="174" name="直線コネクタ 173"/>
        <xdr:cNvCxnSpPr/>
      </xdr:nvCxnSpPr>
      <xdr:spPr>
        <a:xfrm>
          <a:off x="4546600" y="1351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43999</xdr:rowOff>
    </xdr:from>
    <xdr:ext cx="599010" cy="259045"/>
    <xdr:sp macro="" textlink="">
      <xdr:nvSpPr>
        <xdr:cNvPr id="175" name="民生費最大値テキスト"/>
        <xdr:cNvSpPr txBox="1"/>
      </xdr:nvSpPr>
      <xdr:spPr>
        <a:xfrm>
          <a:off x="4686300" y="1187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409,269</a:t>
          </a:r>
          <a:endParaRPr kumimoji="1" lang="ja-JP" altLang="en-US" sz="1000" b="1">
            <a:latin typeface="ＭＳ Ｐゴシック"/>
          </a:endParaRPr>
        </a:p>
      </xdr:txBody>
    </xdr:sp>
    <xdr:clientData/>
  </xdr:oneCellAnchor>
  <xdr:twoCellAnchor>
    <xdr:from>
      <xdr:col>6</xdr:col>
      <xdr:colOff>422275</xdr:colOff>
      <xdr:row>70</xdr:row>
      <xdr:rowOff>97322</xdr:rowOff>
    </xdr:from>
    <xdr:to>
      <xdr:col>6</xdr:col>
      <xdr:colOff>600075</xdr:colOff>
      <xdr:row>70</xdr:row>
      <xdr:rowOff>97322</xdr:rowOff>
    </xdr:to>
    <xdr:cxnSp macro="">
      <xdr:nvCxnSpPr>
        <xdr:cNvPr id="176" name="直線コネクタ 175"/>
        <xdr:cNvCxnSpPr/>
      </xdr:nvCxnSpPr>
      <xdr:spPr>
        <a:xfrm>
          <a:off x="4546600" y="1209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39354</xdr:rowOff>
    </xdr:from>
    <xdr:to>
      <xdr:col>6</xdr:col>
      <xdr:colOff>511175</xdr:colOff>
      <xdr:row>78</xdr:row>
      <xdr:rowOff>60311</xdr:rowOff>
    </xdr:to>
    <xdr:cxnSp macro="">
      <xdr:nvCxnSpPr>
        <xdr:cNvPr id="177" name="直線コネクタ 176"/>
        <xdr:cNvCxnSpPr/>
      </xdr:nvCxnSpPr>
      <xdr:spPr>
        <a:xfrm flipV="1">
          <a:off x="3797300" y="13412454"/>
          <a:ext cx="838200" cy="2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52405</xdr:rowOff>
    </xdr:from>
    <xdr:ext cx="599010" cy="259045"/>
    <xdr:sp macro="" textlink="">
      <xdr:nvSpPr>
        <xdr:cNvPr id="178" name="民生費平均値テキスト"/>
        <xdr:cNvSpPr txBox="1"/>
      </xdr:nvSpPr>
      <xdr:spPr>
        <a:xfrm>
          <a:off x="4686300" y="13082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150,486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29528</xdr:rowOff>
    </xdr:from>
    <xdr:to>
      <xdr:col>6</xdr:col>
      <xdr:colOff>561975</xdr:colOff>
      <xdr:row>77</xdr:row>
      <xdr:rowOff>131128</xdr:rowOff>
    </xdr:to>
    <xdr:sp macro="" textlink="">
      <xdr:nvSpPr>
        <xdr:cNvPr id="179" name="フローチャート : 判断 178"/>
        <xdr:cNvSpPr/>
      </xdr:nvSpPr>
      <xdr:spPr>
        <a:xfrm>
          <a:off x="4584700" y="1323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60311</xdr:rowOff>
    </xdr:from>
    <xdr:to>
      <xdr:col>5</xdr:col>
      <xdr:colOff>358775</xdr:colOff>
      <xdr:row>78</xdr:row>
      <xdr:rowOff>81096</xdr:rowOff>
    </xdr:to>
    <xdr:cxnSp macro="">
      <xdr:nvCxnSpPr>
        <xdr:cNvPr id="180" name="直線コネクタ 179"/>
        <xdr:cNvCxnSpPr/>
      </xdr:nvCxnSpPr>
      <xdr:spPr>
        <a:xfrm flipV="1">
          <a:off x="2908300" y="13433411"/>
          <a:ext cx="889000" cy="2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14957</xdr:rowOff>
    </xdr:from>
    <xdr:to>
      <xdr:col>5</xdr:col>
      <xdr:colOff>409575</xdr:colOff>
      <xdr:row>78</xdr:row>
      <xdr:rowOff>116557</xdr:rowOff>
    </xdr:to>
    <xdr:sp macro="" textlink="">
      <xdr:nvSpPr>
        <xdr:cNvPr id="181" name="フローチャート : 判断 180"/>
        <xdr:cNvSpPr/>
      </xdr:nvSpPr>
      <xdr:spPr>
        <a:xfrm>
          <a:off x="3746500" y="1338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107684</xdr:rowOff>
    </xdr:from>
    <xdr:ext cx="599010" cy="259045"/>
    <xdr:sp macro="" textlink="">
      <xdr:nvSpPr>
        <xdr:cNvPr id="182" name="テキスト ボックス 181"/>
        <xdr:cNvSpPr txBox="1"/>
      </xdr:nvSpPr>
      <xdr:spPr>
        <a:xfrm>
          <a:off x="3497794" y="13480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116,173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81096</xdr:rowOff>
    </xdr:from>
    <xdr:to>
      <xdr:col>4</xdr:col>
      <xdr:colOff>155575</xdr:colOff>
      <xdr:row>78</xdr:row>
      <xdr:rowOff>103504</xdr:rowOff>
    </xdr:to>
    <xdr:cxnSp macro="">
      <xdr:nvCxnSpPr>
        <xdr:cNvPr id="183" name="直線コネクタ 182"/>
        <xdr:cNvCxnSpPr/>
      </xdr:nvCxnSpPr>
      <xdr:spPr>
        <a:xfrm flipV="1">
          <a:off x="2019300" y="13454196"/>
          <a:ext cx="889000" cy="2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44461</xdr:rowOff>
    </xdr:from>
    <xdr:to>
      <xdr:col>4</xdr:col>
      <xdr:colOff>206375</xdr:colOff>
      <xdr:row>78</xdr:row>
      <xdr:rowOff>146061</xdr:rowOff>
    </xdr:to>
    <xdr:sp macro="" textlink="">
      <xdr:nvSpPr>
        <xdr:cNvPr id="184" name="フローチャート : 判断 183"/>
        <xdr:cNvSpPr/>
      </xdr:nvSpPr>
      <xdr:spPr>
        <a:xfrm>
          <a:off x="2857500" y="1341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137188</xdr:rowOff>
    </xdr:from>
    <xdr:ext cx="599010" cy="259045"/>
    <xdr:sp macro="" textlink="">
      <xdr:nvSpPr>
        <xdr:cNvPr id="185" name="テキスト ボックス 184"/>
        <xdr:cNvSpPr txBox="1"/>
      </xdr:nvSpPr>
      <xdr:spPr>
        <a:xfrm>
          <a:off x="2608794" y="1351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109,720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103504</xdr:rowOff>
    </xdr:from>
    <xdr:to>
      <xdr:col>2</xdr:col>
      <xdr:colOff>638175</xdr:colOff>
      <xdr:row>78</xdr:row>
      <xdr:rowOff>108217</xdr:rowOff>
    </xdr:to>
    <xdr:cxnSp macro="">
      <xdr:nvCxnSpPr>
        <xdr:cNvPr id="186" name="直線コネクタ 185"/>
        <xdr:cNvCxnSpPr/>
      </xdr:nvCxnSpPr>
      <xdr:spPr>
        <a:xfrm flipV="1">
          <a:off x="1130300" y="13476604"/>
          <a:ext cx="8890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53101</xdr:rowOff>
    </xdr:from>
    <xdr:to>
      <xdr:col>3</xdr:col>
      <xdr:colOff>3175</xdr:colOff>
      <xdr:row>78</xdr:row>
      <xdr:rowOff>154701</xdr:rowOff>
    </xdr:to>
    <xdr:sp macro="" textlink="">
      <xdr:nvSpPr>
        <xdr:cNvPr id="187" name="フローチャート : 判断 186"/>
        <xdr:cNvSpPr/>
      </xdr:nvSpPr>
      <xdr:spPr>
        <a:xfrm>
          <a:off x="1968500" y="1342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145828</xdr:rowOff>
    </xdr:from>
    <xdr:ext cx="599010" cy="259045"/>
    <xdr:sp macro="" textlink="">
      <xdr:nvSpPr>
        <xdr:cNvPr id="188" name="テキスト ボックス 187"/>
        <xdr:cNvSpPr txBox="1"/>
      </xdr:nvSpPr>
      <xdr:spPr>
        <a:xfrm>
          <a:off x="1719794" y="13518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107,830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66027</xdr:rowOff>
    </xdr:from>
    <xdr:to>
      <xdr:col>1</xdr:col>
      <xdr:colOff>485775</xdr:colOff>
      <xdr:row>78</xdr:row>
      <xdr:rowOff>167627</xdr:rowOff>
    </xdr:to>
    <xdr:sp macro="" textlink="">
      <xdr:nvSpPr>
        <xdr:cNvPr id="189" name="フローチャート : 判断 188"/>
        <xdr:cNvSpPr/>
      </xdr:nvSpPr>
      <xdr:spPr>
        <a:xfrm>
          <a:off x="1079500" y="1343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158754</xdr:rowOff>
    </xdr:from>
    <xdr:ext cx="599010" cy="259045"/>
    <xdr:sp macro="" textlink="">
      <xdr:nvSpPr>
        <xdr:cNvPr id="190" name="テキスト ボックス 189"/>
        <xdr:cNvSpPr txBox="1"/>
      </xdr:nvSpPr>
      <xdr:spPr>
        <a:xfrm>
          <a:off x="830794" y="1353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160004</xdr:rowOff>
    </xdr:from>
    <xdr:to>
      <xdr:col>6</xdr:col>
      <xdr:colOff>561975</xdr:colOff>
      <xdr:row>78</xdr:row>
      <xdr:rowOff>90154</xdr:rowOff>
    </xdr:to>
    <xdr:sp macro="" textlink="">
      <xdr:nvSpPr>
        <xdr:cNvPr id="196" name="円/楕円 195"/>
        <xdr:cNvSpPr/>
      </xdr:nvSpPr>
      <xdr:spPr>
        <a:xfrm>
          <a:off x="4584700" y="133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74931</xdr:rowOff>
    </xdr:from>
    <xdr:ext cx="599010" cy="259045"/>
    <xdr:sp macro="" textlink="">
      <xdr:nvSpPr>
        <xdr:cNvPr id="197" name="民生費該当値テキスト"/>
        <xdr:cNvSpPr txBox="1"/>
      </xdr:nvSpPr>
      <xdr:spPr>
        <a:xfrm>
          <a:off x="4686300" y="1327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121,948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9511</xdr:rowOff>
    </xdr:from>
    <xdr:to>
      <xdr:col>5</xdr:col>
      <xdr:colOff>409575</xdr:colOff>
      <xdr:row>78</xdr:row>
      <xdr:rowOff>111111</xdr:rowOff>
    </xdr:to>
    <xdr:sp macro="" textlink="">
      <xdr:nvSpPr>
        <xdr:cNvPr id="198" name="円/楕円 197"/>
        <xdr:cNvSpPr/>
      </xdr:nvSpPr>
      <xdr:spPr>
        <a:xfrm>
          <a:off x="3746500" y="133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127638</xdr:rowOff>
    </xdr:from>
    <xdr:ext cx="599010" cy="259045"/>
    <xdr:sp macro="" textlink="">
      <xdr:nvSpPr>
        <xdr:cNvPr id="199" name="テキスト ボックス 198"/>
        <xdr:cNvSpPr txBox="1"/>
      </xdr:nvSpPr>
      <xdr:spPr>
        <a:xfrm>
          <a:off x="3497794" y="1315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117,364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30296</xdr:rowOff>
    </xdr:from>
    <xdr:to>
      <xdr:col>4</xdr:col>
      <xdr:colOff>206375</xdr:colOff>
      <xdr:row>78</xdr:row>
      <xdr:rowOff>131896</xdr:rowOff>
    </xdr:to>
    <xdr:sp macro="" textlink="">
      <xdr:nvSpPr>
        <xdr:cNvPr id="200" name="円/楕円 199"/>
        <xdr:cNvSpPr/>
      </xdr:nvSpPr>
      <xdr:spPr>
        <a:xfrm>
          <a:off x="2857500" y="13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148423</xdr:rowOff>
    </xdr:from>
    <xdr:ext cx="599010" cy="259045"/>
    <xdr:sp macro="" textlink="">
      <xdr:nvSpPr>
        <xdr:cNvPr id="201" name="テキスト ボックス 200"/>
        <xdr:cNvSpPr txBox="1"/>
      </xdr:nvSpPr>
      <xdr:spPr>
        <a:xfrm>
          <a:off x="2608794" y="1317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112,818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52704</xdr:rowOff>
    </xdr:from>
    <xdr:to>
      <xdr:col>3</xdr:col>
      <xdr:colOff>3175</xdr:colOff>
      <xdr:row>78</xdr:row>
      <xdr:rowOff>154304</xdr:rowOff>
    </xdr:to>
    <xdr:sp macro="" textlink="">
      <xdr:nvSpPr>
        <xdr:cNvPr id="202" name="円/楕円 201"/>
        <xdr:cNvSpPr/>
      </xdr:nvSpPr>
      <xdr:spPr>
        <a:xfrm>
          <a:off x="1968500" y="134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170831</xdr:rowOff>
    </xdr:from>
    <xdr:ext cx="599010" cy="259045"/>
    <xdr:sp macro="" textlink="">
      <xdr:nvSpPr>
        <xdr:cNvPr id="203" name="テキスト ボックス 202"/>
        <xdr:cNvSpPr txBox="1"/>
      </xdr:nvSpPr>
      <xdr:spPr>
        <a:xfrm>
          <a:off x="1719794" y="13201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107,917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57417</xdr:rowOff>
    </xdr:from>
    <xdr:to>
      <xdr:col>1</xdr:col>
      <xdr:colOff>485775</xdr:colOff>
      <xdr:row>78</xdr:row>
      <xdr:rowOff>159017</xdr:rowOff>
    </xdr:to>
    <xdr:sp macro="" textlink="">
      <xdr:nvSpPr>
        <xdr:cNvPr id="204" name="円/楕円 203"/>
        <xdr:cNvSpPr/>
      </xdr:nvSpPr>
      <xdr:spPr>
        <a:xfrm>
          <a:off x="1079500" y="1343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4094</xdr:rowOff>
    </xdr:from>
    <xdr:ext cx="599010" cy="259045"/>
    <xdr:sp macro="" textlink="">
      <xdr:nvSpPr>
        <xdr:cNvPr id="205" name="テキスト ボックス 204"/>
        <xdr:cNvSpPr txBox="1"/>
      </xdr:nvSpPr>
      <xdr:spPr>
        <a:xfrm>
          <a:off x="830794" y="1320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106,886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120301</xdr:rowOff>
    </xdr:from>
    <xdr:to>
      <xdr:col>6</xdr:col>
      <xdr:colOff>510540</xdr:colOff>
      <xdr:row>98</xdr:row>
      <xdr:rowOff>51885</xdr:rowOff>
    </xdr:to>
    <xdr:cxnSp macro="">
      <xdr:nvCxnSpPr>
        <xdr:cNvPr id="232" name="直線コネクタ 231"/>
        <xdr:cNvCxnSpPr/>
      </xdr:nvCxnSpPr>
      <xdr:spPr>
        <a:xfrm flipV="1">
          <a:off x="4633595" y="15550801"/>
          <a:ext cx="1270" cy="130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55712</xdr:rowOff>
    </xdr:from>
    <xdr:ext cx="534377" cy="259045"/>
    <xdr:sp macro="" textlink="">
      <xdr:nvSpPr>
        <xdr:cNvPr id="233" name="衛生費最小値テキスト"/>
        <xdr:cNvSpPr txBox="1"/>
      </xdr:nvSpPr>
      <xdr:spPr>
        <a:xfrm>
          <a:off x="4686300" y="168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16,689</a:t>
          </a:r>
          <a:endParaRPr kumimoji="1" lang="ja-JP" altLang="en-US" sz="1000" b="1">
            <a:latin typeface="ＭＳ Ｐゴシック"/>
          </a:endParaRPr>
        </a:p>
      </xdr:txBody>
    </xdr:sp>
    <xdr:clientData/>
  </xdr:oneCellAnchor>
  <xdr:twoCellAnchor>
    <xdr:from>
      <xdr:col>6</xdr:col>
      <xdr:colOff>422275</xdr:colOff>
      <xdr:row>98</xdr:row>
      <xdr:rowOff>51885</xdr:rowOff>
    </xdr:from>
    <xdr:to>
      <xdr:col>6</xdr:col>
      <xdr:colOff>600075</xdr:colOff>
      <xdr:row>98</xdr:row>
      <xdr:rowOff>51885</xdr:rowOff>
    </xdr:to>
    <xdr:cxnSp macro="">
      <xdr:nvCxnSpPr>
        <xdr:cNvPr id="234" name="直線コネクタ 233"/>
        <xdr:cNvCxnSpPr/>
      </xdr:nvCxnSpPr>
      <xdr:spPr>
        <a:xfrm>
          <a:off x="4546600" y="1685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66978</xdr:rowOff>
    </xdr:from>
    <xdr:ext cx="534377" cy="259045"/>
    <xdr:sp macro="" textlink="">
      <xdr:nvSpPr>
        <xdr:cNvPr id="235" name="衛生費最大値テキスト"/>
        <xdr:cNvSpPr txBox="1"/>
      </xdr:nvSpPr>
      <xdr:spPr>
        <a:xfrm>
          <a:off x="4686300" y="153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56,594</a:t>
          </a:r>
          <a:endParaRPr kumimoji="1" lang="ja-JP" altLang="en-US" sz="1000" b="1">
            <a:latin typeface="ＭＳ Ｐゴシック"/>
          </a:endParaRPr>
        </a:p>
      </xdr:txBody>
    </xdr:sp>
    <xdr:clientData/>
  </xdr:oneCellAnchor>
  <xdr:twoCellAnchor>
    <xdr:from>
      <xdr:col>6</xdr:col>
      <xdr:colOff>422275</xdr:colOff>
      <xdr:row>90</xdr:row>
      <xdr:rowOff>120301</xdr:rowOff>
    </xdr:from>
    <xdr:to>
      <xdr:col>6</xdr:col>
      <xdr:colOff>600075</xdr:colOff>
      <xdr:row>90</xdr:row>
      <xdr:rowOff>120301</xdr:rowOff>
    </xdr:to>
    <xdr:cxnSp macro="">
      <xdr:nvCxnSpPr>
        <xdr:cNvPr id="236" name="直線コネクタ 235"/>
        <xdr:cNvCxnSpPr/>
      </xdr:nvCxnSpPr>
      <xdr:spPr>
        <a:xfrm>
          <a:off x="4546600" y="1555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121413</xdr:rowOff>
    </xdr:from>
    <xdr:to>
      <xdr:col>6</xdr:col>
      <xdr:colOff>511175</xdr:colOff>
      <xdr:row>93</xdr:row>
      <xdr:rowOff>130849</xdr:rowOff>
    </xdr:to>
    <xdr:cxnSp macro="">
      <xdr:nvCxnSpPr>
        <xdr:cNvPr id="237" name="直線コネクタ 236"/>
        <xdr:cNvCxnSpPr/>
      </xdr:nvCxnSpPr>
      <xdr:spPr>
        <a:xfrm flipV="1">
          <a:off x="3797300" y="15894813"/>
          <a:ext cx="838200" cy="18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53742</xdr:rowOff>
    </xdr:from>
    <xdr:ext cx="534377" cy="259045"/>
    <xdr:sp macro="" textlink="">
      <xdr:nvSpPr>
        <xdr:cNvPr id="238" name="衛生費平均値テキスト"/>
        <xdr:cNvSpPr txBox="1"/>
      </xdr:nvSpPr>
      <xdr:spPr>
        <a:xfrm>
          <a:off x="4686300" y="1634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30,166</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75315</xdr:rowOff>
    </xdr:from>
    <xdr:to>
      <xdr:col>6</xdr:col>
      <xdr:colOff>561975</xdr:colOff>
      <xdr:row>96</xdr:row>
      <xdr:rowOff>5465</xdr:rowOff>
    </xdr:to>
    <xdr:sp macro="" textlink="">
      <xdr:nvSpPr>
        <xdr:cNvPr id="239" name="フローチャート : 判断 238"/>
        <xdr:cNvSpPr/>
      </xdr:nvSpPr>
      <xdr:spPr>
        <a:xfrm>
          <a:off x="45847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52995</xdr:rowOff>
    </xdr:from>
    <xdr:to>
      <xdr:col>5</xdr:col>
      <xdr:colOff>358775</xdr:colOff>
      <xdr:row>93</xdr:row>
      <xdr:rowOff>130849</xdr:rowOff>
    </xdr:to>
    <xdr:cxnSp macro="">
      <xdr:nvCxnSpPr>
        <xdr:cNvPr id="240" name="直線コネクタ 239"/>
        <xdr:cNvCxnSpPr/>
      </xdr:nvCxnSpPr>
      <xdr:spPr>
        <a:xfrm>
          <a:off x="2908300" y="15826395"/>
          <a:ext cx="889000" cy="24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10229</xdr:rowOff>
    </xdr:from>
    <xdr:to>
      <xdr:col>5</xdr:col>
      <xdr:colOff>409575</xdr:colOff>
      <xdr:row>93</xdr:row>
      <xdr:rowOff>111829</xdr:rowOff>
    </xdr:to>
    <xdr:sp macro="" textlink="">
      <xdr:nvSpPr>
        <xdr:cNvPr id="241" name="フローチャート : 判断 240"/>
        <xdr:cNvSpPr/>
      </xdr:nvSpPr>
      <xdr:spPr>
        <a:xfrm>
          <a:off x="3746500" y="1595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91</xdr:row>
      <xdr:rowOff>128356</xdr:rowOff>
    </xdr:from>
    <xdr:ext cx="534377" cy="259045"/>
    <xdr:sp macro="" textlink="">
      <xdr:nvSpPr>
        <xdr:cNvPr id="242" name="テキスト ボックス 241"/>
        <xdr:cNvSpPr txBox="1"/>
      </xdr:nvSpPr>
      <xdr:spPr>
        <a:xfrm>
          <a:off x="3530111" y="157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42,659</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52995</xdr:rowOff>
    </xdr:from>
    <xdr:to>
      <xdr:col>4</xdr:col>
      <xdr:colOff>155575</xdr:colOff>
      <xdr:row>93</xdr:row>
      <xdr:rowOff>107598</xdr:rowOff>
    </xdr:to>
    <xdr:cxnSp macro="">
      <xdr:nvCxnSpPr>
        <xdr:cNvPr id="243" name="直線コネクタ 242"/>
        <xdr:cNvCxnSpPr/>
      </xdr:nvCxnSpPr>
      <xdr:spPr>
        <a:xfrm flipV="1">
          <a:off x="2019300" y="15826395"/>
          <a:ext cx="889000" cy="22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107744</xdr:rowOff>
    </xdr:from>
    <xdr:to>
      <xdr:col>4</xdr:col>
      <xdr:colOff>206375</xdr:colOff>
      <xdr:row>94</xdr:row>
      <xdr:rowOff>37894</xdr:rowOff>
    </xdr:to>
    <xdr:sp macro="" textlink="">
      <xdr:nvSpPr>
        <xdr:cNvPr id="244" name="フローチャート : 判断 243"/>
        <xdr:cNvSpPr/>
      </xdr:nvSpPr>
      <xdr:spPr>
        <a:xfrm>
          <a:off x="2857500" y="160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29021</xdr:rowOff>
    </xdr:from>
    <xdr:ext cx="534377" cy="259045"/>
    <xdr:sp macro="" textlink="">
      <xdr:nvSpPr>
        <xdr:cNvPr id="245" name="テキスト ボックス 244"/>
        <xdr:cNvSpPr txBox="1"/>
      </xdr:nvSpPr>
      <xdr:spPr>
        <a:xfrm>
          <a:off x="2641111" y="161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39,673</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4173</xdr:rowOff>
    </xdr:from>
    <xdr:to>
      <xdr:col>2</xdr:col>
      <xdr:colOff>638175</xdr:colOff>
      <xdr:row>93</xdr:row>
      <xdr:rowOff>107598</xdr:rowOff>
    </xdr:to>
    <xdr:cxnSp macro="">
      <xdr:nvCxnSpPr>
        <xdr:cNvPr id="246" name="直線コネクタ 245"/>
        <xdr:cNvCxnSpPr/>
      </xdr:nvCxnSpPr>
      <xdr:spPr>
        <a:xfrm>
          <a:off x="1130300" y="15949023"/>
          <a:ext cx="889000" cy="10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100918</xdr:rowOff>
    </xdr:from>
    <xdr:to>
      <xdr:col>3</xdr:col>
      <xdr:colOff>3175</xdr:colOff>
      <xdr:row>95</xdr:row>
      <xdr:rowOff>31068</xdr:rowOff>
    </xdr:to>
    <xdr:sp macro="" textlink="">
      <xdr:nvSpPr>
        <xdr:cNvPr id="247" name="フローチャート : 判断 246"/>
        <xdr:cNvSpPr/>
      </xdr:nvSpPr>
      <xdr:spPr>
        <a:xfrm>
          <a:off x="1968500" y="1621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22195</xdr:rowOff>
    </xdr:from>
    <xdr:ext cx="534377" cy="259045"/>
    <xdr:sp macro="" textlink="">
      <xdr:nvSpPr>
        <xdr:cNvPr id="248" name="テキスト ボックス 247"/>
        <xdr:cNvSpPr txBox="1"/>
      </xdr:nvSpPr>
      <xdr:spPr>
        <a:xfrm>
          <a:off x="1752111" y="163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34,632</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47947</xdr:rowOff>
    </xdr:from>
    <xdr:to>
      <xdr:col>1</xdr:col>
      <xdr:colOff>485775</xdr:colOff>
      <xdr:row>94</xdr:row>
      <xdr:rowOff>149547</xdr:rowOff>
    </xdr:to>
    <xdr:sp macro="" textlink="">
      <xdr:nvSpPr>
        <xdr:cNvPr id="249" name="フローチャート : 判断 248"/>
        <xdr:cNvSpPr/>
      </xdr:nvSpPr>
      <xdr:spPr>
        <a:xfrm>
          <a:off x="1079500" y="1616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140674</xdr:rowOff>
    </xdr:from>
    <xdr:ext cx="534377" cy="259045"/>
    <xdr:sp macro="" textlink="">
      <xdr:nvSpPr>
        <xdr:cNvPr id="250" name="テキスト ボックス 249"/>
        <xdr:cNvSpPr txBox="1"/>
      </xdr:nvSpPr>
      <xdr:spPr>
        <a:xfrm>
          <a:off x="863111" y="1625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36,254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92</xdr:row>
      <xdr:rowOff>70613</xdr:rowOff>
    </xdr:from>
    <xdr:to>
      <xdr:col>6</xdr:col>
      <xdr:colOff>561975</xdr:colOff>
      <xdr:row>93</xdr:row>
      <xdr:rowOff>763</xdr:rowOff>
    </xdr:to>
    <xdr:sp macro="" textlink="">
      <xdr:nvSpPr>
        <xdr:cNvPr id="256" name="円/楕円 255"/>
        <xdr:cNvSpPr/>
      </xdr:nvSpPr>
      <xdr:spPr>
        <a:xfrm>
          <a:off x="4584700" y="158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93490</xdr:rowOff>
    </xdr:from>
    <xdr:ext cx="534377" cy="259045"/>
    <xdr:sp macro="" textlink="">
      <xdr:nvSpPr>
        <xdr:cNvPr id="257" name="衛生費該当値テキスト"/>
        <xdr:cNvSpPr txBox="1"/>
      </xdr:nvSpPr>
      <xdr:spPr>
        <a:xfrm>
          <a:off x="4686300" y="156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46,060</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80049</xdr:rowOff>
    </xdr:from>
    <xdr:to>
      <xdr:col>5</xdr:col>
      <xdr:colOff>409575</xdr:colOff>
      <xdr:row>94</xdr:row>
      <xdr:rowOff>10199</xdr:rowOff>
    </xdr:to>
    <xdr:sp macro="" textlink="">
      <xdr:nvSpPr>
        <xdr:cNvPr id="258" name="円/楕円 257"/>
        <xdr:cNvSpPr/>
      </xdr:nvSpPr>
      <xdr:spPr>
        <a:xfrm>
          <a:off x="3746500" y="160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1326</xdr:rowOff>
    </xdr:from>
    <xdr:ext cx="534377" cy="259045"/>
    <xdr:sp macro="" textlink="">
      <xdr:nvSpPr>
        <xdr:cNvPr id="259" name="テキスト ボックス 258"/>
        <xdr:cNvSpPr txBox="1"/>
      </xdr:nvSpPr>
      <xdr:spPr>
        <a:xfrm>
          <a:off x="3530111" y="161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40,521</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2195</xdr:rowOff>
    </xdr:from>
    <xdr:to>
      <xdr:col>4</xdr:col>
      <xdr:colOff>206375</xdr:colOff>
      <xdr:row>92</xdr:row>
      <xdr:rowOff>103795</xdr:rowOff>
    </xdr:to>
    <xdr:sp macro="" textlink="">
      <xdr:nvSpPr>
        <xdr:cNvPr id="260" name="円/楕円 259"/>
        <xdr:cNvSpPr/>
      </xdr:nvSpPr>
      <xdr:spPr>
        <a:xfrm>
          <a:off x="2857500" y="1577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120322</xdr:rowOff>
    </xdr:from>
    <xdr:ext cx="534377" cy="259045"/>
    <xdr:sp macro="" textlink="">
      <xdr:nvSpPr>
        <xdr:cNvPr id="261" name="テキスト ボックス 260"/>
        <xdr:cNvSpPr txBox="1"/>
      </xdr:nvSpPr>
      <xdr:spPr>
        <a:xfrm>
          <a:off x="2641111" y="1555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56798</xdr:rowOff>
    </xdr:from>
    <xdr:to>
      <xdr:col>3</xdr:col>
      <xdr:colOff>3175</xdr:colOff>
      <xdr:row>93</xdr:row>
      <xdr:rowOff>158398</xdr:rowOff>
    </xdr:to>
    <xdr:sp macro="" textlink="">
      <xdr:nvSpPr>
        <xdr:cNvPr id="262" name="円/楕円 261"/>
        <xdr:cNvSpPr/>
      </xdr:nvSpPr>
      <xdr:spPr>
        <a:xfrm>
          <a:off x="1968500" y="1600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3475</xdr:rowOff>
    </xdr:from>
    <xdr:ext cx="534377" cy="259045"/>
    <xdr:sp macro="" textlink="">
      <xdr:nvSpPr>
        <xdr:cNvPr id="263" name="テキスト ボックス 262"/>
        <xdr:cNvSpPr txBox="1"/>
      </xdr:nvSpPr>
      <xdr:spPr>
        <a:xfrm>
          <a:off x="1752111" y="1577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41,233</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124823</xdr:rowOff>
    </xdr:from>
    <xdr:to>
      <xdr:col>1</xdr:col>
      <xdr:colOff>485775</xdr:colOff>
      <xdr:row>93</xdr:row>
      <xdr:rowOff>54973</xdr:rowOff>
    </xdr:to>
    <xdr:sp macro="" textlink="">
      <xdr:nvSpPr>
        <xdr:cNvPr id="264" name="円/楕円 263"/>
        <xdr:cNvSpPr/>
      </xdr:nvSpPr>
      <xdr:spPr>
        <a:xfrm>
          <a:off x="1079500" y="1589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71500</xdr:rowOff>
    </xdr:from>
    <xdr:ext cx="534377" cy="259045"/>
    <xdr:sp macro="" textlink="">
      <xdr:nvSpPr>
        <xdr:cNvPr id="265" name="テキスト ボックス 264"/>
        <xdr:cNvSpPr txBox="1"/>
      </xdr:nvSpPr>
      <xdr:spPr>
        <a:xfrm>
          <a:off x="863111" y="1567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44,400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6" name="直線コネクタ 275"/>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7" name="テキスト ボックス 276"/>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0" name="直線コネクタ 279"/>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111777</xdr:rowOff>
    </xdr:from>
    <xdr:ext cx="467179" cy="259045"/>
    <xdr:sp macro="" textlink="">
      <xdr:nvSpPr>
        <xdr:cNvPr id="281" name="テキスト ボックス 280"/>
        <xdr:cNvSpPr txBox="1"/>
      </xdr:nvSpPr>
      <xdr:spPr>
        <a:xfrm>
          <a:off x="6136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63691</xdr:rowOff>
    </xdr:from>
    <xdr:to>
      <xdr:col>15</xdr:col>
      <xdr:colOff>180340</xdr:colOff>
      <xdr:row>38</xdr:row>
      <xdr:rowOff>9969</xdr:rowOff>
    </xdr:to>
    <xdr:cxnSp macro="">
      <xdr:nvCxnSpPr>
        <xdr:cNvPr id="285" name="直線コネクタ 284"/>
        <xdr:cNvCxnSpPr/>
      </xdr:nvCxnSpPr>
      <xdr:spPr>
        <a:xfrm flipV="1">
          <a:off x="10475595" y="5378641"/>
          <a:ext cx="1270" cy="1146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13796</xdr:rowOff>
    </xdr:from>
    <xdr:ext cx="313932" cy="259045"/>
    <xdr:sp macro="" textlink="">
      <xdr:nvSpPr>
        <xdr:cNvPr id="286" name="労働費最小値テキスト"/>
        <xdr:cNvSpPr txBox="1"/>
      </xdr:nvSpPr>
      <xdr:spPr>
        <a:xfrm>
          <a:off x="10528300" y="652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15</xdr:col>
      <xdr:colOff>92075</xdr:colOff>
      <xdr:row>38</xdr:row>
      <xdr:rowOff>9969</xdr:rowOff>
    </xdr:from>
    <xdr:to>
      <xdr:col>15</xdr:col>
      <xdr:colOff>269875</xdr:colOff>
      <xdr:row>38</xdr:row>
      <xdr:rowOff>9969</xdr:rowOff>
    </xdr:to>
    <xdr:cxnSp macro="">
      <xdr:nvCxnSpPr>
        <xdr:cNvPr id="287" name="直線コネクタ 286"/>
        <xdr:cNvCxnSpPr/>
      </xdr:nvCxnSpPr>
      <xdr:spPr>
        <a:xfrm>
          <a:off x="10388600" y="65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10368</xdr:rowOff>
    </xdr:from>
    <xdr:ext cx="469744" cy="259045"/>
    <xdr:sp macro="" textlink="">
      <xdr:nvSpPr>
        <xdr:cNvPr id="288" name="労働費最大値テキスト"/>
        <xdr:cNvSpPr txBox="1"/>
      </xdr:nvSpPr>
      <xdr:spPr>
        <a:xfrm>
          <a:off x="10528300" y="515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a:t>
          </a:r>
          <a:endParaRPr kumimoji="1" lang="ja-JP" altLang="en-US" sz="1000" b="1">
            <a:latin typeface="ＭＳ Ｐゴシック"/>
          </a:endParaRPr>
        </a:p>
      </xdr:txBody>
    </xdr:sp>
    <xdr:clientData/>
  </xdr:oneCellAnchor>
  <xdr:twoCellAnchor>
    <xdr:from>
      <xdr:col>15</xdr:col>
      <xdr:colOff>92075</xdr:colOff>
      <xdr:row>31</xdr:row>
      <xdr:rowOff>63691</xdr:rowOff>
    </xdr:from>
    <xdr:to>
      <xdr:col>15</xdr:col>
      <xdr:colOff>269875</xdr:colOff>
      <xdr:row>31</xdr:row>
      <xdr:rowOff>63691</xdr:rowOff>
    </xdr:to>
    <xdr:cxnSp macro="">
      <xdr:nvCxnSpPr>
        <xdr:cNvPr id="289" name="直線コネクタ 288"/>
        <xdr:cNvCxnSpPr/>
      </xdr:nvCxnSpPr>
      <xdr:spPr>
        <a:xfrm>
          <a:off x="10388600" y="53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51117</xdr:rowOff>
    </xdr:from>
    <xdr:to>
      <xdr:col>15</xdr:col>
      <xdr:colOff>180975</xdr:colOff>
      <xdr:row>36</xdr:row>
      <xdr:rowOff>93409</xdr:rowOff>
    </xdr:to>
    <xdr:cxnSp macro="">
      <xdr:nvCxnSpPr>
        <xdr:cNvPr id="290" name="直線コネクタ 289"/>
        <xdr:cNvCxnSpPr/>
      </xdr:nvCxnSpPr>
      <xdr:spPr>
        <a:xfrm>
          <a:off x="9639300" y="6223317"/>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139780</xdr:rowOff>
    </xdr:from>
    <xdr:ext cx="378565" cy="259045"/>
    <xdr:sp macro="" textlink="">
      <xdr:nvSpPr>
        <xdr:cNvPr id="291" name="労働費平均値テキスト"/>
        <xdr:cNvSpPr txBox="1"/>
      </xdr:nvSpPr>
      <xdr:spPr>
        <a:xfrm>
          <a:off x="10528300" y="59690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116903</xdr:rowOff>
    </xdr:from>
    <xdr:to>
      <xdr:col>15</xdr:col>
      <xdr:colOff>231775</xdr:colOff>
      <xdr:row>36</xdr:row>
      <xdr:rowOff>47053</xdr:rowOff>
    </xdr:to>
    <xdr:sp macro="" textlink="">
      <xdr:nvSpPr>
        <xdr:cNvPr id="292" name="フローチャート : 判断 291"/>
        <xdr:cNvSpPr/>
      </xdr:nvSpPr>
      <xdr:spPr>
        <a:xfrm>
          <a:off x="10426700" y="611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51117</xdr:rowOff>
    </xdr:from>
    <xdr:to>
      <xdr:col>14</xdr:col>
      <xdr:colOff>28575</xdr:colOff>
      <xdr:row>36</xdr:row>
      <xdr:rowOff>76835</xdr:rowOff>
    </xdr:to>
    <xdr:cxnSp macro="">
      <xdr:nvCxnSpPr>
        <xdr:cNvPr id="293" name="直線コネクタ 292"/>
        <xdr:cNvCxnSpPr/>
      </xdr:nvCxnSpPr>
      <xdr:spPr>
        <a:xfrm flipV="1">
          <a:off x="8750300" y="622331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21463</xdr:rowOff>
    </xdr:from>
    <xdr:to>
      <xdr:col>14</xdr:col>
      <xdr:colOff>79375</xdr:colOff>
      <xdr:row>36</xdr:row>
      <xdr:rowOff>123063</xdr:rowOff>
    </xdr:to>
    <xdr:sp macro="" textlink="">
      <xdr:nvSpPr>
        <xdr:cNvPr id="294" name="フローチャート : 判断 293"/>
        <xdr:cNvSpPr/>
      </xdr:nvSpPr>
      <xdr:spPr>
        <a:xfrm>
          <a:off x="9588500" y="619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114190</xdr:rowOff>
    </xdr:from>
    <xdr:ext cx="378565" cy="259045"/>
    <xdr:sp macro="" textlink="">
      <xdr:nvSpPr>
        <xdr:cNvPr id="295" name="テキスト ボックス 294"/>
        <xdr:cNvSpPr txBox="1"/>
      </xdr:nvSpPr>
      <xdr:spPr>
        <a:xfrm>
          <a:off x="9450017" y="628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128841</xdr:rowOff>
    </xdr:from>
    <xdr:to>
      <xdr:col>12</xdr:col>
      <xdr:colOff>511175</xdr:colOff>
      <xdr:row>36</xdr:row>
      <xdr:rowOff>76835</xdr:rowOff>
    </xdr:to>
    <xdr:cxnSp macro="">
      <xdr:nvCxnSpPr>
        <xdr:cNvPr id="296" name="直線コネクタ 295"/>
        <xdr:cNvCxnSpPr/>
      </xdr:nvCxnSpPr>
      <xdr:spPr>
        <a:xfrm>
          <a:off x="7861300" y="6129591"/>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30035</xdr:rowOff>
    </xdr:from>
    <xdr:to>
      <xdr:col>12</xdr:col>
      <xdr:colOff>561975</xdr:colOff>
      <xdr:row>36</xdr:row>
      <xdr:rowOff>131635</xdr:rowOff>
    </xdr:to>
    <xdr:sp macro="" textlink="">
      <xdr:nvSpPr>
        <xdr:cNvPr id="297" name="フローチャート : 判断 296"/>
        <xdr:cNvSpPr/>
      </xdr:nvSpPr>
      <xdr:spPr>
        <a:xfrm>
          <a:off x="8699500" y="620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122762</xdr:rowOff>
    </xdr:from>
    <xdr:ext cx="378565" cy="259045"/>
    <xdr:sp macro="" textlink="">
      <xdr:nvSpPr>
        <xdr:cNvPr id="298" name="テキスト ボックス 297"/>
        <xdr:cNvSpPr txBox="1"/>
      </xdr:nvSpPr>
      <xdr:spPr>
        <a:xfrm>
          <a:off x="8561017" y="62949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85408</xdr:rowOff>
    </xdr:from>
    <xdr:to>
      <xdr:col>11</xdr:col>
      <xdr:colOff>307975</xdr:colOff>
      <xdr:row>35</xdr:row>
      <xdr:rowOff>128841</xdr:rowOff>
    </xdr:to>
    <xdr:cxnSp macro="">
      <xdr:nvCxnSpPr>
        <xdr:cNvPr id="299" name="直線コネクタ 298"/>
        <xdr:cNvCxnSpPr/>
      </xdr:nvCxnSpPr>
      <xdr:spPr>
        <a:xfrm>
          <a:off x="6972300" y="5571808"/>
          <a:ext cx="889000" cy="55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68897</xdr:rowOff>
    </xdr:from>
    <xdr:to>
      <xdr:col>11</xdr:col>
      <xdr:colOff>358775</xdr:colOff>
      <xdr:row>35</xdr:row>
      <xdr:rowOff>170497</xdr:rowOff>
    </xdr:to>
    <xdr:sp macro="" textlink="">
      <xdr:nvSpPr>
        <xdr:cNvPr id="300" name="フローチャート : 判断 299"/>
        <xdr:cNvSpPr/>
      </xdr:nvSpPr>
      <xdr:spPr>
        <a:xfrm>
          <a:off x="7810500" y="60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34</xdr:row>
      <xdr:rowOff>15574</xdr:rowOff>
    </xdr:from>
    <xdr:ext cx="378565" cy="259045"/>
    <xdr:sp macro="" textlink="">
      <xdr:nvSpPr>
        <xdr:cNvPr id="301" name="テキスト ボックス 300"/>
        <xdr:cNvSpPr txBox="1"/>
      </xdr:nvSpPr>
      <xdr:spPr>
        <a:xfrm>
          <a:off x="7672017" y="5844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134048</xdr:rowOff>
    </xdr:from>
    <xdr:to>
      <xdr:col>10</xdr:col>
      <xdr:colOff>155575</xdr:colOff>
      <xdr:row>33</xdr:row>
      <xdr:rowOff>64198</xdr:rowOff>
    </xdr:to>
    <xdr:sp macro="" textlink="">
      <xdr:nvSpPr>
        <xdr:cNvPr id="302" name="フローチャート : 判断 301"/>
        <xdr:cNvSpPr/>
      </xdr:nvSpPr>
      <xdr:spPr>
        <a:xfrm>
          <a:off x="6921500" y="562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55325</xdr:rowOff>
    </xdr:from>
    <xdr:ext cx="469744" cy="259045"/>
    <xdr:sp macro="" textlink="">
      <xdr:nvSpPr>
        <xdr:cNvPr id="303" name="テキスト ボックス 302"/>
        <xdr:cNvSpPr txBox="1"/>
      </xdr:nvSpPr>
      <xdr:spPr>
        <a:xfrm>
          <a:off x="6737427" y="571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42609</xdr:rowOff>
    </xdr:from>
    <xdr:to>
      <xdr:col>15</xdr:col>
      <xdr:colOff>231775</xdr:colOff>
      <xdr:row>36</xdr:row>
      <xdr:rowOff>144209</xdr:rowOff>
    </xdr:to>
    <xdr:sp macro="" textlink="">
      <xdr:nvSpPr>
        <xdr:cNvPr id="309" name="円/楕円 308"/>
        <xdr:cNvSpPr/>
      </xdr:nvSpPr>
      <xdr:spPr>
        <a:xfrm>
          <a:off x="10426700" y="621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21036</xdr:rowOff>
    </xdr:from>
    <xdr:ext cx="378565" cy="259045"/>
    <xdr:sp macro="" textlink="">
      <xdr:nvSpPr>
        <xdr:cNvPr id="310" name="労働費該当値テキスト"/>
        <xdr:cNvSpPr txBox="1"/>
      </xdr:nvSpPr>
      <xdr:spPr>
        <a:xfrm>
          <a:off x="10528300" y="6193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481</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317</xdr:rowOff>
    </xdr:from>
    <xdr:to>
      <xdr:col>14</xdr:col>
      <xdr:colOff>79375</xdr:colOff>
      <xdr:row>36</xdr:row>
      <xdr:rowOff>101917</xdr:rowOff>
    </xdr:to>
    <xdr:sp macro="" textlink="">
      <xdr:nvSpPr>
        <xdr:cNvPr id="311" name="円/楕円 310"/>
        <xdr:cNvSpPr/>
      </xdr:nvSpPr>
      <xdr:spPr>
        <a:xfrm>
          <a:off x="9588500" y="617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118444</xdr:rowOff>
    </xdr:from>
    <xdr:ext cx="378565" cy="259045"/>
    <xdr:sp macro="" textlink="">
      <xdr:nvSpPr>
        <xdr:cNvPr id="312" name="テキスト ボックス 311"/>
        <xdr:cNvSpPr txBox="1"/>
      </xdr:nvSpPr>
      <xdr:spPr>
        <a:xfrm>
          <a:off x="9450017" y="5947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26035</xdr:rowOff>
    </xdr:from>
    <xdr:to>
      <xdr:col>12</xdr:col>
      <xdr:colOff>561975</xdr:colOff>
      <xdr:row>36</xdr:row>
      <xdr:rowOff>127635</xdr:rowOff>
    </xdr:to>
    <xdr:sp macro="" textlink="">
      <xdr:nvSpPr>
        <xdr:cNvPr id="313" name="円/楕円 312"/>
        <xdr:cNvSpPr/>
      </xdr:nvSpPr>
      <xdr:spPr>
        <a:xfrm>
          <a:off x="8699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144162</xdr:rowOff>
    </xdr:from>
    <xdr:ext cx="378565" cy="259045"/>
    <xdr:sp macro="" textlink="">
      <xdr:nvSpPr>
        <xdr:cNvPr id="314" name="テキスト ボックス 313"/>
        <xdr:cNvSpPr txBox="1"/>
      </xdr:nvSpPr>
      <xdr:spPr>
        <a:xfrm>
          <a:off x="8561017" y="597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78041</xdr:rowOff>
    </xdr:from>
    <xdr:to>
      <xdr:col>11</xdr:col>
      <xdr:colOff>358775</xdr:colOff>
      <xdr:row>36</xdr:row>
      <xdr:rowOff>8191</xdr:rowOff>
    </xdr:to>
    <xdr:sp macro="" textlink="">
      <xdr:nvSpPr>
        <xdr:cNvPr id="315" name="円/楕円 314"/>
        <xdr:cNvSpPr/>
      </xdr:nvSpPr>
      <xdr:spPr>
        <a:xfrm>
          <a:off x="78105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35</xdr:row>
      <xdr:rowOff>170768</xdr:rowOff>
    </xdr:from>
    <xdr:ext cx="378565" cy="259045"/>
    <xdr:sp macro="" textlink="">
      <xdr:nvSpPr>
        <xdr:cNvPr id="316" name="テキスト ボックス 315"/>
        <xdr:cNvSpPr txBox="1"/>
      </xdr:nvSpPr>
      <xdr:spPr>
        <a:xfrm>
          <a:off x="7672017" y="617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34608</xdr:rowOff>
    </xdr:from>
    <xdr:to>
      <xdr:col>10</xdr:col>
      <xdr:colOff>155575</xdr:colOff>
      <xdr:row>32</xdr:row>
      <xdr:rowOff>136208</xdr:rowOff>
    </xdr:to>
    <xdr:sp macro="" textlink="">
      <xdr:nvSpPr>
        <xdr:cNvPr id="317" name="円/楕円 316"/>
        <xdr:cNvSpPr/>
      </xdr:nvSpPr>
      <xdr:spPr>
        <a:xfrm>
          <a:off x="6921500" y="552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152735</xdr:rowOff>
    </xdr:from>
    <xdr:ext cx="469744" cy="259045"/>
    <xdr:sp macro="" textlink="">
      <xdr:nvSpPr>
        <xdr:cNvPr id="318" name="テキスト ボックス 317"/>
        <xdr:cNvSpPr txBox="1"/>
      </xdr:nvSpPr>
      <xdr:spPr>
        <a:xfrm>
          <a:off x="6737427" y="529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7,085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2" name="テキスト ボックス 331"/>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4" name="テキスト ボックス 333"/>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36" name="テキスト ボックス 335"/>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38" name="テキスト ボックス 337"/>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0" name="テキスト ボックス 339"/>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6568</xdr:rowOff>
    </xdr:from>
    <xdr:to>
      <xdr:col>15</xdr:col>
      <xdr:colOff>180340</xdr:colOff>
      <xdr:row>59</xdr:row>
      <xdr:rowOff>92673</xdr:rowOff>
    </xdr:to>
    <xdr:cxnSp macro="">
      <xdr:nvCxnSpPr>
        <xdr:cNvPr id="344" name="直線コネクタ 343"/>
        <xdr:cNvCxnSpPr/>
      </xdr:nvCxnSpPr>
      <xdr:spPr>
        <a:xfrm flipV="1">
          <a:off x="10475595" y="8579068"/>
          <a:ext cx="1270" cy="162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5"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46" name="直線コネクタ 345"/>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124695</xdr:rowOff>
    </xdr:from>
    <xdr:ext cx="534377" cy="259045"/>
    <xdr:sp macro="" textlink="">
      <xdr:nvSpPr>
        <xdr:cNvPr id="347" name="農林水産業費最大値テキスト"/>
        <xdr:cNvSpPr txBox="1"/>
      </xdr:nvSpPr>
      <xdr:spPr>
        <a:xfrm>
          <a:off x="10528300" y="835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15,023</a:t>
          </a:r>
          <a:endParaRPr kumimoji="1" lang="ja-JP" altLang="en-US" sz="1000" b="1">
            <a:latin typeface="ＭＳ Ｐゴシック"/>
          </a:endParaRPr>
        </a:p>
      </xdr:txBody>
    </xdr:sp>
    <xdr:clientData/>
  </xdr:oneCellAnchor>
  <xdr:twoCellAnchor>
    <xdr:from>
      <xdr:col>15</xdr:col>
      <xdr:colOff>92075</xdr:colOff>
      <xdr:row>50</xdr:row>
      <xdr:rowOff>6568</xdr:rowOff>
    </xdr:from>
    <xdr:to>
      <xdr:col>15</xdr:col>
      <xdr:colOff>269875</xdr:colOff>
      <xdr:row>50</xdr:row>
      <xdr:rowOff>6568</xdr:rowOff>
    </xdr:to>
    <xdr:cxnSp macro="">
      <xdr:nvCxnSpPr>
        <xdr:cNvPr id="348" name="直線コネクタ 347"/>
        <xdr:cNvCxnSpPr/>
      </xdr:nvCxnSpPr>
      <xdr:spPr>
        <a:xfrm>
          <a:off x="10388600" y="8579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29428</xdr:rowOff>
    </xdr:from>
    <xdr:to>
      <xdr:col>15</xdr:col>
      <xdr:colOff>180975</xdr:colOff>
      <xdr:row>59</xdr:row>
      <xdr:rowOff>35959</xdr:rowOff>
    </xdr:to>
    <xdr:cxnSp macro="">
      <xdr:nvCxnSpPr>
        <xdr:cNvPr id="349" name="直線コネクタ 348"/>
        <xdr:cNvCxnSpPr/>
      </xdr:nvCxnSpPr>
      <xdr:spPr>
        <a:xfrm flipV="1">
          <a:off x="9639300" y="1014497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59852</xdr:rowOff>
    </xdr:from>
    <xdr:ext cx="469744" cy="259045"/>
    <xdr:sp macro="" textlink="">
      <xdr:nvSpPr>
        <xdr:cNvPr id="350" name="農林水産業費平均値テキスト"/>
        <xdr:cNvSpPr txBox="1"/>
      </xdr:nvSpPr>
      <xdr:spPr>
        <a:xfrm>
          <a:off x="10528300" y="9661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36975</xdr:rowOff>
    </xdr:from>
    <xdr:to>
      <xdr:col>15</xdr:col>
      <xdr:colOff>231775</xdr:colOff>
      <xdr:row>57</xdr:row>
      <xdr:rowOff>138575</xdr:rowOff>
    </xdr:to>
    <xdr:sp macro="" textlink="">
      <xdr:nvSpPr>
        <xdr:cNvPr id="351" name="フローチャート : 判断 350"/>
        <xdr:cNvSpPr/>
      </xdr:nvSpPr>
      <xdr:spPr>
        <a:xfrm>
          <a:off x="10426700" y="98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25509</xdr:rowOff>
    </xdr:from>
    <xdr:to>
      <xdr:col>14</xdr:col>
      <xdr:colOff>28575</xdr:colOff>
      <xdr:row>59</xdr:row>
      <xdr:rowOff>35959</xdr:rowOff>
    </xdr:to>
    <xdr:cxnSp macro="">
      <xdr:nvCxnSpPr>
        <xdr:cNvPr id="352" name="直線コネクタ 351"/>
        <xdr:cNvCxnSpPr/>
      </xdr:nvCxnSpPr>
      <xdr:spPr>
        <a:xfrm>
          <a:off x="8750300" y="10141059"/>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148662</xdr:rowOff>
    </xdr:from>
    <xdr:to>
      <xdr:col>14</xdr:col>
      <xdr:colOff>79375</xdr:colOff>
      <xdr:row>59</xdr:row>
      <xdr:rowOff>78812</xdr:rowOff>
    </xdr:to>
    <xdr:sp macro="" textlink="">
      <xdr:nvSpPr>
        <xdr:cNvPr id="353" name="フローチャート : 判断 352"/>
        <xdr:cNvSpPr/>
      </xdr:nvSpPr>
      <xdr:spPr>
        <a:xfrm>
          <a:off x="9588500" y="100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57</xdr:row>
      <xdr:rowOff>95339</xdr:rowOff>
    </xdr:from>
    <xdr:ext cx="378565" cy="259045"/>
    <xdr:sp macro="" textlink="">
      <xdr:nvSpPr>
        <xdr:cNvPr id="354" name="テキスト ボックス 353"/>
        <xdr:cNvSpPr txBox="1"/>
      </xdr:nvSpPr>
      <xdr:spPr>
        <a:xfrm>
          <a:off x="9450017" y="9867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25509</xdr:rowOff>
    </xdr:from>
    <xdr:to>
      <xdr:col>12</xdr:col>
      <xdr:colOff>511175</xdr:colOff>
      <xdr:row>59</xdr:row>
      <xdr:rowOff>29428</xdr:rowOff>
    </xdr:to>
    <xdr:cxnSp macro="">
      <xdr:nvCxnSpPr>
        <xdr:cNvPr id="355" name="直線コネクタ 354"/>
        <xdr:cNvCxnSpPr/>
      </xdr:nvCxnSpPr>
      <xdr:spPr>
        <a:xfrm flipV="1">
          <a:off x="7861300" y="10141059"/>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88464</xdr:rowOff>
    </xdr:from>
    <xdr:to>
      <xdr:col>12</xdr:col>
      <xdr:colOff>561975</xdr:colOff>
      <xdr:row>59</xdr:row>
      <xdr:rowOff>18614</xdr:rowOff>
    </xdr:to>
    <xdr:sp macro="" textlink="">
      <xdr:nvSpPr>
        <xdr:cNvPr id="356" name="フローチャート : 判断 355"/>
        <xdr:cNvSpPr/>
      </xdr:nvSpPr>
      <xdr:spPr>
        <a:xfrm>
          <a:off x="8699500" y="1003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35141</xdr:rowOff>
    </xdr:from>
    <xdr:ext cx="469744" cy="259045"/>
    <xdr:sp macro="" textlink="">
      <xdr:nvSpPr>
        <xdr:cNvPr id="357" name="テキスト ボックス 356"/>
        <xdr:cNvSpPr txBox="1"/>
      </xdr:nvSpPr>
      <xdr:spPr>
        <a:xfrm>
          <a:off x="8515427" y="980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29428</xdr:rowOff>
    </xdr:from>
    <xdr:to>
      <xdr:col>11</xdr:col>
      <xdr:colOff>307975</xdr:colOff>
      <xdr:row>59</xdr:row>
      <xdr:rowOff>40640</xdr:rowOff>
    </xdr:to>
    <xdr:cxnSp macro="">
      <xdr:nvCxnSpPr>
        <xdr:cNvPr id="358" name="直線コネクタ 357"/>
        <xdr:cNvCxnSpPr/>
      </xdr:nvCxnSpPr>
      <xdr:spPr>
        <a:xfrm flipV="1">
          <a:off x="6972300" y="10144978"/>
          <a:ext cx="889000" cy="1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1379</xdr:rowOff>
    </xdr:from>
    <xdr:to>
      <xdr:col>11</xdr:col>
      <xdr:colOff>358775</xdr:colOff>
      <xdr:row>58</xdr:row>
      <xdr:rowOff>102979</xdr:rowOff>
    </xdr:to>
    <xdr:sp macro="" textlink="">
      <xdr:nvSpPr>
        <xdr:cNvPr id="359" name="フローチャート : 判断 358"/>
        <xdr:cNvSpPr/>
      </xdr:nvSpPr>
      <xdr:spPr>
        <a:xfrm>
          <a:off x="7810500" y="99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119506</xdr:rowOff>
    </xdr:from>
    <xdr:ext cx="469744" cy="259045"/>
    <xdr:sp macro="" textlink="">
      <xdr:nvSpPr>
        <xdr:cNvPr id="360" name="テキスト ボックス 359"/>
        <xdr:cNvSpPr txBox="1"/>
      </xdr:nvSpPr>
      <xdr:spPr>
        <a:xfrm>
          <a:off x="7626427" y="972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72898</xdr:rowOff>
    </xdr:from>
    <xdr:to>
      <xdr:col>10</xdr:col>
      <xdr:colOff>155575</xdr:colOff>
      <xdr:row>59</xdr:row>
      <xdr:rowOff>3048</xdr:rowOff>
    </xdr:to>
    <xdr:sp macro="" textlink="">
      <xdr:nvSpPr>
        <xdr:cNvPr id="361" name="フローチャート : 判断 360"/>
        <xdr:cNvSpPr/>
      </xdr:nvSpPr>
      <xdr:spPr>
        <a:xfrm>
          <a:off x="692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19575</xdr:rowOff>
    </xdr:from>
    <xdr:ext cx="469744" cy="259045"/>
    <xdr:sp macro="" textlink="">
      <xdr:nvSpPr>
        <xdr:cNvPr id="362" name="テキスト ボックス 361"/>
        <xdr:cNvSpPr txBox="1"/>
      </xdr:nvSpPr>
      <xdr:spPr>
        <a:xfrm>
          <a:off x="6737427"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150078</xdr:rowOff>
    </xdr:from>
    <xdr:to>
      <xdr:col>15</xdr:col>
      <xdr:colOff>231775</xdr:colOff>
      <xdr:row>59</xdr:row>
      <xdr:rowOff>80228</xdr:rowOff>
    </xdr:to>
    <xdr:sp macro="" textlink="">
      <xdr:nvSpPr>
        <xdr:cNvPr id="368" name="円/楕円 367"/>
        <xdr:cNvSpPr/>
      </xdr:nvSpPr>
      <xdr:spPr>
        <a:xfrm>
          <a:off x="104267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65005</xdr:rowOff>
    </xdr:from>
    <xdr:ext cx="378565" cy="259045"/>
    <xdr:sp macro="" textlink="">
      <xdr:nvSpPr>
        <xdr:cNvPr id="369" name="農林水産業費該当値テキスト"/>
        <xdr:cNvSpPr txBox="1"/>
      </xdr:nvSpPr>
      <xdr:spPr>
        <a:xfrm>
          <a:off x="10528300" y="10009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156609</xdr:rowOff>
    </xdr:from>
    <xdr:to>
      <xdr:col>14</xdr:col>
      <xdr:colOff>79375</xdr:colOff>
      <xdr:row>59</xdr:row>
      <xdr:rowOff>86759</xdr:rowOff>
    </xdr:to>
    <xdr:sp macro="" textlink="">
      <xdr:nvSpPr>
        <xdr:cNvPr id="370" name="円/楕円 369"/>
        <xdr:cNvSpPr/>
      </xdr:nvSpPr>
      <xdr:spPr>
        <a:xfrm>
          <a:off x="9588500" y="101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77886</xdr:rowOff>
    </xdr:from>
    <xdr:ext cx="378565" cy="259045"/>
    <xdr:sp macro="" textlink="">
      <xdr:nvSpPr>
        <xdr:cNvPr id="371" name="テキスト ボックス 370"/>
        <xdr:cNvSpPr txBox="1"/>
      </xdr:nvSpPr>
      <xdr:spPr>
        <a:xfrm>
          <a:off x="9450017" y="10193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146159</xdr:rowOff>
    </xdr:from>
    <xdr:to>
      <xdr:col>12</xdr:col>
      <xdr:colOff>561975</xdr:colOff>
      <xdr:row>59</xdr:row>
      <xdr:rowOff>76309</xdr:rowOff>
    </xdr:to>
    <xdr:sp macro="" textlink="">
      <xdr:nvSpPr>
        <xdr:cNvPr id="372" name="円/楕円 371"/>
        <xdr:cNvSpPr/>
      </xdr:nvSpPr>
      <xdr:spPr>
        <a:xfrm>
          <a:off x="8699500" y="1009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67436</xdr:rowOff>
    </xdr:from>
    <xdr:ext cx="378565" cy="259045"/>
    <xdr:sp macro="" textlink="">
      <xdr:nvSpPr>
        <xdr:cNvPr id="373" name="テキスト ボックス 372"/>
        <xdr:cNvSpPr txBox="1"/>
      </xdr:nvSpPr>
      <xdr:spPr>
        <a:xfrm>
          <a:off x="8561017" y="10182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150078</xdr:rowOff>
    </xdr:from>
    <xdr:to>
      <xdr:col>11</xdr:col>
      <xdr:colOff>358775</xdr:colOff>
      <xdr:row>59</xdr:row>
      <xdr:rowOff>80228</xdr:rowOff>
    </xdr:to>
    <xdr:sp macro="" textlink="">
      <xdr:nvSpPr>
        <xdr:cNvPr id="374" name="円/楕円 373"/>
        <xdr:cNvSpPr/>
      </xdr:nvSpPr>
      <xdr:spPr>
        <a:xfrm>
          <a:off x="78105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71355</xdr:rowOff>
    </xdr:from>
    <xdr:ext cx="378565" cy="259045"/>
    <xdr:sp macro="" textlink="">
      <xdr:nvSpPr>
        <xdr:cNvPr id="375" name="テキスト ボックス 374"/>
        <xdr:cNvSpPr txBox="1"/>
      </xdr:nvSpPr>
      <xdr:spPr>
        <a:xfrm>
          <a:off x="7672017" y="1018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161290</xdr:rowOff>
    </xdr:from>
    <xdr:to>
      <xdr:col>10</xdr:col>
      <xdr:colOff>155575</xdr:colOff>
      <xdr:row>59</xdr:row>
      <xdr:rowOff>91440</xdr:rowOff>
    </xdr:to>
    <xdr:sp macro="" textlink="">
      <xdr:nvSpPr>
        <xdr:cNvPr id="376" name="円/楕円 375"/>
        <xdr:cNvSpPr/>
      </xdr:nvSpPr>
      <xdr:spPr>
        <a:xfrm>
          <a:off x="69215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82567</xdr:rowOff>
    </xdr:from>
    <xdr:ext cx="378565" cy="259045"/>
    <xdr:sp macro="" textlink="">
      <xdr:nvSpPr>
        <xdr:cNvPr id="377" name="テキスト ボックス 376"/>
        <xdr:cNvSpPr txBox="1"/>
      </xdr:nvSpPr>
      <xdr:spPr>
        <a:xfrm>
          <a:off x="6783017" y="1019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8/26</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120612</xdr:rowOff>
    </xdr:from>
    <xdr:to>
      <xdr:col>15</xdr:col>
      <xdr:colOff>180340</xdr:colOff>
      <xdr:row>78</xdr:row>
      <xdr:rowOff>143015</xdr:rowOff>
    </xdr:to>
    <xdr:cxnSp macro="">
      <xdr:nvCxnSpPr>
        <xdr:cNvPr id="401" name="直線コネクタ 400"/>
        <xdr:cNvCxnSpPr/>
      </xdr:nvCxnSpPr>
      <xdr:spPr>
        <a:xfrm flipV="1">
          <a:off x="10475595" y="12122112"/>
          <a:ext cx="1270" cy="139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146842</xdr:rowOff>
    </xdr:from>
    <xdr:ext cx="469744" cy="259045"/>
    <xdr:sp macro="" textlink="">
      <xdr:nvSpPr>
        <xdr:cNvPr id="402" name="商工費最小値テキスト"/>
        <xdr:cNvSpPr txBox="1"/>
      </xdr:nvSpPr>
      <xdr:spPr>
        <a:xfrm>
          <a:off x="10528300" y="135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1,913</a:t>
          </a:r>
          <a:endParaRPr kumimoji="1" lang="ja-JP" altLang="en-US" sz="1000" b="1">
            <a:latin typeface="ＭＳ Ｐゴシック"/>
          </a:endParaRPr>
        </a:p>
      </xdr:txBody>
    </xdr:sp>
    <xdr:clientData/>
  </xdr:oneCellAnchor>
  <xdr:twoCellAnchor>
    <xdr:from>
      <xdr:col>15</xdr:col>
      <xdr:colOff>92075</xdr:colOff>
      <xdr:row>78</xdr:row>
      <xdr:rowOff>143015</xdr:rowOff>
    </xdr:from>
    <xdr:to>
      <xdr:col>15</xdr:col>
      <xdr:colOff>269875</xdr:colOff>
      <xdr:row>78</xdr:row>
      <xdr:rowOff>143015</xdr:rowOff>
    </xdr:to>
    <xdr:cxnSp macro="">
      <xdr:nvCxnSpPr>
        <xdr:cNvPr id="403" name="直線コネクタ 402"/>
        <xdr:cNvCxnSpPr/>
      </xdr:nvCxnSpPr>
      <xdr:spPr>
        <a:xfrm>
          <a:off x="10388600" y="1351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67289</xdr:rowOff>
    </xdr:from>
    <xdr:ext cx="534377" cy="259045"/>
    <xdr:sp macro="" textlink="">
      <xdr:nvSpPr>
        <xdr:cNvPr id="404" name="商工費最大値テキスト"/>
        <xdr:cNvSpPr txBox="1"/>
      </xdr:nvSpPr>
      <xdr:spPr>
        <a:xfrm>
          <a:off x="10528300" y="1189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38,501</a:t>
          </a:r>
          <a:endParaRPr kumimoji="1" lang="ja-JP" altLang="en-US" sz="1000" b="1">
            <a:latin typeface="ＭＳ Ｐゴシック"/>
          </a:endParaRPr>
        </a:p>
      </xdr:txBody>
    </xdr:sp>
    <xdr:clientData/>
  </xdr:oneCellAnchor>
  <xdr:twoCellAnchor>
    <xdr:from>
      <xdr:col>15</xdr:col>
      <xdr:colOff>92075</xdr:colOff>
      <xdr:row>70</xdr:row>
      <xdr:rowOff>120612</xdr:rowOff>
    </xdr:from>
    <xdr:to>
      <xdr:col>15</xdr:col>
      <xdr:colOff>269875</xdr:colOff>
      <xdr:row>70</xdr:row>
      <xdr:rowOff>120612</xdr:rowOff>
    </xdr:to>
    <xdr:cxnSp macro="">
      <xdr:nvCxnSpPr>
        <xdr:cNvPr id="405" name="直線コネクタ 404"/>
        <xdr:cNvCxnSpPr/>
      </xdr:nvCxnSpPr>
      <xdr:spPr>
        <a:xfrm>
          <a:off x="10388600" y="1212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153073</xdr:rowOff>
    </xdr:from>
    <xdr:to>
      <xdr:col>15</xdr:col>
      <xdr:colOff>180975</xdr:colOff>
      <xdr:row>78</xdr:row>
      <xdr:rowOff>162713</xdr:rowOff>
    </xdr:to>
    <xdr:cxnSp macro="">
      <xdr:nvCxnSpPr>
        <xdr:cNvPr id="406" name="直線コネクタ 405"/>
        <xdr:cNvCxnSpPr/>
      </xdr:nvCxnSpPr>
      <xdr:spPr>
        <a:xfrm flipV="1">
          <a:off x="9639300" y="13354723"/>
          <a:ext cx="838200" cy="18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88155</xdr:rowOff>
    </xdr:from>
    <xdr:ext cx="469744" cy="259045"/>
    <xdr:sp macro="" textlink="">
      <xdr:nvSpPr>
        <xdr:cNvPr id="407" name="商工費平均値テキスト"/>
        <xdr:cNvSpPr txBox="1"/>
      </xdr:nvSpPr>
      <xdr:spPr>
        <a:xfrm>
          <a:off x="10528300" y="1311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7,120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65278</xdr:rowOff>
    </xdr:from>
    <xdr:to>
      <xdr:col>15</xdr:col>
      <xdr:colOff>231775</xdr:colOff>
      <xdr:row>77</xdr:row>
      <xdr:rowOff>166878</xdr:rowOff>
    </xdr:to>
    <xdr:sp macro="" textlink="">
      <xdr:nvSpPr>
        <xdr:cNvPr id="408" name="フローチャート : 判断 407"/>
        <xdr:cNvSpPr/>
      </xdr:nvSpPr>
      <xdr:spPr>
        <a:xfrm>
          <a:off x="104267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151358</xdr:rowOff>
    </xdr:from>
    <xdr:to>
      <xdr:col>14</xdr:col>
      <xdr:colOff>28575</xdr:colOff>
      <xdr:row>78</xdr:row>
      <xdr:rowOff>162713</xdr:rowOff>
    </xdr:to>
    <xdr:cxnSp macro="">
      <xdr:nvCxnSpPr>
        <xdr:cNvPr id="409" name="直線コネクタ 408"/>
        <xdr:cNvCxnSpPr/>
      </xdr:nvCxnSpPr>
      <xdr:spPr>
        <a:xfrm>
          <a:off x="8750300" y="13524458"/>
          <a:ext cx="8890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40399</xdr:rowOff>
    </xdr:from>
    <xdr:to>
      <xdr:col>14</xdr:col>
      <xdr:colOff>79375</xdr:colOff>
      <xdr:row>78</xdr:row>
      <xdr:rowOff>141999</xdr:rowOff>
    </xdr:to>
    <xdr:sp macro="" textlink="">
      <xdr:nvSpPr>
        <xdr:cNvPr id="410" name="フローチャート : 判断 409"/>
        <xdr:cNvSpPr/>
      </xdr:nvSpPr>
      <xdr:spPr>
        <a:xfrm>
          <a:off x="9588500" y="134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158526</xdr:rowOff>
    </xdr:from>
    <xdr:ext cx="469744" cy="259045"/>
    <xdr:sp macro="" textlink="">
      <xdr:nvSpPr>
        <xdr:cNvPr id="411" name="テキスト ボックス 410"/>
        <xdr:cNvSpPr txBox="1"/>
      </xdr:nvSpPr>
      <xdr:spPr>
        <a:xfrm>
          <a:off x="9404427" y="13188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34658</xdr:rowOff>
    </xdr:from>
    <xdr:to>
      <xdr:col>12</xdr:col>
      <xdr:colOff>511175</xdr:colOff>
      <xdr:row>78</xdr:row>
      <xdr:rowOff>151358</xdr:rowOff>
    </xdr:to>
    <xdr:cxnSp macro="">
      <xdr:nvCxnSpPr>
        <xdr:cNvPr id="412" name="直線コネクタ 411"/>
        <xdr:cNvCxnSpPr/>
      </xdr:nvCxnSpPr>
      <xdr:spPr>
        <a:xfrm>
          <a:off x="7861300" y="13407758"/>
          <a:ext cx="889000" cy="11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38455</xdr:rowOff>
    </xdr:from>
    <xdr:to>
      <xdr:col>12</xdr:col>
      <xdr:colOff>561975</xdr:colOff>
      <xdr:row>78</xdr:row>
      <xdr:rowOff>140055</xdr:rowOff>
    </xdr:to>
    <xdr:sp macro="" textlink="">
      <xdr:nvSpPr>
        <xdr:cNvPr id="413" name="フローチャート : 判断 412"/>
        <xdr:cNvSpPr/>
      </xdr:nvSpPr>
      <xdr:spPr>
        <a:xfrm>
          <a:off x="8699500" y="1341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156582</xdr:rowOff>
    </xdr:from>
    <xdr:ext cx="469744" cy="259045"/>
    <xdr:sp macro="" textlink="">
      <xdr:nvSpPr>
        <xdr:cNvPr id="414" name="テキスト ボックス 413"/>
        <xdr:cNvSpPr txBox="1"/>
      </xdr:nvSpPr>
      <xdr:spPr>
        <a:xfrm>
          <a:off x="8515427" y="1318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34658</xdr:rowOff>
    </xdr:from>
    <xdr:to>
      <xdr:col>11</xdr:col>
      <xdr:colOff>307975</xdr:colOff>
      <xdr:row>78</xdr:row>
      <xdr:rowOff>148462</xdr:rowOff>
    </xdr:to>
    <xdr:cxnSp macro="">
      <xdr:nvCxnSpPr>
        <xdr:cNvPr id="415" name="直線コネクタ 414"/>
        <xdr:cNvCxnSpPr/>
      </xdr:nvCxnSpPr>
      <xdr:spPr>
        <a:xfrm flipV="1">
          <a:off x="6972300" y="13407758"/>
          <a:ext cx="889000" cy="11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160986</xdr:rowOff>
    </xdr:from>
    <xdr:to>
      <xdr:col>11</xdr:col>
      <xdr:colOff>358775</xdr:colOff>
      <xdr:row>78</xdr:row>
      <xdr:rowOff>91136</xdr:rowOff>
    </xdr:to>
    <xdr:sp macro="" textlink="">
      <xdr:nvSpPr>
        <xdr:cNvPr id="416" name="フローチャート : 判断 415"/>
        <xdr:cNvSpPr/>
      </xdr:nvSpPr>
      <xdr:spPr>
        <a:xfrm>
          <a:off x="7810500" y="133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82263</xdr:rowOff>
    </xdr:from>
    <xdr:ext cx="469744" cy="259045"/>
    <xdr:sp macro="" textlink="">
      <xdr:nvSpPr>
        <xdr:cNvPr id="417" name="テキスト ボックス 416"/>
        <xdr:cNvSpPr txBox="1"/>
      </xdr:nvSpPr>
      <xdr:spPr>
        <a:xfrm>
          <a:off x="7626427" y="13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4,608</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36513</xdr:rowOff>
    </xdr:from>
    <xdr:to>
      <xdr:col>10</xdr:col>
      <xdr:colOff>155575</xdr:colOff>
      <xdr:row>78</xdr:row>
      <xdr:rowOff>138113</xdr:rowOff>
    </xdr:to>
    <xdr:sp macro="" textlink="">
      <xdr:nvSpPr>
        <xdr:cNvPr id="418" name="フローチャート : 判断 417"/>
        <xdr:cNvSpPr/>
      </xdr:nvSpPr>
      <xdr:spPr>
        <a:xfrm>
          <a:off x="6921500" y="1340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154640</xdr:rowOff>
    </xdr:from>
    <xdr:ext cx="469744" cy="259045"/>
    <xdr:sp macro="" textlink="">
      <xdr:nvSpPr>
        <xdr:cNvPr id="419" name="テキスト ボックス 418"/>
        <xdr:cNvSpPr txBox="1"/>
      </xdr:nvSpPr>
      <xdr:spPr>
        <a:xfrm>
          <a:off x="6737427" y="131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102273</xdr:rowOff>
    </xdr:from>
    <xdr:to>
      <xdr:col>15</xdr:col>
      <xdr:colOff>231775</xdr:colOff>
      <xdr:row>78</xdr:row>
      <xdr:rowOff>32423</xdr:rowOff>
    </xdr:to>
    <xdr:sp macro="" textlink="">
      <xdr:nvSpPr>
        <xdr:cNvPr id="425" name="円/楕円 424"/>
        <xdr:cNvSpPr/>
      </xdr:nvSpPr>
      <xdr:spPr>
        <a:xfrm>
          <a:off x="10426700" y="133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80700</xdr:rowOff>
    </xdr:from>
    <xdr:ext cx="469744" cy="259045"/>
    <xdr:sp macro="" textlink="">
      <xdr:nvSpPr>
        <xdr:cNvPr id="426" name="商工費該当値テキスト"/>
        <xdr:cNvSpPr txBox="1"/>
      </xdr:nvSpPr>
      <xdr:spPr>
        <a:xfrm>
          <a:off x="10528300" y="1328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111913</xdr:rowOff>
    </xdr:from>
    <xdr:to>
      <xdr:col>14</xdr:col>
      <xdr:colOff>79375</xdr:colOff>
      <xdr:row>79</xdr:row>
      <xdr:rowOff>42063</xdr:rowOff>
    </xdr:to>
    <xdr:sp macro="" textlink="">
      <xdr:nvSpPr>
        <xdr:cNvPr id="427" name="円/楕円 426"/>
        <xdr:cNvSpPr/>
      </xdr:nvSpPr>
      <xdr:spPr>
        <a:xfrm>
          <a:off x="9588500" y="134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33190</xdr:rowOff>
    </xdr:from>
    <xdr:ext cx="469744" cy="259045"/>
    <xdr:sp macro="" textlink="">
      <xdr:nvSpPr>
        <xdr:cNvPr id="428" name="テキスト ボックス 427"/>
        <xdr:cNvSpPr txBox="1"/>
      </xdr:nvSpPr>
      <xdr:spPr>
        <a:xfrm>
          <a:off x="9404427" y="13577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100558</xdr:rowOff>
    </xdr:from>
    <xdr:to>
      <xdr:col>12</xdr:col>
      <xdr:colOff>561975</xdr:colOff>
      <xdr:row>79</xdr:row>
      <xdr:rowOff>30708</xdr:rowOff>
    </xdr:to>
    <xdr:sp macro="" textlink="">
      <xdr:nvSpPr>
        <xdr:cNvPr id="429" name="円/楕円 428"/>
        <xdr:cNvSpPr/>
      </xdr:nvSpPr>
      <xdr:spPr>
        <a:xfrm>
          <a:off x="8699500" y="134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21835</xdr:rowOff>
    </xdr:from>
    <xdr:ext cx="469744" cy="259045"/>
    <xdr:sp macro="" textlink="">
      <xdr:nvSpPr>
        <xdr:cNvPr id="430" name="テキスト ボックス 429"/>
        <xdr:cNvSpPr txBox="1"/>
      </xdr:nvSpPr>
      <xdr:spPr>
        <a:xfrm>
          <a:off x="8515427" y="135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1,694</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155308</xdr:rowOff>
    </xdr:from>
    <xdr:to>
      <xdr:col>11</xdr:col>
      <xdr:colOff>358775</xdr:colOff>
      <xdr:row>78</xdr:row>
      <xdr:rowOff>85458</xdr:rowOff>
    </xdr:to>
    <xdr:sp macro="" textlink="">
      <xdr:nvSpPr>
        <xdr:cNvPr id="431" name="円/楕円 430"/>
        <xdr:cNvSpPr/>
      </xdr:nvSpPr>
      <xdr:spPr>
        <a:xfrm>
          <a:off x="7810500" y="1335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101985</xdr:rowOff>
    </xdr:from>
    <xdr:ext cx="469744" cy="259045"/>
    <xdr:sp macro="" textlink="">
      <xdr:nvSpPr>
        <xdr:cNvPr id="432" name="テキスト ボックス 431"/>
        <xdr:cNvSpPr txBox="1"/>
      </xdr:nvSpPr>
      <xdr:spPr>
        <a:xfrm>
          <a:off x="7626427" y="1313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97662</xdr:rowOff>
    </xdr:from>
    <xdr:to>
      <xdr:col>10</xdr:col>
      <xdr:colOff>155575</xdr:colOff>
      <xdr:row>79</xdr:row>
      <xdr:rowOff>27812</xdr:rowOff>
    </xdr:to>
    <xdr:sp macro="" textlink="">
      <xdr:nvSpPr>
        <xdr:cNvPr id="433" name="円/楕円 432"/>
        <xdr:cNvSpPr/>
      </xdr:nvSpPr>
      <xdr:spPr>
        <a:xfrm>
          <a:off x="6921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18939</xdr:rowOff>
    </xdr:from>
    <xdr:ext cx="469744" cy="259045"/>
    <xdr:sp macro="" textlink="">
      <xdr:nvSpPr>
        <xdr:cNvPr id="434" name="テキスト ボックス 433"/>
        <xdr:cNvSpPr txBox="1"/>
      </xdr:nvSpPr>
      <xdr:spPr>
        <a:xfrm>
          <a:off x="6737427" y="1356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11/26</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48,320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100929</xdr:rowOff>
    </xdr:from>
    <xdr:to>
      <xdr:col>15</xdr:col>
      <xdr:colOff>180340</xdr:colOff>
      <xdr:row>99</xdr:row>
      <xdr:rowOff>61908</xdr:rowOff>
    </xdr:to>
    <xdr:cxnSp macro="">
      <xdr:nvCxnSpPr>
        <xdr:cNvPr id="457" name="直線コネクタ 456"/>
        <xdr:cNvCxnSpPr/>
      </xdr:nvCxnSpPr>
      <xdr:spPr>
        <a:xfrm flipV="1">
          <a:off x="10475595" y="15702879"/>
          <a:ext cx="1270" cy="133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65735</xdr:rowOff>
    </xdr:from>
    <xdr:ext cx="534377" cy="259045"/>
    <xdr:sp macro="" textlink="">
      <xdr:nvSpPr>
        <xdr:cNvPr id="458" name="土木費最小値テキスト"/>
        <xdr:cNvSpPr txBox="1"/>
      </xdr:nvSpPr>
      <xdr:spPr>
        <a:xfrm>
          <a:off x="10528300" y="17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15,903</a:t>
          </a:r>
          <a:endParaRPr kumimoji="1" lang="ja-JP" altLang="en-US" sz="1000" b="1">
            <a:latin typeface="ＭＳ Ｐゴシック"/>
          </a:endParaRPr>
        </a:p>
      </xdr:txBody>
    </xdr:sp>
    <xdr:clientData/>
  </xdr:oneCellAnchor>
  <xdr:twoCellAnchor>
    <xdr:from>
      <xdr:col>15</xdr:col>
      <xdr:colOff>92075</xdr:colOff>
      <xdr:row>99</xdr:row>
      <xdr:rowOff>61908</xdr:rowOff>
    </xdr:from>
    <xdr:to>
      <xdr:col>15</xdr:col>
      <xdr:colOff>269875</xdr:colOff>
      <xdr:row>99</xdr:row>
      <xdr:rowOff>61908</xdr:rowOff>
    </xdr:to>
    <xdr:cxnSp macro="">
      <xdr:nvCxnSpPr>
        <xdr:cNvPr id="459" name="直線コネクタ 458"/>
        <xdr:cNvCxnSpPr/>
      </xdr:nvCxnSpPr>
      <xdr:spPr>
        <a:xfrm>
          <a:off x="10388600" y="1703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47606</xdr:rowOff>
    </xdr:from>
    <xdr:ext cx="534377" cy="259045"/>
    <xdr:sp macro="" textlink="">
      <xdr:nvSpPr>
        <xdr:cNvPr id="460" name="土木費最大値テキスト"/>
        <xdr:cNvSpPr txBox="1"/>
      </xdr:nvSpPr>
      <xdr:spPr>
        <a:xfrm>
          <a:off x="10528300" y="1547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74,196</a:t>
          </a:r>
          <a:endParaRPr kumimoji="1" lang="ja-JP" altLang="en-US" sz="1000" b="1">
            <a:latin typeface="ＭＳ Ｐゴシック"/>
          </a:endParaRPr>
        </a:p>
      </xdr:txBody>
    </xdr:sp>
    <xdr:clientData/>
  </xdr:oneCellAnchor>
  <xdr:twoCellAnchor>
    <xdr:from>
      <xdr:col>15</xdr:col>
      <xdr:colOff>92075</xdr:colOff>
      <xdr:row>91</xdr:row>
      <xdr:rowOff>100929</xdr:rowOff>
    </xdr:from>
    <xdr:to>
      <xdr:col>15</xdr:col>
      <xdr:colOff>269875</xdr:colOff>
      <xdr:row>91</xdr:row>
      <xdr:rowOff>100929</xdr:rowOff>
    </xdr:to>
    <xdr:cxnSp macro="">
      <xdr:nvCxnSpPr>
        <xdr:cNvPr id="461" name="直線コネクタ 460"/>
        <xdr:cNvCxnSpPr/>
      </xdr:nvCxnSpPr>
      <xdr:spPr>
        <a:xfrm>
          <a:off x="10388600" y="15702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111285</xdr:rowOff>
    </xdr:from>
    <xdr:to>
      <xdr:col>15</xdr:col>
      <xdr:colOff>180975</xdr:colOff>
      <xdr:row>96</xdr:row>
      <xdr:rowOff>9170</xdr:rowOff>
    </xdr:to>
    <xdr:cxnSp macro="">
      <xdr:nvCxnSpPr>
        <xdr:cNvPr id="462" name="直線コネクタ 461"/>
        <xdr:cNvCxnSpPr/>
      </xdr:nvCxnSpPr>
      <xdr:spPr>
        <a:xfrm flipV="1">
          <a:off x="9639300" y="16399035"/>
          <a:ext cx="8382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7435</xdr:rowOff>
    </xdr:from>
    <xdr:ext cx="534377" cy="259045"/>
    <xdr:sp macro="" textlink="">
      <xdr:nvSpPr>
        <xdr:cNvPr id="463" name="土木費平均値テキスト"/>
        <xdr:cNvSpPr txBox="1"/>
      </xdr:nvSpPr>
      <xdr:spPr>
        <a:xfrm>
          <a:off x="10528300" y="16466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29008</xdr:rowOff>
    </xdr:from>
    <xdr:to>
      <xdr:col>15</xdr:col>
      <xdr:colOff>231775</xdr:colOff>
      <xdr:row>96</xdr:row>
      <xdr:rowOff>130608</xdr:rowOff>
    </xdr:to>
    <xdr:sp macro="" textlink="">
      <xdr:nvSpPr>
        <xdr:cNvPr id="464" name="フローチャート : 判断 463"/>
        <xdr:cNvSpPr/>
      </xdr:nvSpPr>
      <xdr:spPr>
        <a:xfrm>
          <a:off x="10426700" y="164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9170</xdr:rowOff>
    </xdr:from>
    <xdr:to>
      <xdr:col>14</xdr:col>
      <xdr:colOff>28575</xdr:colOff>
      <xdr:row>97</xdr:row>
      <xdr:rowOff>18611</xdr:rowOff>
    </xdr:to>
    <xdr:cxnSp macro="">
      <xdr:nvCxnSpPr>
        <xdr:cNvPr id="465" name="直線コネクタ 464"/>
        <xdr:cNvCxnSpPr/>
      </xdr:nvCxnSpPr>
      <xdr:spPr>
        <a:xfrm flipV="1">
          <a:off x="8750300" y="16468370"/>
          <a:ext cx="889000" cy="18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70681</xdr:rowOff>
    </xdr:from>
    <xdr:to>
      <xdr:col>14</xdr:col>
      <xdr:colOff>79375</xdr:colOff>
      <xdr:row>96</xdr:row>
      <xdr:rowOff>831</xdr:rowOff>
    </xdr:to>
    <xdr:sp macro="" textlink="">
      <xdr:nvSpPr>
        <xdr:cNvPr id="466" name="フローチャート : 判断 465"/>
        <xdr:cNvSpPr/>
      </xdr:nvSpPr>
      <xdr:spPr>
        <a:xfrm>
          <a:off x="9588500" y="1635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17358</xdr:rowOff>
    </xdr:from>
    <xdr:ext cx="534377" cy="259045"/>
    <xdr:sp macro="" textlink="">
      <xdr:nvSpPr>
        <xdr:cNvPr id="467" name="テキスト ボックス 466"/>
        <xdr:cNvSpPr txBox="1"/>
      </xdr:nvSpPr>
      <xdr:spPr>
        <a:xfrm>
          <a:off x="9372111" y="161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43,297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18611</xdr:rowOff>
    </xdr:from>
    <xdr:to>
      <xdr:col>12</xdr:col>
      <xdr:colOff>511175</xdr:colOff>
      <xdr:row>97</xdr:row>
      <xdr:rowOff>29218</xdr:rowOff>
    </xdr:to>
    <xdr:cxnSp macro="">
      <xdr:nvCxnSpPr>
        <xdr:cNvPr id="468" name="直線コネクタ 467"/>
        <xdr:cNvCxnSpPr/>
      </xdr:nvCxnSpPr>
      <xdr:spPr>
        <a:xfrm flipV="1">
          <a:off x="7861300" y="1664926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143970</xdr:rowOff>
    </xdr:from>
    <xdr:to>
      <xdr:col>12</xdr:col>
      <xdr:colOff>561975</xdr:colOff>
      <xdr:row>96</xdr:row>
      <xdr:rowOff>74120</xdr:rowOff>
    </xdr:to>
    <xdr:sp macro="" textlink="">
      <xdr:nvSpPr>
        <xdr:cNvPr id="469" name="フローチャート : 判断 468"/>
        <xdr:cNvSpPr/>
      </xdr:nvSpPr>
      <xdr:spPr>
        <a:xfrm>
          <a:off x="8699500" y="1643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90647</xdr:rowOff>
    </xdr:from>
    <xdr:ext cx="534377" cy="259045"/>
    <xdr:sp macro="" textlink="">
      <xdr:nvSpPr>
        <xdr:cNvPr id="470" name="テキスト ボックス 469"/>
        <xdr:cNvSpPr txBox="1"/>
      </xdr:nvSpPr>
      <xdr:spPr>
        <a:xfrm>
          <a:off x="8483111" y="1620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40,091</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18520</xdr:rowOff>
    </xdr:from>
    <xdr:to>
      <xdr:col>11</xdr:col>
      <xdr:colOff>307975</xdr:colOff>
      <xdr:row>97</xdr:row>
      <xdr:rowOff>29218</xdr:rowOff>
    </xdr:to>
    <xdr:cxnSp macro="">
      <xdr:nvCxnSpPr>
        <xdr:cNvPr id="471" name="直線コネクタ 470"/>
        <xdr:cNvCxnSpPr/>
      </xdr:nvCxnSpPr>
      <xdr:spPr>
        <a:xfrm>
          <a:off x="6972300" y="16649170"/>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157480</xdr:rowOff>
    </xdr:from>
    <xdr:to>
      <xdr:col>11</xdr:col>
      <xdr:colOff>358775</xdr:colOff>
      <xdr:row>96</xdr:row>
      <xdr:rowOff>87630</xdr:rowOff>
    </xdr:to>
    <xdr:sp macro="" textlink="">
      <xdr:nvSpPr>
        <xdr:cNvPr id="472" name="フローチャート : 判断 471"/>
        <xdr:cNvSpPr/>
      </xdr:nvSpPr>
      <xdr:spPr>
        <a:xfrm>
          <a:off x="7810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104157</xdr:rowOff>
    </xdr:from>
    <xdr:ext cx="534377" cy="259045"/>
    <xdr:sp macro="" textlink="">
      <xdr:nvSpPr>
        <xdr:cNvPr id="473" name="テキスト ボックス 472"/>
        <xdr:cNvSpPr txBox="1"/>
      </xdr:nvSpPr>
      <xdr:spPr>
        <a:xfrm>
          <a:off x="7594111" y="1622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39,500</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31293</xdr:rowOff>
    </xdr:from>
    <xdr:to>
      <xdr:col>10</xdr:col>
      <xdr:colOff>155575</xdr:colOff>
      <xdr:row>95</xdr:row>
      <xdr:rowOff>132893</xdr:rowOff>
    </xdr:to>
    <xdr:sp macro="" textlink="">
      <xdr:nvSpPr>
        <xdr:cNvPr id="474" name="フローチャート : 判断 473"/>
        <xdr:cNvSpPr/>
      </xdr:nvSpPr>
      <xdr:spPr>
        <a:xfrm>
          <a:off x="6921500" y="1631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149420</xdr:rowOff>
    </xdr:from>
    <xdr:ext cx="534377" cy="259045"/>
    <xdr:sp macro="" textlink="">
      <xdr:nvSpPr>
        <xdr:cNvPr id="475" name="テキスト ボックス 474"/>
        <xdr:cNvSpPr txBox="1"/>
      </xdr:nvSpPr>
      <xdr:spPr>
        <a:xfrm>
          <a:off x="6705111" y="160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60485</xdr:rowOff>
    </xdr:from>
    <xdr:to>
      <xdr:col>15</xdr:col>
      <xdr:colOff>231775</xdr:colOff>
      <xdr:row>95</xdr:row>
      <xdr:rowOff>162085</xdr:rowOff>
    </xdr:to>
    <xdr:sp macro="" textlink="">
      <xdr:nvSpPr>
        <xdr:cNvPr id="481" name="円/楕円 480"/>
        <xdr:cNvSpPr/>
      </xdr:nvSpPr>
      <xdr:spPr>
        <a:xfrm>
          <a:off x="10426700" y="1634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83362</xdr:rowOff>
    </xdr:from>
    <xdr:ext cx="534377" cy="259045"/>
    <xdr:sp macro="" textlink="">
      <xdr:nvSpPr>
        <xdr:cNvPr id="482" name="土木費該当値テキスト"/>
        <xdr:cNvSpPr txBox="1"/>
      </xdr:nvSpPr>
      <xdr:spPr>
        <a:xfrm>
          <a:off x="10528300" y="1619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43,743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129820</xdr:rowOff>
    </xdr:from>
    <xdr:to>
      <xdr:col>14</xdr:col>
      <xdr:colOff>79375</xdr:colOff>
      <xdr:row>96</xdr:row>
      <xdr:rowOff>59970</xdr:rowOff>
    </xdr:to>
    <xdr:sp macro="" textlink="">
      <xdr:nvSpPr>
        <xdr:cNvPr id="483" name="円/楕円 482"/>
        <xdr:cNvSpPr/>
      </xdr:nvSpPr>
      <xdr:spPr>
        <a:xfrm>
          <a:off x="9588500" y="164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51097</xdr:rowOff>
    </xdr:from>
    <xdr:ext cx="534377" cy="259045"/>
    <xdr:sp macro="" textlink="">
      <xdr:nvSpPr>
        <xdr:cNvPr id="484" name="テキスト ボックス 483"/>
        <xdr:cNvSpPr txBox="1"/>
      </xdr:nvSpPr>
      <xdr:spPr>
        <a:xfrm>
          <a:off x="9372111" y="165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139261</xdr:rowOff>
    </xdr:from>
    <xdr:to>
      <xdr:col>12</xdr:col>
      <xdr:colOff>561975</xdr:colOff>
      <xdr:row>97</xdr:row>
      <xdr:rowOff>69411</xdr:rowOff>
    </xdr:to>
    <xdr:sp macro="" textlink="">
      <xdr:nvSpPr>
        <xdr:cNvPr id="485" name="円/楕円 484"/>
        <xdr:cNvSpPr/>
      </xdr:nvSpPr>
      <xdr:spPr>
        <a:xfrm>
          <a:off x="8699500" y="1659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60538</xdr:rowOff>
    </xdr:from>
    <xdr:ext cx="534377" cy="259045"/>
    <xdr:sp macro="" textlink="">
      <xdr:nvSpPr>
        <xdr:cNvPr id="486" name="テキスト ボックス 485"/>
        <xdr:cNvSpPr txBox="1"/>
      </xdr:nvSpPr>
      <xdr:spPr>
        <a:xfrm>
          <a:off x="8483111" y="1669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32,797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149868</xdr:rowOff>
    </xdr:from>
    <xdr:to>
      <xdr:col>11</xdr:col>
      <xdr:colOff>358775</xdr:colOff>
      <xdr:row>97</xdr:row>
      <xdr:rowOff>80018</xdr:rowOff>
    </xdr:to>
    <xdr:sp macro="" textlink="">
      <xdr:nvSpPr>
        <xdr:cNvPr id="487" name="円/楕円 486"/>
        <xdr:cNvSpPr/>
      </xdr:nvSpPr>
      <xdr:spPr>
        <a:xfrm>
          <a:off x="7810500" y="166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71145</xdr:rowOff>
    </xdr:from>
    <xdr:ext cx="534377" cy="259045"/>
    <xdr:sp macro="" textlink="">
      <xdr:nvSpPr>
        <xdr:cNvPr id="488" name="テキスト ボックス 487"/>
        <xdr:cNvSpPr txBox="1"/>
      </xdr:nvSpPr>
      <xdr:spPr>
        <a:xfrm>
          <a:off x="7594111" y="1670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32,333</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139170</xdr:rowOff>
    </xdr:from>
    <xdr:to>
      <xdr:col>10</xdr:col>
      <xdr:colOff>155575</xdr:colOff>
      <xdr:row>97</xdr:row>
      <xdr:rowOff>69320</xdr:rowOff>
    </xdr:to>
    <xdr:sp macro="" textlink="">
      <xdr:nvSpPr>
        <xdr:cNvPr id="489" name="円/楕円 488"/>
        <xdr:cNvSpPr/>
      </xdr:nvSpPr>
      <xdr:spPr>
        <a:xfrm>
          <a:off x="6921500" y="165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60447</xdr:rowOff>
    </xdr:from>
    <xdr:ext cx="534377" cy="259045"/>
    <xdr:sp macro="" textlink="">
      <xdr:nvSpPr>
        <xdr:cNvPr id="490" name="テキスト ボックス 489"/>
        <xdr:cNvSpPr txBox="1"/>
      </xdr:nvSpPr>
      <xdr:spPr>
        <a:xfrm>
          <a:off x="6705111" y="1669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32,801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12,992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505" name="テキスト ボックス 504"/>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55662</xdr:rowOff>
    </xdr:from>
    <xdr:to>
      <xdr:col>23</xdr:col>
      <xdr:colOff>516889</xdr:colOff>
      <xdr:row>38</xdr:row>
      <xdr:rowOff>112268</xdr:rowOff>
    </xdr:to>
    <xdr:cxnSp macro="">
      <xdr:nvCxnSpPr>
        <xdr:cNvPr id="517" name="直線コネクタ 516"/>
        <xdr:cNvCxnSpPr/>
      </xdr:nvCxnSpPr>
      <xdr:spPr>
        <a:xfrm flipV="1">
          <a:off x="16317595" y="5199162"/>
          <a:ext cx="1269" cy="1428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116095</xdr:rowOff>
    </xdr:from>
    <xdr:ext cx="469744" cy="259045"/>
    <xdr:sp macro="" textlink="">
      <xdr:nvSpPr>
        <xdr:cNvPr id="518" name="消防費最小値テキスト"/>
        <xdr:cNvSpPr txBox="1"/>
      </xdr:nvSpPr>
      <xdr:spPr>
        <a:xfrm>
          <a:off x="16370300"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7,452</a:t>
          </a:r>
          <a:endParaRPr kumimoji="1" lang="ja-JP" altLang="en-US" sz="1000" b="1">
            <a:latin typeface="ＭＳ Ｐゴシック"/>
          </a:endParaRPr>
        </a:p>
      </xdr:txBody>
    </xdr:sp>
    <xdr:clientData/>
  </xdr:oneCellAnchor>
  <xdr:twoCellAnchor>
    <xdr:from>
      <xdr:col>23</xdr:col>
      <xdr:colOff>428625</xdr:colOff>
      <xdr:row>38</xdr:row>
      <xdr:rowOff>112268</xdr:rowOff>
    </xdr:from>
    <xdr:to>
      <xdr:col>23</xdr:col>
      <xdr:colOff>606425</xdr:colOff>
      <xdr:row>38</xdr:row>
      <xdr:rowOff>112268</xdr:rowOff>
    </xdr:to>
    <xdr:cxnSp macro="">
      <xdr:nvCxnSpPr>
        <xdr:cNvPr id="519" name="直線コネクタ 518"/>
        <xdr:cNvCxnSpPr/>
      </xdr:nvCxnSpPr>
      <xdr:spPr>
        <a:xfrm>
          <a:off x="16230600" y="6627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2339</xdr:rowOff>
    </xdr:from>
    <xdr:ext cx="534377" cy="259045"/>
    <xdr:sp macro="" textlink="">
      <xdr:nvSpPr>
        <xdr:cNvPr id="520" name="消防費最大値テキスト"/>
        <xdr:cNvSpPr txBox="1"/>
      </xdr:nvSpPr>
      <xdr:spPr>
        <a:xfrm>
          <a:off x="16370300" y="49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20,572</a:t>
          </a:r>
          <a:endParaRPr kumimoji="1" lang="ja-JP" altLang="en-US" sz="1000" b="1">
            <a:latin typeface="ＭＳ Ｐゴシック"/>
          </a:endParaRPr>
        </a:p>
      </xdr:txBody>
    </xdr:sp>
    <xdr:clientData/>
  </xdr:oneCellAnchor>
  <xdr:twoCellAnchor>
    <xdr:from>
      <xdr:col>23</xdr:col>
      <xdr:colOff>428625</xdr:colOff>
      <xdr:row>30</xdr:row>
      <xdr:rowOff>55662</xdr:rowOff>
    </xdr:from>
    <xdr:to>
      <xdr:col>23</xdr:col>
      <xdr:colOff>606425</xdr:colOff>
      <xdr:row>30</xdr:row>
      <xdr:rowOff>55662</xdr:rowOff>
    </xdr:to>
    <xdr:cxnSp macro="">
      <xdr:nvCxnSpPr>
        <xdr:cNvPr id="521" name="直線コネクタ 520"/>
        <xdr:cNvCxnSpPr/>
      </xdr:nvCxnSpPr>
      <xdr:spPr>
        <a:xfrm>
          <a:off x="16230600" y="519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152763</xdr:rowOff>
    </xdr:from>
    <xdr:to>
      <xdr:col>23</xdr:col>
      <xdr:colOff>517525</xdr:colOff>
      <xdr:row>37</xdr:row>
      <xdr:rowOff>4608</xdr:rowOff>
    </xdr:to>
    <xdr:cxnSp macro="">
      <xdr:nvCxnSpPr>
        <xdr:cNvPr id="522" name="直線コネクタ 521"/>
        <xdr:cNvCxnSpPr/>
      </xdr:nvCxnSpPr>
      <xdr:spPr>
        <a:xfrm>
          <a:off x="15481300" y="6153513"/>
          <a:ext cx="838200" cy="19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45265</xdr:rowOff>
    </xdr:from>
    <xdr:ext cx="534377" cy="259045"/>
    <xdr:sp macro="" textlink="">
      <xdr:nvSpPr>
        <xdr:cNvPr id="523" name="消防費平均値テキスト"/>
        <xdr:cNvSpPr txBox="1"/>
      </xdr:nvSpPr>
      <xdr:spPr>
        <a:xfrm>
          <a:off x="16370300" y="587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12,536</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22388</xdr:rowOff>
    </xdr:from>
    <xdr:to>
      <xdr:col>23</xdr:col>
      <xdr:colOff>568325</xdr:colOff>
      <xdr:row>35</xdr:row>
      <xdr:rowOff>123988</xdr:rowOff>
    </xdr:to>
    <xdr:sp macro="" textlink="">
      <xdr:nvSpPr>
        <xdr:cNvPr id="524" name="フローチャート : 判断 523"/>
        <xdr:cNvSpPr/>
      </xdr:nvSpPr>
      <xdr:spPr>
        <a:xfrm>
          <a:off x="16268700" y="602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152763</xdr:rowOff>
    </xdr:from>
    <xdr:to>
      <xdr:col>22</xdr:col>
      <xdr:colOff>365125</xdr:colOff>
      <xdr:row>37</xdr:row>
      <xdr:rowOff>15603</xdr:rowOff>
    </xdr:to>
    <xdr:cxnSp macro="">
      <xdr:nvCxnSpPr>
        <xdr:cNvPr id="525" name="直線コネクタ 524"/>
        <xdr:cNvCxnSpPr/>
      </xdr:nvCxnSpPr>
      <xdr:spPr>
        <a:xfrm flipV="1">
          <a:off x="14592300" y="6153513"/>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32</xdr:row>
      <xdr:rowOff>117529</xdr:rowOff>
    </xdr:from>
    <xdr:to>
      <xdr:col>22</xdr:col>
      <xdr:colOff>415925</xdr:colOff>
      <xdr:row>33</xdr:row>
      <xdr:rowOff>47679</xdr:rowOff>
    </xdr:to>
    <xdr:sp macro="" textlink="">
      <xdr:nvSpPr>
        <xdr:cNvPr id="526" name="フローチャート : 判断 525"/>
        <xdr:cNvSpPr/>
      </xdr:nvSpPr>
      <xdr:spPr>
        <a:xfrm>
          <a:off x="15430500" y="56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31</xdr:row>
      <xdr:rowOff>64206</xdr:rowOff>
    </xdr:from>
    <xdr:ext cx="534377" cy="259045"/>
    <xdr:sp macro="" textlink="">
      <xdr:nvSpPr>
        <xdr:cNvPr id="527" name="テキスト ボックス 526"/>
        <xdr:cNvSpPr txBox="1"/>
      </xdr:nvSpPr>
      <xdr:spPr>
        <a:xfrm>
          <a:off x="15214111" y="5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17236</xdr:rowOff>
    </xdr:from>
    <xdr:to>
      <xdr:col>21</xdr:col>
      <xdr:colOff>161925</xdr:colOff>
      <xdr:row>37</xdr:row>
      <xdr:rowOff>15603</xdr:rowOff>
    </xdr:to>
    <xdr:cxnSp macro="">
      <xdr:nvCxnSpPr>
        <xdr:cNvPr id="528" name="直線コネクタ 527"/>
        <xdr:cNvCxnSpPr/>
      </xdr:nvCxnSpPr>
      <xdr:spPr>
        <a:xfrm>
          <a:off x="13703300" y="618943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162270</xdr:rowOff>
    </xdr:from>
    <xdr:to>
      <xdr:col>21</xdr:col>
      <xdr:colOff>212725</xdr:colOff>
      <xdr:row>36</xdr:row>
      <xdr:rowOff>92420</xdr:rowOff>
    </xdr:to>
    <xdr:sp macro="" textlink="">
      <xdr:nvSpPr>
        <xdr:cNvPr id="529" name="フローチャート : 判断 528"/>
        <xdr:cNvSpPr/>
      </xdr:nvSpPr>
      <xdr:spPr>
        <a:xfrm>
          <a:off x="14541500" y="616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108947</xdr:rowOff>
    </xdr:from>
    <xdr:ext cx="534377" cy="259045"/>
    <xdr:sp macro="" textlink="">
      <xdr:nvSpPr>
        <xdr:cNvPr id="530" name="テキスト ボックス 529"/>
        <xdr:cNvSpPr txBox="1"/>
      </xdr:nvSpPr>
      <xdr:spPr>
        <a:xfrm>
          <a:off x="14325111" y="593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11,251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17236</xdr:rowOff>
    </xdr:from>
    <xdr:to>
      <xdr:col>19</xdr:col>
      <xdr:colOff>644525</xdr:colOff>
      <xdr:row>37</xdr:row>
      <xdr:rowOff>122827</xdr:rowOff>
    </xdr:to>
    <xdr:cxnSp macro="">
      <xdr:nvCxnSpPr>
        <xdr:cNvPr id="531" name="直線コネクタ 530"/>
        <xdr:cNvCxnSpPr/>
      </xdr:nvCxnSpPr>
      <xdr:spPr>
        <a:xfrm flipV="1">
          <a:off x="12814300" y="6189436"/>
          <a:ext cx="889000" cy="27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34</xdr:row>
      <xdr:rowOff>160855</xdr:rowOff>
    </xdr:from>
    <xdr:to>
      <xdr:col>20</xdr:col>
      <xdr:colOff>9525</xdr:colOff>
      <xdr:row>35</xdr:row>
      <xdr:rowOff>91005</xdr:rowOff>
    </xdr:to>
    <xdr:sp macro="" textlink="">
      <xdr:nvSpPr>
        <xdr:cNvPr id="532" name="フローチャート : 判断 531"/>
        <xdr:cNvSpPr/>
      </xdr:nvSpPr>
      <xdr:spPr>
        <a:xfrm>
          <a:off x="13652500" y="599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107532</xdr:rowOff>
    </xdr:from>
    <xdr:ext cx="534377" cy="259045"/>
    <xdr:sp macro="" textlink="">
      <xdr:nvSpPr>
        <xdr:cNvPr id="533" name="テキスト ボックス 532"/>
        <xdr:cNvSpPr txBox="1"/>
      </xdr:nvSpPr>
      <xdr:spPr>
        <a:xfrm>
          <a:off x="13436111" y="576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76381</xdr:rowOff>
    </xdr:from>
    <xdr:to>
      <xdr:col>18</xdr:col>
      <xdr:colOff>492125</xdr:colOff>
      <xdr:row>36</xdr:row>
      <xdr:rowOff>6531</xdr:rowOff>
    </xdr:to>
    <xdr:sp macro="" textlink="">
      <xdr:nvSpPr>
        <xdr:cNvPr id="534" name="フローチャート : 判断 533"/>
        <xdr:cNvSpPr/>
      </xdr:nvSpPr>
      <xdr:spPr>
        <a:xfrm>
          <a:off x="12763500" y="60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23058</xdr:rowOff>
    </xdr:from>
    <xdr:ext cx="534377" cy="259045"/>
    <xdr:sp macro="" textlink="">
      <xdr:nvSpPr>
        <xdr:cNvPr id="535" name="テキスト ボックス 534"/>
        <xdr:cNvSpPr txBox="1"/>
      </xdr:nvSpPr>
      <xdr:spPr>
        <a:xfrm>
          <a:off x="12547111" y="58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125258</xdr:rowOff>
    </xdr:from>
    <xdr:to>
      <xdr:col>23</xdr:col>
      <xdr:colOff>568325</xdr:colOff>
      <xdr:row>37</xdr:row>
      <xdr:rowOff>55408</xdr:rowOff>
    </xdr:to>
    <xdr:sp macro="" textlink="">
      <xdr:nvSpPr>
        <xdr:cNvPr id="541" name="円/楕円 540"/>
        <xdr:cNvSpPr/>
      </xdr:nvSpPr>
      <xdr:spPr>
        <a:xfrm>
          <a:off x="16268700" y="62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103685</xdr:rowOff>
    </xdr:from>
    <xdr:ext cx="534377" cy="259045"/>
    <xdr:sp macro="" textlink="">
      <xdr:nvSpPr>
        <xdr:cNvPr id="542" name="消防費該当値テキスト"/>
        <xdr:cNvSpPr txBox="1"/>
      </xdr:nvSpPr>
      <xdr:spPr>
        <a:xfrm>
          <a:off x="16370300" y="627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10,016</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101963</xdr:rowOff>
    </xdr:from>
    <xdr:to>
      <xdr:col>22</xdr:col>
      <xdr:colOff>415925</xdr:colOff>
      <xdr:row>36</xdr:row>
      <xdr:rowOff>32113</xdr:rowOff>
    </xdr:to>
    <xdr:sp macro="" textlink="">
      <xdr:nvSpPr>
        <xdr:cNvPr id="543" name="円/楕円 542"/>
        <xdr:cNvSpPr/>
      </xdr:nvSpPr>
      <xdr:spPr>
        <a:xfrm>
          <a:off x="15430500" y="61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23240</xdr:rowOff>
    </xdr:from>
    <xdr:ext cx="534377" cy="259045"/>
    <xdr:sp macro="" textlink="">
      <xdr:nvSpPr>
        <xdr:cNvPr id="544" name="テキスト ボックス 543"/>
        <xdr:cNvSpPr txBox="1"/>
      </xdr:nvSpPr>
      <xdr:spPr>
        <a:xfrm>
          <a:off x="15214111" y="61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11,805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136253</xdr:rowOff>
    </xdr:from>
    <xdr:to>
      <xdr:col>21</xdr:col>
      <xdr:colOff>212725</xdr:colOff>
      <xdr:row>37</xdr:row>
      <xdr:rowOff>66403</xdr:rowOff>
    </xdr:to>
    <xdr:sp macro="" textlink="">
      <xdr:nvSpPr>
        <xdr:cNvPr id="545" name="円/楕円 544"/>
        <xdr:cNvSpPr/>
      </xdr:nvSpPr>
      <xdr:spPr>
        <a:xfrm>
          <a:off x="14541500" y="630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57530</xdr:rowOff>
    </xdr:from>
    <xdr:ext cx="469744" cy="259045"/>
    <xdr:sp macro="" textlink="">
      <xdr:nvSpPr>
        <xdr:cNvPr id="546" name="テキスト ボックス 545"/>
        <xdr:cNvSpPr txBox="1"/>
      </xdr:nvSpPr>
      <xdr:spPr>
        <a:xfrm>
          <a:off x="14357427" y="640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9,915</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137886</xdr:rowOff>
    </xdr:from>
    <xdr:to>
      <xdr:col>20</xdr:col>
      <xdr:colOff>9525</xdr:colOff>
      <xdr:row>36</xdr:row>
      <xdr:rowOff>68036</xdr:rowOff>
    </xdr:to>
    <xdr:sp macro="" textlink="">
      <xdr:nvSpPr>
        <xdr:cNvPr id="547" name="円/楕円 546"/>
        <xdr:cNvSpPr/>
      </xdr:nvSpPr>
      <xdr:spPr>
        <a:xfrm>
          <a:off x="13652500" y="613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59163</xdr:rowOff>
    </xdr:from>
    <xdr:ext cx="534377" cy="259045"/>
    <xdr:sp macro="" textlink="">
      <xdr:nvSpPr>
        <xdr:cNvPr id="548" name="テキスト ボックス 547"/>
        <xdr:cNvSpPr txBox="1"/>
      </xdr:nvSpPr>
      <xdr:spPr>
        <a:xfrm>
          <a:off x="13436111" y="623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11,475</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72027</xdr:rowOff>
    </xdr:from>
    <xdr:to>
      <xdr:col>18</xdr:col>
      <xdr:colOff>492125</xdr:colOff>
      <xdr:row>38</xdr:row>
      <xdr:rowOff>2177</xdr:rowOff>
    </xdr:to>
    <xdr:sp macro="" textlink="">
      <xdr:nvSpPr>
        <xdr:cNvPr id="549" name="円/楕円 548"/>
        <xdr:cNvSpPr/>
      </xdr:nvSpPr>
      <xdr:spPr>
        <a:xfrm>
          <a:off x="12763500" y="64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164754</xdr:rowOff>
    </xdr:from>
    <xdr:ext cx="469744" cy="259045"/>
    <xdr:sp macro="" textlink="">
      <xdr:nvSpPr>
        <xdr:cNvPr id="550" name="テキスト ボックス 549"/>
        <xdr:cNvSpPr txBox="1"/>
      </xdr:nvSpPr>
      <xdr:spPr>
        <a:xfrm>
          <a:off x="1257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15/26</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46,194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48717</xdr:rowOff>
    </xdr:from>
    <xdr:to>
      <xdr:col>23</xdr:col>
      <xdr:colOff>516889</xdr:colOff>
      <xdr:row>58</xdr:row>
      <xdr:rowOff>30704</xdr:rowOff>
    </xdr:to>
    <xdr:cxnSp macro="">
      <xdr:nvCxnSpPr>
        <xdr:cNvPr id="573" name="直線コネクタ 572"/>
        <xdr:cNvCxnSpPr/>
      </xdr:nvCxnSpPr>
      <xdr:spPr>
        <a:xfrm flipV="1">
          <a:off x="16317595" y="8621217"/>
          <a:ext cx="1269" cy="1353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34531</xdr:rowOff>
    </xdr:from>
    <xdr:ext cx="534377" cy="259045"/>
    <xdr:sp macro="" textlink="">
      <xdr:nvSpPr>
        <xdr:cNvPr id="574" name="教育費最小値テキスト"/>
        <xdr:cNvSpPr txBox="1"/>
      </xdr:nvSpPr>
      <xdr:spPr>
        <a:xfrm>
          <a:off x="16370300" y="997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24,768</a:t>
          </a:r>
          <a:endParaRPr kumimoji="1" lang="ja-JP" altLang="en-US" sz="1000" b="1">
            <a:latin typeface="ＭＳ Ｐゴシック"/>
          </a:endParaRPr>
        </a:p>
      </xdr:txBody>
    </xdr:sp>
    <xdr:clientData/>
  </xdr:oneCellAnchor>
  <xdr:twoCellAnchor>
    <xdr:from>
      <xdr:col>23</xdr:col>
      <xdr:colOff>428625</xdr:colOff>
      <xdr:row>58</xdr:row>
      <xdr:rowOff>30704</xdr:rowOff>
    </xdr:from>
    <xdr:to>
      <xdr:col>23</xdr:col>
      <xdr:colOff>606425</xdr:colOff>
      <xdr:row>58</xdr:row>
      <xdr:rowOff>30704</xdr:rowOff>
    </xdr:to>
    <xdr:cxnSp macro="">
      <xdr:nvCxnSpPr>
        <xdr:cNvPr id="575" name="直線コネクタ 574"/>
        <xdr:cNvCxnSpPr/>
      </xdr:nvCxnSpPr>
      <xdr:spPr>
        <a:xfrm>
          <a:off x="16230600" y="997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166844</xdr:rowOff>
    </xdr:from>
    <xdr:ext cx="534377" cy="259045"/>
    <xdr:sp macro="" textlink="">
      <xdr:nvSpPr>
        <xdr:cNvPr id="576" name="教育費最大値テキスト"/>
        <xdr:cNvSpPr txBox="1"/>
      </xdr:nvSpPr>
      <xdr:spPr>
        <a:xfrm>
          <a:off x="16370300" y="839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83,980</a:t>
          </a:r>
          <a:endParaRPr kumimoji="1" lang="ja-JP" altLang="en-US" sz="1000" b="1">
            <a:latin typeface="ＭＳ Ｐゴシック"/>
          </a:endParaRPr>
        </a:p>
      </xdr:txBody>
    </xdr:sp>
    <xdr:clientData/>
  </xdr:oneCellAnchor>
  <xdr:twoCellAnchor>
    <xdr:from>
      <xdr:col>23</xdr:col>
      <xdr:colOff>428625</xdr:colOff>
      <xdr:row>50</xdr:row>
      <xdr:rowOff>48717</xdr:rowOff>
    </xdr:from>
    <xdr:to>
      <xdr:col>23</xdr:col>
      <xdr:colOff>606425</xdr:colOff>
      <xdr:row>50</xdr:row>
      <xdr:rowOff>48717</xdr:rowOff>
    </xdr:to>
    <xdr:cxnSp macro="">
      <xdr:nvCxnSpPr>
        <xdr:cNvPr id="577" name="直線コネクタ 576"/>
        <xdr:cNvCxnSpPr/>
      </xdr:nvCxnSpPr>
      <xdr:spPr>
        <a:xfrm>
          <a:off x="16230600" y="862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69337</xdr:rowOff>
    </xdr:from>
    <xdr:to>
      <xdr:col>23</xdr:col>
      <xdr:colOff>517525</xdr:colOff>
      <xdr:row>57</xdr:row>
      <xdr:rowOff>81773</xdr:rowOff>
    </xdr:to>
    <xdr:cxnSp macro="">
      <xdr:nvCxnSpPr>
        <xdr:cNvPr id="578" name="直線コネクタ 577"/>
        <xdr:cNvCxnSpPr/>
      </xdr:nvCxnSpPr>
      <xdr:spPr>
        <a:xfrm flipV="1">
          <a:off x="15481300" y="9670537"/>
          <a:ext cx="838200" cy="18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37093</xdr:rowOff>
    </xdr:from>
    <xdr:ext cx="534377" cy="259045"/>
    <xdr:sp macro="" textlink="">
      <xdr:nvSpPr>
        <xdr:cNvPr id="579" name="教育費平均値テキスト"/>
        <xdr:cNvSpPr txBox="1"/>
      </xdr:nvSpPr>
      <xdr:spPr>
        <a:xfrm>
          <a:off x="16370300" y="946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38,267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14216</xdr:rowOff>
    </xdr:from>
    <xdr:to>
      <xdr:col>23</xdr:col>
      <xdr:colOff>568325</xdr:colOff>
      <xdr:row>56</xdr:row>
      <xdr:rowOff>115816</xdr:rowOff>
    </xdr:to>
    <xdr:sp macro="" textlink="">
      <xdr:nvSpPr>
        <xdr:cNvPr id="580" name="フローチャート : 判断 579"/>
        <xdr:cNvSpPr/>
      </xdr:nvSpPr>
      <xdr:spPr>
        <a:xfrm>
          <a:off x="162687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153622</xdr:rowOff>
    </xdr:from>
    <xdr:to>
      <xdr:col>22</xdr:col>
      <xdr:colOff>365125</xdr:colOff>
      <xdr:row>57</xdr:row>
      <xdr:rowOff>81773</xdr:rowOff>
    </xdr:to>
    <xdr:cxnSp macro="">
      <xdr:nvCxnSpPr>
        <xdr:cNvPr id="581" name="直線コネクタ 580"/>
        <xdr:cNvCxnSpPr/>
      </xdr:nvCxnSpPr>
      <xdr:spPr>
        <a:xfrm>
          <a:off x="14592300" y="9583372"/>
          <a:ext cx="889000" cy="27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52256</xdr:rowOff>
    </xdr:from>
    <xdr:to>
      <xdr:col>22</xdr:col>
      <xdr:colOff>415925</xdr:colOff>
      <xdr:row>57</xdr:row>
      <xdr:rowOff>153856</xdr:rowOff>
    </xdr:to>
    <xdr:sp macro="" textlink="">
      <xdr:nvSpPr>
        <xdr:cNvPr id="582" name="フローチャート : 判断 581"/>
        <xdr:cNvSpPr/>
      </xdr:nvSpPr>
      <xdr:spPr>
        <a:xfrm>
          <a:off x="15430500" y="982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144983</xdr:rowOff>
    </xdr:from>
    <xdr:ext cx="534377" cy="259045"/>
    <xdr:sp macro="" textlink="">
      <xdr:nvSpPr>
        <xdr:cNvPr id="583" name="テキスト ボックス 582"/>
        <xdr:cNvSpPr txBox="1"/>
      </xdr:nvSpPr>
      <xdr:spPr>
        <a:xfrm>
          <a:off x="15214111" y="991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29,103</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153622</xdr:rowOff>
    </xdr:from>
    <xdr:to>
      <xdr:col>21</xdr:col>
      <xdr:colOff>161925</xdr:colOff>
      <xdr:row>56</xdr:row>
      <xdr:rowOff>70800</xdr:rowOff>
    </xdr:to>
    <xdr:cxnSp macro="">
      <xdr:nvCxnSpPr>
        <xdr:cNvPr id="584" name="直線コネクタ 583"/>
        <xdr:cNvCxnSpPr/>
      </xdr:nvCxnSpPr>
      <xdr:spPr>
        <a:xfrm flipV="1">
          <a:off x="13703300" y="9583372"/>
          <a:ext cx="889000" cy="8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162738</xdr:rowOff>
    </xdr:from>
    <xdr:to>
      <xdr:col>21</xdr:col>
      <xdr:colOff>212725</xdr:colOff>
      <xdr:row>56</xdr:row>
      <xdr:rowOff>92888</xdr:rowOff>
    </xdr:to>
    <xdr:sp macro="" textlink="">
      <xdr:nvSpPr>
        <xdr:cNvPr id="585" name="フローチャート : 判断 584"/>
        <xdr:cNvSpPr/>
      </xdr:nvSpPr>
      <xdr:spPr>
        <a:xfrm>
          <a:off x="14541500" y="959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84015</xdr:rowOff>
    </xdr:from>
    <xdr:ext cx="534377" cy="259045"/>
    <xdr:sp macro="" textlink="">
      <xdr:nvSpPr>
        <xdr:cNvPr id="586" name="テキスト ボックス 585"/>
        <xdr:cNvSpPr txBox="1"/>
      </xdr:nvSpPr>
      <xdr:spPr>
        <a:xfrm>
          <a:off x="14325111" y="96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39,270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70800</xdr:rowOff>
    </xdr:from>
    <xdr:to>
      <xdr:col>19</xdr:col>
      <xdr:colOff>644525</xdr:colOff>
      <xdr:row>56</xdr:row>
      <xdr:rowOff>120680</xdr:rowOff>
    </xdr:to>
    <xdr:cxnSp macro="">
      <xdr:nvCxnSpPr>
        <xdr:cNvPr id="587" name="直線コネクタ 586"/>
        <xdr:cNvCxnSpPr/>
      </xdr:nvCxnSpPr>
      <xdr:spPr>
        <a:xfrm flipV="1">
          <a:off x="12814300" y="9672000"/>
          <a:ext cx="889000" cy="4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75207</xdr:rowOff>
    </xdr:from>
    <xdr:to>
      <xdr:col>20</xdr:col>
      <xdr:colOff>9525</xdr:colOff>
      <xdr:row>57</xdr:row>
      <xdr:rowOff>5357</xdr:rowOff>
    </xdr:to>
    <xdr:sp macro="" textlink="">
      <xdr:nvSpPr>
        <xdr:cNvPr id="588" name="フローチャート : 判断 587"/>
        <xdr:cNvSpPr/>
      </xdr:nvSpPr>
      <xdr:spPr>
        <a:xfrm>
          <a:off x="13652500" y="967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167934</xdr:rowOff>
    </xdr:from>
    <xdr:ext cx="534377" cy="259045"/>
    <xdr:sp macro="" textlink="">
      <xdr:nvSpPr>
        <xdr:cNvPr id="589" name="テキスト ボックス 588"/>
        <xdr:cNvSpPr txBox="1"/>
      </xdr:nvSpPr>
      <xdr:spPr>
        <a:xfrm>
          <a:off x="13436111" y="976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35,599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112377</xdr:rowOff>
    </xdr:from>
    <xdr:to>
      <xdr:col>18</xdr:col>
      <xdr:colOff>492125</xdr:colOff>
      <xdr:row>57</xdr:row>
      <xdr:rowOff>42527</xdr:rowOff>
    </xdr:to>
    <xdr:sp macro="" textlink="">
      <xdr:nvSpPr>
        <xdr:cNvPr id="590" name="フローチャート : 判断 589"/>
        <xdr:cNvSpPr/>
      </xdr:nvSpPr>
      <xdr:spPr>
        <a:xfrm>
          <a:off x="12763500" y="971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33654</xdr:rowOff>
    </xdr:from>
    <xdr:ext cx="534377" cy="259045"/>
    <xdr:sp macro="" textlink="">
      <xdr:nvSpPr>
        <xdr:cNvPr id="591" name="テキスト ボックス 590"/>
        <xdr:cNvSpPr txBox="1"/>
      </xdr:nvSpPr>
      <xdr:spPr>
        <a:xfrm>
          <a:off x="12547111" y="980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33,973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18537</xdr:rowOff>
    </xdr:from>
    <xdr:to>
      <xdr:col>23</xdr:col>
      <xdr:colOff>568325</xdr:colOff>
      <xdr:row>56</xdr:row>
      <xdr:rowOff>120137</xdr:rowOff>
    </xdr:to>
    <xdr:sp macro="" textlink="">
      <xdr:nvSpPr>
        <xdr:cNvPr id="597" name="円/楕円 596"/>
        <xdr:cNvSpPr/>
      </xdr:nvSpPr>
      <xdr:spPr>
        <a:xfrm>
          <a:off x="16268700" y="961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168414</xdr:rowOff>
    </xdr:from>
    <xdr:ext cx="534377" cy="259045"/>
    <xdr:sp macro="" textlink="">
      <xdr:nvSpPr>
        <xdr:cNvPr id="598" name="教育費該当値テキスト"/>
        <xdr:cNvSpPr txBox="1"/>
      </xdr:nvSpPr>
      <xdr:spPr>
        <a:xfrm>
          <a:off x="16370300" y="95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38,078</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30973</xdr:rowOff>
    </xdr:from>
    <xdr:to>
      <xdr:col>22</xdr:col>
      <xdr:colOff>415925</xdr:colOff>
      <xdr:row>57</xdr:row>
      <xdr:rowOff>132573</xdr:rowOff>
    </xdr:to>
    <xdr:sp macro="" textlink="">
      <xdr:nvSpPr>
        <xdr:cNvPr id="599" name="円/楕円 598"/>
        <xdr:cNvSpPr/>
      </xdr:nvSpPr>
      <xdr:spPr>
        <a:xfrm>
          <a:off x="15430500" y="98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149100</xdr:rowOff>
    </xdr:from>
    <xdr:ext cx="534377" cy="259045"/>
    <xdr:sp macro="" textlink="">
      <xdr:nvSpPr>
        <xdr:cNvPr id="600" name="テキスト ボックス 599"/>
        <xdr:cNvSpPr txBox="1"/>
      </xdr:nvSpPr>
      <xdr:spPr>
        <a:xfrm>
          <a:off x="15214111" y="957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30,034</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102822</xdr:rowOff>
    </xdr:from>
    <xdr:to>
      <xdr:col>21</xdr:col>
      <xdr:colOff>212725</xdr:colOff>
      <xdr:row>56</xdr:row>
      <xdr:rowOff>32972</xdr:rowOff>
    </xdr:to>
    <xdr:sp macro="" textlink="">
      <xdr:nvSpPr>
        <xdr:cNvPr id="601" name="円/楕円 600"/>
        <xdr:cNvSpPr/>
      </xdr:nvSpPr>
      <xdr:spPr>
        <a:xfrm>
          <a:off x="14541500" y="95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49499</xdr:rowOff>
    </xdr:from>
    <xdr:ext cx="534377" cy="259045"/>
    <xdr:sp macro="" textlink="">
      <xdr:nvSpPr>
        <xdr:cNvPr id="602" name="テキスト ボックス 601"/>
        <xdr:cNvSpPr txBox="1"/>
      </xdr:nvSpPr>
      <xdr:spPr>
        <a:xfrm>
          <a:off x="14325111" y="93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41,891</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20000</xdr:rowOff>
    </xdr:from>
    <xdr:to>
      <xdr:col>20</xdr:col>
      <xdr:colOff>9525</xdr:colOff>
      <xdr:row>56</xdr:row>
      <xdr:rowOff>121600</xdr:rowOff>
    </xdr:to>
    <xdr:sp macro="" textlink="">
      <xdr:nvSpPr>
        <xdr:cNvPr id="603" name="円/楕円 602"/>
        <xdr:cNvSpPr/>
      </xdr:nvSpPr>
      <xdr:spPr>
        <a:xfrm>
          <a:off x="13652500" y="962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138127</xdr:rowOff>
    </xdr:from>
    <xdr:ext cx="534377" cy="259045"/>
    <xdr:sp macro="" textlink="">
      <xdr:nvSpPr>
        <xdr:cNvPr id="604" name="テキスト ボックス 603"/>
        <xdr:cNvSpPr txBox="1"/>
      </xdr:nvSpPr>
      <xdr:spPr>
        <a:xfrm>
          <a:off x="13436111" y="93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38,014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69880</xdr:rowOff>
    </xdr:from>
    <xdr:to>
      <xdr:col>18</xdr:col>
      <xdr:colOff>492125</xdr:colOff>
      <xdr:row>57</xdr:row>
      <xdr:rowOff>30</xdr:rowOff>
    </xdr:to>
    <xdr:sp macro="" textlink="">
      <xdr:nvSpPr>
        <xdr:cNvPr id="605" name="円/楕円 604"/>
        <xdr:cNvSpPr/>
      </xdr:nvSpPr>
      <xdr:spPr>
        <a:xfrm>
          <a:off x="12763500" y="967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16557</xdr:rowOff>
    </xdr:from>
    <xdr:ext cx="534377" cy="259045"/>
    <xdr:sp macro="" textlink="">
      <xdr:nvSpPr>
        <xdr:cNvPr id="606" name="テキスト ボックス 605"/>
        <xdr:cNvSpPr txBox="1"/>
      </xdr:nvSpPr>
      <xdr:spPr>
        <a:xfrm>
          <a:off x="12547111" y="94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35,832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159108</xdr:rowOff>
    </xdr:from>
    <xdr:to>
      <xdr:col>23</xdr:col>
      <xdr:colOff>516889</xdr:colOff>
      <xdr:row>78</xdr:row>
      <xdr:rowOff>139700</xdr:rowOff>
    </xdr:to>
    <xdr:cxnSp macro="">
      <xdr:nvCxnSpPr>
        <xdr:cNvPr id="628" name="直線コネクタ 627"/>
        <xdr:cNvCxnSpPr/>
      </xdr:nvCxnSpPr>
      <xdr:spPr>
        <a:xfrm flipV="1">
          <a:off x="16317595" y="12332058"/>
          <a:ext cx="1269" cy="118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105785</xdr:rowOff>
    </xdr:from>
    <xdr:ext cx="534377" cy="259045"/>
    <xdr:sp macro="" textlink="">
      <xdr:nvSpPr>
        <xdr:cNvPr id="631" name="災害復旧費最大値テキスト"/>
        <xdr:cNvSpPr txBox="1"/>
      </xdr:nvSpPr>
      <xdr:spPr>
        <a:xfrm>
          <a:off x="16370300" y="12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51,651</a:t>
          </a:r>
          <a:endParaRPr kumimoji="1" lang="ja-JP" altLang="en-US" sz="1000" b="1">
            <a:latin typeface="ＭＳ Ｐゴシック"/>
          </a:endParaRPr>
        </a:p>
      </xdr:txBody>
    </xdr:sp>
    <xdr:clientData/>
  </xdr:oneCellAnchor>
  <xdr:twoCellAnchor>
    <xdr:from>
      <xdr:col>23</xdr:col>
      <xdr:colOff>428625</xdr:colOff>
      <xdr:row>71</xdr:row>
      <xdr:rowOff>159108</xdr:rowOff>
    </xdr:from>
    <xdr:to>
      <xdr:col>23</xdr:col>
      <xdr:colOff>606425</xdr:colOff>
      <xdr:row>71</xdr:row>
      <xdr:rowOff>159108</xdr:rowOff>
    </xdr:to>
    <xdr:cxnSp macro="">
      <xdr:nvCxnSpPr>
        <xdr:cNvPr id="632" name="直線コネクタ 631"/>
        <xdr:cNvCxnSpPr/>
      </xdr:nvCxnSpPr>
      <xdr:spPr>
        <a:xfrm>
          <a:off x="16230600" y="12332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125138</xdr:rowOff>
    </xdr:from>
    <xdr:to>
      <xdr:col>23</xdr:col>
      <xdr:colOff>517525</xdr:colOff>
      <xdr:row>78</xdr:row>
      <xdr:rowOff>135700</xdr:rowOff>
    </xdr:to>
    <xdr:cxnSp macro="">
      <xdr:nvCxnSpPr>
        <xdr:cNvPr id="633" name="直線コネクタ 632"/>
        <xdr:cNvCxnSpPr/>
      </xdr:nvCxnSpPr>
      <xdr:spPr>
        <a:xfrm>
          <a:off x="15481300" y="13498238"/>
          <a:ext cx="838200" cy="10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33436</xdr:rowOff>
    </xdr:from>
    <xdr:ext cx="469744" cy="259045"/>
    <xdr:sp macro="" textlink="">
      <xdr:nvSpPr>
        <xdr:cNvPr id="634" name="災害復旧費平均値テキスト"/>
        <xdr:cNvSpPr txBox="1"/>
      </xdr:nvSpPr>
      <xdr:spPr>
        <a:xfrm>
          <a:off x="16370300" y="132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3,427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10559</xdr:rowOff>
    </xdr:from>
    <xdr:to>
      <xdr:col>23</xdr:col>
      <xdr:colOff>568325</xdr:colOff>
      <xdr:row>78</xdr:row>
      <xdr:rowOff>112159</xdr:rowOff>
    </xdr:to>
    <xdr:sp macro="" textlink="">
      <xdr:nvSpPr>
        <xdr:cNvPr id="635" name="フローチャート : 判断 634"/>
        <xdr:cNvSpPr/>
      </xdr:nvSpPr>
      <xdr:spPr>
        <a:xfrm>
          <a:off x="16268700" y="1338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125138</xdr:rowOff>
    </xdr:from>
    <xdr:to>
      <xdr:col>22</xdr:col>
      <xdr:colOff>365125</xdr:colOff>
      <xdr:row>78</xdr:row>
      <xdr:rowOff>136226</xdr:rowOff>
    </xdr:to>
    <xdr:cxnSp macro="">
      <xdr:nvCxnSpPr>
        <xdr:cNvPr id="636" name="直線コネクタ 635"/>
        <xdr:cNvCxnSpPr/>
      </xdr:nvCxnSpPr>
      <xdr:spPr>
        <a:xfrm flipV="1">
          <a:off x="14592300" y="13498238"/>
          <a:ext cx="8890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81973</xdr:rowOff>
    </xdr:from>
    <xdr:to>
      <xdr:col>22</xdr:col>
      <xdr:colOff>415925</xdr:colOff>
      <xdr:row>79</xdr:row>
      <xdr:rowOff>12123</xdr:rowOff>
    </xdr:to>
    <xdr:sp macro="" textlink="">
      <xdr:nvSpPr>
        <xdr:cNvPr id="637" name="フローチャート : 判断 636"/>
        <xdr:cNvSpPr/>
      </xdr:nvSpPr>
      <xdr:spPr>
        <a:xfrm>
          <a:off x="15430500" y="1345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3250</xdr:rowOff>
    </xdr:from>
    <xdr:ext cx="378565" cy="259045"/>
    <xdr:sp macro="" textlink="">
      <xdr:nvSpPr>
        <xdr:cNvPr id="638" name="テキスト ボックス 637"/>
        <xdr:cNvSpPr txBox="1"/>
      </xdr:nvSpPr>
      <xdr:spPr>
        <a:xfrm>
          <a:off x="15292017" y="13547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136226</xdr:rowOff>
    </xdr:from>
    <xdr:to>
      <xdr:col>21</xdr:col>
      <xdr:colOff>161925</xdr:colOff>
      <xdr:row>78</xdr:row>
      <xdr:rowOff>138579</xdr:rowOff>
    </xdr:to>
    <xdr:cxnSp macro="">
      <xdr:nvCxnSpPr>
        <xdr:cNvPr id="639" name="直線コネクタ 638"/>
        <xdr:cNvCxnSpPr/>
      </xdr:nvCxnSpPr>
      <xdr:spPr>
        <a:xfrm flipV="1">
          <a:off x="13703300" y="13509326"/>
          <a:ext cx="889000" cy="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87254</xdr:rowOff>
    </xdr:from>
    <xdr:to>
      <xdr:col>21</xdr:col>
      <xdr:colOff>212725</xdr:colOff>
      <xdr:row>79</xdr:row>
      <xdr:rowOff>17404</xdr:rowOff>
    </xdr:to>
    <xdr:sp macro="" textlink="">
      <xdr:nvSpPr>
        <xdr:cNvPr id="640" name="フローチャート : 判断 639"/>
        <xdr:cNvSpPr/>
      </xdr:nvSpPr>
      <xdr:spPr>
        <a:xfrm>
          <a:off x="14541500" y="13460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8531</xdr:rowOff>
    </xdr:from>
    <xdr:ext cx="313932" cy="259045"/>
    <xdr:sp macro="" textlink="">
      <xdr:nvSpPr>
        <xdr:cNvPr id="641" name="テキスト ボックス 640"/>
        <xdr:cNvSpPr txBox="1"/>
      </xdr:nvSpPr>
      <xdr:spPr>
        <a:xfrm>
          <a:off x="14435333" y="13553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138579</xdr:rowOff>
    </xdr:from>
    <xdr:to>
      <xdr:col>19</xdr:col>
      <xdr:colOff>644525</xdr:colOff>
      <xdr:row>78</xdr:row>
      <xdr:rowOff>139151</xdr:rowOff>
    </xdr:to>
    <xdr:cxnSp macro="">
      <xdr:nvCxnSpPr>
        <xdr:cNvPr id="642" name="直線コネクタ 641"/>
        <xdr:cNvCxnSpPr/>
      </xdr:nvCxnSpPr>
      <xdr:spPr>
        <a:xfrm flipV="1">
          <a:off x="12814300" y="1351167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88374</xdr:rowOff>
    </xdr:from>
    <xdr:to>
      <xdr:col>20</xdr:col>
      <xdr:colOff>9525</xdr:colOff>
      <xdr:row>79</xdr:row>
      <xdr:rowOff>18524</xdr:rowOff>
    </xdr:to>
    <xdr:sp macro="" textlink="">
      <xdr:nvSpPr>
        <xdr:cNvPr id="643" name="フローチャート : 判断 642"/>
        <xdr:cNvSpPr/>
      </xdr:nvSpPr>
      <xdr:spPr>
        <a:xfrm>
          <a:off x="13652500" y="1346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9651</xdr:rowOff>
    </xdr:from>
    <xdr:ext cx="313932" cy="259045"/>
    <xdr:sp macro="" textlink="">
      <xdr:nvSpPr>
        <xdr:cNvPr id="644" name="テキスト ボックス 643"/>
        <xdr:cNvSpPr txBox="1"/>
      </xdr:nvSpPr>
      <xdr:spPr>
        <a:xfrm>
          <a:off x="13546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88649</xdr:rowOff>
    </xdr:from>
    <xdr:to>
      <xdr:col>18</xdr:col>
      <xdr:colOff>492125</xdr:colOff>
      <xdr:row>79</xdr:row>
      <xdr:rowOff>18799</xdr:rowOff>
    </xdr:to>
    <xdr:sp macro="" textlink="">
      <xdr:nvSpPr>
        <xdr:cNvPr id="645" name="フローチャート : 判断 644"/>
        <xdr:cNvSpPr/>
      </xdr:nvSpPr>
      <xdr:spPr>
        <a:xfrm>
          <a:off x="12763500" y="1346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9926</xdr:rowOff>
    </xdr:from>
    <xdr:ext cx="313932" cy="259045"/>
    <xdr:sp macro="" textlink="">
      <xdr:nvSpPr>
        <xdr:cNvPr id="646" name="テキスト ボックス 645"/>
        <xdr:cNvSpPr txBox="1"/>
      </xdr:nvSpPr>
      <xdr:spPr>
        <a:xfrm>
          <a:off x="12657333" y="135544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84900</xdr:rowOff>
    </xdr:from>
    <xdr:to>
      <xdr:col>23</xdr:col>
      <xdr:colOff>568325</xdr:colOff>
      <xdr:row>79</xdr:row>
      <xdr:rowOff>15050</xdr:rowOff>
    </xdr:to>
    <xdr:sp macro="" textlink="">
      <xdr:nvSpPr>
        <xdr:cNvPr id="652" name="円/楕円 651"/>
        <xdr:cNvSpPr/>
      </xdr:nvSpPr>
      <xdr:spPr>
        <a:xfrm>
          <a:off x="16268700" y="134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171277</xdr:rowOff>
    </xdr:from>
    <xdr:ext cx="378565" cy="259045"/>
    <xdr:sp macro="" textlink="">
      <xdr:nvSpPr>
        <xdr:cNvPr id="653" name="災害復旧費該当値テキスト"/>
        <xdr:cNvSpPr txBox="1"/>
      </xdr:nvSpPr>
      <xdr:spPr>
        <a:xfrm>
          <a:off x="16370300" y="13372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74338</xdr:rowOff>
    </xdr:from>
    <xdr:to>
      <xdr:col>22</xdr:col>
      <xdr:colOff>415925</xdr:colOff>
      <xdr:row>79</xdr:row>
      <xdr:rowOff>4488</xdr:rowOff>
    </xdr:to>
    <xdr:sp macro="" textlink="">
      <xdr:nvSpPr>
        <xdr:cNvPr id="654" name="円/楕円 653"/>
        <xdr:cNvSpPr/>
      </xdr:nvSpPr>
      <xdr:spPr>
        <a:xfrm>
          <a:off x="15430500" y="1344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21015</xdr:rowOff>
    </xdr:from>
    <xdr:ext cx="378565" cy="259045"/>
    <xdr:sp macro="" textlink="">
      <xdr:nvSpPr>
        <xdr:cNvPr id="655" name="テキスト ボックス 654"/>
        <xdr:cNvSpPr txBox="1"/>
      </xdr:nvSpPr>
      <xdr:spPr>
        <a:xfrm>
          <a:off x="15292017" y="1322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85426</xdr:rowOff>
    </xdr:from>
    <xdr:to>
      <xdr:col>21</xdr:col>
      <xdr:colOff>212725</xdr:colOff>
      <xdr:row>79</xdr:row>
      <xdr:rowOff>15576</xdr:rowOff>
    </xdr:to>
    <xdr:sp macro="" textlink="">
      <xdr:nvSpPr>
        <xdr:cNvPr id="656" name="円/楕円 655"/>
        <xdr:cNvSpPr/>
      </xdr:nvSpPr>
      <xdr:spPr>
        <a:xfrm>
          <a:off x="14541500" y="1345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32103</xdr:rowOff>
    </xdr:from>
    <xdr:ext cx="378565" cy="259045"/>
    <xdr:sp macro="" textlink="">
      <xdr:nvSpPr>
        <xdr:cNvPr id="657" name="テキスト ボックス 656"/>
        <xdr:cNvSpPr txBox="1"/>
      </xdr:nvSpPr>
      <xdr:spPr>
        <a:xfrm>
          <a:off x="14403017" y="1323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87779</xdr:rowOff>
    </xdr:from>
    <xdr:to>
      <xdr:col>20</xdr:col>
      <xdr:colOff>9525</xdr:colOff>
      <xdr:row>79</xdr:row>
      <xdr:rowOff>17929</xdr:rowOff>
    </xdr:to>
    <xdr:sp macro="" textlink="">
      <xdr:nvSpPr>
        <xdr:cNvPr id="658" name="円/楕円 657"/>
        <xdr:cNvSpPr/>
      </xdr:nvSpPr>
      <xdr:spPr>
        <a:xfrm>
          <a:off x="136525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77</xdr:row>
      <xdr:rowOff>34456</xdr:rowOff>
    </xdr:from>
    <xdr:ext cx="313932" cy="259045"/>
    <xdr:sp macro="" textlink="">
      <xdr:nvSpPr>
        <xdr:cNvPr id="659" name="テキスト ボックス 658"/>
        <xdr:cNvSpPr txBox="1"/>
      </xdr:nvSpPr>
      <xdr:spPr>
        <a:xfrm>
          <a:off x="13546333" y="13236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88351</xdr:rowOff>
    </xdr:from>
    <xdr:to>
      <xdr:col>18</xdr:col>
      <xdr:colOff>492125</xdr:colOff>
      <xdr:row>79</xdr:row>
      <xdr:rowOff>18501</xdr:rowOff>
    </xdr:to>
    <xdr:sp macro="" textlink="">
      <xdr:nvSpPr>
        <xdr:cNvPr id="660" name="円/楕円 659"/>
        <xdr:cNvSpPr/>
      </xdr:nvSpPr>
      <xdr:spPr>
        <a:xfrm>
          <a:off x="12763500" y="1346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77</xdr:row>
      <xdr:rowOff>35028</xdr:rowOff>
    </xdr:from>
    <xdr:ext cx="313932" cy="259045"/>
    <xdr:sp macro="" textlink="">
      <xdr:nvSpPr>
        <xdr:cNvPr id="661" name="テキスト ボックス 660"/>
        <xdr:cNvSpPr txBox="1"/>
      </xdr:nvSpPr>
      <xdr:spPr>
        <a:xfrm>
          <a:off x="12657333" y="13236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56,355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166903</xdr:rowOff>
    </xdr:from>
    <xdr:to>
      <xdr:col>23</xdr:col>
      <xdr:colOff>516889</xdr:colOff>
      <xdr:row>99</xdr:row>
      <xdr:rowOff>64582</xdr:rowOff>
    </xdr:to>
    <xdr:cxnSp macro="">
      <xdr:nvCxnSpPr>
        <xdr:cNvPr id="684" name="直線コネクタ 683"/>
        <xdr:cNvCxnSpPr/>
      </xdr:nvCxnSpPr>
      <xdr:spPr>
        <a:xfrm flipV="1">
          <a:off x="16317595" y="15768853"/>
          <a:ext cx="1269" cy="1269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68409</xdr:rowOff>
    </xdr:from>
    <xdr:ext cx="534377" cy="259045"/>
    <xdr:sp macro="" textlink="">
      <xdr:nvSpPr>
        <xdr:cNvPr id="685" name="公債費最小値テキスト"/>
        <xdr:cNvSpPr txBox="1"/>
      </xdr:nvSpPr>
      <xdr:spPr>
        <a:xfrm>
          <a:off x="16370300" y="1704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15,786</a:t>
          </a:r>
          <a:endParaRPr kumimoji="1" lang="ja-JP" altLang="en-US" sz="1000" b="1">
            <a:latin typeface="ＭＳ Ｐゴシック"/>
          </a:endParaRPr>
        </a:p>
      </xdr:txBody>
    </xdr:sp>
    <xdr:clientData/>
  </xdr:oneCellAnchor>
  <xdr:twoCellAnchor>
    <xdr:from>
      <xdr:col>23</xdr:col>
      <xdr:colOff>428625</xdr:colOff>
      <xdr:row>99</xdr:row>
      <xdr:rowOff>64582</xdr:rowOff>
    </xdr:from>
    <xdr:to>
      <xdr:col>23</xdr:col>
      <xdr:colOff>606425</xdr:colOff>
      <xdr:row>99</xdr:row>
      <xdr:rowOff>64582</xdr:rowOff>
    </xdr:to>
    <xdr:cxnSp macro="">
      <xdr:nvCxnSpPr>
        <xdr:cNvPr id="686" name="直線コネクタ 685"/>
        <xdr:cNvCxnSpPr/>
      </xdr:nvCxnSpPr>
      <xdr:spPr>
        <a:xfrm>
          <a:off x="16230600" y="1703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113580</xdr:rowOff>
    </xdr:from>
    <xdr:ext cx="534377" cy="259045"/>
    <xdr:sp macro="" textlink="">
      <xdr:nvSpPr>
        <xdr:cNvPr id="687" name="公債費最大値テキスト"/>
        <xdr:cNvSpPr txBox="1"/>
      </xdr:nvSpPr>
      <xdr:spPr>
        <a:xfrm>
          <a:off x="16370300" y="155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71,310</a:t>
          </a:r>
          <a:endParaRPr kumimoji="1" lang="ja-JP" altLang="en-US" sz="1000" b="1">
            <a:latin typeface="ＭＳ Ｐゴシック"/>
          </a:endParaRPr>
        </a:p>
      </xdr:txBody>
    </xdr:sp>
    <xdr:clientData/>
  </xdr:oneCellAnchor>
  <xdr:twoCellAnchor>
    <xdr:from>
      <xdr:col>23</xdr:col>
      <xdr:colOff>428625</xdr:colOff>
      <xdr:row>91</xdr:row>
      <xdr:rowOff>166903</xdr:rowOff>
    </xdr:from>
    <xdr:to>
      <xdr:col>23</xdr:col>
      <xdr:colOff>606425</xdr:colOff>
      <xdr:row>91</xdr:row>
      <xdr:rowOff>166903</xdr:rowOff>
    </xdr:to>
    <xdr:cxnSp macro="">
      <xdr:nvCxnSpPr>
        <xdr:cNvPr id="688" name="直線コネクタ 687"/>
        <xdr:cNvCxnSpPr/>
      </xdr:nvCxnSpPr>
      <xdr:spPr>
        <a:xfrm>
          <a:off x="16230600" y="157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8187</xdr:rowOff>
    </xdr:from>
    <xdr:to>
      <xdr:col>23</xdr:col>
      <xdr:colOff>517525</xdr:colOff>
      <xdr:row>96</xdr:row>
      <xdr:rowOff>49701</xdr:rowOff>
    </xdr:to>
    <xdr:cxnSp macro="">
      <xdr:nvCxnSpPr>
        <xdr:cNvPr id="689" name="直線コネクタ 688"/>
        <xdr:cNvCxnSpPr/>
      </xdr:nvCxnSpPr>
      <xdr:spPr>
        <a:xfrm>
          <a:off x="15481300" y="16467387"/>
          <a:ext cx="838200" cy="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43256</xdr:rowOff>
    </xdr:from>
    <xdr:ext cx="534377" cy="259045"/>
    <xdr:sp macro="" textlink="">
      <xdr:nvSpPr>
        <xdr:cNvPr id="690" name="公債費平均値テキスト"/>
        <xdr:cNvSpPr txBox="1"/>
      </xdr:nvSpPr>
      <xdr:spPr>
        <a:xfrm>
          <a:off x="16370300" y="1667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28,553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64829</xdr:rowOff>
    </xdr:from>
    <xdr:to>
      <xdr:col>23</xdr:col>
      <xdr:colOff>568325</xdr:colOff>
      <xdr:row>97</xdr:row>
      <xdr:rowOff>166429</xdr:rowOff>
    </xdr:to>
    <xdr:sp macro="" textlink="">
      <xdr:nvSpPr>
        <xdr:cNvPr id="691" name="フローチャート : 判断 690"/>
        <xdr:cNvSpPr/>
      </xdr:nvSpPr>
      <xdr:spPr>
        <a:xfrm>
          <a:off x="162687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90460</xdr:rowOff>
    </xdr:from>
    <xdr:to>
      <xdr:col>22</xdr:col>
      <xdr:colOff>365125</xdr:colOff>
      <xdr:row>96</xdr:row>
      <xdr:rowOff>8187</xdr:rowOff>
    </xdr:to>
    <xdr:cxnSp macro="">
      <xdr:nvCxnSpPr>
        <xdr:cNvPr id="692" name="直線コネクタ 691"/>
        <xdr:cNvCxnSpPr/>
      </xdr:nvCxnSpPr>
      <xdr:spPr>
        <a:xfrm>
          <a:off x="14592300" y="16378210"/>
          <a:ext cx="889000" cy="8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124859</xdr:rowOff>
    </xdr:from>
    <xdr:to>
      <xdr:col>22</xdr:col>
      <xdr:colOff>415925</xdr:colOff>
      <xdr:row>97</xdr:row>
      <xdr:rowOff>55009</xdr:rowOff>
    </xdr:to>
    <xdr:sp macro="" textlink="">
      <xdr:nvSpPr>
        <xdr:cNvPr id="693" name="フローチャート : 判断 692"/>
        <xdr:cNvSpPr/>
      </xdr:nvSpPr>
      <xdr:spPr>
        <a:xfrm>
          <a:off x="15430500" y="165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46136</xdr:rowOff>
    </xdr:from>
    <xdr:ext cx="534377" cy="259045"/>
    <xdr:sp macro="" textlink="">
      <xdr:nvSpPr>
        <xdr:cNvPr id="694" name="テキスト ボックス 693"/>
        <xdr:cNvSpPr txBox="1"/>
      </xdr:nvSpPr>
      <xdr:spPr>
        <a:xfrm>
          <a:off x="15214111" y="166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33,427</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85133</xdr:rowOff>
    </xdr:from>
    <xdr:to>
      <xdr:col>21</xdr:col>
      <xdr:colOff>161925</xdr:colOff>
      <xdr:row>95</xdr:row>
      <xdr:rowOff>90460</xdr:rowOff>
    </xdr:to>
    <xdr:cxnSp macro="">
      <xdr:nvCxnSpPr>
        <xdr:cNvPr id="695" name="直線コネクタ 694"/>
        <xdr:cNvCxnSpPr/>
      </xdr:nvCxnSpPr>
      <xdr:spPr>
        <a:xfrm>
          <a:off x="13703300" y="16372883"/>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86088</xdr:rowOff>
    </xdr:from>
    <xdr:to>
      <xdr:col>21</xdr:col>
      <xdr:colOff>212725</xdr:colOff>
      <xdr:row>97</xdr:row>
      <xdr:rowOff>16238</xdr:rowOff>
    </xdr:to>
    <xdr:sp macro="" textlink="">
      <xdr:nvSpPr>
        <xdr:cNvPr id="696" name="フローチャート : 判断 695"/>
        <xdr:cNvSpPr/>
      </xdr:nvSpPr>
      <xdr:spPr>
        <a:xfrm>
          <a:off x="14541500" y="1654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7365</xdr:rowOff>
    </xdr:from>
    <xdr:ext cx="534377" cy="259045"/>
    <xdr:sp macro="" textlink="">
      <xdr:nvSpPr>
        <xdr:cNvPr id="697" name="テキスト ボックス 696"/>
        <xdr:cNvSpPr txBox="1"/>
      </xdr:nvSpPr>
      <xdr:spPr>
        <a:xfrm>
          <a:off x="14325111" y="1663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35,123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72058</xdr:rowOff>
    </xdr:from>
    <xdr:to>
      <xdr:col>19</xdr:col>
      <xdr:colOff>644525</xdr:colOff>
      <xdr:row>95</xdr:row>
      <xdr:rowOff>85133</xdr:rowOff>
    </xdr:to>
    <xdr:cxnSp macro="">
      <xdr:nvCxnSpPr>
        <xdr:cNvPr id="698" name="直線コネクタ 697"/>
        <xdr:cNvCxnSpPr/>
      </xdr:nvCxnSpPr>
      <xdr:spPr>
        <a:xfrm>
          <a:off x="12814300" y="16359808"/>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63046</xdr:rowOff>
    </xdr:from>
    <xdr:to>
      <xdr:col>20</xdr:col>
      <xdr:colOff>9525</xdr:colOff>
      <xdr:row>96</xdr:row>
      <xdr:rowOff>164646</xdr:rowOff>
    </xdr:to>
    <xdr:sp macro="" textlink="">
      <xdr:nvSpPr>
        <xdr:cNvPr id="699" name="フローチャート : 判断 698"/>
        <xdr:cNvSpPr/>
      </xdr:nvSpPr>
      <xdr:spPr>
        <a:xfrm>
          <a:off x="13652500" y="1652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155773</xdr:rowOff>
    </xdr:from>
    <xdr:ext cx="534377" cy="259045"/>
    <xdr:sp macro="" textlink="">
      <xdr:nvSpPr>
        <xdr:cNvPr id="700" name="テキスト ボックス 699"/>
        <xdr:cNvSpPr txBox="1"/>
      </xdr:nvSpPr>
      <xdr:spPr>
        <a:xfrm>
          <a:off x="13436111" y="1661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53581</xdr:rowOff>
    </xdr:from>
    <xdr:to>
      <xdr:col>18</xdr:col>
      <xdr:colOff>492125</xdr:colOff>
      <xdr:row>96</xdr:row>
      <xdr:rowOff>155181</xdr:rowOff>
    </xdr:to>
    <xdr:sp macro="" textlink="">
      <xdr:nvSpPr>
        <xdr:cNvPr id="701" name="フローチャート : 判断 700"/>
        <xdr:cNvSpPr/>
      </xdr:nvSpPr>
      <xdr:spPr>
        <a:xfrm>
          <a:off x="12763500" y="1651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146308</xdr:rowOff>
    </xdr:from>
    <xdr:ext cx="534377" cy="259045"/>
    <xdr:sp macro="" textlink="">
      <xdr:nvSpPr>
        <xdr:cNvPr id="702" name="テキスト ボックス 701"/>
        <xdr:cNvSpPr txBox="1"/>
      </xdr:nvSpPr>
      <xdr:spPr>
        <a:xfrm>
          <a:off x="12547111" y="1660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36,545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170351</xdr:rowOff>
    </xdr:from>
    <xdr:to>
      <xdr:col>23</xdr:col>
      <xdr:colOff>568325</xdr:colOff>
      <xdr:row>96</xdr:row>
      <xdr:rowOff>100501</xdr:rowOff>
    </xdr:to>
    <xdr:sp macro="" textlink="">
      <xdr:nvSpPr>
        <xdr:cNvPr id="708" name="円/楕円 707"/>
        <xdr:cNvSpPr/>
      </xdr:nvSpPr>
      <xdr:spPr>
        <a:xfrm>
          <a:off x="16268700" y="1645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21778</xdr:rowOff>
    </xdr:from>
    <xdr:ext cx="534377" cy="259045"/>
    <xdr:sp macro="" textlink="">
      <xdr:nvSpPr>
        <xdr:cNvPr id="709" name="公債費該当値テキスト"/>
        <xdr:cNvSpPr txBox="1"/>
      </xdr:nvSpPr>
      <xdr:spPr>
        <a:xfrm>
          <a:off x="16370300" y="163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38,937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128837</xdr:rowOff>
    </xdr:from>
    <xdr:to>
      <xdr:col>22</xdr:col>
      <xdr:colOff>415925</xdr:colOff>
      <xdr:row>96</xdr:row>
      <xdr:rowOff>58987</xdr:rowOff>
    </xdr:to>
    <xdr:sp macro="" textlink="">
      <xdr:nvSpPr>
        <xdr:cNvPr id="710" name="円/楕円 709"/>
        <xdr:cNvSpPr/>
      </xdr:nvSpPr>
      <xdr:spPr>
        <a:xfrm>
          <a:off x="15430500" y="164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75514</xdr:rowOff>
    </xdr:from>
    <xdr:ext cx="534377" cy="259045"/>
    <xdr:sp macro="" textlink="">
      <xdr:nvSpPr>
        <xdr:cNvPr id="711" name="テキスト ボックス 710"/>
        <xdr:cNvSpPr txBox="1"/>
      </xdr:nvSpPr>
      <xdr:spPr>
        <a:xfrm>
          <a:off x="15214111" y="1619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40,753</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39660</xdr:rowOff>
    </xdr:from>
    <xdr:to>
      <xdr:col>21</xdr:col>
      <xdr:colOff>212725</xdr:colOff>
      <xdr:row>95</xdr:row>
      <xdr:rowOff>141260</xdr:rowOff>
    </xdr:to>
    <xdr:sp macro="" textlink="">
      <xdr:nvSpPr>
        <xdr:cNvPr id="712" name="円/楕円 711"/>
        <xdr:cNvSpPr/>
      </xdr:nvSpPr>
      <xdr:spPr>
        <a:xfrm>
          <a:off x="14541500" y="163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157787</xdr:rowOff>
    </xdr:from>
    <xdr:ext cx="534377" cy="259045"/>
    <xdr:sp macro="" textlink="">
      <xdr:nvSpPr>
        <xdr:cNvPr id="713" name="テキスト ボックス 712"/>
        <xdr:cNvSpPr txBox="1"/>
      </xdr:nvSpPr>
      <xdr:spPr>
        <a:xfrm>
          <a:off x="14325111" y="1610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44,654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34333</xdr:rowOff>
    </xdr:from>
    <xdr:to>
      <xdr:col>20</xdr:col>
      <xdr:colOff>9525</xdr:colOff>
      <xdr:row>95</xdr:row>
      <xdr:rowOff>135933</xdr:rowOff>
    </xdr:to>
    <xdr:sp macro="" textlink="">
      <xdr:nvSpPr>
        <xdr:cNvPr id="714" name="円/楕円 713"/>
        <xdr:cNvSpPr/>
      </xdr:nvSpPr>
      <xdr:spPr>
        <a:xfrm>
          <a:off x="13652500" y="1632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152460</xdr:rowOff>
    </xdr:from>
    <xdr:ext cx="534377" cy="259045"/>
    <xdr:sp macro="" textlink="">
      <xdr:nvSpPr>
        <xdr:cNvPr id="715" name="テキスト ボックス 714"/>
        <xdr:cNvSpPr txBox="1"/>
      </xdr:nvSpPr>
      <xdr:spPr>
        <a:xfrm>
          <a:off x="13436111" y="1609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21258</xdr:rowOff>
    </xdr:from>
    <xdr:to>
      <xdr:col>18</xdr:col>
      <xdr:colOff>492125</xdr:colOff>
      <xdr:row>95</xdr:row>
      <xdr:rowOff>122858</xdr:rowOff>
    </xdr:to>
    <xdr:sp macro="" textlink="">
      <xdr:nvSpPr>
        <xdr:cNvPr id="716" name="円/楕円 715"/>
        <xdr:cNvSpPr/>
      </xdr:nvSpPr>
      <xdr:spPr>
        <a:xfrm>
          <a:off x="12763500" y="163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139385</xdr:rowOff>
    </xdr:from>
    <xdr:ext cx="534377" cy="259045"/>
    <xdr:sp macro="" textlink="">
      <xdr:nvSpPr>
        <xdr:cNvPr id="717" name="テキスト ボックス 716"/>
        <xdr:cNvSpPr txBox="1"/>
      </xdr:nvSpPr>
      <xdr:spPr>
        <a:xfrm>
          <a:off x="12547111" y="160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28" name="直線コネクタ 72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729" name="テキスト ボックス 72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2" name="直線コネクタ 73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111777</xdr:rowOff>
    </xdr:from>
    <xdr:ext cx="467179" cy="259045"/>
    <xdr:sp macro="" textlink="">
      <xdr:nvSpPr>
        <xdr:cNvPr id="733" name="テキスト ボックス 732"/>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5" name="テキスト ボックス 73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64262</xdr:rowOff>
    </xdr:from>
    <xdr:to>
      <xdr:col>32</xdr:col>
      <xdr:colOff>186689</xdr:colOff>
      <xdr:row>38</xdr:row>
      <xdr:rowOff>25400</xdr:rowOff>
    </xdr:to>
    <xdr:cxnSp macro="">
      <xdr:nvCxnSpPr>
        <xdr:cNvPr id="737" name="直線コネクタ 736"/>
        <xdr:cNvCxnSpPr/>
      </xdr:nvCxnSpPr>
      <xdr:spPr>
        <a:xfrm flipV="1">
          <a:off x="22159595" y="5379212"/>
          <a:ext cx="1269"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738"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39" name="直線コネクタ 73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10939</xdr:rowOff>
    </xdr:from>
    <xdr:ext cx="469744" cy="259045"/>
    <xdr:sp macro="" textlink="">
      <xdr:nvSpPr>
        <xdr:cNvPr id="740" name="諸支出金最大値テキスト"/>
        <xdr:cNvSpPr txBox="1"/>
      </xdr:nvSpPr>
      <xdr:spPr>
        <a:xfrm>
          <a:off x="22212300" y="515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2,032</a:t>
          </a:r>
          <a:endParaRPr kumimoji="1" lang="ja-JP" altLang="en-US" sz="1000" b="1">
            <a:latin typeface="ＭＳ Ｐゴシック"/>
          </a:endParaRPr>
        </a:p>
      </xdr:txBody>
    </xdr:sp>
    <xdr:clientData/>
  </xdr:oneCellAnchor>
  <xdr:twoCellAnchor>
    <xdr:from>
      <xdr:col>32</xdr:col>
      <xdr:colOff>98425</xdr:colOff>
      <xdr:row>31</xdr:row>
      <xdr:rowOff>64262</xdr:rowOff>
    </xdr:from>
    <xdr:to>
      <xdr:col>32</xdr:col>
      <xdr:colOff>276225</xdr:colOff>
      <xdr:row>31</xdr:row>
      <xdr:rowOff>64262</xdr:rowOff>
    </xdr:to>
    <xdr:cxnSp macro="">
      <xdr:nvCxnSpPr>
        <xdr:cNvPr id="741" name="直線コネクタ 740"/>
        <xdr:cNvCxnSpPr/>
      </xdr:nvCxnSpPr>
      <xdr:spPr>
        <a:xfrm>
          <a:off x="22072600" y="537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2" name="直線コネクタ 741"/>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70057</xdr:rowOff>
    </xdr:from>
    <xdr:ext cx="378565" cy="259045"/>
    <xdr:sp macro="" textlink="">
      <xdr:nvSpPr>
        <xdr:cNvPr id="743" name="諸支出金平均値テキスト"/>
        <xdr:cNvSpPr txBox="1"/>
      </xdr:nvSpPr>
      <xdr:spPr>
        <a:xfrm>
          <a:off x="22212300" y="6242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47180</xdr:rowOff>
    </xdr:from>
    <xdr:to>
      <xdr:col>32</xdr:col>
      <xdr:colOff>238125</xdr:colOff>
      <xdr:row>37</xdr:row>
      <xdr:rowOff>148780</xdr:rowOff>
    </xdr:to>
    <xdr:sp macro="" textlink="">
      <xdr:nvSpPr>
        <xdr:cNvPr id="744" name="フローチャート : 判断 743"/>
        <xdr:cNvSpPr/>
      </xdr:nvSpPr>
      <xdr:spPr>
        <a:xfrm>
          <a:off x="22110700" y="639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45" name="直線コネクタ 744"/>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46" name="フローチャート : 判断 745"/>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38</xdr:row>
      <xdr:rowOff>67327</xdr:rowOff>
    </xdr:from>
    <xdr:ext cx="249299" cy="259045"/>
    <xdr:sp macro="" textlink="">
      <xdr:nvSpPr>
        <xdr:cNvPr id="747" name="テキスト ボックス 746"/>
        <xdr:cNvSpPr txBox="1"/>
      </xdr:nvSpPr>
      <xdr:spPr>
        <a:xfrm>
          <a:off x="2119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48" name="直線コネクタ 747"/>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146050</xdr:rowOff>
    </xdr:from>
    <xdr:to>
      <xdr:col>29</xdr:col>
      <xdr:colOff>568325</xdr:colOff>
      <xdr:row>38</xdr:row>
      <xdr:rowOff>76200</xdr:rowOff>
    </xdr:to>
    <xdr:sp macro="" textlink="">
      <xdr:nvSpPr>
        <xdr:cNvPr id="749" name="フローチャート : 判断 748"/>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38</xdr:row>
      <xdr:rowOff>67327</xdr:rowOff>
    </xdr:from>
    <xdr:ext cx="249299" cy="259045"/>
    <xdr:sp macro="" textlink="">
      <xdr:nvSpPr>
        <xdr:cNvPr id="750" name="テキスト ボックス 749"/>
        <xdr:cNvSpPr txBox="1"/>
      </xdr:nvSpPr>
      <xdr:spPr>
        <a:xfrm>
          <a:off x="2030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25400</xdr:rowOff>
    </xdr:from>
    <xdr:to>
      <xdr:col>28</xdr:col>
      <xdr:colOff>314325</xdr:colOff>
      <xdr:row>38</xdr:row>
      <xdr:rowOff>25400</xdr:rowOff>
    </xdr:to>
    <xdr:cxnSp macro="">
      <xdr:nvCxnSpPr>
        <xdr:cNvPr id="751" name="直線コネクタ 750"/>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146050</xdr:rowOff>
    </xdr:from>
    <xdr:to>
      <xdr:col>28</xdr:col>
      <xdr:colOff>365125</xdr:colOff>
      <xdr:row>38</xdr:row>
      <xdr:rowOff>76200</xdr:rowOff>
    </xdr:to>
    <xdr:sp macro="" textlink="">
      <xdr:nvSpPr>
        <xdr:cNvPr id="752" name="フローチャート : 判断 751"/>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38</xdr:row>
      <xdr:rowOff>67327</xdr:rowOff>
    </xdr:from>
    <xdr:ext cx="249299" cy="259045"/>
    <xdr:sp macro="" textlink="">
      <xdr:nvSpPr>
        <xdr:cNvPr id="753" name="テキスト ボックス 752"/>
        <xdr:cNvSpPr txBox="1"/>
      </xdr:nvSpPr>
      <xdr:spPr>
        <a:xfrm>
          <a:off x="19420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54" name="フローチャート : 判断 753"/>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38</xdr:row>
      <xdr:rowOff>67327</xdr:rowOff>
    </xdr:from>
    <xdr:ext cx="249299" cy="259045"/>
    <xdr:sp macro="" textlink="">
      <xdr:nvSpPr>
        <xdr:cNvPr id="755" name="テキスト ボックス 754"/>
        <xdr:cNvSpPr txBox="1"/>
      </xdr:nvSpPr>
      <xdr:spPr>
        <a:xfrm>
          <a:off x="18531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1" name="円/楕円 760"/>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60977</xdr:rowOff>
    </xdr:from>
    <xdr:ext cx="249299" cy="259045"/>
    <xdr:sp macro="" textlink="">
      <xdr:nvSpPr>
        <xdr:cNvPr id="762" name="諸支出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63" name="円/楕円 762"/>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36</xdr:row>
      <xdr:rowOff>92727</xdr:rowOff>
    </xdr:from>
    <xdr:ext cx="249299" cy="259045"/>
    <xdr:sp macro="" textlink="">
      <xdr:nvSpPr>
        <xdr:cNvPr id="764" name="テキスト ボックス 763"/>
        <xdr:cNvSpPr txBox="1"/>
      </xdr:nvSpPr>
      <xdr:spPr>
        <a:xfrm>
          <a:off x="21198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65" name="円/楕円 764"/>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36</xdr:row>
      <xdr:rowOff>92727</xdr:rowOff>
    </xdr:from>
    <xdr:ext cx="249299" cy="259045"/>
    <xdr:sp macro="" textlink="">
      <xdr:nvSpPr>
        <xdr:cNvPr id="766" name="テキスト ボックス 765"/>
        <xdr:cNvSpPr txBox="1"/>
      </xdr:nvSpPr>
      <xdr:spPr>
        <a:xfrm>
          <a:off x="20309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67" name="円/楕円 766"/>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36</xdr:row>
      <xdr:rowOff>92727</xdr:rowOff>
    </xdr:from>
    <xdr:ext cx="249299" cy="259045"/>
    <xdr:sp macro="" textlink="">
      <xdr:nvSpPr>
        <xdr:cNvPr id="768" name="テキスト ボックス 767"/>
        <xdr:cNvSpPr txBox="1"/>
      </xdr:nvSpPr>
      <xdr:spPr>
        <a:xfrm>
          <a:off x="19420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146050</xdr:rowOff>
    </xdr:from>
    <xdr:to>
      <xdr:col>27</xdr:col>
      <xdr:colOff>161925</xdr:colOff>
      <xdr:row>38</xdr:row>
      <xdr:rowOff>76200</xdr:rowOff>
    </xdr:to>
    <xdr:sp macro="" textlink="">
      <xdr:nvSpPr>
        <xdr:cNvPr id="769" name="円/楕円 768"/>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36</xdr:row>
      <xdr:rowOff>92727</xdr:rowOff>
    </xdr:from>
    <xdr:ext cx="249299" cy="259045"/>
    <xdr:sp macro="" textlink="">
      <xdr:nvSpPr>
        <xdr:cNvPr id="770" name="テキスト ボックス 769"/>
        <xdr:cNvSpPr txBox="1"/>
      </xdr:nvSpPr>
      <xdr:spPr>
        <a:xfrm>
          <a:off x="18531649"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兵庫県平均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総務費・・・市民体育館・運動場の整備などにより増加</a:t>
          </a:r>
          <a:endParaRPr kumimoji="1" lang="en-US" altLang="ja-JP" sz="1300">
            <a:latin typeface="ＭＳ Ｐゴシック"/>
          </a:endParaRPr>
        </a:p>
        <a:p>
          <a:r>
            <a:rPr kumimoji="1" lang="ja-JP" altLang="en-US" sz="1300">
              <a:latin typeface="ＭＳ Ｐゴシック"/>
            </a:rPr>
            <a:t>民生費・・・障害者総合支援事業、認定こども園支援事業などにより増加</a:t>
          </a:r>
          <a:endParaRPr kumimoji="1" lang="en-US" altLang="ja-JP" sz="1300">
            <a:latin typeface="ＭＳ Ｐゴシック"/>
          </a:endParaRPr>
        </a:p>
        <a:p>
          <a:r>
            <a:rPr kumimoji="1" lang="ja-JP" altLang="en-US" sz="1300">
              <a:latin typeface="ＭＳ Ｐゴシック"/>
            </a:rPr>
            <a:t>衛生費・・・市立川西病院への貸付を実施したこと等による増加</a:t>
          </a:r>
          <a:endParaRPr kumimoji="1" lang="en-US" altLang="ja-JP" sz="1300">
            <a:latin typeface="ＭＳ Ｐゴシック"/>
          </a:endParaRPr>
        </a:p>
        <a:p>
          <a:r>
            <a:rPr kumimoji="1" lang="ja-JP" altLang="en-US" sz="1300">
              <a:latin typeface="ＭＳ Ｐゴシック"/>
            </a:rPr>
            <a:t>土木費・・・新名神周辺対策事業などにより増加</a:t>
          </a:r>
        </a:p>
        <a:p>
          <a:r>
            <a:rPr kumimoji="1" lang="ja-JP" altLang="en-US" sz="1300">
              <a:latin typeface="ＭＳ Ｐゴシック"/>
            </a:rPr>
            <a:t>教育費・・・学校耐震化に伴う増加</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年度においては、基金からの繰入れにより赤字を補てんし、実質収支は黒字となっている。</a:t>
          </a:r>
        </a:p>
        <a:p>
          <a:r>
            <a:rPr kumimoji="1" lang="ja-JP" altLang="en-US" sz="1400">
              <a:latin typeface="ＭＳ ゴシック" pitchFamily="49" charset="-128"/>
              <a:ea typeface="ＭＳ ゴシック" pitchFamily="49" charset="-128"/>
            </a:rPr>
            <a:t>　今後は社会保障関連費の増加が見込まれ、非常に厳しい状況が続くと予想されることから、より早期の収支均衡を目標として、さらなる経費節減、財源確保の取り組みを行っていく。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兵庫県川西市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病院事業会計において、平成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年度に、休床中の病床の年度内再開に向けて人材確保等準備を行ったものの、年度内に再開できなかったこと等によって資金不足が拡大し、資金不足比率が</a:t>
          </a:r>
          <a:r>
            <a:rPr kumimoji="1" lang="en-US" altLang="ja-JP" sz="1400">
              <a:latin typeface="ＭＳ ゴシック" pitchFamily="49" charset="-128"/>
              <a:ea typeface="ＭＳ ゴシック" pitchFamily="49" charset="-128"/>
            </a:rPr>
            <a:t>25.8</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年度は、医業収益が増加した一方で、医師の充実、休床中の病棟の再開に伴う看護師の増員の人件費の増加等の医業費用も増加したこと等により、資金不足の拡大要因となったが、市から</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億円の長期貸付等による支援を行い、資金不足の一部解消を図り、資金不足比率が</a:t>
          </a:r>
          <a:r>
            <a:rPr kumimoji="1" lang="en-US" altLang="ja-JP" sz="1400">
              <a:latin typeface="ＭＳ ゴシック" pitchFamily="49" charset="-128"/>
              <a:ea typeface="ＭＳ ゴシック" pitchFamily="49" charset="-128"/>
            </a:rPr>
            <a:t>13.8</a:t>
          </a:r>
          <a:r>
            <a:rPr kumimoji="1" lang="ja-JP" altLang="en-US" sz="1400">
              <a:latin typeface="ＭＳ ゴシック" pitchFamily="49" charset="-128"/>
              <a:ea typeface="ＭＳ ゴシック" pitchFamily="49" charset="-128"/>
            </a:rPr>
            <a:t>％となった。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今後も、経営健全化計画に基づき、関係機関と連携しながら、資金不足解消や経営改善への支援を行っていく。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56562513</v>
      </c>
      <c r="BO4" s="379"/>
      <c r="BP4" s="379"/>
      <c r="BQ4" s="379"/>
      <c r="BR4" s="379"/>
      <c r="BS4" s="379"/>
      <c r="BT4" s="379"/>
      <c r="BU4" s="380"/>
      <c r="BV4" s="378">
        <v>51254808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1.6</v>
      </c>
      <c r="CU4" s="385"/>
      <c r="CV4" s="385"/>
      <c r="CW4" s="385"/>
      <c r="CX4" s="385"/>
      <c r="CY4" s="385"/>
      <c r="CZ4" s="385"/>
      <c r="DA4" s="386"/>
      <c r="DB4" s="384">
        <v>1.5</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55983067</v>
      </c>
      <c r="BO5" s="416"/>
      <c r="BP5" s="416"/>
      <c r="BQ5" s="416"/>
      <c r="BR5" s="416"/>
      <c r="BS5" s="416"/>
      <c r="BT5" s="416"/>
      <c r="BU5" s="417"/>
      <c r="BV5" s="415">
        <v>50635375</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94.4</v>
      </c>
      <c r="CU5" s="413"/>
      <c r="CV5" s="413"/>
      <c r="CW5" s="413"/>
      <c r="CX5" s="413"/>
      <c r="CY5" s="413"/>
      <c r="CZ5" s="413"/>
      <c r="DA5" s="414"/>
      <c r="DB5" s="412">
        <v>96.4</v>
      </c>
      <c r="DC5" s="413"/>
      <c r="DD5" s="413"/>
      <c r="DE5" s="413"/>
      <c r="DF5" s="413"/>
      <c r="DG5" s="413"/>
      <c r="DH5" s="413"/>
      <c r="DI5" s="414"/>
      <c r="DJ5" s="137"/>
      <c r="DK5" s="137"/>
      <c r="DL5" s="137"/>
      <c r="DM5" s="137"/>
      <c r="DN5" s="137"/>
      <c r="DO5" s="137"/>
    </row>
    <row r="6" spans="1:119" ht="18.75" customHeight="1" x14ac:dyDescent="0.15">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579446</v>
      </c>
      <c r="BO6" s="416"/>
      <c r="BP6" s="416"/>
      <c r="BQ6" s="416"/>
      <c r="BR6" s="416"/>
      <c r="BS6" s="416"/>
      <c r="BT6" s="416"/>
      <c r="BU6" s="417"/>
      <c r="BV6" s="415">
        <v>619433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102.8</v>
      </c>
      <c r="CU6" s="453"/>
      <c r="CV6" s="453"/>
      <c r="CW6" s="453"/>
      <c r="CX6" s="453"/>
      <c r="CY6" s="453"/>
      <c r="CZ6" s="453"/>
      <c r="DA6" s="454"/>
      <c r="DB6" s="452">
        <v>106.5</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110155</v>
      </c>
      <c r="BO7" s="416"/>
      <c r="BP7" s="416"/>
      <c r="BQ7" s="416"/>
      <c r="BR7" s="416"/>
      <c r="BS7" s="416"/>
      <c r="BT7" s="416"/>
      <c r="BU7" s="417"/>
      <c r="BV7" s="415">
        <v>183497</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29815576</v>
      </c>
      <c r="CU7" s="416"/>
      <c r="CV7" s="416"/>
      <c r="CW7" s="416"/>
      <c r="CX7" s="416"/>
      <c r="CY7" s="416"/>
      <c r="CZ7" s="416"/>
      <c r="DA7" s="417"/>
      <c r="DB7" s="415">
        <v>29302946</v>
      </c>
      <c r="DC7" s="416"/>
      <c r="DD7" s="416"/>
      <c r="DE7" s="416"/>
      <c r="DF7" s="416"/>
      <c r="DG7" s="416"/>
      <c r="DH7" s="416"/>
      <c r="DI7" s="417"/>
      <c r="DJ7" s="137"/>
      <c r="DK7" s="137"/>
      <c r="DL7" s="137"/>
      <c r="DM7" s="137"/>
      <c r="DN7" s="137"/>
      <c r="DO7" s="137"/>
    </row>
    <row r="8" spans="1:119" ht="18.75" customHeight="1" thickBot="1" x14ac:dyDescent="0.2">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91</v>
      </c>
      <c r="AV8" s="448"/>
      <c r="AW8" s="448"/>
      <c r="AX8" s="448"/>
      <c r="AY8" s="449" t="s">
        <v>92</v>
      </c>
      <c r="AZ8" s="450"/>
      <c r="BA8" s="450"/>
      <c r="BB8" s="450"/>
      <c r="BC8" s="450"/>
      <c r="BD8" s="450"/>
      <c r="BE8" s="450"/>
      <c r="BF8" s="450"/>
      <c r="BG8" s="450"/>
      <c r="BH8" s="450"/>
      <c r="BI8" s="450"/>
      <c r="BJ8" s="450"/>
      <c r="BK8" s="450"/>
      <c r="BL8" s="450"/>
      <c r="BM8" s="451"/>
      <c r="BN8" s="415">
        <v>469291</v>
      </c>
      <c r="BO8" s="416"/>
      <c r="BP8" s="416"/>
      <c r="BQ8" s="416"/>
      <c r="BR8" s="416"/>
      <c r="BS8" s="416"/>
      <c r="BT8" s="416"/>
      <c r="BU8" s="417"/>
      <c r="BV8" s="415">
        <v>435936</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0.74</v>
      </c>
      <c r="CU8" s="456"/>
      <c r="CV8" s="456"/>
      <c r="CW8" s="456"/>
      <c r="CX8" s="456"/>
      <c r="CY8" s="456"/>
      <c r="CZ8" s="456"/>
      <c r="DA8" s="457"/>
      <c r="DB8" s="455">
        <v>0.73</v>
      </c>
      <c r="DC8" s="456"/>
      <c r="DD8" s="456"/>
      <c r="DE8" s="456"/>
      <c r="DF8" s="456"/>
      <c r="DG8" s="456"/>
      <c r="DH8" s="456"/>
      <c r="DI8" s="457"/>
      <c r="DJ8" s="137"/>
      <c r="DK8" s="137"/>
      <c r="DL8" s="137"/>
      <c r="DM8" s="137"/>
      <c r="DN8" s="137"/>
      <c r="DO8" s="137"/>
    </row>
    <row r="9" spans="1:119" ht="18.75" customHeight="1" thickBot="1" x14ac:dyDescent="0.2">
      <c r="A9" s="138"/>
      <c r="B9" s="409" t="s">
        <v>94</v>
      </c>
      <c r="C9" s="410"/>
      <c r="D9" s="410"/>
      <c r="E9" s="410"/>
      <c r="F9" s="410"/>
      <c r="G9" s="410"/>
      <c r="H9" s="410"/>
      <c r="I9" s="410"/>
      <c r="J9" s="410"/>
      <c r="K9" s="458"/>
      <c r="L9" s="459" t="s">
        <v>95</v>
      </c>
      <c r="M9" s="460"/>
      <c r="N9" s="460"/>
      <c r="O9" s="460"/>
      <c r="P9" s="460"/>
      <c r="Q9" s="461"/>
      <c r="R9" s="462">
        <v>156375</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77</v>
      </c>
      <c r="AV9" s="448"/>
      <c r="AW9" s="448"/>
      <c r="AX9" s="448"/>
      <c r="AY9" s="449" t="s">
        <v>98</v>
      </c>
      <c r="AZ9" s="450"/>
      <c r="BA9" s="450"/>
      <c r="BB9" s="450"/>
      <c r="BC9" s="450"/>
      <c r="BD9" s="450"/>
      <c r="BE9" s="450"/>
      <c r="BF9" s="450"/>
      <c r="BG9" s="450"/>
      <c r="BH9" s="450"/>
      <c r="BI9" s="450"/>
      <c r="BJ9" s="450"/>
      <c r="BK9" s="450"/>
      <c r="BL9" s="450"/>
      <c r="BM9" s="451"/>
      <c r="BN9" s="415">
        <v>33355</v>
      </c>
      <c r="BO9" s="416"/>
      <c r="BP9" s="416"/>
      <c r="BQ9" s="416"/>
      <c r="BR9" s="416"/>
      <c r="BS9" s="416"/>
      <c r="BT9" s="416"/>
      <c r="BU9" s="417"/>
      <c r="BV9" s="415">
        <v>21616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15.9</v>
      </c>
      <c r="CU9" s="413"/>
      <c r="CV9" s="413"/>
      <c r="CW9" s="413"/>
      <c r="CX9" s="413"/>
      <c r="CY9" s="413"/>
      <c r="CZ9" s="413"/>
      <c r="DA9" s="414"/>
      <c r="DB9" s="412">
        <v>18.3</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100</v>
      </c>
      <c r="M10" s="445"/>
      <c r="N10" s="445"/>
      <c r="O10" s="445"/>
      <c r="P10" s="445"/>
      <c r="Q10" s="446"/>
      <c r="R10" s="466">
        <v>156423</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77</v>
      </c>
      <c r="AV10" s="448"/>
      <c r="AW10" s="448"/>
      <c r="AX10" s="448"/>
      <c r="AY10" s="449" t="s">
        <v>102</v>
      </c>
      <c r="AZ10" s="450"/>
      <c r="BA10" s="450"/>
      <c r="BB10" s="450"/>
      <c r="BC10" s="450"/>
      <c r="BD10" s="450"/>
      <c r="BE10" s="450"/>
      <c r="BF10" s="450"/>
      <c r="BG10" s="450"/>
      <c r="BH10" s="450"/>
      <c r="BI10" s="450"/>
      <c r="BJ10" s="450"/>
      <c r="BK10" s="450"/>
      <c r="BL10" s="450"/>
      <c r="BM10" s="451"/>
      <c r="BN10" s="415">
        <v>206</v>
      </c>
      <c r="BO10" s="416"/>
      <c r="BP10" s="416"/>
      <c r="BQ10" s="416"/>
      <c r="BR10" s="416"/>
      <c r="BS10" s="416"/>
      <c r="BT10" s="416"/>
      <c r="BU10" s="417"/>
      <c r="BV10" s="415">
        <v>210</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77</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x14ac:dyDescent="0.15">
      <c r="A12" s="138"/>
      <c r="B12" s="475" t="s">
        <v>110</v>
      </c>
      <c r="C12" s="476"/>
      <c r="D12" s="476"/>
      <c r="E12" s="476"/>
      <c r="F12" s="476"/>
      <c r="G12" s="476"/>
      <c r="H12" s="476"/>
      <c r="I12" s="476"/>
      <c r="J12" s="476"/>
      <c r="K12" s="477"/>
      <c r="L12" s="484" t="s">
        <v>111</v>
      </c>
      <c r="M12" s="485"/>
      <c r="N12" s="485"/>
      <c r="O12" s="485"/>
      <c r="P12" s="485"/>
      <c r="Q12" s="486"/>
      <c r="R12" s="487">
        <v>160154</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119</v>
      </c>
      <c r="N13" s="504"/>
      <c r="O13" s="504"/>
      <c r="P13" s="504"/>
      <c r="Q13" s="505"/>
      <c r="R13" s="496">
        <v>158939</v>
      </c>
      <c r="S13" s="497"/>
      <c r="T13" s="497"/>
      <c r="U13" s="497"/>
      <c r="V13" s="498"/>
      <c r="W13" s="431" t="s">
        <v>120</v>
      </c>
      <c r="X13" s="432"/>
      <c r="Y13" s="432"/>
      <c r="Z13" s="432"/>
      <c r="AA13" s="432"/>
      <c r="AB13" s="422"/>
      <c r="AC13" s="466">
        <v>548</v>
      </c>
      <c r="AD13" s="467"/>
      <c r="AE13" s="467"/>
      <c r="AF13" s="467"/>
      <c r="AG13" s="506"/>
      <c r="AH13" s="466">
        <v>627</v>
      </c>
      <c r="AI13" s="467"/>
      <c r="AJ13" s="467"/>
      <c r="AK13" s="467"/>
      <c r="AL13" s="468"/>
      <c r="AM13" s="444" t="s">
        <v>121</v>
      </c>
      <c r="AN13" s="445"/>
      <c r="AO13" s="445"/>
      <c r="AP13" s="445"/>
      <c r="AQ13" s="445"/>
      <c r="AR13" s="445"/>
      <c r="AS13" s="445"/>
      <c r="AT13" s="446"/>
      <c r="AU13" s="447" t="s">
        <v>122</v>
      </c>
      <c r="AV13" s="448"/>
      <c r="AW13" s="448"/>
      <c r="AX13" s="448"/>
      <c r="AY13" s="449" t="s">
        <v>123</v>
      </c>
      <c r="AZ13" s="450"/>
      <c r="BA13" s="450"/>
      <c r="BB13" s="450"/>
      <c r="BC13" s="450"/>
      <c r="BD13" s="450"/>
      <c r="BE13" s="450"/>
      <c r="BF13" s="450"/>
      <c r="BG13" s="450"/>
      <c r="BH13" s="450"/>
      <c r="BI13" s="450"/>
      <c r="BJ13" s="450"/>
      <c r="BK13" s="450"/>
      <c r="BL13" s="450"/>
      <c r="BM13" s="451"/>
      <c r="BN13" s="415">
        <v>33561</v>
      </c>
      <c r="BO13" s="416"/>
      <c r="BP13" s="416"/>
      <c r="BQ13" s="416"/>
      <c r="BR13" s="416"/>
      <c r="BS13" s="416"/>
      <c r="BT13" s="416"/>
      <c r="BU13" s="417"/>
      <c r="BV13" s="415">
        <v>21826</v>
      </c>
      <c r="BW13" s="416"/>
      <c r="BX13" s="416"/>
      <c r="BY13" s="416"/>
      <c r="BZ13" s="416"/>
      <c r="CA13" s="416"/>
      <c r="CB13" s="416"/>
      <c r="CC13" s="417"/>
      <c r="CD13" s="418" t="s">
        <v>124</v>
      </c>
      <c r="CE13" s="419"/>
      <c r="CF13" s="419"/>
      <c r="CG13" s="419"/>
      <c r="CH13" s="419"/>
      <c r="CI13" s="419"/>
      <c r="CJ13" s="419"/>
      <c r="CK13" s="419"/>
      <c r="CL13" s="419"/>
      <c r="CM13" s="419"/>
      <c r="CN13" s="419"/>
      <c r="CO13" s="419"/>
      <c r="CP13" s="419"/>
      <c r="CQ13" s="419"/>
      <c r="CR13" s="419"/>
      <c r="CS13" s="420"/>
      <c r="CT13" s="412">
        <v>12.2</v>
      </c>
      <c r="CU13" s="413"/>
      <c r="CV13" s="413"/>
      <c r="CW13" s="413"/>
      <c r="CX13" s="413"/>
      <c r="CY13" s="413"/>
      <c r="CZ13" s="413"/>
      <c r="DA13" s="414"/>
      <c r="DB13" s="412">
        <v>11.9</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125</v>
      </c>
      <c r="M14" s="494"/>
      <c r="N14" s="494"/>
      <c r="O14" s="494"/>
      <c r="P14" s="494"/>
      <c r="Q14" s="495"/>
      <c r="R14" s="496">
        <v>160676</v>
      </c>
      <c r="S14" s="497"/>
      <c r="T14" s="497"/>
      <c r="U14" s="497"/>
      <c r="V14" s="498"/>
      <c r="W14" s="405"/>
      <c r="X14" s="406"/>
      <c r="Y14" s="406"/>
      <c r="Z14" s="406"/>
      <c r="AA14" s="406"/>
      <c r="AB14" s="395"/>
      <c r="AC14" s="499">
        <v>0.9</v>
      </c>
      <c r="AD14" s="500"/>
      <c r="AE14" s="500"/>
      <c r="AF14" s="500"/>
      <c r="AG14" s="501"/>
      <c r="AH14" s="499">
        <v>0.9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126</v>
      </c>
      <c r="CE14" s="508"/>
      <c r="CF14" s="508"/>
      <c r="CG14" s="508"/>
      <c r="CH14" s="508"/>
      <c r="CI14" s="508"/>
      <c r="CJ14" s="508"/>
      <c r="CK14" s="508"/>
      <c r="CL14" s="508"/>
      <c r="CM14" s="508"/>
      <c r="CN14" s="508"/>
      <c r="CO14" s="508"/>
      <c r="CP14" s="508"/>
      <c r="CQ14" s="508"/>
      <c r="CR14" s="508"/>
      <c r="CS14" s="509"/>
      <c r="CT14" s="510">
        <v>114.1</v>
      </c>
      <c r="CU14" s="511"/>
      <c r="CV14" s="511"/>
      <c r="CW14" s="511"/>
      <c r="CX14" s="511"/>
      <c r="CY14" s="511"/>
      <c r="CZ14" s="511"/>
      <c r="DA14" s="512"/>
      <c r="DB14" s="510">
        <v>133.4</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119</v>
      </c>
      <c r="N15" s="504"/>
      <c r="O15" s="504"/>
      <c r="P15" s="504"/>
      <c r="Q15" s="505"/>
      <c r="R15" s="496">
        <v>159457</v>
      </c>
      <c r="S15" s="497"/>
      <c r="T15" s="497"/>
      <c r="U15" s="497"/>
      <c r="V15" s="498"/>
      <c r="W15" s="431" t="s">
        <v>127</v>
      </c>
      <c r="X15" s="432"/>
      <c r="Y15" s="432"/>
      <c r="Z15" s="432"/>
      <c r="AA15" s="432"/>
      <c r="AB15" s="422"/>
      <c r="AC15" s="466">
        <v>13370</v>
      </c>
      <c r="AD15" s="467"/>
      <c r="AE15" s="467"/>
      <c r="AF15" s="467"/>
      <c r="AG15" s="506"/>
      <c r="AH15" s="466">
        <v>16483</v>
      </c>
      <c r="AI15" s="467"/>
      <c r="AJ15" s="467"/>
      <c r="AK15" s="467"/>
      <c r="AL15" s="468"/>
      <c r="AM15" s="444"/>
      <c r="AN15" s="445"/>
      <c r="AO15" s="445"/>
      <c r="AP15" s="445"/>
      <c r="AQ15" s="445"/>
      <c r="AR15" s="445"/>
      <c r="AS15" s="445"/>
      <c r="AT15" s="446"/>
      <c r="AU15" s="447"/>
      <c r="AV15" s="448"/>
      <c r="AW15" s="448"/>
      <c r="AX15" s="448"/>
      <c r="AY15" s="375" t="s">
        <v>128</v>
      </c>
      <c r="AZ15" s="376"/>
      <c r="BA15" s="376"/>
      <c r="BB15" s="376"/>
      <c r="BC15" s="376"/>
      <c r="BD15" s="376"/>
      <c r="BE15" s="376"/>
      <c r="BF15" s="376"/>
      <c r="BG15" s="376"/>
      <c r="BH15" s="376"/>
      <c r="BI15" s="376"/>
      <c r="BJ15" s="376"/>
      <c r="BK15" s="376"/>
      <c r="BL15" s="376"/>
      <c r="BM15" s="377"/>
      <c r="BN15" s="378">
        <v>16703273</v>
      </c>
      <c r="BO15" s="379"/>
      <c r="BP15" s="379"/>
      <c r="BQ15" s="379"/>
      <c r="BR15" s="379"/>
      <c r="BS15" s="379"/>
      <c r="BT15" s="379"/>
      <c r="BU15" s="380"/>
      <c r="BV15" s="378">
        <v>16112386</v>
      </c>
      <c r="BW15" s="379"/>
      <c r="BX15" s="379"/>
      <c r="BY15" s="379"/>
      <c r="BZ15" s="379"/>
      <c r="CA15" s="379"/>
      <c r="CB15" s="379"/>
      <c r="CC15" s="380"/>
      <c r="CD15" s="513" t="s">
        <v>129</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130</v>
      </c>
      <c r="M16" s="524"/>
      <c r="N16" s="524"/>
      <c r="O16" s="524"/>
      <c r="P16" s="524"/>
      <c r="Q16" s="525"/>
      <c r="R16" s="516" t="s">
        <v>131</v>
      </c>
      <c r="S16" s="517"/>
      <c r="T16" s="517"/>
      <c r="U16" s="517"/>
      <c r="V16" s="518"/>
      <c r="W16" s="405"/>
      <c r="X16" s="406"/>
      <c r="Y16" s="406"/>
      <c r="Z16" s="406"/>
      <c r="AA16" s="406"/>
      <c r="AB16" s="395"/>
      <c r="AC16" s="499">
        <v>21.8</v>
      </c>
      <c r="AD16" s="500"/>
      <c r="AE16" s="500"/>
      <c r="AF16" s="500"/>
      <c r="AG16" s="501"/>
      <c r="AH16" s="499">
        <v>24</v>
      </c>
      <c r="AI16" s="500"/>
      <c r="AJ16" s="500"/>
      <c r="AK16" s="500"/>
      <c r="AL16" s="502"/>
      <c r="AM16" s="444"/>
      <c r="AN16" s="445"/>
      <c r="AO16" s="445"/>
      <c r="AP16" s="445"/>
      <c r="AQ16" s="445"/>
      <c r="AR16" s="445"/>
      <c r="AS16" s="445"/>
      <c r="AT16" s="446"/>
      <c r="AU16" s="447"/>
      <c r="AV16" s="448"/>
      <c r="AW16" s="448"/>
      <c r="AX16" s="448"/>
      <c r="AY16" s="449" t="s">
        <v>132</v>
      </c>
      <c r="AZ16" s="450"/>
      <c r="BA16" s="450"/>
      <c r="BB16" s="450"/>
      <c r="BC16" s="450"/>
      <c r="BD16" s="450"/>
      <c r="BE16" s="450"/>
      <c r="BF16" s="450"/>
      <c r="BG16" s="450"/>
      <c r="BH16" s="450"/>
      <c r="BI16" s="450"/>
      <c r="BJ16" s="450"/>
      <c r="BK16" s="450"/>
      <c r="BL16" s="450"/>
      <c r="BM16" s="451"/>
      <c r="BN16" s="415">
        <v>22713555</v>
      </c>
      <c r="BO16" s="416"/>
      <c r="BP16" s="416"/>
      <c r="BQ16" s="416"/>
      <c r="BR16" s="416"/>
      <c r="BS16" s="416"/>
      <c r="BT16" s="416"/>
      <c r="BU16" s="417"/>
      <c r="BV16" s="415">
        <v>21845005</v>
      </c>
      <c r="BW16" s="416"/>
      <c r="BX16" s="416"/>
      <c r="BY16" s="416"/>
      <c r="BZ16" s="416"/>
      <c r="CA16" s="416"/>
      <c r="CB16" s="416"/>
      <c r="CC16" s="417"/>
      <c r="CD16" s="152"/>
      <c r="CE16" s="522" t="s">
        <v>133</v>
      </c>
      <c r="CF16" s="522"/>
      <c r="CG16" s="522"/>
      <c r="CH16" s="522"/>
      <c r="CI16" s="522"/>
      <c r="CJ16" s="522"/>
      <c r="CK16" s="522"/>
      <c r="CL16" s="522"/>
      <c r="CM16" s="522"/>
      <c r="CN16" s="522"/>
      <c r="CO16" s="522"/>
      <c r="CP16" s="522"/>
      <c r="CQ16" s="522"/>
      <c r="CR16" s="522"/>
      <c r="CS16" s="523"/>
      <c r="CT16" s="412">
        <v>13.8</v>
      </c>
      <c r="CU16" s="413"/>
      <c r="CV16" s="413"/>
      <c r="CW16" s="413"/>
      <c r="CX16" s="413"/>
      <c r="CY16" s="413"/>
      <c r="CZ16" s="413"/>
      <c r="DA16" s="414"/>
      <c r="DB16" s="412">
        <v>25.8</v>
      </c>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19" t="s">
        <v>134</v>
      </c>
      <c r="N17" s="520"/>
      <c r="O17" s="520"/>
      <c r="P17" s="520"/>
      <c r="Q17" s="521"/>
      <c r="R17" s="516" t="s">
        <v>131</v>
      </c>
      <c r="S17" s="517"/>
      <c r="T17" s="517"/>
      <c r="U17" s="517"/>
      <c r="V17" s="518"/>
      <c r="W17" s="431" t="s">
        <v>135</v>
      </c>
      <c r="X17" s="432"/>
      <c r="Y17" s="432"/>
      <c r="Z17" s="432"/>
      <c r="AA17" s="432"/>
      <c r="AB17" s="422"/>
      <c r="AC17" s="466">
        <v>47517</v>
      </c>
      <c r="AD17" s="467"/>
      <c r="AE17" s="467"/>
      <c r="AF17" s="467"/>
      <c r="AG17" s="506"/>
      <c r="AH17" s="466">
        <v>50116</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21209289</v>
      </c>
      <c r="BO17" s="416"/>
      <c r="BP17" s="416"/>
      <c r="BQ17" s="416"/>
      <c r="BR17" s="416"/>
      <c r="BS17" s="416"/>
      <c r="BT17" s="416"/>
      <c r="BU17" s="417"/>
      <c r="BV17" s="415">
        <v>20699333</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137</v>
      </c>
      <c r="C18" s="458"/>
      <c r="D18" s="458"/>
      <c r="E18" s="527"/>
      <c r="F18" s="527"/>
      <c r="G18" s="527"/>
      <c r="H18" s="527"/>
      <c r="I18" s="527"/>
      <c r="J18" s="527"/>
      <c r="K18" s="527"/>
      <c r="L18" s="528">
        <v>53.44</v>
      </c>
      <c r="M18" s="528"/>
      <c r="N18" s="528"/>
      <c r="O18" s="528"/>
      <c r="P18" s="528"/>
      <c r="Q18" s="528"/>
      <c r="R18" s="529"/>
      <c r="S18" s="529"/>
      <c r="T18" s="529"/>
      <c r="U18" s="529"/>
      <c r="V18" s="530"/>
      <c r="W18" s="433"/>
      <c r="X18" s="434"/>
      <c r="Y18" s="434"/>
      <c r="Z18" s="434"/>
      <c r="AA18" s="434"/>
      <c r="AB18" s="425"/>
      <c r="AC18" s="531">
        <v>77.3</v>
      </c>
      <c r="AD18" s="532"/>
      <c r="AE18" s="532"/>
      <c r="AF18" s="532"/>
      <c r="AG18" s="533"/>
      <c r="AH18" s="531">
        <v>73.099999999999994</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29206551</v>
      </c>
      <c r="BO18" s="416"/>
      <c r="BP18" s="416"/>
      <c r="BQ18" s="416"/>
      <c r="BR18" s="416"/>
      <c r="BS18" s="416"/>
      <c r="BT18" s="416"/>
      <c r="BU18" s="417"/>
      <c r="BV18" s="415">
        <v>28932350</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139</v>
      </c>
      <c r="C19" s="458"/>
      <c r="D19" s="458"/>
      <c r="E19" s="527"/>
      <c r="F19" s="527"/>
      <c r="G19" s="527"/>
      <c r="H19" s="527"/>
      <c r="I19" s="527"/>
      <c r="J19" s="527"/>
      <c r="K19" s="527"/>
      <c r="L19" s="535">
        <v>2926</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37316814</v>
      </c>
      <c r="BO19" s="416"/>
      <c r="BP19" s="416"/>
      <c r="BQ19" s="416"/>
      <c r="BR19" s="416"/>
      <c r="BS19" s="416"/>
      <c r="BT19" s="416"/>
      <c r="BU19" s="417"/>
      <c r="BV19" s="415">
        <v>34255531</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141</v>
      </c>
      <c r="C20" s="458"/>
      <c r="D20" s="458"/>
      <c r="E20" s="527"/>
      <c r="F20" s="527"/>
      <c r="G20" s="527"/>
      <c r="H20" s="527"/>
      <c r="I20" s="527"/>
      <c r="J20" s="527"/>
      <c r="K20" s="527"/>
      <c r="L20" s="535">
        <v>62675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54844482</v>
      </c>
      <c r="BO23" s="416"/>
      <c r="BP23" s="416"/>
      <c r="BQ23" s="416"/>
      <c r="BR23" s="416"/>
      <c r="BS23" s="416"/>
      <c r="BT23" s="416"/>
      <c r="BU23" s="417"/>
      <c r="BV23" s="415">
        <v>51813780</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150</v>
      </c>
      <c r="F24" s="445"/>
      <c r="G24" s="445"/>
      <c r="H24" s="445"/>
      <c r="I24" s="445"/>
      <c r="J24" s="445"/>
      <c r="K24" s="446"/>
      <c r="L24" s="466">
        <v>1</v>
      </c>
      <c r="M24" s="467"/>
      <c r="N24" s="467"/>
      <c r="O24" s="467"/>
      <c r="P24" s="506"/>
      <c r="Q24" s="466">
        <v>8364</v>
      </c>
      <c r="R24" s="467"/>
      <c r="S24" s="467"/>
      <c r="T24" s="467"/>
      <c r="U24" s="467"/>
      <c r="V24" s="506"/>
      <c r="W24" s="561"/>
      <c r="X24" s="549"/>
      <c r="Y24" s="550"/>
      <c r="Z24" s="465" t="s">
        <v>151</v>
      </c>
      <c r="AA24" s="445"/>
      <c r="AB24" s="445"/>
      <c r="AC24" s="445"/>
      <c r="AD24" s="445"/>
      <c r="AE24" s="445"/>
      <c r="AF24" s="445"/>
      <c r="AG24" s="446"/>
      <c r="AH24" s="466">
        <v>851</v>
      </c>
      <c r="AI24" s="467"/>
      <c r="AJ24" s="467"/>
      <c r="AK24" s="467"/>
      <c r="AL24" s="506"/>
      <c r="AM24" s="466">
        <v>2671289</v>
      </c>
      <c r="AN24" s="467"/>
      <c r="AO24" s="467"/>
      <c r="AP24" s="467"/>
      <c r="AQ24" s="467"/>
      <c r="AR24" s="506"/>
      <c r="AS24" s="466">
        <v>3139</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36295928</v>
      </c>
      <c r="BO24" s="416"/>
      <c r="BP24" s="416"/>
      <c r="BQ24" s="416"/>
      <c r="BR24" s="416"/>
      <c r="BS24" s="416"/>
      <c r="BT24" s="416"/>
      <c r="BU24" s="417"/>
      <c r="BV24" s="415">
        <v>34416424</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153</v>
      </c>
      <c r="F25" s="445"/>
      <c r="G25" s="445"/>
      <c r="H25" s="445"/>
      <c r="I25" s="445"/>
      <c r="J25" s="445"/>
      <c r="K25" s="446"/>
      <c r="L25" s="466">
        <v>2</v>
      </c>
      <c r="M25" s="467"/>
      <c r="N25" s="467"/>
      <c r="O25" s="467"/>
      <c r="P25" s="506"/>
      <c r="Q25" s="466">
        <v>7195</v>
      </c>
      <c r="R25" s="467"/>
      <c r="S25" s="467"/>
      <c r="T25" s="467"/>
      <c r="U25" s="467"/>
      <c r="V25" s="506"/>
      <c r="W25" s="561"/>
      <c r="X25" s="549"/>
      <c r="Y25" s="550"/>
      <c r="Z25" s="465" t="s">
        <v>154</v>
      </c>
      <c r="AA25" s="445"/>
      <c r="AB25" s="445"/>
      <c r="AC25" s="445"/>
      <c r="AD25" s="445"/>
      <c r="AE25" s="445"/>
      <c r="AF25" s="445"/>
      <c r="AG25" s="446"/>
      <c r="AH25" s="466">
        <v>148</v>
      </c>
      <c r="AI25" s="467"/>
      <c r="AJ25" s="467"/>
      <c r="AK25" s="467"/>
      <c r="AL25" s="506"/>
      <c r="AM25" s="466">
        <v>428460</v>
      </c>
      <c r="AN25" s="467"/>
      <c r="AO25" s="467"/>
      <c r="AP25" s="467"/>
      <c r="AQ25" s="467"/>
      <c r="AR25" s="506"/>
      <c r="AS25" s="466">
        <v>2895</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31318404</v>
      </c>
      <c r="BO25" s="379"/>
      <c r="BP25" s="379"/>
      <c r="BQ25" s="379"/>
      <c r="BR25" s="379"/>
      <c r="BS25" s="379"/>
      <c r="BT25" s="379"/>
      <c r="BU25" s="380"/>
      <c r="BV25" s="378">
        <v>33006077</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156</v>
      </c>
      <c r="F26" s="445"/>
      <c r="G26" s="445"/>
      <c r="H26" s="445"/>
      <c r="I26" s="445"/>
      <c r="J26" s="445"/>
      <c r="K26" s="446"/>
      <c r="L26" s="466">
        <v>1</v>
      </c>
      <c r="M26" s="467"/>
      <c r="N26" s="467"/>
      <c r="O26" s="467"/>
      <c r="P26" s="506"/>
      <c r="Q26" s="466">
        <v>6642</v>
      </c>
      <c r="R26" s="467"/>
      <c r="S26" s="467"/>
      <c r="T26" s="467"/>
      <c r="U26" s="467"/>
      <c r="V26" s="506"/>
      <c r="W26" s="561"/>
      <c r="X26" s="549"/>
      <c r="Y26" s="550"/>
      <c r="Z26" s="465" t="s">
        <v>157</v>
      </c>
      <c r="AA26" s="571"/>
      <c r="AB26" s="571"/>
      <c r="AC26" s="571"/>
      <c r="AD26" s="571"/>
      <c r="AE26" s="571"/>
      <c r="AF26" s="571"/>
      <c r="AG26" s="572"/>
      <c r="AH26" s="466">
        <v>142</v>
      </c>
      <c r="AI26" s="467"/>
      <c r="AJ26" s="467"/>
      <c r="AK26" s="467"/>
      <c r="AL26" s="506"/>
      <c r="AM26" s="466">
        <v>479392</v>
      </c>
      <c r="AN26" s="467"/>
      <c r="AO26" s="467"/>
      <c r="AP26" s="467"/>
      <c r="AQ26" s="467"/>
      <c r="AR26" s="506"/>
      <c r="AS26" s="466">
        <v>3376</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45"/>
      <c r="G27" s="445"/>
      <c r="H27" s="445"/>
      <c r="I27" s="445"/>
      <c r="J27" s="445"/>
      <c r="K27" s="446"/>
      <c r="L27" s="466">
        <v>1</v>
      </c>
      <c r="M27" s="467"/>
      <c r="N27" s="467"/>
      <c r="O27" s="467"/>
      <c r="P27" s="506"/>
      <c r="Q27" s="466">
        <v>7280</v>
      </c>
      <c r="R27" s="467"/>
      <c r="S27" s="467"/>
      <c r="T27" s="467"/>
      <c r="U27" s="467"/>
      <c r="V27" s="506"/>
      <c r="W27" s="561"/>
      <c r="X27" s="549"/>
      <c r="Y27" s="550"/>
      <c r="Z27" s="465" t="s">
        <v>160</v>
      </c>
      <c r="AA27" s="445"/>
      <c r="AB27" s="445"/>
      <c r="AC27" s="445"/>
      <c r="AD27" s="445"/>
      <c r="AE27" s="445"/>
      <c r="AF27" s="445"/>
      <c r="AG27" s="446"/>
      <c r="AH27" s="466">
        <v>55</v>
      </c>
      <c r="AI27" s="467"/>
      <c r="AJ27" s="467"/>
      <c r="AK27" s="467"/>
      <c r="AL27" s="506"/>
      <c r="AM27" s="466">
        <v>182755</v>
      </c>
      <c r="AN27" s="467"/>
      <c r="AO27" s="467"/>
      <c r="AP27" s="467"/>
      <c r="AQ27" s="467"/>
      <c r="AR27" s="506"/>
      <c r="AS27" s="466">
        <v>3323</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t="s">
        <v>117</v>
      </c>
      <c r="BO27" s="585"/>
      <c r="BP27" s="585"/>
      <c r="BQ27" s="585"/>
      <c r="BR27" s="585"/>
      <c r="BS27" s="585"/>
      <c r="BT27" s="585"/>
      <c r="BU27" s="586"/>
      <c r="BV27" s="584" t="s">
        <v>117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45"/>
      <c r="G28" s="445"/>
      <c r="H28" s="445"/>
      <c r="I28" s="445"/>
      <c r="J28" s="445"/>
      <c r="K28" s="446"/>
      <c r="L28" s="466">
        <v>1</v>
      </c>
      <c r="M28" s="467"/>
      <c r="N28" s="467"/>
      <c r="O28" s="467"/>
      <c r="P28" s="506"/>
      <c r="Q28" s="466">
        <v>6530</v>
      </c>
      <c r="R28" s="467"/>
      <c r="S28" s="467"/>
      <c r="T28" s="467"/>
      <c r="U28" s="467"/>
      <c r="V28" s="506"/>
      <c r="W28" s="561"/>
      <c r="X28" s="549"/>
      <c r="Y28" s="550"/>
      <c r="Z28" s="465" t="s">
        <v>163</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836159</v>
      </c>
      <c r="BO28" s="379"/>
      <c r="BP28" s="379"/>
      <c r="BQ28" s="379"/>
      <c r="BR28" s="379"/>
      <c r="BS28" s="379"/>
      <c r="BT28" s="379"/>
      <c r="BU28" s="380"/>
      <c r="BV28" s="378">
        <v>835953</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45"/>
      <c r="G29" s="445"/>
      <c r="H29" s="445"/>
      <c r="I29" s="445"/>
      <c r="J29" s="445"/>
      <c r="K29" s="446"/>
      <c r="L29" s="466">
        <v>24</v>
      </c>
      <c r="M29" s="467"/>
      <c r="N29" s="467"/>
      <c r="O29" s="467"/>
      <c r="P29" s="506"/>
      <c r="Q29" s="466">
        <v>5920</v>
      </c>
      <c r="R29" s="467"/>
      <c r="S29" s="467"/>
      <c r="T29" s="467"/>
      <c r="U29" s="467"/>
      <c r="V29" s="506"/>
      <c r="W29" s="562"/>
      <c r="X29" s="563"/>
      <c r="Y29" s="564"/>
      <c r="Z29" s="465" t="s">
        <v>167</v>
      </c>
      <c r="AA29" s="445"/>
      <c r="AB29" s="445"/>
      <c r="AC29" s="445"/>
      <c r="AD29" s="445"/>
      <c r="AE29" s="445"/>
      <c r="AF29" s="445"/>
      <c r="AG29" s="446"/>
      <c r="AH29" s="466">
        <v>906</v>
      </c>
      <c r="AI29" s="467"/>
      <c r="AJ29" s="467"/>
      <c r="AK29" s="467"/>
      <c r="AL29" s="506"/>
      <c r="AM29" s="466">
        <v>2854044</v>
      </c>
      <c r="AN29" s="467"/>
      <c r="AO29" s="467"/>
      <c r="AP29" s="467"/>
      <c r="AQ29" s="467"/>
      <c r="AR29" s="506"/>
      <c r="AS29" s="466">
        <v>3150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1173691</v>
      </c>
      <c r="BO29" s="416"/>
      <c r="BP29" s="416"/>
      <c r="BQ29" s="416"/>
      <c r="BR29" s="416"/>
      <c r="BS29" s="416"/>
      <c r="BT29" s="416"/>
      <c r="BU29" s="417"/>
      <c r="BV29" s="415">
        <v>362285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102.1</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1772756</v>
      </c>
      <c r="BO30" s="585"/>
      <c r="BP30" s="585"/>
      <c r="BQ30" s="585"/>
      <c r="BR30" s="585"/>
      <c r="BS30" s="585"/>
      <c r="BT30" s="585"/>
      <c r="BU30" s="586"/>
      <c r="BV30" s="584">
        <v>1279137</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国民健康保険事業特別会計</v>
      </c>
      <c r="X34" s="597"/>
      <c r="Y34" s="597"/>
      <c r="Z34" s="597"/>
      <c r="AA34" s="597"/>
      <c r="AB34" s="597"/>
      <c r="AC34" s="597"/>
      <c r="AD34" s="597"/>
      <c r="AE34" s="597"/>
      <c r="AF34" s="597"/>
      <c r="AG34" s="597"/>
      <c r="AH34" s="597"/>
      <c r="AI34" s="597"/>
      <c r="AJ34" s="597"/>
      <c r="AK34" s="597"/>
      <c r="AL34" s="165"/>
      <c r="AM34" s="596">
        <f>IF(AO34="","",MAX(C34:D43,U34:V43)+1)</f>
        <v>8</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猪名川上流広域ごみ処理施設組合</v>
      </c>
      <c r="BZ34" s="597"/>
      <c r="CA34" s="597"/>
      <c r="CB34" s="597"/>
      <c r="CC34" s="597"/>
      <c r="CD34" s="597"/>
      <c r="CE34" s="597"/>
      <c r="CF34" s="597"/>
      <c r="CG34" s="597"/>
      <c r="CH34" s="597"/>
      <c r="CI34" s="597"/>
      <c r="CJ34" s="597"/>
      <c r="CK34" s="597"/>
      <c r="CL34" s="597"/>
      <c r="CM34" s="597"/>
      <c r="CN34" s="165"/>
      <c r="CO34" s="596">
        <f>IF(CQ34="","",MAX(C34:D43,U34:V43,AM34:AN43,BE34:BF43,BW34:BX43)+1)</f>
        <v>16</v>
      </c>
      <c r="CP34" s="596"/>
      <c r="CQ34" s="597" t="str">
        <f>IF('各会計、関係団体の財政状況及び健全化判断比率'!BS7="","",'各会計、関係団体の財政状況及び健全化判断比率'!BS7)</f>
        <v>川西市土地開発公社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用地先行取得事業特別会計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後期高齢者医療事業特別会計</v>
      </c>
      <c r="X35" s="597"/>
      <c r="Y35" s="597"/>
      <c r="Z35" s="597"/>
      <c r="AA35" s="597"/>
      <c r="AB35" s="597"/>
      <c r="AC35" s="597"/>
      <c r="AD35" s="597"/>
      <c r="AE35" s="597"/>
      <c r="AF35" s="597"/>
      <c r="AG35" s="597"/>
      <c r="AH35" s="597"/>
      <c r="AI35" s="597"/>
      <c r="AJ35" s="597"/>
      <c r="AK35" s="597"/>
      <c r="AL35" s="165"/>
      <c r="AM35" s="596">
        <f t="shared" ref="AM35:AM43" si="0">IF(AO35="","",AM34+1)</f>
        <v>9</v>
      </c>
      <c r="AN35" s="596"/>
      <c r="AO35" s="597" t="str">
        <f>IF('各会計、関係団体の財政状況及び健全化判断比率'!B33="","",'各会計、関係団体の財政状況及び健全化判断比率'!B33)</f>
        <v>病院事業会計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丹波少年自然の家事務組合</v>
      </c>
      <c r="BZ35" s="597"/>
      <c r="CA35" s="597"/>
      <c r="CB35" s="597"/>
      <c r="CC35" s="597"/>
      <c r="CD35" s="597"/>
      <c r="CE35" s="597"/>
      <c r="CF35" s="597"/>
      <c r="CG35" s="597"/>
      <c r="CH35" s="597"/>
      <c r="CI35" s="597"/>
      <c r="CJ35" s="597"/>
      <c r="CK35" s="597"/>
      <c r="CL35" s="597"/>
      <c r="CM35" s="597"/>
      <c r="CN35" s="165"/>
      <c r="CO35" s="596">
        <f t="shared" ref="CO35:CO43" si="3">IF(CQ35="","",CO34+1)</f>
        <v>17</v>
      </c>
      <c r="CP35" s="596"/>
      <c r="CQ35" s="597" t="str">
        <f>IF('各会計、関係団体の財政状況及び健全化判断比率'!BS8="","",'各会計、関係団体の財政状況及び健全化判断比率'!BS8)</f>
        <v>川西市都市整備公社</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中央北地区土地区画整理事業特別会計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農業共済事業特別会計</v>
      </c>
      <c r="X36" s="597"/>
      <c r="Y36" s="597"/>
      <c r="Z36" s="597"/>
      <c r="AA36" s="597"/>
      <c r="AB36" s="597"/>
      <c r="AC36" s="597"/>
      <c r="AD36" s="597"/>
      <c r="AE36" s="597"/>
      <c r="AF36" s="597"/>
      <c r="AG36" s="597"/>
      <c r="AH36" s="597"/>
      <c r="AI36" s="597"/>
      <c r="AJ36" s="597"/>
      <c r="AK36" s="597"/>
      <c r="AL36" s="165"/>
      <c r="AM36" s="596">
        <f t="shared" si="0"/>
        <v>10</v>
      </c>
      <c r="AN36" s="596"/>
      <c r="AO36" s="597" t="str">
        <f>IF('各会計、関係団体の財政状況及び健全化判断比率'!B34="","",'各会計、関係団体の財政状況及び健全化判断比率'!B34)</f>
        <v>下水道事業会計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兵庫県市町村退職手当組合</v>
      </c>
      <c r="BZ36" s="597"/>
      <c r="CA36" s="597"/>
      <c r="CB36" s="597"/>
      <c r="CC36" s="597"/>
      <c r="CD36" s="597"/>
      <c r="CE36" s="597"/>
      <c r="CF36" s="597"/>
      <c r="CG36" s="597"/>
      <c r="CH36" s="597"/>
      <c r="CI36" s="597"/>
      <c r="CJ36" s="597"/>
      <c r="CK36" s="597"/>
      <c r="CL36" s="597"/>
      <c r="CM36" s="597"/>
      <c r="CN36" s="165"/>
      <c r="CO36" s="596">
        <f t="shared" si="3"/>
        <v>18</v>
      </c>
      <c r="CP36" s="596"/>
      <c r="CQ36" s="597" t="str">
        <f>IF('各会計、関係団体の財政状況及び健全化判断比率'!BS9="","",'各会計、関係団体の財政状況及び健全化判断比率'!BS9)</f>
        <v>パルティ川西</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7</v>
      </c>
      <c r="V37" s="596"/>
      <c r="W37" s="597" t="str">
        <f>IF('各会計、関係団体の財政状況及び健全化判断比率'!B31="","",'各会計、関係団体の財政状況及び健全化判断比率'!B31)</f>
        <v>介護保険事業特別会計</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兵庫県後期高齢者医療広域連合（一般会計）</v>
      </c>
      <c r="BZ37" s="597"/>
      <c r="CA37" s="597"/>
      <c r="CB37" s="597"/>
      <c r="CC37" s="597"/>
      <c r="CD37" s="597"/>
      <c r="CE37" s="597"/>
      <c r="CF37" s="597"/>
      <c r="CG37" s="597"/>
      <c r="CH37" s="597"/>
      <c r="CI37" s="597"/>
      <c r="CJ37" s="597"/>
      <c r="CK37" s="597"/>
      <c r="CL37" s="597"/>
      <c r="CM37" s="597"/>
      <c r="CN37" s="165"/>
      <c r="CO37" s="596">
        <f t="shared" si="3"/>
        <v>19</v>
      </c>
      <c r="CP37" s="596"/>
      <c r="CQ37" s="597" t="str">
        <f>IF('各会計、関係団体の財政状況及び健全化判断比率'!BS10="","",'各会計、関係団体の財政状況及び健全化判断比率'!BS10)</f>
        <v>川西市都市開発</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兵庫県後期高齢者医療広域連合（特別会計）</v>
      </c>
      <c r="BZ38" s="597"/>
      <c r="CA38" s="597"/>
      <c r="CB38" s="597"/>
      <c r="CC38" s="597"/>
      <c r="CD38" s="597"/>
      <c r="CE38" s="597"/>
      <c r="CF38" s="597"/>
      <c r="CG38" s="597"/>
      <c r="CH38" s="597"/>
      <c r="CI38" s="597"/>
      <c r="CJ38" s="597"/>
      <c r="CK38" s="597"/>
      <c r="CL38" s="597"/>
      <c r="CM38" s="597"/>
      <c r="CN38" s="165"/>
      <c r="CO38" s="596">
        <f t="shared" si="3"/>
        <v>20</v>
      </c>
      <c r="CP38" s="596"/>
      <c r="CQ38" s="597" t="str">
        <f>IF('各会計、関係団体の財政状況及び健全化判断比率'!BS11="","",'各会計、関係団体の財政状況及び健全化判断比率'!BS11)</f>
        <v>川西能勢口振興開発</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f t="shared" si="3"/>
        <v>21</v>
      </c>
      <c r="CP39" s="596"/>
      <c r="CQ39" s="597" t="str">
        <f>IF('各会計、関係団体の財政状況及び健全化判断比率'!BS12="","",'各会計、関係団体の財政状況及び健全化判断比率'!BS12)</f>
        <v>一庫ダム湖周辺環境整備センター</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f t="shared" si="3"/>
        <v>22</v>
      </c>
      <c r="CP40" s="596"/>
      <c r="CQ40" s="597" t="str">
        <f>IF('各会計、関係団体の財政状況及び健全化判断比率'!BS13="","",'各会計、関係団体の財政状況及び健全化判断比率'!BS13)</f>
        <v>川西市文化・スポーツ振興事業団</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f t="shared" si="3"/>
        <v>23</v>
      </c>
      <c r="CP41" s="596"/>
      <c r="CQ41" s="597" t="str">
        <f>IF('各会計、関係団体の財政状況及び健全化判断比率'!BS14="","",'各会計、関係団体の財政状況及び健全化判断比率'!BS14)</f>
        <v>川西市社会福祉協議会</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f t="shared" si="3"/>
        <v>24</v>
      </c>
      <c r="CP42" s="596"/>
      <c r="CQ42" s="597" t="str">
        <f>IF('各会計、関係団体の財政状況及び健全化判断比率'!BS15="","",'各会計、関係団体の財政状況及び健全化判断比率'!BS15)</f>
        <v>阪神福祉事業団</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1" t="s">
        <v>526</v>
      </c>
      <c r="D34" s="1181"/>
      <c r="E34" s="1182"/>
      <c r="F34" s="32" t="s">
        <v>527</v>
      </c>
      <c r="G34" s="33" t="s">
        <v>528</v>
      </c>
      <c r="H34" s="33" t="s">
        <v>529</v>
      </c>
      <c r="I34" s="33" t="s">
        <v>530</v>
      </c>
      <c r="J34" s="34" t="s">
        <v>531</v>
      </c>
      <c r="K34" s="22"/>
      <c r="L34" s="22"/>
      <c r="M34" s="22"/>
      <c r="N34" s="22"/>
      <c r="O34" s="22"/>
      <c r="P34" s="22"/>
    </row>
    <row r="35" spans="1:16" ht="39" customHeight="1" x14ac:dyDescent="0.15">
      <c r="A35" s="22"/>
      <c r="B35" s="35"/>
      <c r="C35" s="1175" t="s">
        <v>532</v>
      </c>
      <c r="D35" s="1176"/>
      <c r="E35" s="1177"/>
      <c r="F35" s="36">
        <v>16.899999999999999</v>
      </c>
      <c r="G35" s="37">
        <v>17.170000000000002</v>
      </c>
      <c r="H35" s="37">
        <v>12.89</v>
      </c>
      <c r="I35" s="37">
        <v>13.12</v>
      </c>
      <c r="J35" s="38">
        <v>13.03</v>
      </c>
      <c r="K35" s="22"/>
      <c r="L35" s="22"/>
      <c r="M35" s="22"/>
      <c r="N35" s="22"/>
      <c r="O35" s="22"/>
      <c r="P35" s="22"/>
    </row>
    <row r="36" spans="1:16" ht="39" customHeight="1" x14ac:dyDescent="0.15">
      <c r="A36" s="22"/>
      <c r="B36" s="35"/>
      <c r="C36" s="1175" t="s">
        <v>533</v>
      </c>
      <c r="D36" s="1176"/>
      <c r="E36" s="1177"/>
      <c r="F36" s="36">
        <v>3.73</v>
      </c>
      <c r="G36" s="37">
        <v>4.53</v>
      </c>
      <c r="H36" s="37">
        <v>5.38</v>
      </c>
      <c r="I36" s="37">
        <v>5.79</v>
      </c>
      <c r="J36" s="38">
        <v>6.7</v>
      </c>
      <c r="K36" s="22"/>
      <c r="L36" s="22"/>
      <c r="M36" s="22"/>
      <c r="N36" s="22"/>
      <c r="O36" s="22"/>
      <c r="P36" s="22"/>
    </row>
    <row r="37" spans="1:16" ht="39" customHeight="1" x14ac:dyDescent="0.15">
      <c r="A37" s="22"/>
      <c r="B37" s="35"/>
      <c r="C37" s="1175" t="s">
        <v>534</v>
      </c>
      <c r="D37" s="1176"/>
      <c r="E37" s="1177"/>
      <c r="F37" s="36">
        <v>1.3</v>
      </c>
      <c r="G37" s="37">
        <v>1.76</v>
      </c>
      <c r="H37" s="37">
        <v>1.42</v>
      </c>
      <c r="I37" s="37">
        <v>1.48</v>
      </c>
      <c r="J37" s="38">
        <v>1.57</v>
      </c>
      <c r="K37" s="22"/>
      <c r="L37" s="22"/>
      <c r="M37" s="22"/>
      <c r="N37" s="22"/>
      <c r="O37" s="22"/>
      <c r="P37" s="22"/>
    </row>
    <row r="38" spans="1:16" ht="39" customHeight="1" x14ac:dyDescent="0.15">
      <c r="A38" s="22"/>
      <c r="B38" s="35"/>
      <c r="C38" s="1175" t="s">
        <v>535</v>
      </c>
      <c r="D38" s="1176"/>
      <c r="E38" s="1177"/>
      <c r="F38" s="36" t="s">
        <v>536</v>
      </c>
      <c r="G38" s="37" t="s">
        <v>537</v>
      </c>
      <c r="H38" s="37">
        <v>0.15</v>
      </c>
      <c r="I38" s="37">
        <v>1.49</v>
      </c>
      <c r="J38" s="38">
        <v>1.24</v>
      </c>
      <c r="K38" s="22"/>
      <c r="L38" s="22"/>
      <c r="M38" s="22"/>
      <c r="N38" s="22"/>
      <c r="O38" s="22"/>
      <c r="P38" s="22"/>
    </row>
    <row r="39" spans="1:16" ht="39" customHeight="1" x14ac:dyDescent="0.15">
      <c r="A39" s="22"/>
      <c r="B39" s="35"/>
      <c r="C39" s="1175" t="s">
        <v>538</v>
      </c>
      <c r="D39" s="1176"/>
      <c r="E39" s="1177"/>
      <c r="F39" s="36">
        <v>0.46</v>
      </c>
      <c r="G39" s="37">
        <v>0.04</v>
      </c>
      <c r="H39" s="37">
        <v>0.69</v>
      </c>
      <c r="I39" s="37">
        <v>0.56999999999999995</v>
      </c>
      <c r="J39" s="38">
        <v>0.46</v>
      </c>
      <c r="K39" s="22"/>
      <c r="L39" s="22"/>
      <c r="M39" s="22"/>
      <c r="N39" s="22"/>
      <c r="O39" s="22"/>
      <c r="P39" s="22"/>
    </row>
    <row r="40" spans="1:16" ht="39" customHeight="1" x14ac:dyDescent="0.15">
      <c r="A40" s="22"/>
      <c r="B40" s="35"/>
      <c r="C40" s="1175" t="s">
        <v>539</v>
      </c>
      <c r="D40" s="1176"/>
      <c r="E40" s="1177"/>
      <c r="F40" s="36">
        <v>0.15</v>
      </c>
      <c r="G40" s="37">
        <v>0.2</v>
      </c>
      <c r="H40" s="37">
        <v>0.2</v>
      </c>
      <c r="I40" s="37">
        <v>0.24</v>
      </c>
      <c r="J40" s="38">
        <v>0.25</v>
      </c>
      <c r="K40" s="22"/>
      <c r="L40" s="22"/>
      <c r="M40" s="22"/>
      <c r="N40" s="22"/>
      <c r="O40" s="22"/>
      <c r="P40" s="22"/>
    </row>
    <row r="41" spans="1:16" ht="39" customHeight="1" x14ac:dyDescent="0.15">
      <c r="A41" s="22"/>
      <c r="B41" s="35"/>
      <c r="C41" s="1175" t="s">
        <v>540</v>
      </c>
      <c r="D41" s="1176"/>
      <c r="E41" s="1177"/>
      <c r="F41" s="36">
        <v>0</v>
      </c>
      <c r="G41" s="37">
        <v>0</v>
      </c>
      <c r="H41" s="37">
        <v>0</v>
      </c>
      <c r="I41" s="37">
        <v>0</v>
      </c>
      <c r="J41" s="38">
        <v>0</v>
      </c>
      <c r="K41" s="22"/>
      <c r="L41" s="22"/>
      <c r="M41" s="22"/>
      <c r="N41" s="22"/>
      <c r="O41" s="22"/>
      <c r="P41" s="22"/>
    </row>
    <row r="42" spans="1:16" ht="39" customHeight="1" x14ac:dyDescent="0.15">
      <c r="A42" s="22"/>
      <c r="B42" s="39"/>
      <c r="C42" s="1175" t="s">
        <v>541</v>
      </c>
      <c r="D42" s="1176"/>
      <c r="E42" s="1177"/>
      <c r="F42" s="36" t="s">
        <v>481</v>
      </c>
      <c r="G42" s="37" t="s">
        <v>481</v>
      </c>
      <c r="H42" s="37" t="s">
        <v>481</v>
      </c>
      <c r="I42" s="37" t="s">
        <v>481</v>
      </c>
      <c r="J42" s="38" t="s">
        <v>481</v>
      </c>
      <c r="K42" s="22"/>
      <c r="L42" s="22"/>
      <c r="M42" s="22"/>
      <c r="N42" s="22"/>
      <c r="O42" s="22"/>
      <c r="P42" s="22"/>
    </row>
    <row r="43" spans="1:16" ht="39" customHeight="1" thickBot="1" x14ac:dyDescent="0.2">
      <c r="A43" s="22"/>
      <c r="B43" s="40"/>
      <c r="C43" s="1178" t="s">
        <v>542</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4"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7237</v>
      </c>
      <c r="L45" s="60">
        <v>7237</v>
      </c>
      <c r="M45" s="60">
        <v>7289</v>
      </c>
      <c r="N45" s="60">
        <v>6663</v>
      </c>
      <c r="O45" s="61">
        <v>6372</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481</v>
      </c>
      <c r="L46" s="64" t="s">
        <v>481</v>
      </c>
      <c r="M46" s="64" t="s">
        <v>481</v>
      </c>
      <c r="N46" s="64" t="s">
        <v>481</v>
      </c>
      <c r="O46" s="65" t="s">
        <v>481</v>
      </c>
      <c r="P46" s="48"/>
      <c r="Q46" s="48"/>
      <c r="R46" s="48"/>
      <c r="S46" s="48"/>
      <c r="T46" s="48"/>
      <c r="U46" s="48"/>
    </row>
    <row r="47" spans="1:21" ht="30.75" customHeight="1" x14ac:dyDescent="0.15">
      <c r="A47" s="48"/>
      <c r="B47" s="1193"/>
      <c r="C47" s="1194"/>
      <c r="D47" s="62"/>
      <c r="E47" s="1185" t="s">
        <v>13</v>
      </c>
      <c r="F47" s="1185"/>
      <c r="G47" s="1185"/>
      <c r="H47" s="1185"/>
      <c r="I47" s="1185"/>
      <c r="J47" s="1186"/>
      <c r="K47" s="63">
        <v>53</v>
      </c>
      <c r="L47" s="64">
        <v>73</v>
      </c>
      <c r="M47" s="64">
        <v>73</v>
      </c>
      <c r="N47" s="64">
        <v>97</v>
      </c>
      <c r="O47" s="65">
        <v>103</v>
      </c>
      <c r="P47" s="48"/>
      <c r="Q47" s="48"/>
      <c r="R47" s="48"/>
      <c r="S47" s="48"/>
      <c r="T47" s="48"/>
      <c r="U47" s="48"/>
    </row>
    <row r="48" spans="1:21" ht="30.75" customHeight="1" x14ac:dyDescent="0.15">
      <c r="A48" s="48"/>
      <c r="B48" s="1193"/>
      <c r="C48" s="1194"/>
      <c r="D48" s="62"/>
      <c r="E48" s="1185" t="s">
        <v>14</v>
      </c>
      <c r="F48" s="1185"/>
      <c r="G48" s="1185"/>
      <c r="H48" s="1185"/>
      <c r="I48" s="1185"/>
      <c r="J48" s="1186"/>
      <c r="K48" s="63">
        <v>1170</v>
      </c>
      <c r="L48" s="64">
        <v>1045</v>
      </c>
      <c r="M48" s="64">
        <v>916</v>
      </c>
      <c r="N48" s="64">
        <v>803</v>
      </c>
      <c r="O48" s="65">
        <v>863</v>
      </c>
      <c r="P48" s="48"/>
      <c r="Q48" s="48"/>
      <c r="R48" s="48"/>
      <c r="S48" s="48"/>
      <c r="T48" s="48"/>
      <c r="U48" s="48"/>
    </row>
    <row r="49" spans="1:21" ht="30.75" customHeight="1" x14ac:dyDescent="0.15">
      <c r="A49" s="48"/>
      <c r="B49" s="1193"/>
      <c r="C49" s="1194"/>
      <c r="D49" s="62"/>
      <c r="E49" s="1185" t="s">
        <v>15</v>
      </c>
      <c r="F49" s="1185"/>
      <c r="G49" s="1185"/>
      <c r="H49" s="1185"/>
      <c r="I49" s="1185"/>
      <c r="J49" s="1186"/>
      <c r="K49" s="63">
        <v>658</v>
      </c>
      <c r="L49" s="64">
        <v>764</v>
      </c>
      <c r="M49" s="64">
        <v>764</v>
      </c>
      <c r="N49" s="64">
        <v>764</v>
      </c>
      <c r="O49" s="65">
        <v>764</v>
      </c>
      <c r="P49" s="48"/>
      <c r="Q49" s="48"/>
      <c r="R49" s="48"/>
      <c r="S49" s="48"/>
      <c r="T49" s="48"/>
      <c r="U49" s="48"/>
    </row>
    <row r="50" spans="1:21" ht="30.75" customHeight="1" x14ac:dyDescent="0.15">
      <c r="A50" s="48"/>
      <c r="B50" s="1193"/>
      <c r="C50" s="1194"/>
      <c r="D50" s="62"/>
      <c r="E50" s="1185" t="s">
        <v>16</v>
      </c>
      <c r="F50" s="1185"/>
      <c r="G50" s="1185"/>
      <c r="H50" s="1185"/>
      <c r="I50" s="1185"/>
      <c r="J50" s="1186"/>
      <c r="K50" s="63">
        <v>826</v>
      </c>
      <c r="L50" s="64">
        <v>810</v>
      </c>
      <c r="M50" s="64">
        <v>902</v>
      </c>
      <c r="N50" s="64">
        <v>994</v>
      </c>
      <c r="O50" s="65">
        <v>974</v>
      </c>
      <c r="P50" s="48"/>
      <c r="Q50" s="48"/>
      <c r="R50" s="48"/>
      <c r="S50" s="48"/>
      <c r="T50" s="48"/>
      <c r="U50" s="48"/>
    </row>
    <row r="51" spans="1:21" ht="30.75" customHeight="1" x14ac:dyDescent="0.15">
      <c r="A51" s="48"/>
      <c r="B51" s="1195"/>
      <c r="C51" s="1196"/>
      <c r="D51" s="66"/>
      <c r="E51" s="1185" t="s">
        <v>17</v>
      </c>
      <c r="F51" s="1185"/>
      <c r="G51" s="1185"/>
      <c r="H51" s="1185"/>
      <c r="I51" s="1185"/>
      <c r="J51" s="1186"/>
      <c r="K51" s="63">
        <v>5</v>
      </c>
      <c r="L51" s="64">
        <v>2</v>
      </c>
      <c r="M51" s="64">
        <v>0</v>
      </c>
      <c r="N51" s="64">
        <v>2</v>
      </c>
      <c r="O51" s="65">
        <v>3</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6771</v>
      </c>
      <c r="L52" s="64">
        <v>6990</v>
      </c>
      <c r="M52" s="64">
        <v>6597</v>
      </c>
      <c r="N52" s="64">
        <v>6472</v>
      </c>
      <c r="O52" s="65">
        <v>5814</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3178</v>
      </c>
      <c r="L53" s="69">
        <v>2941</v>
      </c>
      <c r="M53" s="69">
        <v>3347</v>
      </c>
      <c r="N53" s="69">
        <v>2851</v>
      </c>
      <c r="O53" s="70">
        <v>3265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5" zoomScaleNormal="85" zoomScaleSheetLayoutView="100" workbookViewId="0">
      <selection activeCell="M49" sqref="M4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520</v>
      </c>
      <c r="J40" s="79" t="s">
        <v>521</v>
      </c>
      <c r="K40" s="79" t="s">
        <v>522</v>
      </c>
      <c r="L40" s="79" t="s">
        <v>523</v>
      </c>
      <c r="M40" s="80" t="s">
        <v>524</v>
      </c>
    </row>
    <row r="41" spans="2:13" ht="27.75" customHeight="1" x14ac:dyDescent="0.15">
      <c r="B41" s="1199" t="s">
        <v>23</v>
      </c>
      <c r="C41" s="1200"/>
      <c r="D41" s="81"/>
      <c r="E41" s="1205" t="s">
        <v>24</v>
      </c>
      <c r="F41" s="1205"/>
      <c r="G41" s="1205"/>
      <c r="H41" s="1206"/>
      <c r="I41" s="82">
        <v>53764</v>
      </c>
      <c r="J41" s="83">
        <v>57671</v>
      </c>
      <c r="K41" s="83">
        <v>58028</v>
      </c>
      <c r="L41" s="83">
        <v>58356</v>
      </c>
      <c r="M41" s="84">
        <v>61604</v>
      </c>
    </row>
    <row r="42" spans="2:13" ht="27.75" customHeight="1" x14ac:dyDescent="0.15">
      <c r="B42" s="1201"/>
      <c r="C42" s="1202"/>
      <c r="D42" s="85"/>
      <c r="E42" s="1207" t="s">
        <v>25</v>
      </c>
      <c r="F42" s="1207"/>
      <c r="G42" s="1207"/>
      <c r="H42" s="1208"/>
      <c r="I42" s="86">
        <v>18174</v>
      </c>
      <c r="J42" s="87">
        <v>17182</v>
      </c>
      <c r="K42" s="87">
        <v>16655</v>
      </c>
      <c r="L42" s="87">
        <v>15788</v>
      </c>
      <c r="M42" s="88">
        <v>15089</v>
      </c>
    </row>
    <row r="43" spans="2:13" ht="27.75" customHeight="1" x14ac:dyDescent="0.15">
      <c r="B43" s="1201"/>
      <c r="C43" s="1202"/>
      <c r="D43" s="85"/>
      <c r="E43" s="1207" t="s">
        <v>26</v>
      </c>
      <c r="F43" s="1207"/>
      <c r="G43" s="1207"/>
      <c r="H43" s="1208"/>
      <c r="I43" s="86">
        <v>8650</v>
      </c>
      <c r="J43" s="87">
        <v>7722</v>
      </c>
      <c r="K43" s="87">
        <v>7823</v>
      </c>
      <c r="L43" s="87">
        <v>7218</v>
      </c>
      <c r="M43" s="88">
        <v>7278</v>
      </c>
    </row>
    <row r="44" spans="2:13" ht="27.75" customHeight="1" x14ac:dyDescent="0.15">
      <c r="B44" s="1201"/>
      <c r="C44" s="1202"/>
      <c r="D44" s="85"/>
      <c r="E44" s="1207" t="s">
        <v>27</v>
      </c>
      <c r="F44" s="1207"/>
      <c r="G44" s="1207"/>
      <c r="H44" s="1208"/>
      <c r="I44" s="86">
        <v>7250</v>
      </c>
      <c r="J44" s="87">
        <v>6595</v>
      </c>
      <c r="K44" s="87">
        <v>5931</v>
      </c>
      <c r="L44" s="87">
        <v>5256</v>
      </c>
      <c r="M44" s="88">
        <v>4570</v>
      </c>
    </row>
    <row r="45" spans="2:13" ht="27.75" customHeight="1" x14ac:dyDescent="0.15">
      <c r="B45" s="1201"/>
      <c r="C45" s="1202"/>
      <c r="D45" s="85"/>
      <c r="E45" s="1207" t="s">
        <v>28</v>
      </c>
      <c r="F45" s="1207"/>
      <c r="G45" s="1207"/>
      <c r="H45" s="1208"/>
      <c r="I45" s="86">
        <v>10118</v>
      </c>
      <c r="J45" s="87">
        <v>9873</v>
      </c>
      <c r="K45" s="87">
        <v>9343</v>
      </c>
      <c r="L45" s="87">
        <v>8584</v>
      </c>
      <c r="M45" s="88">
        <v>7751</v>
      </c>
    </row>
    <row r="46" spans="2:13" ht="27.75" customHeight="1" x14ac:dyDescent="0.15">
      <c r="B46" s="1201"/>
      <c r="C46" s="1202"/>
      <c r="D46" s="85"/>
      <c r="E46" s="1207" t="s">
        <v>29</v>
      </c>
      <c r="F46" s="1207"/>
      <c r="G46" s="1207"/>
      <c r="H46" s="1208"/>
      <c r="I46" s="86">
        <v>35</v>
      </c>
      <c r="J46" s="87">
        <v>62</v>
      </c>
      <c r="K46" s="87">
        <v>206</v>
      </c>
      <c r="L46" s="87">
        <v>202</v>
      </c>
      <c r="M46" s="88">
        <v>191</v>
      </c>
    </row>
    <row r="47" spans="2:13" ht="27.75" customHeight="1" x14ac:dyDescent="0.15">
      <c r="B47" s="1201"/>
      <c r="C47" s="1202"/>
      <c r="D47" s="85"/>
      <c r="E47" s="1207" t="s">
        <v>30</v>
      </c>
      <c r="F47" s="1207"/>
      <c r="G47" s="1207"/>
      <c r="H47" s="1208"/>
      <c r="I47" s="86" t="s">
        <v>481</v>
      </c>
      <c r="J47" s="87" t="s">
        <v>481</v>
      </c>
      <c r="K47" s="87" t="s">
        <v>481</v>
      </c>
      <c r="L47" s="87" t="s">
        <v>481</v>
      </c>
      <c r="M47" s="88" t="s">
        <v>481</v>
      </c>
    </row>
    <row r="48" spans="2:13" ht="27.75" customHeight="1" x14ac:dyDescent="0.15">
      <c r="B48" s="1203"/>
      <c r="C48" s="1204"/>
      <c r="D48" s="85"/>
      <c r="E48" s="1207" t="s">
        <v>31</v>
      </c>
      <c r="F48" s="1207"/>
      <c r="G48" s="1207"/>
      <c r="H48" s="1208"/>
      <c r="I48" s="86" t="s">
        <v>481</v>
      </c>
      <c r="J48" s="87" t="s">
        <v>481</v>
      </c>
      <c r="K48" s="87" t="s">
        <v>481</v>
      </c>
      <c r="L48" s="87" t="s">
        <v>481</v>
      </c>
      <c r="M48" s="88" t="s">
        <v>481</v>
      </c>
    </row>
    <row r="49" spans="2:13" ht="27.75" customHeight="1" x14ac:dyDescent="0.15">
      <c r="B49" s="1209" t="s">
        <v>32</v>
      </c>
      <c r="C49" s="1210"/>
      <c r="D49" s="89"/>
      <c r="E49" s="1207" t="s">
        <v>33</v>
      </c>
      <c r="F49" s="1207"/>
      <c r="G49" s="1207"/>
      <c r="H49" s="1208"/>
      <c r="I49" s="86">
        <v>3645</v>
      </c>
      <c r="J49" s="87">
        <v>5721</v>
      </c>
      <c r="K49" s="87">
        <v>4601</v>
      </c>
      <c r="L49" s="87">
        <v>3782</v>
      </c>
      <c r="M49" s="88">
        <v>5222</v>
      </c>
    </row>
    <row r="50" spans="2:13" ht="27.75" customHeight="1" x14ac:dyDescent="0.15">
      <c r="B50" s="1201"/>
      <c r="C50" s="1202"/>
      <c r="D50" s="85"/>
      <c r="E50" s="1207" t="s">
        <v>34</v>
      </c>
      <c r="F50" s="1207"/>
      <c r="G50" s="1207"/>
      <c r="H50" s="1208"/>
      <c r="I50" s="86">
        <v>15162</v>
      </c>
      <c r="J50" s="87">
        <v>13728</v>
      </c>
      <c r="K50" s="87">
        <v>13279</v>
      </c>
      <c r="L50" s="87">
        <v>14394</v>
      </c>
      <c r="M50" s="88">
        <v>16542</v>
      </c>
    </row>
    <row r="51" spans="2:13" ht="27.75" customHeight="1" x14ac:dyDescent="0.15">
      <c r="B51" s="1203"/>
      <c r="C51" s="1204"/>
      <c r="D51" s="85"/>
      <c r="E51" s="1207" t="s">
        <v>35</v>
      </c>
      <c r="F51" s="1207"/>
      <c r="G51" s="1207"/>
      <c r="H51" s="1208"/>
      <c r="I51" s="86">
        <v>38577</v>
      </c>
      <c r="J51" s="87">
        <v>41030</v>
      </c>
      <c r="K51" s="87">
        <v>42553</v>
      </c>
      <c r="L51" s="87">
        <v>43231</v>
      </c>
      <c r="M51" s="88">
        <v>44832</v>
      </c>
    </row>
    <row r="52" spans="2:13" ht="27.75" customHeight="1" thickBot="1" x14ac:dyDescent="0.2">
      <c r="B52" s="1211" t="s">
        <v>36</v>
      </c>
      <c r="C52" s="1212"/>
      <c r="D52" s="90"/>
      <c r="E52" s="1213" t="s">
        <v>37</v>
      </c>
      <c r="F52" s="1213"/>
      <c r="G52" s="1213"/>
      <c r="H52" s="1214"/>
      <c r="I52" s="91">
        <v>40608</v>
      </c>
      <c r="J52" s="92">
        <v>38627</v>
      </c>
      <c r="K52" s="92">
        <v>37552</v>
      </c>
      <c r="L52" s="92">
        <v>33998</v>
      </c>
      <c r="M52" s="93">
        <v>29887</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519</v>
      </c>
      <c r="G2" s="111"/>
      <c r="H2" s="112"/>
    </row>
    <row r="3" spans="1:8" x14ac:dyDescent="0.15">
      <c r="A3" s="108" t="s">
        <v>512</v>
      </c>
      <c r="B3" s="113"/>
      <c r="C3" s="114"/>
      <c r="D3" s="115">
        <v>17921</v>
      </c>
      <c r="E3" s="116"/>
      <c r="F3" s="117">
        <v>25248</v>
      </c>
      <c r="G3" s="118"/>
      <c r="H3" s="119"/>
    </row>
    <row r="4" spans="1:8" x14ac:dyDescent="0.15">
      <c r="A4" s="120"/>
      <c r="B4" s="121"/>
      <c r="C4" s="122"/>
      <c r="D4" s="123">
        <v>3909</v>
      </c>
      <c r="E4" s="124"/>
      <c r="F4" s="125">
        <v>10630</v>
      </c>
      <c r="G4" s="126"/>
      <c r="H4" s="127"/>
    </row>
    <row r="5" spans="1:8" x14ac:dyDescent="0.15">
      <c r="A5" s="108" t="s">
        <v>514</v>
      </c>
      <c r="B5" s="113"/>
      <c r="C5" s="114"/>
      <c r="D5" s="115">
        <v>27230</v>
      </c>
      <c r="E5" s="116"/>
      <c r="F5" s="117">
        <v>28126</v>
      </c>
      <c r="G5" s="118"/>
      <c r="H5" s="119"/>
    </row>
    <row r="6" spans="1:8" x14ac:dyDescent="0.15">
      <c r="A6" s="120"/>
      <c r="B6" s="121"/>
      <c r="C6" s="122"/>
      <c r="D6" s="123">
        <v>12890</v>
      </c>
      <c r="E6" s="124"/>
      <c r="F6" s="125">
        <v>14734</v>
      </c>
      <c r="G6" s="126"/>
      <c r="H6" s="127"/>
    </row>
    <row r="7" spans="1:8" x14ac:dyDescent="0.15">
      <c r="A7" s="108" t="s">
        <v>515</v>
      </c>
      <c r="B7" s="113"/>
      <c r="C7" s="114"/>
      <c r="D7" s="115">
        <v>34302</v>
      </c>
      <c r="E7" s="116"/>
      <c r="F7" s="117">
        <v>29620</v>
      </c>
      <c r="G7" s="118"/>
      <c r="H7" s="119"/>
    </row>
    <row r="8" spans="1:8" x14ac:dyDescent="0.15">
      <c r="A8" s="120"/>
      <c r="B8" s="121"/>
      <c r="C8" s="122"/>
      <c r="D8" s="123">
        <v>16269</v>
      </c>
      <c r="E8" s="124"/>
      <c r="F8" s="125">
        <v>13304</v>
      </c>
      <c r="G8" s="126"/>
      <c r="H8" s="127"/>
    </row>
    <row r="9" spans="1:8" x14ac:dyDescent="0.15">
      <c r="A9" s="108" t="s">
        <v>516</v>
      </c>
      <c r="B9" s="113"/>
      <c r="C9" s="114"/>
      <c r="D9" s="115">
        <v>31708</v>
      </c>
      <c r="E9" s="116"/>
      <c r="F9" s="117">
        <v>37711</v>
      </c>
      <c r="G9" s="118"/>
      <c r="H9" s="119"/>
    </row>
    <row r="10" spans="1:8" x14ac:dyDescent="0.15">
      <c r="A10" s="120"/>
      <c r="B10" s="121"/>
      <c r="C10" s="122"/>
      <c r="D10" s="123">
        <v>16503</v>
      </c>
      <c r="E10" s="124"/>
      <c r="F10" s="125">
        <v>18037</v>
      </c>
      <c r="G10" s="126"/>
      <c r="H10" s="127"/>
    </row>
    <row r="11" spans="1:8" x14ac:dyDescent="0.15">
      <c r="A11" s="108" t="s">
        <v>517</v>
      </c>
      <c r="B11" s="113"/>
      <c r="C11" s="114"/>
      <c r="D11" s="115">
        <v>37660</v>
      </c>
      <c r="E11" s="116"/>
      <c r="F11" s="117">
        <v>39951</v>
      </c>
      <c r="G11" s="118"/>
      <c r="H11" s="119"/>
    </row>
    <row r="12" spans="1:8" x14ac:dyDescent="0.15">
      <c r="A12" s="120"/>
      <c r="B12" s="121"/>
      <c r="C12" s="128"/>
      <c r="D12" s="123">
        <v>18647</v>
      </c>
      <c r="E12" s="124"/>
      <c r="F12" s="125">
        <v>22555</v>
      </c>
      <c r="G12" s="126"/>
      <c r="H12" s="127"/>
    </row>
    <row r="13" spans="1:8" x14ac:dyDescent="0.15">
      <c r="A13" s="108"/>
      <c r="B13" s="113"/>
      <c r="C13" s="129"/>
      <c r="D13" s="130">
        <v>29764</v>
      </c>
      <c r="E13" s="131"/>
      <c r="F13" s="132">
        <v>32131</v>
      </c>
      <c r="G13" s="133"/>
      <c r="H13" s="119"/>
    </row>
    <row r="14" spans="1:8" x14ac:dyDescent="0.15">
      <c r="A14" s="120"/>
      <c r="B14" s="121"/>
      <c r="C14" s="122"/>
      <c r="D14" s="123">
        <v>13644</v>
      </c>
      <c r="E14" s="124"/>
      <c r="F14" s="125">
        <v>15852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1.3</v>
      </c>
      <c r="C19" s="134">
        <f>ROUND(VALUE(SUBSTITUTE(実質収支比率等に係る経年分析!G$48,"▲","-")),2)</f>
        <v>1.77</v>
      </c>
      <c r="D19" s="134">
        <f>ROUND(VALUE(SUBSTITUTE(実質収支比率等に係る経年分析!H$48,"▲","-")),2)</f>
        <v>1.42</v>
      </c>
      <c r="E19" s="134">
        <f>ROUND(VALUE(SUBSTITUTE(実質収支比率等に係る経年分析!I$48,"▲","-")),2)</f>
        <v>1.49</v>
      </c>
      <c r="F19" s="134">
        <f>ROUND(VALUE(SUBSTITUTE(実質収支比率等に係る経年分析!J$48,"▲","-")),2)</f>
        <v>1.57</v>
      </c>
    </row>
    <row r="20" spans="1:11" x14ac:dyDescent="0.15">
      <c r="A20" s="134" t="s">
        <v>42</v>
      </c>
      <c r="B20" s="134">
        <f>ROUND(VALUE(SUBSTITUTE(実質収支比率等に係る経年分析!F$47,"▲","-")),2)</f>
        <v>3.17</v>
      </c>
      <c r="C20" s="134">
        <f>ROUND(VALUE(SUBSTITUTE(実質収支比率等に係る経年分析!G$47,"▲","-")),2)</f>
        <v>2.89</v>
      </c>
      <c r="D20" s="134">
        <f>ROUND(VALUE(SUBSTITUTE(実質収支比率等に係る経年分析!H$47,"▲","-")),2)</f>
        <v>2.87</v>
      </c>
      <c r="E20" s="134">
        <f>ROUND(VALUE(SUBSTITUTE(実質収支比率等に係る経年分析!I$47,"▲","-")),2)</f>
        <v>2.85</v>
      </c>
      <c r="F20" s="134">
        <f>ROUND(VALUE(SUBSTITUTE(実質収支比率等に係る経年分析!J$47,"▲","-")),2)</f>
        <v>2.8</v>
      </c>
    </row>
    <row r="21" spans="1:11" x14ac:dyDescent="0.15">
      <c r="A21" s="134" t="s">
        <v>43</v>
      </c>
      <c r="B21" s="134">
        <f>IF(ISNUMBER(VALUE(SUBSTITUTE(実質収支比率等に係る経年分析!F$49,"▲","-"))),ROUND(VALUE(SUBSTITUTE(実質収支比率等に係る経年分析!F$49,"▲","-")),2),NA())</f>
        <v>-0.33</v>
      </c>
      <c r="C21" s="134">
        <f>IF(ISNUMBER(VALUE(SUBSTITUTE(実質収支比率等に係る経年分析!G$49,"▲","-"))),ROUND(VALUE(SUBSTITUTE(実質収支比率等に係る経年分析!G$49,"▲","-")),2),NA())</f>
        <v>0.21</v>
      </c>
      <c r="D21" s="134">
        <f>IF(ISNUMBER(VALUE(SUBSTITUTE(実質収支比率等に係る経年分析!H$49,"▲","-"))),ROUND(VALUE(SUBSTITUTE(実質収支比率等に係る経年分析!H$49,"▲","-")),2),NA())</f>
        <v>-0.33</v>
      </c>
      <c r="E21" s="134">
        <f>IF(ISNUMBER(VALUE(SUBSTITUTE(実質収支比率等に係る経年分析!I$49,"▲","-"))),ROUND(VALUE(SUBSTITUTE(実質収支比率等に係る経年分析!I$49,"▲","-")),2),NA())</f>
        <v>7.0000000000000007E-2</v>
      </c>
      <c r="F21" s="134">
        <f>IF(ISNUMBER(VALUE(SUBSTITUTE(実質収支比率等に係る経年分析!J$49,"▲","-"))),ROUND(VALUE(SUBSTITUTE(実質収支比率等に係る経年分析!J$49,"▲","-")),2),NA())</f>
        <v>0.11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用地先行取得事業特別会計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後期高齢者医療事業特別会計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0.25</v>
      </c>
    </row>
    <row r="31" spans="1:11" x14ac:dyDescent="0.15">
      <c r="A31" s="135" t="str">
        <f>IF(連結実質赤字比率に係る赤字・黒字の構成分析!C$39="",NA(),連結実質赤字比率に係る赤字・黒字の構成分析!C$39)</f>
        <v>介護保険事業特別会計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0.46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0.69</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0.56999999999999995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0.46</v>
      </c>
    </row>
    <row r="32" spans="1:11" x14ac:dyDescent="0.15">
      <c r="A32" s="135" t="str">
        <f>IF(連結実質赤字比率に係る赤字・黒字の構成分析!C$38="",NA(),連結実質赤字比率に係る赤字・黒字の構成分析!C$38)</f>
        <v>国民健康保険事業特別会計</v>
      </c>
      <c r="B32" s="135">
        <f>IF(ROUND(VALUE(SUBSTITUTE(連結実質赤字比率に係る赤字・黒字の構成分析!F$38,"▲", "-")), 2) &lt; 0, ABS(ROUND(VALUE(SUBSTITUTE(連結実質赤字比率に係る赤字・黒字の構成分析!F$38,"▲", "-")), 2)), NA())</f>
        <v>2.46</v>
      </c>
      <c r="C32" s="135" t="e">
        <f>IF(ROUND(VALUE(SUBSTITUTE(連結実質赤字比率に係る赤字・黒字の構成分析!F$38,"▲", "-")), 2) &gt;= 0, ABS(ROUND(VALUE(SUBSTITUTE(連結実質赤字比率に係る赤字・黒字の構成分析!F$38,"▲", "-")), 2)), NA())</f>
        <v>#N/A</v>
      </c>
      <c r="D32" s="135">
        <f>IF(ROUND(VALUE(SUBSTITUTE(連結実質赤字比率に係る赤字・黒字の構成分析!G$38,"▲", "-")), 2) &lt; 0, ABS(ROUND(VALUE(SUBSTITUTE(連結実質赤字比率に係る赤字・黒字の構成分析!G$38,"▲", "-")), 2)), NA())</f>
        <v>1.57</v>
      </c>
      <c r="E32" s="135" t="e">
        <f>IF(ROUND(VALUE(SUBSTITUTE(連結実質赤字比率に係る赤字・黒字の構成分析!G$38,"▲", "-")), 2) &gt;= 0, ABS(ROUND(VALUE(SUBSTITUTE(連結実質赤字比率に係る赤字・黒字の構成分析!G$38,"▲", "-")), 2)), NA())</f>
        <v>#N/A</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1.49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1.24</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1.76</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1.42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1.48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1.57</v>
      </c>
    </row>
    <row r="34" spans="1:16" x14ac:dyDescent="0.15">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3.73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4.53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5.38</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5.79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6.7</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16.899999999999999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17.170000000000002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12.89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13.12</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13.03</v>
      </c>
    </row>
    <row r="36" spans="1:16" x14ac:dyDescent="0.15">
      <c r="A36" s="135" t="str">
        <f>IF(連結実質赤字比率に係る赤字・黒字の構成分析!C$34="",NA(),連結実質赤字比率に係る赤字・黒字の構成分析!C$34)</f>
        <v>病院事業会計</v>
      </c>
      <c r="B36" s="135">
        <f>IF(ROUND(VALUE(SUBSTITUTE(連結実質赤字比率に係る赤字・黒字の構成分析!F$34,"▲", "-")), 2) &lt; 0, ABS(ROUND(VALUE(SUBSTITUTE(連結実質赤字比率に係る赤字・黒字の構成分析!F$34,"▲", "-")), 2)), NA())</f>
        <v>0.8</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2.14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2.1</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3.47</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2.06</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6771</v>
      </c>
      <c r="E42" s="136"/>
      <c r="F42" s="136"/>
      <c r="G42" s="136">
        <f>'実質公債費比率（分子）の構造'!L$52</f>
        <v>6990</v>
      </c>
      <c r="H42" s="136"/>
      <c r="I42" s="136"/>
      <c r="J42" s="136">
        <f>'実質公債費比率（分子）の構造'!M$52</f>
        <v>6597</v>
      </c>
      <c r="K42" s="136"/>
      <c r="L42" s="136"/>
      <c r="M42" s="136">
        <f>'実質公債費比率（分子）の構造'!N$52</f>
        <v>6472</v>
      </c>
      <c r="N42" s="136"/>
      <c r="O42" s="136"/>
      <c r="P42" s="136">
        <f>'実質公債費比率（分子）の構造'!O$52</f>
        <v>5814</v>
      </c>
    </row>
    <row r="43" spans="1:16" x14ac:dyDescent="0.15">
      <c r="A43" s="136" t="s">
        <v>51</v>
      </c>
      <c r="B43" s="136">
        <f>'実質公債費比率（分子）の構造'!K$51</f>
        <v>5</v>
      </c>
      <c r="C43" s="136"/>
      <c r="D43" s="136"/>
      <c r="E43" s="136">
        <f>'実質公債費比率（分子）の構造'!L$51</f>
        <v>2</v>
      </c>
      <c r="F43" s="136"/>
      <c r="G43" s="136"/>
      <c r="H43" s="136">
        <f>'実質公債費比率（分子）の構造'!M$51</f>
        <v>0</v>
      </c>
      <c r="I43" s="136"/>
      <c r="J43" s="136"/>
      <c r="K43" s="136">
        <f>'実質公債費比率（分子）の構造'!N$51</f>
        <v>2</v>
      </c>
      <c r="L43" s="136"/>
      <c r="M43" s="136"/>
      <c r="N43" s="136">
        <f>'実質公債費比率（分子）の構造'!O$51</f>
        <v>3</v>
      </c>
      <c r="O43" s="136"/>
      <c r="P43" s="136"/>
    </row>
    <row r="44" spans="1:16" x14ac:dyDescent="0.15">
      <c r="A44" s="136" t="s">
        <v>52</v>
      </c>
      <c r="B44" s="136">
        <f>'実質公債費比率（分子）の構造'!K$50</f>
        <v>826</v>
      </c>
      <c r="C44" s="136"/>
      <c r="D44" s="136"/>
      <c r="E44" s="136">
        <f>'実質公債費比率（分子）の構造'!L$50</f>
        <v>810</v>
      </c>
      <c r="F44" s="136"/>
      <c r="G44" s="136"/>
      <c r="H44" s="136">
        <f>'実質公債費比率（分子）の構造'!M$50</f>
        <v>902</v>
      </c>
      <c r="I44" s="136"/>
      <c r="J44" s="136"/>
      <c r="K44" s="136">
        <f>'実質公債費比率（分子）の構造'!N$50</f>
        <v>994</v>
      </c>
      <c r="L44" s="136"/>
      <c r="M44" s="136"/>
      <c r="N44" s="136">
        <f>'実質公債費比率（分子）の構造'!O$50</f>
        <v>974</v>
      </c>
      <c r="O44" s="136"/>
      <c r="P44" s="136"/>
    </row>
    <row r="45" spans="1:16" x14ac:dyDescent="0.15">
      <c r="A45" s="136" t="s">
        <v>53</v>
      </c>
      <c r="B45" s="136">
        <f>'実質公債費比率（分子）の構造'!K$49</f>
        <v>658</v>
      </c>
      <c r="C45" s="136"/>
      <c r="D45" s="136"/>
      <c r="E45" s="136">
        <f>'実質公債費比率（分子）の構造'!L$49</f>
        <v>764</v>
      </c>
      <c r="F45" s="136"/>
      <c r="G45" s="136"/>
      <c r="H45" s="136">
        <f>'実質公債費比率（分子）の構造'!M$49</f>
        <v>764</v>
      </c>
      <c r="I45" s="136"/>
      <c r="J45" s="136"/>
      <c r="K45" s="136">
        <f>'実質公債費比率（分子）の構造'!N$49</f>
        <v>764</v>
      </c>
      <c r="L45" s="136"/>
      <c r="M45" s="136"/>
      <c r="N45" s="136">
        <f>'実質公債費比率（分子）の構造'!O$49</f>
        <v>764</v>
      </c>
      <c r="O45" s="136"/>
      <c r="P45" s="136"/>
    </row>
    <row r="46" spans="1:16" x14ac:dyDescent="0.15">
      <c r="A46" s="136" t="s">
        <v>54</v>
      </c>
      <c r="B46" s="136">
        <f>'実質公債費比率（分子）の構造'!K$48</f>
        <v>1170</v>
      </c>
      <c r="C46" s="136"/>
      <c r="D46" s="136"/>
      <c r="E46" s="136">
        <f>'実質公債費比率（分子）の構造'!L$48</f>
        <v>1045</v>
      </c>
      <c r="F46" s="136"/>
      <c r="G46" s="136"/>
      <c r="H46" s="136">
        <f>'実質公債費比率（分子）の構造'!M$48</f>
        <v>916</v>
      </c>
      <c r="I46" s="136"/>
      <c r="J46" s="136"/>
      <c r="K46" s="136">
        <f>'実質公債費比率（分子）の構造'!N$48</f>
        <v>803</v>
      </c>
      <c r="L46" s="136"/>
      <c r="M46" s="136"/>
      <c r="N46" s="136">
        <f>'実質公債費比率（分子）の構造'!O$48</f>
        <v>863</v>
      </c>
      <c r="O46" s="136"/>
      <c r="P46" s="136"/>
    </row>
    <row r="47" spans="1:16" x14ac:dyDescent="0.15">
      <c r="A47" s="136" t="s">
        <v>55</v>
      </c>
      <c r="B47" s="136">
        <f>'実質公債費比率（分子）の構造'!K$47</f>
        <v>53</v>
      </c>
      <c r="C47" s="136"/>
      <c r="D47" s="136"/>
      <c r="E47" s="136">
        <f>'実質公債費比率（分子）の構造'!L$47</f>
        <v>73</v>
      </c>
      <c r="F47" s="136"/>
      <c r="G47" s="136"/>
      <c r="H47" s="136">
        <f>'実質公債費比率（分子）の構造'!M$47</f>
        <v>73</v>
      </c>
      <c r="I47" s="136"/>
      <c r="J47" s="136"/>
      <c r="K47" s="136">
        <f>'実質公債費比率（分子）の構造'!N$47</f>
        <v>97</v>
      </c>
      <c r="L47" s="136"/>
      <c r="M47" s="136"/>
      <c r="N47" s="136">
        <f>'実質公債費比率（分子）の構造'!O$47</f>
        <v>103</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7237</v>
      </c>
      <c r="C49" s="136"/>
      <c r="D49" s="136"/>
      <c r="E49" s="136">
        <f>'実質公債費比率（分子）の構造'!L$45</f>
        <v>7237</v>
      </c>
      <c r="F49" s="136"/>
      <c r="G49" s="136"/>
      <c r="H49" s="136">
        <f>'実質公債費比率（分子）の構造'!M$45</f>
        <v>7289</v>
      </c>
      <c r="I49" s="136"/>
      <c r="J49" s="136"/>
      <c r="K49" s="136">
        <f>'実質公債費比率（分子）の構造'!N$45</f>
        <v>6663</v>
      </c>
      <c r="L49" s="136"/>
      <c r="M49" s="136"/>
      <c r="N49" s="136">
        <f>'実質公債費比率（分子）の構造'!O$45</f>
        <v>6372</v>
      </c>
      <c r="O49" s="136"/>
      <c r="P49" s="136"/>
    </row>
    <row r="50" spans="1:16" x14ac:dyDescent="0.15">
      <c r="A50" s="136" t="s">
        <v>58</v>
      </c>
      <c r="B50" s="136" t="e">
        <f>NA()</f>
        <v>#N/A</v>
      </c>
      <c r="C50" s="136">
        <f>IF(ISNUMBER('実質公債費比率（分子）の構造'!K$53),'実質公債費比率（分子）の構造'!K$53,NA())</f>
        <v>3178</v>
      </c>
      <c r="D50" s="136" t="e">
        <f>NA()</f>
        <v>#N/A</v>
      </c>
      <c r="E50" s="136" t="e">
        <f>NA()</f>
        <v>#N/A</v>
      </c>
      <c r="F50" s="136">
        <f>IF(ISNUMBER('実質公債費比率（分子）の構造'!L$53),'実質公債費比率（分子）の構造'!L$53,NA())</f>
        <v>2941</v>
      </c>
      <c r="G50" s="136" t="e">
        <f>NA()</f>
        <v>#N/A</v>
      </c>
      <c r="H50" s="136" t="e">
        <f>NA()</f>
        <v>#N/A</v>
      </c>
      <c r="I50" s="136">
        <f>IF(ISNUMBER('実質公債費比率（分子）の構造'!M$53),'実質公債費比率（分子）の構造'!M$53,NA())</f>
        <v>3347</v>
      </c>
      <c r="J50" s="136" t="e">
        <f>NA()</f>
        <v>#N/A</v>
      </c>
      <c r="K50" s="136" t="e">
        <f>NA()</f>
        <v>#N/A</v>
      </c>
      <c r="L50" s="136">
        <f>IF(ISNUMBER('実質公債費比率（分子）の構造'!N$53),'実質公債費比率（分子）の構造'!N$53,NA())</f>
        <v>2851</v>
      </c>
      <c r="M50" s="136" t="e">
        <f>NA()</f>
        <v>#N/A</v>
      </c>
      <c r="N50" s="136" t="e">
        <f>NA()</f>
        <v>#N/A</v>
      </c>
      <c r="O50" s="136">
        <f>IF(ISNUMBER('実質公債費比率（分子）の構造'!O$53),'実質公債費比率（分子）の構造'!O$53,NA())</f>
        <v>3265</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38577</v>
      </c>
      <c r="E56" s="135"/>
      <c r="F56" s="135"/>
      <c r="G56" s="135">
        <f>'将来負担比率（分子）の構造'!J$51</f>
        <v>41030</v>
      </c>
      <c r="H56" s="135"/>
      <c r="I56" s="135"/>
      <c r="J56" s="135">
        <f>'将来負担比率（分子）の構造'!K$51</f>
        <v>42553</v>
      </c>
      <c r="K56" s="135"/>
      <c r="L56" s="135"/>
      <c r="M56" s="135">
        <f>'将来負担比率（分子）の構造'!L$51</f>
        <v>43231</v>
      </c>
      <c r="N56" s="135"/>
      <c r="O56" s="135"/>
      <c r="P56" s="135">
        <f>'将来負担比率（分子）の構造'!M$51</f>
        <v>44832</v>
      </c>
    </row>
    <row r="57" spans="1:16" x14ac:dyDescent="0.15">
      <c r="A57" s="135" t="s">
        <v>34</v>
      </c>
      <c r="B57" s="135"/>
      <c r="C57" s="135"/>
      <c r="D57" s="135">
        <f>'将来負担比率（分子）の構造'!I$50</f>
        <v>15162</v>
      </c>
      <c r="E57" s="135"/>
      <c r="F57" s="135"/>
      <c r="G57" s="135">
        <f>'将来負担比率（分子）の構造'!J$50</f>
        <v>13728</v>
      </c>
      <c r="H57" s="135"/>
      <c r="I57" s="135"/>
      <c r="J57" s="135">
        <f>'将来負担比率（分子）の構造'!K$50</f>
        <v>13279</v>
      </c>
      <c r="K57" s="135"/>
      <c r="L57" s="135"/>
      <c r="M57" s="135">
        <f>'将来負担比率（分子）の構造'!L$50</f>
        <v>14394</v>
      </c>
      <c r="N57" s="135"/>
      <c r="O57" s="135"/>
      <c r="P57" s="135">
        <f>'将来負担比率（分子）の構造'!M$50</f>
        <v>16542</v>
      </c>
    </row>
    <row r="58" spans="1:16" x14ac:dyDescent="0.15">
      <c r="A58" s="135" t="s">
        <v>33</v>
      </c>
      <c r="B58" s="135"/>
      <c r="C58" s="135"/>
      <c r="D58" s="135">
        <f>'将来負担比率（分子）の構造'!I$49</f>
        <v>3645</v>
      </c>
      <c r="E58" s="135"/>
      <c r="F58" s="135"/>
      <c r="G58" s="135">
        <f>'将来負担比率（分子）の構造'!J$49</f>
        <v>5721</v>
      </c>
      <c r="H58" s="135"/>
      <c r="I58" s="135"/>
      <c r="J58" s="135">
        <f>'将来負担比率（分子）の構造'!K$49</f>
        <v>4601</v>
      </c>
      <c r="K58" s="135"/>
      <c r="L58" s="135"/>
      <c r="M58" s="135">
        <f>'将来負担比率（分子）の構造'!L$49</f>
        <v>3782</v>
      </c>
      <c r="N58" s="135"/>
      <c r="O58" s="135"/>
      <c r="P58" s="135">
        <f>'将来負担比率（分子）の構造'!M$49</f>
        <v>5222</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35</v>
      </c>
      <c r="C61" s="135"/>
      <c r="D61" s="135"/>
      <c r="E61" s="135">
        <f>'将来負担比率（分子）の構造'!J$46</f>
        <v>62</v>
      </c>
      <c r="F61" s="135"/>
      <c r="G61" s="135"/>
      <c r="H61" s="135">
        <f>'将来負担比率（分子）の構造'!K$46</f>
        <v>206</v>
      </c>
      <c r="I61" s="135"/>
      <c r="J61" s="135"/>
      <c r="K61" s="135">
        <f>'将来負担比率（分子）の構造'!L$46</f>
        <v>202</v>
      </c>
      <c r="L61" s="135"/>
      <c r="M61" s="135"/>
      <c r="N61" s="135">
        <f>'将来負担比率（分子）の構造'!M$46</f>
        <v>191</v>
      </c>
      <c r="O61" s="135"/>
      <c r="P61" s="135"/>
    </row>
    <row r="62" spans="1:16" x14ac:dyDescent="0.15">
      <c r="A62" s="135" t="s">
        <v>28</v>
      </c>
      <c r="B62" s="135">
        <f>'将来負担比率（分子）の構造'!I$45</f>
        <v>10118</v>
      </c>
      <c r="C62" s="135"/>
      <c r="D62" s="135"/>
      <c r="E62" s="135">
        <f>'将来負担比率（分子）の構造'!J$45</f>
        <v>9873</v>
      </c>
      <c r="F62" s="135"/>
      <c r="G62" s="135"/>
      <c r="H62" s="135">
        <f>'将来負担比率（分子）の構造'!K$45</f>
        <v>9343</v>
      </c>
      <c r="I62" s="135"/>
      <c r="J62" s="135"/>
      <c r="K62" s="135">
        <f>'将来負担比率（分子）の構造'!L$45</f>
        <v>8584</v>
      </c>
      <c r="L62" s="135"/>
      <c r="M62" s="135"/>
      <c r="N62" s="135">
        <f>'将来負担比率（分子）の構造'!M$45</f>
        <v>7751</v>
      </c>
      <c r="O62" s="135"/>
      <c r="P62" s="135"/>
    </row>
    <row r="63" spans="1:16" x14ac:dyDescent="0.15">
      <c r="A63" s="135" t="s">
        <v>27</v>
      </c>
      <c r="B63" s="135">
        <f>'将来負担比率（分子）の構造'!I$44</f>
        <v>7250</v>
      </c>
      <c r="C63" s="135"/>
      <c r="D63" s="135"/>
      <c r="E63" s="135">
        <f>'将来負担比率（分子）の構造'!J$44</f>
        <v>6595</v>
      </c>
      <c r="F63" s="135"/>
      <c r="G63" s="135"/>
      <c r="H63" s="135">
        <f>'将来負担比率（分子）の構造'!K$44</f>
        <v>5931</v>
      </c>
      <c r="I63" s="135"/>
      <c r="J63" s="135"/>
      <c r="K63" s="135">
        <f>'将来負担比率（分子）の構造'!L$44</f>
        <v>5256</v>
      </c>
      <c r="L63" s="135"/>
      <c r="M63" s="135"/>
      <c r="N63" s="135">
        <f>'将来負担比率（分子）の構造'!M$44</f>
        <v>4570</v>
      </c>
      <c r="O63" s="135"/>
      <c r="P63" s="135"/>
    </row>
    <row r="64" spans="1:16" x14ac:dyDescent="0.15">
      <c r="A64" s="135" t="s">
        <v>26</v>
      </c>
      <c r="B64" s="135">
        <f>'将来負担比率（分子）の構造'!I$43</f>
        <v>8650</v>
      </c>
      <c r="C64" s="135"/>
      <c r="D64" s="135"/>
      <c r="E64" s="135">
        <f>'将来負担比率（分子）の構造'!J$43</f>
        <v>7722</v>
      </c>
      <c r="F64" s="135"/>
      <c r="G64" s="135"/>
      <c r="H64" s="135">
        <f>'将来負担比率（分子）の構造'!K$43</f>
        <v>7823</v>
      </c>
      <c r="I64" s="135"/>
      <c r="J64" s="135"/>
      <c r="K64" s="135">
        <f>'将来負担比率（分子）の構造'!L$43</f>
        <v>7218</v>
      </c>
      <c r="L64" s="135"/>
      <c r="M64" s="135"/>
      <c r="N64" s="135">
        <f>'将来負担比率（分子）の構造'!M$43</f>
        <v>7278</v>
      </c>
      <c r="O64" s="135"/>
      <c r="P64" s="135"/>
    </row>
    <row r="65" spans="1:16" x14ac:dyDescent="0.15">
      <c r="A65" s="135" t="s">
        <v>25</v>
      </c>
      <c r="B65" s="135">
        <f>'将来負担比率（分子）の構造'!I$42</f>
        <v>18174</v>
      </c>
      <c r="C65" s="135"/>
      <c r="D65" s="135"/>
      <c r="E65" s="135">
        <f>'将来負担比率（分子）の構造'!J$42</f>
        <v>17182</v>
      </c>
      <c r="F65" s="135"/>
      <c r="G65" s="135"/>
      <c r="H65" s="135">
        <f>'将来負担比率（分子）の構造'!K$42</f>
        <v>16655</v>
      </c>
      <c r="I65" s="135"/>
      <c r="J65" s="135"/>
      <c r="K65" s="135">
        <f>'将来負担比率（分子）の構造'!L$42</f>
        <v>15788</v>
      </c>
      <c r="L65" s="135"/>
      <c r="M65" s="135"/>
      <c r="N65" s="135">
        <f>'将来負担比率（分子）の構造'!M$42</f>
        <v>15089</v>
      </c>
      <c r="O65" s="135"/>
      <c r="P65" s="135"/>
    </row>
    <row r="66" spans="1:16" x14ac:dyDescent="0.15">
      <c r="A66" s="135" t="s">
        <v>24</v>
      </c>
      <c r="B66" s="135">
        <f>'将来負担比率（分子）の構造'!I$41</f>
        <v>53764</v>
      </c>
      <c r="C66" s="135"/>
      <c r="D66" s="135"/>
      <c r="E66" s="135">
        <f>'将来負担比率（分子）の構造'!J$41</f>
        <v>57671</v>
      </c>
      <c r="F66" s="135"/>
      <c r="G66" s="135"/>
      <c r="H66" s="135">
        <f>'将来負担比率（分子）の構造'!K$41</f>
        <v>58028</v>
      </c>
      <c r="I66" s="135"/>
      <c r="J66" s="135"/>
      <c r="K66" s="135">
        <f>'将来負担比率（分子）の構造'!L$41</f>
        <v>58356</v>
      </c>
      <c r="L66" s="135"/>
      <c r="M66" s="135"/>
      <c r="N66" s="135">
        <f>'将来負担比率（分子）の構造'!M$41</f>
        <v>61604</v>
      </c>
      <c r="O66" s="135"/>
      <c r="P66" s="135"/>
    </row>
    <row r="67" spans="1:16" x14ac:dyDescent="0.15">
      <c r="A67" s="135" t="s">
        <v>62</v>
      </c>
      <c r="B67" s="135" t="e">
        <f>NA()</f>
        <v>#N/A</v>
      </c>
      <c r="C67" s="135">
        <f>IF(ISNUMBER('将来負担比率（分子）の構造'!I$52), IF('将来負担比率（分子）の構造'!I$52 &lt; 0, 0, '将来負担比率（分子）の構造'!I$52), NA())</f>
        <v>40608</v>
      </c>
      <c r="D67" s="135" t="e">
        <f>NA()</f>
        <v>#N/A</v>
      </c>
      <c r="E67" s="135" t="e">
        <f>NA()</f>
        <v>#N/A</v>
      </c>
      <c r="F67" s="135">
        <f>IF(ISNUMBER('将来負担比率（分子）の構造'!J$52), IF('将来負担比率（分子）の構造'!J$52 &lt; 0, 0, '将来負担比率（分子）の構造'!J$52), NA())</f>
        <v>38627</v>
      </c>
      <c r="G67" s="135" t="e">
        <f>NA()</f>
        <v>#N/A</v>
      </c>
      <c r="H67" s="135" t="e">
        <f>NA()</f>
        <v>#N/A</v>
      </c>
      <c r="I67" s="135">
        <f>IF(ISNUMBER('将来負担比率（分子）の構造'!K$52), IF('将来負担比率（分子）の構造'!K$52 &lt; 0, 0, '将来負担比率（分子）の構造'!K$52), NA())</f>
        <v>37552</v>
      </c>
      <c r="J67" s="135" t="e">
        <f>NA()</f>
        <v>#N/A</v>
      </c>
      <c r="K67" s="135" t="e">
        <f>NA()</f>
        <v>#N/A</v>
      </c>
      <c r="L67" s="135">
        <f>IF(ISNUMBER('将来負担比率（分子）の構造'!L$52), IF('将来負担比率（分子）の構造'!L$52 &lt; 0, 0, '将来負担比率（分子）の構造'!L$52), NA())</f>
        <v>33998</v>
      </c>
      <c r="M67" s="135" t="e">
        <f>NA()</f>
        <v>#N/A</v>
      </c>
      <c r="N67" s="135" t="e">
        <f>NA()</f>
        <v>#N/A</v>
      </c>
      <c r="O67" s="135">
        <f>IF(ISNUMBER('将来負担比率（分子）の構造'!M$52), IF('将来負担比率（分子）の構造'!M$52 &lt; 0, 0, '将来負担比率（分子）の構造'!M$52), NA())</f>
        <v>29887</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A10" zoomScale="50" zoomScaleNormal="50" zoomScaleSheetLayoutView="55" workbookViewId="0">
      <selection activeCell="G65" sqref="G65:O69"/>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567</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567</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568</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569</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570</v>
      </c>
    </row>
    <row r="50" spans="1:17" x14ac:dyDescent="0.15">
      <c r="B50" s="248"/>
      <c r="C50" s="244"/>
      <c r="D50" s="244"/>
      <c r="E50" s="244"/>
      <c r="F50" s="244"/>
      <c r="G50" s="1224"/>
      <c r="H50" s="1225"/>
      <c r="I50" s="1225"/>
      <c r="J50" s="1226"/>
      <c r="K50" s="354" t="s">
        <v>520</v>
      </c>
      <c r="L50" s="354" t="s">
        <v>521</v>
      </c>
      <c r="M50" s="354" t="s">
        <v>522</v>
      </c>
      <c r="N50" s="354" t="s">
        <v>523</v>
      </c>
      <c r="O50" s="354" t="s">
        <v>524</v>
      </c>
    </row>
    <row r="51" spans="1:17" x14ac:dyDescent="0.15">
      <c r="B51" s="248"/>
      <c r="C51" s="244"/>
      <c r="D51" s="244"/>
      <c r="E51" s="244"/>
      <c r="F51" s="244"/>
      <c r="G51" s="1227" t="s">
        <v>571</v>
      </c>
      <c r="H51" s="1228"/>
      <c r="I51" s="1233" t="s">
        <v>572</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573</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574</v>
      </c>
      <c r="H55" s="1239"/>
      <c r="I55" s="1237" t="s">
        <v>572</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573</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575</v>
      </c>
      <c r="C63" s="244"/>
      <c r="D63" s="244"/>
      <c r="E63" s="244"/>
      <c r="F63" s="244"/>
      <c r="G63" s="244"/>
      <c r="H63" s="244"/>
      <c r="I63" s="244"/>
      <c r="J63" s="244"/>
      <c r="K63" s="244"/>
      <c r="L63" s="244"/>
      <c r="M63" s="244"/>
      <c r="N63" s="244"/>
      <c r="O63" s="244"/>
    </row>
    <row r="64" spans="1:17" x14ac:dyDescent="0.15">
      <c r="B64" s="248"/>
      <c r="C64" s="244"/>
      <c r="D64" s="244"/>
      <c r="E64" s="244"/>
      <c r="F64" s="244"/>
      <c r="G64" s="351" t="s">
        <v>569</v>
      </c>
      <c r="I64" s="352"/>
      <c r="J64" s="352"/>
      <c r="K64" s="352"/>
      <c r="L64" s="244"/>
      <c r="M64" s="244"/>
      <c r="N64" s="244"/>
      <c r="O64" s="244"/>
    </row>
    <row r="65" spans="2:30" x14ac:dyDescent="0.15">
      <c r="B65" s="248"/>
      <c r="C65" s="244"/>
      <c r="D65" s="244"/>
      <c r="E65" s="244"/>
      <c r="F65" s="244"/>
      <c r="G65" s="1247" t="s">
        <v>576</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577</v>
      </c>
      <c r="I71" s="368"/>
      <c r="J71" s="364"/>
      <c r="K71" s="364"/>
      <c r="L71" s="365"/>
      <c r="M71" s="364"/>
      <c r="N71" s="365"/>
      <c r="O71" s="366"/>
    </row>
    <row r="72" spans="2:30" x14ac:dyDescent="0.15">
      <c r="B72" s="248"/>
      <c r="C72" s="244"/>
      <c r="D72" s="244"/>
      <c r="E72" s="244"/>
      <c r="F72" s="244"/>
      <c r="G72" s="1224"/>
      <c r="H72" s="1225"/>
      <c r="I72" s="1225"/>
      <c r="J72" s="1226"/>
      <c r="K72" s="354" t="s">
        <v>520</v>
      </c>
      <c r="L72" s="354" t="s">
        <v>521</v>
      </c>
      <c r="M72" s="354" t="s">
        <v>522</v>
      </c>
      <c r="N72" s="354" t="s">
        <v>523</v>
      </c>
      <c r="O72" s="354" t="s">
        <v>524</v>
      </c>
    </row>
    <row r="73" spans="2:30" x14ac:dyDescent="0.15">
      <c r="B73" s="248"/>
      <c r="C73" s="244"/>
      <c r="D73" s="244"/>
      <c r="E73" s="244"/>
      <c r="F73" s="244"/>
      <c r="G73" s="1227" t="s">
        <v>571</v>
      </c>
      <c r="H73" s="1228"/>
      <c r="I73" s="1233" t="s">
        <v>572</v>
      </c>
      <c r="J73" s="1233"/>
      <c r="K73" s="1248">
        <v>160.9</v>
      </c>
      <c r="L73" s="1248">
        <v>152.6</v>
      </c>
      <c r="M73" s="1236">
        <v>147.30000000000001</v>
      </c>
      <c r="N73" s="1236">
        <v>133.4</v>
      </c>
      <c r="O73" s="1236">
        <v>114.1</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578</v>
      </c>
      <c r="J75" s="1237"/>
      <c r="K75" s="1249">
        <v>11.4</v>
      </c>
      <c r="L75" s="1249">
        <v>11.7</v>
      </c>
      <c r="M75" s="1249">
        <v>12.3</v>
      </c>
      <c r="N75" s="1249">
        <v>11.9</v>
      </c>
      <c r="O75" s="1249">
        <v>12.2</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574</v>
      </c>
      <c r="H77" s="1239"/>
      <c r="I77" s="1237" t="s">
        <v>572</v>
      </c>
      <c r="J77" s="1237"/>
      <c r="K77" s="1248">
        <v>93.2</v>
      </c>
      <c r="L77" s="1248">
        <v>88.7</v>
      </c>
      <c r="M77" s="1236">
        <v>80</v>
      </c>
      <c r="N77" s="1236">
        <v>61.4</v>
      </c>
      <c r="O77" s="1236">
        <v>25.4</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578</v>
      </c>
      <c r="J79" s="1246"/>
      <c r="K79" s="1251">
        <v>5.3</v>
      </c>
      <c r="L79" s="1251">
        <v>5.2</v>
      </c>
      <c r="M79" s="1251">
        <v>5.3</v>
      </c>
      <c r="N79" s="1251">
        <v>5.0999999999999996</v>
      </c>
      <c r="O79" s="1251">
        <v>4.8</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5"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97"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19772704</v>
      </c>
      <c r="S5" s="613"/>
      <c r="T5" s="613"/>
      <c r="U5" s="613"/>
      <c r="V5" s="613"/>
      <c r="W5" s="613"/>
      <c r="X5" s="613"/>
      <c r="Y5" s="614"/>
      <c r="Z5" s="615">
        <v>35</v>
      </c>
      <c r="AA5" s="615"/>
      <c r="AB5" s="615"/>
      <c r="AC5" s="615"/>
      <c r="AD5" s="616">
        <v>17979245</v>
      </c>
      <c r="AE5" s="616"/>
      <c r="AF5" s="616"/>
      <c r="AG5" s="616"/>
      <c r="AH5" s="616"/>
      <c r="AI5" s="616"/>
      <c r="AJ5" s="616"/>
      <c r="AK5" s="616"/>
      <c r="AL5" s="617">
        <v>63.3</v>
      </c>
      <c r="AM5" s="618"/>
      <c r="AN5" s="618"/>
      <c r="AO5" s="619"/>
      <c r="AP5" s="609" t="s">
        <v>206</v>
      </c>
      <c r="AQ5" s="610"/>
      <c r="AR5" s="610"/>
      <c r="AS5" s="610"/>
      <c r="AT5" s="610"/>
      <c r="AU5" s="610"/>
      <c r="AV5" s="610"/>
      <c r="AW5" s="610"/>
      <c r="AX5" s="610"/>
      <c r="AY5" s="610"/>
      <c r="AZ5" s="610"/>
      <c r="BA5" s="610"/>
      <c r="BB5" s="610"/>
      <c r="BC5" s="610"/>
      <c r="BD5" s="610"/>
      <c r="BE5" s="610"/>
      <c r="BF5" s="611"/>
      <c r="BG5" s="623">
        <v>18147555</v>
      </c>
      <c r="BH5" s="624"/>
      <c r="BI5" s="624"/>
      <c r="BJ5" s="624"/>
      <c r="BK5" s="624"/>
      <c r="BL5" s="624"/>
      <c r="BM5" s="624"/>
      <c r="BN5" s="625"/>
      <c r="BO5" s="626">
        <v>91.8</v>
      </c>
      <c r="BP5" s="626"/>
      <c r="BQ5" s="626"/>
      <c r="BR5" s="626"/>
      <c r="BS5" s="627">
        <v>150761</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207</v>
      </c>
      <c r="CS5" s="606"/>
      <c r="CT5" s="606"/>
      <c r="CU5" s="606"/>
      <c r="CV5" s="606"/>
      <c r="CW5" s="606"/>
      <c r="CX5" s="606"/>
      <c r="CY5" s="607"/>
      <c r="CZ5" s="605" t="s">
        <v>199</v>
      </c>
      <c r="DA5" s="606"/>
      <c r="DB5" s="606"/>
      <c r="DC5" s="607"/>
      <c r="DD5" s="605" t="s">
        <v>208</v>
      </c>
      <c r="DE5" s="606"/>
      <c r="DF5" s="606"/>
      <c r="DG5" s="606"/>
      <c r="DH5" s="606"/>
      <c r="DI5" s="606"/>
      <c r="DJ5" s="606"/>
      <c r="DK5" s="606"/>
      <c r="DL5" s="606"/>
      <c r="DM5" s="606"/>
      <c r="DN5" s="606"/>
      <c r="DO5" s="606"/>
      <c r="DP5" s="607"/>
      <c r="DQ5" s="605" t="s">
        <v>209</v>
      </c>
      <c r="DR5" s="606"/>
      <c r="DS5" s="606"/>
      <c r="DT5" s="606"/>
      <c r="DU5" s="606"/>
      <c r="DV5" s="606"/>
      <c r="DW5" s="606"/>
      <c r="DX5" s="606"/>
      <c r="DY5" s="606"/>
      <c r="DZ5" s="606"/>
      <c r="EA5" s="606"/>
      <c r="EB5" s="606"/>
      <c r="EC5" s="607"/>
    </row>
    <row r="6" spans="2:143" ht="11.25" customHeight="1" x14ac:dyDescent="0.15">
      <c r="B6" s="620" t="s">
        <v>210</v>
      </c>
      <c r="C6" s="621"/>
      <c r="D6" s="621"/>
      <c r="E6" s="621"/>
      <c r="F6" s="621"/>
      <c r="G6" s="621"/>
      <c r="H6" s="621"/>
      <c r="I6" s="621"/>
      <c r="J6" s="621"/>
      <c r="K6" s="621"/>
      <c r="L6" s="621"/>
      <c r="M6" s="621"/>
      <c r="N6" s="621"/>
      <c r="O6" s="621"/>
      <c r="P6" s="621"/>
      <c r="Q6" s="622"/>
      <c r="R6" s="623">
        <v>766693</v>
      </c>
      <c r="S6" s="624"/>
      <c r="T6" s="624"/>
      <c r="U6" s="624"/>
      <c r="V6" s="624"/>
      <c r="W6" s="624"/>
      <c r="X6" s="624"/>
      <c r="Y6" s="625"/>
      <c r="Z6" s="626">
        <v>1.4</v>
      </c>
      <c r="AA6" s="626"/>
      <c r="AB6" s="626"/>
      <c r="AC6" s="626"/>
      <c r="AD6" s="627">
        <v>766693</v>
      </c>
      <c r="AE6" s="627"/>
      <c r="AF6" s="627"/>
      <c r="AG6" s="627"/>
      <c r="AH6" s="627"/>
      <c r="AI6" s="627"/>
      <c r="AJ6" s="627"/>
      <c r="AK6" s="627"/>
      <c r="AL6" s="628">
        <v>2.7</v>
      </c>
      <c r="AM6" s="629"/>
      <c r="AN6" s="629"/>
      <c r="AO6" s="630"/>
      <c r="AP6" s="620" t="s">
        <v>211</v>
      </c>
      <c r="AQ6" s="621"/>
      <c r="AR6" s="621"/>
      <c r="AS6" s="621"/>
      <c r="AT6" s="621"/>
      <c r="AU6" s="621"/>
      <c r="AV6" s="621"/>
      <c r="AW6" s="621"/>
      <c r="AX6" s="621"/>
      <c r="AY6" s="621"/>
      <c r="AZ6" s="621"/>
      <c r="BA6" s="621"/>
      <c r="BB6" s="621"/>
      <c r="BC6" s="621"/>
      <c r="BD6" s="621"/>
      <c r="BE6" s="621"/>
      <c r="BF6" s="622"/>
      <c r="BG6" s="623">
        <v>18147555</v>
      </c>
      <c r="BH6" s="624"/>
      <c r="BI6" s="624"/>
      <c r="BJ6" s="624"/>
      <c r="BK6" s="624"/>
      <c r="BL6" s="624"/>
      <c r="BM6" s="624"/>
      <c r="BN6" s="625"/>
      <c r="BO6" s="626">
        <v>91.8</v>
      </c>
      <c r="BP6" s="626"/>
      <c r="BQ6" s="626"/>
      <c r="BR6" s="626"/>
      <c r="BS6" s="627">
        <v>150761</v>
      </c>
      <c r="BT6" s="627"/>
      <c r="BU6" s="627"/>
      <c r="BV6" s="627"/>
      <c r="BW6" s="627"/>
      <c r="BX6" s="627"/>
      <c r="BY6" s="627"/>
      <c r="BZ6" s="627"/>
      <c r="CA6" s="627"/>
      <c r="CB6" s="631"/>
      <c r="CD6" s="634" t="s">
        <v>212</v>
      </c>
      <c r="CE6" s="635"/>
      <c r="CF6" s="635"/>
      <c r="CG6" s="635"/>
      <c r="CH6" s="635"/>
      <c r="CI6" s="635"/>
      <c r="CJ6" s="635"/>
      <c r="CK6" s="635"/>
      <c r="CL6" s="635"/>
      <c r="CM6" s="635"/>
      <c r="CN6" s="635"/>
      <c r="CO6" s="635"/>
      <c r="CP6" s="635"/>
      <c r="CQ6" s="636"/>
      <c r="CR6" s="623">
        <v>505765</v>
      </c>
      <c r="CS6" s="624"/>
      <c r="CT6" s="624"/>
      <c r="CU6" s="624"/>
      <c r="CV6" s="624"/>
      <c r="CW6" s="624"/>
      <c r="CX6" s="624"/>
      <c r="CY6" s="625"/>
      <c r="CZ6" s="626">
        <v>0.9</v>
      </c>
      <c r="DA6" s="626"/>
      <c r="DB6" s="626"/>
      <c r="DC6" s="626"/>
      <c r="DD6" s="632" t="s">
        <v>213</v>
      </c>
      <c r="DE6" s="624"/>
      <c r="DF6" s="624"/>
      <c r="DG6" s="624"/>
      <c r="DH6" s="624"/>
      <c r="DI6" s="624"/>
      <c r="DJ6" s="624"/>
      <c r="DK6" s="624"/>
      <c r="DL6" s="624"/>
      <c r="DM6" s="624"/>
      <c r="DN6" s="624"/>
      <c r="DO6" s="624"/>
      <c r="DP6" s="625"/>
      <c r="DQ6" s="632">
        <v>501978</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61086</v>
      </c>
      <c r="S7" s="624"/>
      <c r="T7" s="624"/>
      <c r="U7" s="624"/>
      <c r="V7" s="624"/>
      <c r="W7" s="624"/>
      <c r="X7" s="624"/>
      <c r="Y7" s="625"/>
      <c r="Z7" s="626">
        <v>0.1</v>
      </c>
      <c r="AA7" s="626"/>
      <c r="AB7" s="626"/>
      <c r="AC7" s="626"/>
      <c r="AD7" s="627">
        <v>61086</v>
      </c>
      <c r="AE7" s="627"/>
      <c r="AF7" s="627"/>
      <c r="AG7" s="627"/>
      <c r="AH7" s="627"/>
      <c r="AI7" s="627"/>
      <c r="AJ7" s="627"/>
      <c r="AK7" s="627"/>
      <c r="AL7" s="628">
        <v>0.2</v>
      </c>
      <c r="AM7" s="629"/>
      <c r="AN7" s="629"/>
      <c r="AO7" s="630"/>
      <c r="AP7" s="620" t="s">
        <v>215</v>
      </c>
      <c r="AQ7" s="621"/>
      <c r="AR7" s="621"/>
      <c r="AS7" s="621"/>
      <c r="AT7" s="621"/>
      <c r="AU7" s="621"/>
      <c r="AV7" s="621"/>
      <c r="AW7" s="621"/>
      <c r="AX7" s="621"/>
      <c r="AY7" s="621"/>
      <c r="AZ7" s="621"/>
      <c r="BA7" s="621"/>
      <c r="BB7" s="621"/>
      <c r="BC7" s="621"/>
      <c r="BD7" s="621"/>
      <c r="BE7" s="621"/>
      <c r="BF7" s="622"/>
      <c r="BG7" s="623">
        <v>9954749</v>
      </c>
      <c r="BH7" s="624"/>
      <c r="BI7" s="624"/>
      <c r="BJ7" s="624"/>
      <c r="BK7" s="624"/>
      <c r="BL7" s="624"/>
      <c r="BM7" s="624"/>
      <c r="BN7" s="625"/>
      <c r="BO7" s="626">
        <v>50.3</v>
      </c>
      <c r="BP7" s="626"/>
      <c r="BQ7" s="626"/>
      <c r="BR7" s="626"/>
      <c r="BS7" s="627">
        <v>150761</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6434100</v>
      </c>
      <c r="CS7" s="624"/>
      <c r="CT7" s="624"/>
      <c r="CU7" s="624"/>
      <c r="CV7" s="624"/>
      <c r="CW7" s="624"/>
      <c r="CX7" s="624"/>
      <c r="CY7" s="625"/>
      <c r="CZ7" s="626">
        <v>11.5</v>
      </c>
      <c r="DA7" s="626"/>
      <c r="DB7" s="626"/>
      <c r="DC7" s="626"/>
      <c r="DD7" s="632">
        <v>131115</v>
      </c>
      <c r="DE7" s="624"/>
      <c r="DF7" s="624"/>
      <c r="DG7" s="624"/>
      <c r="DH7" s="624"/>
      <c r="DI7" s="624"/>
      <c r="DJ7" s="624"/>
      <c r="DK7" s="624"/>
      <c r="DL7" s="624"/>
      <c r="DM7" s="624"/>
      <c r="DN7" s="624"/>
      <c r="DO7" s="624"/>
      <c r="DP7" s="625"/>
      <c r="DQ7" s="632">
        <v>5527327</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196265</v>
      </c>
      <c r="S8" s="624"/>
      <c r="T8" s="624"/>
      <c r="U8" s="624"/>
      <c r="V8" s="624"/>
      <c r="W8" s="624"/>
      <c r="X8" s="624"/>
      <c r="Y8" s="625"/>
      <c r="Z8" s="626">
        <v>0.3</v>
      </c>
      <c r="AA8" s="626"/>
      <c r="AB8" s="626"/>
      <c r="AC8" s="626"/>
      <c r="AD8" s="627">
        <v>196265</v>
      </c>
      <c r="AE8" s="627"/>
      <c r="AF8" s="627"/>
      <c r="AG8" s="627"/>
      <c r="AH8" s="627"/>
      <c r="AI8" s="627"/>
      <c r="AJ8" s="627"/>
      <c r="AK8" s="627"/>
      <c r="AL8" s="628">
        <v>0.7</v>
      </c>
      <c r="AM8" s="629"/>
      <c r="AN8" s="629"/>
      <c r="AO8" s="630"/>
      <c r="AP8" s="620" t="s">
        <v>218</v>
      </c>
      <c r="AQ8" s="621"/>
      <c r="AR8" s="621"/>
      <c r="AS8" s="621"/>
      <c r="AT8" s="621"/>
      <c r="AU8" s="621"/>
      <c r="AV8" s="621"/>
      <c r="AW8" s="621"/>
      <c r="AX8" s="621"/>
      <c r="AY8" s="621"/>
      <c r="AZ8" s="621"/>
      <c r="BA8" s="621"/>
      <c r="BB8" s="621"/>
      <c r="BC8" s="621"/>
      <c r="BD8" s="621"/>
      <c r="BE8" s="621"/>
      <c r="BF8" s="622"/>
      <c r="BG8" s="623">
        <v>251116</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19530394</v>
      </c>
      <c r="CS8" s="624"/>
      <c r="CT8" s="624"/>
      <c r="CU8" s="624"/>
      <c r="CV8" s="624"/>
      <c r="CW8" s="624"/>
      <c r="CX8" s="624"/>
      <c r="CY8" s="625"/>
      <c r="CZ8" s="626">
        <v>34.9</v>
      </c>
      <c r="DA8" s="626"/>
      <c r="DB8" s="626"/>
      <c r="DC8" s="626"/>
      <c r="DD8" s="632">
        <v>99504</v>
      </c>
      <c r="DE8" s="624"/>
      <c r="DF8" s="624"/>
      <c r="DG8" s="624"/>
      <c r="DH8" s="624"/>
      <c r="DI8" s="624"/>
      <c r="DJ8" s="624"/>
      <c r="DK8" s="624"/>
      <c r="DL8" s="624"/>
      <c r="DM8" s="624"/>
      <c r="DN8" s="624"/>
      <c r="DO8" s="624"/>
      <c r="DP8" s="625"/>
      <c r="DQ8" s="632">
        <v>9549850</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192785</v>
      </c>
      <c r="S9" s="624"/>
      <c r="T9" s="624"/>
      <c r="U9" s="624"/>
      <c r="V9" s="624"/>
      <c r="W9" s="624"/>
      <c r="X9" s="624"/>
      <c r="Y9" s="625"/>
      <c r="Z9" s="626">
        <v>0.3</v>
      </c>
      <c r="AA9" s="626"/>
      <c r="AB9" s="626"/>
      <c r="AC9" s="626"/>
      <c r="AD9" s="627">
        <v>192785</v>
      </c>
      <c r="AE9" s="627"/>
      <c r="AF9" s="627"/>
      <c r="AG9" s="627"/>
      <c r="AH9" s="627"/>
      <c r="AI9" s="627"/>
      <c r="AJ9" s="627"/>
      <c r="AK9" s="627"/>
      <c r="AL9" s="628">
        <v>0.7</v>
      </c>
      <c r="AM9" s="629"/>
      <c r="AN9" s="629"/>
      <c r="AO9" s="630"/>
      <c r="AP9" s="620" t="s">
        <v>221</v>
      </c>
      <c r="AQ9" s="621"/>
      <c r="AR9" s="621"/>
      <c r="AS9" s="621"/>
      <c r="AT9" s="621"/>
      <c r="AU9" s="621"/>
      <c r="AV9" s="621"/>
      <c r="AW9" s="621"/>
      <c r="AX9" s="621"/>
      <c r="AY9" s="621"/>
      <c r="AZ9" s="621"/>
      <c r="BA9" s="621"/>
      <c r="BB9" s="621"/>
      <c r="BC9" s="621"/>
      <c r="BD9" s="621"/>
      <c r="BE9" s="621"/>
      <c r="BF9" s="622"/>
      <c r="BG9" s="623">
        <v>8801365</v>
      </c>
      <c r="BH9" s="624"/>
      <c r="BI9" s="624"/>
      <c r="BJ9" s="624"/>
      <c r="BK9" s="624"/>
      <c r="BL9" s="624"/>
      <c r="BM9" s="624"/>
      <c r="BN9" s="625"/>
      <c r="BO9" s="626">
        <v>44.5</v>
      </c>
      <c r="BP9" s="626"/>
      <c r="BQ9" s="626"/>
      <c r="BR9" s="626"/>
      <c r="BS9" s="632" t="s">
        <v>108</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7376755</v>
      </c>
      <c r="CS9" s="624"/>
      <c r="CT9" s="624"/>
      <c r="CU9" s="624"/>
      <c r="CV9" s="624"/>
      <c r="CW9" s="624"/>
      <c r="CX9" s="624"/>
      <c r="CY9" s="625"/>
      <c r="CZ9" s="626">
        <v>13.2</v>
      </c>
      <c r="DA9" s="626"/>
      <c r="DB9" s="626"/>
      <c r="DC9" s="626"/>
      <c r="DD9" s="632">
        <v>108793</v>
      </c>
      <c r="DE9" s="624"/>
      <c r="DF9" s="624"/>
      <c r="DG9" s="624"/>
      <c r="DH9" s="624"/>
      <c r="DI9" s="624"/>
      <c r="DJ9" s="624"/>
      <c r="DK9" s="624"/>
      <c r="DL9" s="624"/>
      <c r="DM9" s="624"/>
      <c r="DN9" s="624"/>
      <c r="DO9" s="624"/>
      <c r="DP9" s="625"/>
      <c r="DQ9" s="632">
        <v>6204390</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2450705</v>
      </c>
      <c r="S10" s="624"/>
      <c r="T10" s="624"/>
      <c r="U10" s="624"/>
      <c r="V10" s="624"/>
      <c r="W10" s="624"/>
      <c r="X10" s="624"/>
      <c r="Y10" s="625"/>
      <c r="Z10" s="626">
        <v>4.3</v>
      </c>
      <c r="AA10" s="626"/>
      <c r="AB10" s="626"/>
      <c r="AC10" s="626"/>
      <c r="AD10" s="627">
        <v>2450705</v>
      </c>
      <c r="AE10" s="627"/>
      <c r="AF10" s="627"/>
      <c r="AG10" s="627"/>
      <c r="AH10" s="627"/>
      <c r="AI10" s="627"/>
      <c r="AJ10" s="627"/>
      <c r="AK10" s="627"/>
      <c r="AL10" s="628">
        <v>8.6</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341487</v>
      </c>
      <c r="BH10" s="624"/>
      <c r="BI10" s="624"/>
      <c r="BJ10" s="624"/>
      <c r="BK10" s="624"/>
      <c r="BL10" s="624"/>
      <c r="BM10" s="624"/>
      <c r="BN10" s="625"/>
      <c r="BO10" s="626">
        <v>1.7</v>
      </c>
      <c r="BP10" s="626"/>
      <c r="BQ10" s="626"/>
      <c r="BR10" s="626"/>
      <c r="BS10" s="632">
        <v>57856</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76968</v>
      </c>
      <c r="CS10" s="624"/>
      <c r="CT10" s="624"/>
      <c r="CU10" s="624"/>
      <c r="CV10" s="624"/>
      <c r="CW10" s="624"/>
      <c r="CX10" s="624"/>
      <c r="CY10" s="625"/>
      <c r="CZ10" s="626">
        <v>0.1</v>
      </c>
      <c r="DA10" s="626"/>
      <c r="DB10" s="626"/>
      <c r="DC10" s="626"/>
      <c r="DD10" s="632" t="s">
        <v>108</v>
      </c>
      <c r="DE10" s="624"/>
      <c r="DF10" s="624"/>
      <c r="DG10" s="624"/>
      <c r="DH10" s="624"/>
      <c r="DI10" s="624"/>
      <c r="DJ10" s="624"/>
      <c r="DK10" s="624"/>
      <c r="DL10" s="624"/>
      <c r="DM10" s="624"/>
      <c r="DN10" s="624"/>
      <c r="DO10" s="624"/>
      <c r="DP10" s="625"/>
      <c r="DQ10" s="632">
        <v>59657</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v>124584</v>
      </c>
      <c r="S11" s="624"/>
      <c r="T11" s="624"/>
      <c r="U11" s="624"/>
      <c r="V11" s="624"/>
      <c r="W11" s="624"/>
      <c r="X11" s="624"/>
      <c r="Y11" s="625"/>
      <c r="Z11" s="626">
        <v>0.2</v>
      </c>
      <c r="AA11" s="626"/>
      <c r="AB11" s="626"/>
      <c r="AC11" s="626"/>
      <c r="AD11" s="627">
        <v>124584</v>
      </c>
      <c r="AE11" s="627"/>
      <c r="AF11" s="627"/>
      <c r="AG11" s="627"/>
      <c r="AH11" s="627"/>
      <c r="AI11" s="627"/>
      <c r="AJ11" s="627"/>
      <c r="AK11" s="627"/>
      <c r="AL11" s="628">
        <v>0.4</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560781</v>
      </c>
      <c r="BH11" s="624"/>
      <c r="BI11" s="624"/>
      <c r="BJ11" s="624"/>
      <c r="BK11" s="624"/>
      <c r="BL11" s="624"/>
      <c r="BM11" s="624"/>
      <c r="BN11" s="625"/>
      <c r="BO11" s="626">
        <v>2.8</v>
      </c>
      <c r="BP11" s="626"/>
      <c r="BQ11" s="626"/>
      <c r="BR11" s="626"/>
      <c r="BS11" s="632">
        <v>92905</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102207</v>
      </c>
      <c r="CS11" s="624"/>
      <c r="CT11" s="624"/>
      <c r="CU11" s="624"/>
      <c r="CV11" s="624"/>
      <c r="CW11" s="624"/>
      <c r="CX11" s="624"/>
      <c r="CY11" s="625"/>
      <c r="CZ11" s="626">
        <v>0.2</v>
      </c>
      <c r="DA11" s="626"/>
      <c r="DB11" s="626"/>
      <c r="DC11" s="626"/>
      <c r="DD11" s="632">
        <v>7996</v>
      </c>
      <c r="DE11" s="624"/>
      <c r="DF11" s="624"/>
      <c r="DG11" s="624"/>
      <c r="DH11" s="624"/>
      <c r="DI11" s="624"/>
      <c r="DJ11" s="624"/>
      <c r="DK11" s="624"/>
      <c r="DL11" s="624"/>
      <c r="DM11" s="624"/>
      <c r="DN11" s="624"/>
      <c r="DO11" s="624"/>
      <c r="DP11" s="625"/>
      <c r="DQ11" s="632">
        <v>87401</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7176405</v>
      </c>
      <c r="BH12" s="624"/>
      <c r="BI12" s="624"/>
      <c r="BJ12" s="624"/>
      <c r="BK12" s="624"/>
      <c r="BL12" s="624"/>
      <c r="BM12" s="624"/>
      <c r="BN12" s="625"/>
      <c r="BO12" s="626">
        <v>36.299999999999997</v>
      </c>
      <c r="BP12" s="626"/>
      <c r="BQ12" s="626"/>
      <c r="BR12" s="626"/>
      <c r="BS12" s="632" t="s">
        <v>108</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984858</v>
      </c>
      <c r="CS12" s="624"/>
      <c r="CT12" s="624"/>
      <c r="CU12" s="624"/>
      <c r="CV12" s="624"/>
      <c r="CW12" s="624"/>
      <c r="CX12" s="624"/>
      <c r="CY12" s="625"/>
      <c r="CZ12" s="626">
        <v>1.8</v>
      </c>
      <c r="DA12" s="626"/>
      <c r="DB12" s="626"/>
      <c r="DC12" s="626"/>
      <c r="DD12" s="632" t="s">
        <v>108</v>
      </c>
      <c r="DE12" s="624"/>
      <c r="DF12" s="624"/>
      <c r="DG12" s="624"/>
      <c r="DH12" s="624"/>
      <c r="DI12" s="624"/>
      <c r="DJ12" s="624"/>
      <c r="DK12" s="624"/>
      <c r="DL12" s="624"/>
      <c r="DM12" s="624"/>
      <c r="DN12" s="624"/>
      <c r="DO12" s="624"/>
      <c r="DP12" s="625"/>
      <c r="DQ12" s="632">
        <v>125782</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86167</v>
      </c>
      <c r="S13" s="624"/>
      <c r="T13" s="624"/>
      <c r="U13" s="624"/>
      <c r="V13" s="624"/>
      <c r="W13" s="624"/>
      <c r="X13" s="624"/>
      <c r="Y13" s="625"/>
      <c r="Z13" s="626">
        <v>0.2</v>
      </c>
      <c r="AA13" s="626"/>
      <c r="AB13" s="626"/>
      <c r="AC13" s="626"/>
      <c r="AD13" s="627">
        <v>86167</v>
      </c>
      <c r="AE13" s="627"/>
      <c r="AF13" s="627"/>
      <c r="AG13" s="627"/>
      <c r="AH13" s="627"/>
      <c r="AI13" s="627"/>
      <c r="AJ13" s="627"/>
      <c r="AK13" s="627"/>
      <c r="AL13" s="628">
        <v>0.3</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7121682</v>
      </c>
      <c r="BH13" s="624"/>
      <c r="BI13" s="624"/>
      <c r="BJ13" s="624"/>
      <c r="BK13" s="624"/>
      <c r="BL13" s="624"/>
      <c r="BM13" s="624"/>
      <c r="BN13" s="625"/>
      <c r="BO13" s="626">
        <v>36</v>
      </c>
      <c r="BP13" s="626"/>
      <c r="BQ13" s="626"/>
      <c r="BR13" s="626"/>
      <c r="BS13" s="632" t="s">
        <v>108</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7005685</v>
      </c>
      <c r="CS13" s="624"/>
      <c r="CT13" s="624"/>
      <c r="CU13" s="624"/>
      <c r="CV13" s="624"/>
      <c r="CW13" s="624"/>
      <c r="CX13" s="624"/>
      <c r="CY13" s="625"/>
      <c r="CZ13" s="626">
        <v>12.5</v>
      </c>
      <c r="DA13" s="626"/>
      <c r="DB13" s="626"/>
      <c r="DC13" s="626"/>
      <c r="DD13" s="632">
        <v>3255199</v>
      </c>
      <c r="DE13" s="624"/>
      <c r="DF13" s="624"/>
      <c r="DG13" s="624"/>
      <c r="DH13" s="624"/>
      <c r="DI13" s="624"/>
      <c r="DJ13" s="624"/>
      <c r="DK13" s="624"/>
      <c r="DL13" s="624"/>
      <c r="DM13" s="624"/>
      <c r="DN13" s="624"/>
      <c r="DO13" s="624"/>
      <c r="DP13" s="625"/>
      <c r="DQ13" s="632">
        <v>3595000</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143472</v>
      </c>
      <c r="BH14" s="624"/>
      <c r="BI14" s="624"/>
      <c r="BJ14" s="624"/>
      <c r="BK14" s="624"/>
      <c r="BL14" s="624"/>
      <c r="BM14" s="624"/>
      <c r="BN14" s="625"/>
      <c r="BO14" s="626">
        <v>0.7</v>
      </c>
      <c r="BP14" s="626"/>
      <c r="BQ14" s="626"/>
      <c r="BR14" s="626"/>
      <c r="BS14" s="632" t="s">
        <v>108</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1604068</v>
      </c>
      <c r="CS14" s="624"/>
      <c r="CT14" s="624"/>
      <c r="CU14" s="624"/>
      <c r="CV14" s="624"/>
      <c r="CW14" s="624"/>
      <c r="CX14" s="624"/>
      <c r="CY14" s="625"/>
      <c r="CZ14" s="626">
        <v>2.9</v>
      </c>
      <c r="DA14" s="626"/>
      <c r="DB14" s="626"/>
      <c r="DC14" s="626"/>
      <c r="DD14" s="632">
        <v>166148</v>
      </c>
      <c r="DE14" s="624"/>
      <c r="DF14" s="624"/>
      <c r="DG14" s="624"/>
      <c r="DH14" s="624"/>
      <c r="DI14" s="624"/>
      <c r="DJ14" s="624"/>
      <c r="DK14" s="624"/>
      <c r="DL14" s="624"/>
      <c r="DM14" s="624"/>
      <c r="DN14" s="624"/>
      <c r="DO14" s="624"/>
      <c r="DP14" s="625"/>
      <c r="DQ14" s="632">
        <v>1437729</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118365</v>
      </c>
      <c r="S15" s="624"/>
      <c r="T15" s="624"/>
      <c r="U15" s="624"/>
      <c r="V15" s="624"/>
      <c r="W15" s="624"/>
      <c r="X15" s="624"/>
      <c r="Y15" s="625"/>
      <c r="Z15" s="626">
        <v>0.2</v>
      </c>
      <c r="AA15" s="626"/>
      <c r="AB15" s="626"/>
      <c r="AC15" s="626"/>
      <c r="AD15" s="627">
        <v>118365</v>
      </c>
      <c r="AE15" s="627"/>
      <c r="AF15" s="627"/>
      <c r="AG15" s="627"/>
      <c r="AH15" s="627"/>
      <c r="AI15" s="627"/>
      <c r="AJ15" s="627"/>
      <c r="AK15" s="627"/>
      <c r="AL15" s="628">
        <v>0.4</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703882</v>
      </c>
      <c r="BH15" s="624"/>
      <c r="BI15" s="624"/>
      <c r="BJ15" s="624"/>
      <c r="BK15" s="624"/>
      <c r="BL15" s="624"/>
      <c r="BM15" s="624"/>
      <c r="BN15" s="625"/>
      <c r="BO15" s="626">
        <v>3.6</v>
      </c>
      <c r="BP15" s="626"/>
      <c r="BQ15" s="626"/>
      <c r="BR15" s="626"/>
      <c r="BS15" s="632" t="s">
        <v>108</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6098301</v>
      </c>
      <c r="CS15" s="624"/>
      <c r="CT15" s="624"/>
      <c r="CU15" s="624"/>
      <c r="CV15" s="624"/>
      <c r="CW15" s="624"/>
      <c r="CX15" s="624"/>
      <c r="CY15" s="625"/>
      <c r="CZ15" s="626">
        <v>10.9</v>
      </c>
      <c r="DA15" s="626"/>
      <c r="DB15" s="626"/>
      <c r="DC15" s="626"/>
      <c r="DD15" s="632">
        <v>2262586</v>
      </c>
      <c r="DE15" s="624"/>
      <c r="DF15" s="624"/>
      <c r="DG15" s="624"/>
      <c r="DH15" s="624"/>
      <c r="DI15" s="624"/>
      <c r="DJ15" s="624"/>
      <c r="DK15" s="624"/>
      <c r="DL15" s="624"/>
      <c r="DM15" s="624"/>
      <c r="DN15" s="624"/>
      <c r="DO15" s="624"/>
      <c r="DP15" s="625"/>
      <c r="DQ15" s="632">
        <v>3693586</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6647528</v>
      </c>
      <c r="S16" s="624"/>
      <c r="T16" s="624"/>
      <c r="U16" s="624"/>
      <c r="V16" s="624"/>
      <c r="W16" s="624"/>
      <c r="X16" s="624"/>
      <c r="Y16" s="625"/>
      <c r="Z16" s="626">
        <v>11.8</v>
      </c>
      <c r="AA16" s="626"/>
      <c r="AB16" s="626"/>
      <c r="AC16" s="626"/>
      <c r="AD16" s="627">
        <v>6092132</v>
      </c>
      <c r="AE16" s="627"/>
      <c r="AF16" s="627"/>
      <c r="AG16" s="627"/>
      <c r="AH16" s="627"/>
      <c r="AI16" s="627"/>
      <c r="AJ16" s="627"/>
      <c r="AK16" s="627"/>
      <c r="AL16" s="628">
        <v>21.4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27989</v>
      </c>
      <c r="CS16" s="624"/>
      <c r="CT16" s="624"/>
      <c r="CU16" s="624"/>
      <c r="CV16" s="624"/>
      <c r="CW16" s="624"/>
      <c r="CX16" s="624"/>
      <c r="CY16" s="625"/>
      <c r="CZ16" s="626">
        <v>0</v>
      </c>
      <c r="DA16" s="626"/>
      <c r="DB16" s="626"/>
      <c r="DC16" s="626"/>
      <c r="DD16" s="632" t="s">
        <v>108</v>
      </c>
      <c r="DE16" s="624"/>
      <c r="DF16" s="624"/>
      <c r="DG16" s="624"/>
      <c r="DH16" s="624"/>
      <c r="DI16" s="624"/>
      <c r="DJ16" s="624"/>
      <c r="DK16" s="624"/>
      <c r="DL16" s="624"/>
      <c r="DM16" s="624"/>
      <c r="DN16" s="624"/>
      <c r="DO16" s="624"/>
      <c r="DP16" s="625"/>
      <c r="DQ16" s="632">
        <v>3018</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6092132</v>
      </c>
      <c r="S17" s="624"/>
      <c r="T17" s="624"/>
      <c r="U17" s="624"/>
      <c r="V17" s="624"/>
      <c r="W17" s="624"/>
      <c r="X17" s="624"/>
      <c r="Y17" s="625"/>
      <c r="Z17" s="626">
        <v>10.8</v>
      </c>
      <c r="AA17" s="626"/>
      <c r="AB17" s="626"/>
      <c r="AC17" s="626"/>
      <c r="AD17" s="627">
        <v>6092132</v>
      </c>
      <c r="AE17" s="627"/>
      <c r="AF17" s="627"/>
      <c r="AG17" s="627"/>
      <c r="AH17" s="627"/>
      <c r="AI17" s="627"/>
      <c r="AJ17" s="627"/>
      <c r="AK17" s="627"/>
      <c r="AL17" s="628">
        <v>21.4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v>169047</v>
      </c>
      <c r="BH17" s="624"/>
      <c r="BI17" s="624"/>
      <c r="BJ17" s="624"/>
      <c r="BK17" s="624"/>
      <c r="BL17" s="624"/>
      <c r="BM17" s="624"/>
      <c r="BN17" s="625"/>
      <c r="BO17" s="626">
        <v>0.9</v>
      </c>
      <c r="BP17" s="626"/>
      <c r="BQ17" s="626"/>
      <c r="BR17" s="626"/>
      <c r="BS17" s="632" t="s">
        <v>108</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6235977</v>
      </c>
      <c r="CS17" s="624"/>
      <c r="CT17" s="624"/>
      <c r="CU17" s="624"/>
      <c r="CV17" s="624"/>
      <c r="CW17" s="624"/>
      <c r="CX17" s="624"/>
      <c r="CY17" s="625"/>
      <c r="CZ17" s="626">
        <v>11.1</v>
      </c>
      <c r="DA17" s="626"/>
      <c r="DB17" s="626"/>
      <c r="DC17" s="626"/>
      <c r="DD17" s="632" t="s">
        <v>108</v>
      </c>
      <c r="DE17" s="624"/>
      <c r="DF17" s="624"/>
      <c r="DG17" s="624"/>
      <c r="DH17" s="624"/>
      <c r="DI17" s="624"/>
      <c r="DJ17" s="624"/>
      <c r="DK17" s="624"/>
      <c r="DL17" s="624"/>
      <c r="DM17" s="624"/>
      <c r="DN17" s="624"/>
      <c r="DO17" s="624"/>
      <c r="DP17" s="625"/>
      <c r="DQ17" s="632">
        <v>5951650</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555395</v>
      </c>
      <c r="S18" s="624"/>
      <c r="T18" s="624"/>
      <c r="U18" s="624"/>
      <c r="V18" s="624"/>
      <c r="W18" s="624"/>
      <c r="X18" s="624"/>
      <c r="Y18" s="625"/>
      <c r="Z18" s="626">
        <v>1</v>
      </c>
      <c r="AA18" s="626"/>
      <c r="AB18" s="626"/>
      <c r="AC18" s="626"/>
      <c r="AD18" s="627" t="s">
        <v>108</v>
      </c>
      <c r="AE18" s="627"/>
      <c r="AF18" s="627"/>
      <c r="AG18" s="627"/>
      <c r="AH18" s="627"/>
      <c r="AI18" s="627"/>
      <c r="AJ18" s="627"/>
      <c r="AK18" s="627"/>
      <c r="AL18" s="628" t="s">
        <v>108</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1</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1625149</v>
      </c>
      <c r="BH19" s="624"/>
      <c r="BI19" s="624"/>
      <c r="BJ19" s="624"/>
      <c r="BK19" s="624"/>
      <c r="BL19" s="624"/>
      <c r="BM19" s="624"/>
      <c r="BN19" s="625"/>
      <c r="BO19" s="626">
        <v>8.1999999999999993</v>
      </c>
      <c r="BP19" s="626"/>
      <c r="BQ19" s="626"/>
      <c r="BR19" s="626"/>
      <c r="BS19" s="632" t="s">
        <v>108</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30416882</v>
      </c>
      <c r="S20" s="624"/>
      <c r="T20" s="624"/>
      <c r="U20" s="624"/>
      <c r="V20" s="624"/>
      <c r="W20" s="624"/>
      <c r="X20" s="624"/>
      <c r="Y20" s="625"/>
      <c r="Z20" s="626">
        <v>53.8</v>
      </c>
      <c r="AA20" s="626"/>
      <c r="AB20" s="626"/>
      <c r="AC20" s="626"/>
      <c r="AD20" s="627">
        <v>28068027</v>
      </c>
      <c r="AE20" s="627"/>
      <c r="AF20" s="627"/>
      <c r="AG20" s="627"/>
      <c r="AH20" s="627"/>
      <c r="AI20" s="627"/>
      <c r="AJ20" s="627"/>
      <c r="AK20" s="627"/>
      <c r="AL20" s="628">
        <v>98.8</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1625149</v>
      </c>
      <c r="BH20" s="624"/>
      <c r="BI20" s="624"/>
      <c r="BJ20" s="624"/>
      <c r="BK20" s="624"/>
      <c r="BL20" s="624"/>
      <c r="BM20" s="624"/>
      <c r="BN20" s="625"/>
      <c r="BO20" s="626">
        <v>8.1999999999999993</v>
      </c>
      <c r="BP20" s="626"/>
      <c r="BQ20" s="626"/>
      <c r="BR20" s="626"/>
      <c r="BS20" s="632" t="s">
        <v>108</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55983067</v>
      </c>
      <c r="CS20" s="624"/>
      <c r="CT20" s="624"/>
      <c r="CU20" s="624"/>
      <c r="CV20" s="624"/>
      <c r="CW20" s="624"/>
      <c r="CX20" s="624"/>
      <c r="CY20" s="625"/>
      <c r="CZ20" s="626">
        <v>100</v>
      </c>
      <c r="DA20" s="626"/>
      <c r="DB20" s="626"/>
      <c r="DC20" s="626"/>
      <c r="DD20" s="632">
        <v>6031341</v>
      </c>
      <c r="DE20" s="624"/>
      <c r="DF20" s="624"/>
      <c r="DG20" s="624"/>
      <c r="DH20" s="624"/>
      <c r="DI20" s="624"/>
      <c r="DJ20" s="624"/>
      <c r="DK20" s="624"/>
      <c r="DL20" s="624"/>
      <c r="DM20" s="624"/>
      <c r="DN20" s="624"/>
      <c r="DO20" s="624"/>
      <c r="DP20" s="625"/>
      <c r="DQ20" s="632">
        <v>36737368</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24093</v>
      </c>
      <c r="S21" s="624"/>
      <c r="T21" s="624"/>
      <c r="U21" s="624"/>
      <c r="V21" s="624"/>
      <c r="W21" s="624"/>
      <c r="X21" s="624"/>
      <c r="Y21" s="625"/>
      <c r="Z21" s="626">
        <v>0</v>
      </c>
      <c r="AA21" s="626"/>
      <c r="AB21" s="626"/>
      <c r="AC21" s="626"/>
      <c r="AD21" s="627">
        <v>24093</v>
      </c>
      <c r="AE21" s="627"/>
      <c r="AF21" s="627"/>
      <c r="AG21" s="627"/>
      <c r="AH21" s="627"/>
      <c r="AI21" s="627"/>
      <c r="AJ21" s="627"/>
      <c r="AK21" s="627"/>
      <c r="AL21" s="628">
        <v>0.1</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737</v>
      </c>
      <c r="BH21" s="624"/>
      <c r="BI21" s="624"/>
      <c r="BJ21" s="624"/>
      <c r="BK21" s="624"/>
      <c r="BL21" s="624"/>
      <c r="BM21" s="624"/>
      <c r="BN21" s="625"/>
      <c r="BO21" s="626">
        <v>0</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33970</v>
      </c>
      <c r="S22" s="624"/>
      <c r="T22" s="624"/>
      <c r="U22" s="624"/>
      <c r="V22" s="624"/>
      <c r="W22" s="624"/>
      <c r="X22" s="624"/>
      <c r="Y22" s="625"/>
      <c r="Z22" s="626">
        <v>0.1</v>
      </c>
      <c r="AA22" s="626"/>
      <c r="AB22" s="626"/>
      <c r="AC22" s="626"/>
      <c r="AD22" s="627" t="s">
        <v>108</v>
      </c>
      <c r="AE22" s="627"/>
      <c r="AF22" s="627"/>
      <c r="AG22" s="627"/>
      <c r="AH22" s="627"/>
      <c r="AI22" s="627"/>
      <c r="AJ22" s="627"/>
      <c r="AK22" s="627"/>
      <c r="AL22" s="628" t="s">
        <v>108</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1391294</v>
      </c>
      <c r="S23" s="624"/>
      <c r="T23" s="624"/>
      <c r="U23" s="624"/>
      <c r="V23" s="624"/>
      <c r="W23" s="624"/>
      <c r="X23" s="624"/>
      <c r="Y23" s="625"/>
      <c r="Z23" s="626">
        <v>2.5</v>
      </c>
      <c r="AA23" s="626"/>
      <c r="AB23" s="626"/>
      <c r="AC23" s="626"/>
      <c r="AD23" s="627">
        <v>301089</v>
      </c>
      <c r="AE23" s="627"/>
      <c r="AF23" s="627"/>
      <c r="AG23" s="627"/>
      <c r="AH23" s="627"/>
      <c r="AI23" s="627"/>
      <c r="AJ23" s="627"/>
      <c r="AK23" s="627"/>
      <c r="AL23" s="628">
        <v>1.1000000000000001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v>1624412</v>
      </c>
      <c r="BH23" s="624"/>
      <c r="BI23" s="624"/>
      <c r="BJ23" s="624"/>
      <c r="BK23" s="624"/>
      <c r="BL23" s="624"/>
      <c r="BM23" s="624"/>
      <c r="BN23" s="625"/>
      <c r="BO23" s="626">
        <v>8.1999999999999993</v>
      </c>
      <c r="BP23" s="626"/>
      <c r="BQ23" s="626"/>
      <c r="BR23" s="626"/>
      <c r="BS23" s="632" t="s">
        <v>108</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247182</v>
      </c>
      <c r="S24" s="624"/>
      <c r="T24" s="624"/>
      <c r="U24" s="624"/>
      <c r="V24" s="624"/>
      <c r="W24" s="624"/>
      <c r="X24" s="624"/>
      <c r="Y24" s="625"/>
      <c r="Z24" s="626">
        <v>0.4</v>
      </c>
      <c r="AA24" s="626"/>
      <c r="AB24" s="626"/>
      <c r="AC24" s="626"/>
      <c r="AD24" s="627" t="s">
        <v>108</v>
      </c>
      <c r="AE24" s="627"/>
      <c r="AF24" s="627"/>
      <c r="AG24" s="627"/>
      <c r="AH24" s="627"/>
      <c r="AI24" s="627"/>
      <c r="AJ24" s="627"/>
      <c r="AK24" s="627"/>
      <c r="AL24" s="628" t="s">
        <v>108</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27407393</v>
      </c>
      <c r="CS24" s="613"/>
      <c r="CT24" s="613"/>
      <c r="CU24" s="613"/>
      <c r="CV24" s="613"/>
      <c r="CW24" s="613"/>
      <c r="CX24" s="613"/>
      <c r="CY24" s="614"/>
      <c r="CZ24" s="650">
        <v>49</v>
      </c>
      <c r="DA24" s="651"/>
      <c r="DB24" s="651"/>
      <c r="DC24" s="652"/>
      <c r="DD24" s="649">
        <v>17778346</v>
      </c>
      <c r="DE24" s="613"/>
      <c r="DF24" s="613"/>
      <c r="DG24" s="613"/>
      <c r="DH24" s="613"/>
      <c r="DI24" s="613"/>
      <c r="DJ24" s="613"/>
      <c r="DK24" s="614"/>
      <c r="DL24" s="649">
        <v>16942865</v>
      </c>
      <c r="DM24" s="613"/>
      <c r="DN24" s="613"/>
      <c r="DO24" s="613"/>
      <c r="DP24" s="613"/>
      <c r="DQ24" s="613"/>
      <c r="DR24" s="613"/>
      <c r="DS24" s="613"/>
      <c r="DT24" s="613"/>
      <c r="DU24" s="613"/>
      <c r="DV24" s="614"/>
      <c r="DW24" s="617">
        <v>54.8</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8764524</v>
      </c>
      <c r="S25" s="624"/>
      <c r="T25" s="624"/>
      <c r="U25" s="624"/>
      <c r="V25" s="624"/>
      <c r="W25" s="624"/>
      <c r="X25" s="624"/>
      <c r="Y25" s="625"/>
      <c r="Z25" s="626">
        <v>15.5</v>
      </c>
      <c r="AA25" s="626"/>
      <c r="AB25" s="626"/>
      <c r="AC25" s="626"/>
      <c r="AD25" s="627" t="s">
        <v>108</v>
      </c>
      <c r="AE25" s="627"/>
      <c r="AF25" s="627"/>
      <c r="AG25" s="627"/>
      <c r="AH25" s="627"/>
      <c r="AI25" s="627"/>
      <c r="AJ25" s="627"/>
      <c r="AK25" s="627"/>
      <c r="AL25" s="628" t="s">
        <v>108</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9702437</v>
      </c>
      <c r="CS25" s="655"/>
      <c r="CT25" s="655"/>
      <c r="CU25" s="655"/>
      <c r="CV25" s="655"/>
      <c r="CW25" s="655"/>
      <c r="CX25" s="655"/>
      <c r="CY25" s="656"/>
      <c r="CZ25" s="657">
        <v>17.3</v>
      </c>
      <c r="DA25" s="658"/>
      <c r="DB25" s="658"/>
      <c r="DC25" s="659"/>
      <c r="DD25" s="632">
        <v>8772194</v>
      </c>
      <c r="DE25" s="655"/>
      <c r="DF25" s="655"/>
      <c r="DG25" s="655"/>
      <c r="DH25" s="655"/>
      <c r="DI25" s="655"/>
      <c r="DJ25" s="655"/>
      <c r="DK25" s="656"/>
      <c r="DL25" s="632">
        <v>8420179</v>
      </c>
      <c r="DM25" s="655"/>
      <c r="DN25" s="655"/>
      <c r="DO25" s="655"/>
      <c r="DP25" s="655"/>
      <c r="DQ25" s="655"/>
      <c r="DR25" s="655"/>
      <c r="DS25" s="655"/>
      <c r="DT25" s="655"/>
      <c r="DU25" s="655"/>
      <c r="DV25" s="656"/>
      <c r="DW25" s="628">
        <v>27.2</v>
      </c>
      <c r="DX25" s="653"/>
      <c r="DY25" s="653"/>
      <c r="DZ25" s="653"/>
      <c r="EA25" s="653"/>
      <c r="EB25" s="653"/>
      <c r="EC25" s="654"/>
    </row>
    <row r="26" spans="2:133" ht="11.25" customHeight="1" x14ac:dyDescent="0.15">
      <c r="B26" s="660" t="s">
        <v>274</v>
      </c>
      <c r="C26" s="661"/>
      <c r="D26" s="661"/>
      <c r="E26" s="661"/>
      <c r="F26" s="661"/>
      <c r="G26" s="661"/>
      <c r="H26" s="661"/>
      <c r="I26" s="661"/>
      <c r="J26" s="661"/>
      <c r="K26" s="661"/>
      <c r="L26" s="661"/>
      <c r="M26" s="661"/>
      <c r="N26" s="661"/>
      <c r="O26" s="661"/>
      <c r="P26" s="661"/>
      <c r="Q26" s="662"/>
      <c r="R26" s="623">
        <v>18000</v>
      </c>
      <c r="S26" s="624"/>
      <c r="T26" s="624"/>
      <c r="U26" s="624"/>
      <c r="V26" s="624"/>
      <c r="W26" s="624"/>
      <c r="X26" s="624"/>
      <c r="Y26" s="625"/>
      <c r="Z26" s="626">
        <v>0</v>
      </c>
      <c r="AA26" s="626"/>
      <c r="AB26" s="626"/>
      <c r="AC26" s="626"/>
      <c r="AD26" s="627">
        <v>18000</v>
      </c>
      <c r="AE26" s="627"/>
      <c r="AF26" s="627"/>
      <c r="AG26" s="627"/>
      <c r="AH26" s="627"/>
      <c r="AI26" s="627"/>
      <c r="AJ26" s="627"/>
      <c r="AK26" s="627"/>
      <c r="AL26" s="628">
        <v>0.1</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5875310</v>
      </c>
      <c r="CS26" s="624"/>
      <c r="CT26" s="624"/>
      <c r="CU26" s="624"/>
      <c r="CV26" s="624"/>
      <c r="CW26" s="624"/>
      <c r="CX26" s="624"/>
      <c r="CY26" s="625"/>
      <c r="CZ26" s="657">
        <v>10.5</v>
      </c>
      <c r="DA26" s="658"/>
      <c r="DB26" s="658"/>
      <c r="DC26" s="659"/>
      <c r="DD26" s="632">
        <v>5226748</v>
      </c>
      <c r="DE26" s="624"/>
      <c r="DF26" s="624"/>
      <c r="DG26" s="624"/>
      <c r="DH26" s="624"/>
      <c r="DI26" s="624"/>
      <c r="DJ26" s="624"/>
      <c r="DK26" s="625"/>
      <c r="DL26" s="632" t="s">
        <v>213</v>
      </c>
      <c r="DM26" s="624"/>
      <c r="DN26" s="624"/>
      <c r="DO26" s="624"/>
      <c r="DP26" s="624"/>
      <c r="DQ26" s="624"/>
      <c r="DR26" s="624"/>
      <c r="DS26" s="624"/>
      <c r="DT26" s="624"/>
      <c r="DU26" s="624"/>
      <c r="DV26" s="625"/>
      <c r="DW26" s="628" t="s">
        <v>213</v>
      </c>
      <c r="DX26" s="653"/>
      <c r="DY26" s="653"/>
      <c r="DZ26" s="653"/>
      <c r="EA26" s="653"/>
      <c r="EB26" s="653"/>
      <c r="EC26" s="654"/>
    </row>
    <row r="27" spans="2:133" ht="11.25" customHeight="1" x14ac:dyDescent="0.15">
      <c r="B27" s="620" t="s">
        <v>277</v>
      </c>
      <c r="C27" s="621"/>
      <c r="D27" s="621"/>
      <c r="E27" s="621"/>
      <c r="F27" s="621"/>
      <c r="G27" s="621"/>
      <c r="H27" s="621"/>
      <c r="I27" s="621"/>
      <c r="J27" s="621"/>
      <c r="K27" s="621"/>
      <c r="L27" s="621"/>
      <c r="M27" s="621"/>
      <c r="N27" s="621"/>
      <c r="O27" s="621"/>
      <c r="P27" s="621"/>
      <c r="Q27" s="622"/>
      <c r="R27" s="623">
        <v>2991618</v>
      </c>
      <c r="S27" s="624"/>
      <c r="T27" s="624"/>
      <c r="U27" s="624"/>
      <c r="V27" s="624"/>
      <c r="W27" s="624"/>
      <c r="X27" s="624"/>
      <c r="Y27" s="625"/>
      <c r="Z27" s="626">
        <v>5.3</v>
      </c>
      <c r="AA27" s="626"/>
      <c r="AB27" s="626"/>
      <c r="AC27" s="626"/>
      <c r="AD27" s="627" t="s">
        <v>108</v>
      </c>
      <c r="AE27" s="627"/>
      <c r="AF27" s="627"/>
      <c r="AG27" s="627"/>
      <c r="AH27" s="627"/>
      <c r="AI27" s="627"/>
      <c r="AJ27" s="627"/>
      <c r="AK27" s="627"/>
      <c r="AL27" s="628" t="s">
        <v>108</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19772704</v>
      </c>
      <c r="BH27" s="624"/>
      <c r="BI27" s="624"/>
      <c r="BJ27" s="624"/>
      <c r="BK27" s="624"/>
      <c r="BL27" s="624"/>
      <c r="BM27" s="624"/>
      <c r="BN27" s="625"/>
      <c r="BO27" s="626">
        <v>100</v>
      </c>
      <c r="BP27" s="626"/>
      <c r="BQ27" s="626"/>
      <c r="BR27" s="626"/>
      <c r="BS27" s="632">
        <v>150761</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11469942</v>
      </c>
      <c r="CS27" s="655"/>
      <c r="CT27" s="655"/>
      <c r="CU27" s="655"/>
      <c r="CV27" s="655"/>
      <c r="CW27" s="655"/>
      <c r="CX27" s="655"/>
      <c r="CY27" s="656"/>
      <c r="CZ27" s="657">
        <v>20.5</v>
      </c>
      <c r="DA27" s="658"/>
      <c r="DB27" s="658"/>
      <c r="DC27" s="659"/>
      <c r="DD27" s="632">
        <v>3055465</v>
      </c>
      <c r="DE27" s="655"/>
      <c r="DF27" s="655"/>
      <c r="DG27" s="655"/>
      <c r="DH27" s="655"/>
      <c r="DI27" s="655"/>
      <c r="DJ27" s="655"/>
      <c r="DK27" s="656"/>
      <c r="DL27" s="632">
        <v>3052452</v>
      </c>
      <c r="DM27" s="655"/>
      <c r="DN27" s="655"/>
      <c r="DO27" s="655"/>
      <c r="DP27" s="655"/>
      <c r="DQ27" s="655"/>
      <c r="DR27" s="655"/>
      <c r="DS27" s="655"/>
      <c r="DT27" s="655"/>
      <c r="DU27" s="655"/>
      <c r="DV27" s="656"/>
      <c r="DW27" s="628">
        <v>9.9</v>
      </c>
      <c r="DX27" s="653"/>
      <c r="DY27" s="653"/>
      <c r="DZ27" s="653"/>
      <c r="EA27" s="653"/>
      <c r="EB27" s="653"/>
      <c r="EC27" s="654"/>
    </row>
    <row r="28" spans="2:133" ht="11.25" customHeight="1" x14ac:dyDescent="0.15">
      <c r="B28" s="620" t="s">
        <v>280</v>
      </c>
      <c r="C28" s="621"/>
      <c r="D28" s="621"/>
      <c r="E28" s="621"/>
      <c r="F28" s="621"/>
      <c r="G28" s="621"/>
      <c r="H28" s="621"/>
      <c r="I28" s="621"/>
      <c r="J28" s="621"/>
      <c r="K28" s="621"/>
      <c r="L28" s="621"/>
      <c r="M28" s="621"/>
      <c r="N28" s="621"/>
      <c r="O28" s="621"/>
      <c r="P28" s="621"/>
      <c r="Q28" s="622"/>
      <c r="R28" s="623">
        <v>168080</v>
      </c>
      <c r="S28" s="624"/>
      <c r="T28" s="624"/>
      <c r="U28" s="624"/>
      <c r="V28" s="624"/>
      <c r="W28" s="624"/>
      <c r="X28" s="624"/>
      <c r="Y28" s="625"/>
      <c r="Z28" s="626">
        <v>0.3</v>
      </c>
      <c r="AA28" s="626"/>
      <c r="AB28" s="626"/>
      <c r="AC28" s="626"/>
      <c r="AD28" s="627">
        <v>468</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6235014</v>
      </c>
      <c r="CS28" s="624"/>
      <c r="CT28" s="624"/>
      <c r="CU28" s="624"/>
      <c r="CV28" s="624"/>
      <c r="CW28" s="624"/>
      <c r="CX28" s="624"/>
      <c r="CY28" s="625"/>
      <c r="CZ28" s="657">
        <v>11.1</v>
      </c>
      <c r="DA28" s="658"/>
      <c r="DB28" s="658"/>
      <c r="DC28" s="659"/>
      <c r="DD28" s="632">
        <v>5950687</v>
      </c>
      <c r="DE28" s="624"/>
      <c r="DF28" s="624"/>
      <c r="DG28" s="624"/>
      <c r="DH28" s="624"/>
      <c r="DI28" s="624"/>
      <c r="DJ28" s="624"/>
      <c r="DK28" s="625"/>
      <c r="DL28" s="632">
        <v>5470234</v>
      </c>
      <c r="DM28" s="624"/>
      <c r="DN28" s="624"/>
      <c r="DO28" s="624"/>
      <c r="DP28" s="624"/>
      <c r="DQ28" s="624"/>
      <c r="DR28" s="624"/>
      <c r="DS28" s="624"/>
      <c r="DT28" s="624"/>
      <c r="DU28" s="624"/>
      <c r="DV28" s="625"/>
      <c r="DW28" s="628">
        <v>17.7</v>
      </c>
      <c r="DX28" s="653"/>
      <c r="DY28" s="653"/>
      <c r="DZ28" s="653"/>
      <c r="EA28" s="653"/>
      <c r="EB28" s="653"/>
      <c r="EC28" s="654"/>
    </row>
    <row r="29" spans="2:133" ht="11.25" customHeight="1" x14ac:dyDescent="0.15">
      <c r="B29" s="620" t="s">
        <v>282</v>
      </c>
      <c r="C29" s="621"/>
      <c r="D29" s="621"/>
      <c r="E29" s="621"/>
      <c r="F29" s="621"/>
      <c r="G29" s="621"/>
      <c r="H29" s="621"/>
      <c r="I29" s="621"/>
      <c r="J29" s="621"/>
      <c r="K29" s="621"/>
      <c r="L29" s="621"/>
      <c r="M29" s="621"/>
      <c r="N29" s="621"/>
      <c r="O29" s="621"/>
      <c r="P29" s="621"/>
      <c r="Q29" s="622"/>
      <c r="R29" s="623">
        <v>139610</v>
      </c>
      <c r="S29" s="624"/>
      <c r="T29" s="624"/>
      <c r="U29" s="624"/>
      <c r="V29" s="624"/>
      <c r="W29" s="624"/>
      <c r="X29" s="624"/>
      <c r="Y29" s="625"/>
      <c r="Z29" s="626">
        <v>0.2</v>
      </c>
      <c r="AA29" s="626"/>
      <c r="AB29" s="626"/>
      <c r="AC29" s="626"/>
      <c r="AD29" s="627" t="s">
        <v>108</v>
      </c>
      <c r="AE29" s="627"/>
      <c r="AF29" s="627"/>
      <c r="AG29" s="627"/>
      <c r="AH29" s="627"/>
      <c r="AI29" s="627"/>
      <c r="AJ29" s="627"/>
      <c r="AK29" s="627"/>
      <c r="AL29" s="628" t="s">
        <v>108</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6234749</v>
      </c>
      <c r="CS29" s="655"/>
      <c r="CT29" s="655"/>
      <c r="CU29" s="655"/>
      <c r="CV29" s="655"/>
      <c r="CW29" s="655"/>
      <c r="CX29" s="655"/>
      <c r="CY29" s="656"/>
      <c r="CZ29" s="657">
        <v>11.1</v>
      </c>
      <c r="DA29" s="658"/>
      <c r="DB29" s="658"/>
      <c r="DC29" s="659"/>
      <c r="DD29" s="632">
        <v>5950422</v>
      </c>
      <c r="DE29" s="655"/>
      <c r="DF29" s="655"/>
      <c r="DG29" s="655"/>
      <c r="DH29" s="655"/>
      <c r="DI29" s="655"/>
      <c r="DJ29" s="655"/>
      <c r="DK29" s="656"/>
      <c r="DL29" s="632">
        <v>5469969</v>
      </c>
      <c r="DM29" s="655"/>
      <c r="DN29" s="655"/>
      <c r="DO29" s="655"/>
      <c r="DP29" s="655"/>
      <c r="DQ29" s="655"/>
      <c r="DR29" s="655"/>
      <c r="DS29" s="655"/>
      <c r="DT29" s="655"/>
      <c r="DU29" s="655"/>
      <c r="DV29" s="656"/>
      <c r="DW29" s="628">
        <v>17.7</v>
      </c>
      <c r="DX29" s="653"/>
      <c r="DY29" s="653"/>
      <c r="DZ29" s="653"/>
      <c r="EA29" s="653"/>
      <c r="EB29" s="653"/>
      <c r="EC29" s="654"/>
    </row>
    <row r="30" spans="2:133" ht="11.25" customHeight="1" x14ac:dyDescent="0.15">
      <c r="B30" s="620" t="s">
        <v>287</v>
      </c>
      <c r="C30" s="621"/>
      <c r="D30" s="621"/>
      <c r="E30" s="621"/>
      <c r="F30" s="621"/>
      <c r="G30" s="621"/>
      <c r="H30" s="621"/>
      <c r="I30" s="621"/>
      <c r="J30" s="621"/>
      <c r="K30" s="621"/>
      <c r="L30" s="621"/>
      <c r="M30" s="621"/>
      <c r="N30" s="621"/>
      <c r="O30" s="621"/>
      <c r="P30" s="621"/>
      <c r="Q30" s="622"/>
      <c r="R30" s="623">
        <v>1109531</v>
      </c>
      <c r="S30" s="624"/>
      <c r="T30" s="624"/>
      <c r="U30" s="624"/>
      <c r="V30" s="624"/>
      <c r="W30" s="624"/>
      <c r="X30" s="624"/>
      <c r="Y30" s="625"/>
      <c r="Z30" s="626">
        <v>2</v>
      </c>
      <c r="AA30" s="626"/>
      <c r="AB30" s="626"/>
      <c r="AC30" s="626"/>
      <c r="AD30" s="627" t="s">
        <v>108</v>
      </c>
      <c r="AE30" s="627"/>
      <c r="AF30" s="627"/>
      <c r="AG30" s="627"/>
      <c r="AH30" s="627"/>
      <c r="AI30" s="627"/>
      <c r="AJ30" s="627"/>
      <c r="AK30" s="627"/>
      <c r="AL30" s="628" t="s">
        <v>108</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98.5</v>
      </c>
      <c r="BH30" s="682"/>
      <c r="BI30" s="682"/>
      <c r="BJ30" s="682"/>
      <c r="BK30" s="682"/>
      <c r="BL30" s="682"/>
      <c r="BM30" s="618">
        <v>90.7</v>
      </c>
      <c r="BN30" s="682"/>
      <c r="BO30" s="682"/>
      <c r="BP30" s="682"/>
      <c r="BQ30" s="683"/>
      <c r="BR30" s="681">
        <v>98.5</v>
      </c>
      <c r="BS30" s="682"/>
      <c r="BT30" s="682"/>
      <c r="BU30" s="682"/>
      <c r="BV30" s="682"/>
      <c r="BW30" s="682"/>
      <c r="BX30" s="618">
        <v>90.9</v>
      </c>
      <c r="BY30" s="682"/>
      <c r="BZ30" s="682"/>
      <c r="CA30" s="682"/>
      <c r="CB30" s="683"/>
      <c r="CD30" s="686"/>
      <c r="CE30" s="687"/>
      <c r="CF30" s="637" t="s">
        <v>290</v>
      </c>
      <c r="CG30" s="638"/>
      <c r="CH30" s="638"/>
      <c r="CI30" s="638"/>
      <c r="CJ30" s="638"/>
      <c r="CK30" s="638"/>
      <c r="CL30" s="638"/>
      <c r="CM30" s="638"/>
      <c r="CN30" s="638"/>
      <c r="CO30" s="638"/>
      <c r="CP30" s="638"/>
      <c r="CQ30" s="639"/>
      <c r="CR30" s="623">
        <v>5650053</v>
      </c>
      <c r="CS30" s="624"/>
      <c r="CT30" s="624"/>
      <c r="CU30" s="624"/>
      <c r="CV30" s="624"/>
      <c r="CW30" s="624"/>
      <c r="CX30" s="624"/>
      <c r="CY30" s="625"/>
      <c r="CZ30" s="657">
        <v>10.1</v>
      </c>
      <c r="DA30" s="658"/>
      <c r="DB30" s="658"/>
      <c r="DC30" s="659"/>
      <c r="DD30" s="632">
        <v>5402676</v>
      </c>
      <c r="DE30" s="624"/>
      <c r="DF30" s="624"/>
      <c r="DG30" s="624"/>
      <c r="DH30" s="624"/>
      <c r="DI30" s="624"/>
      <c r="DJ30" s="624"/>
      <c r="DK30" s="625"/>
      <c r="DL30" s="632">
        <v>4932462</v>
      </c>
      <c r="DM30" s="624"/>
      <c r="DN30" s="624"/>
      <c r="DO30" s="624"/>
      <c r="DP30" s="624"/>
      <c r="DQ30" s="624"/>
      <c r="DR30" s="624"/>
      <c r="DS30" s="624"/>
      <c r="DT30" s="624"/>
      <c r="DU30" s="624"/>
      <c r="DV30" s="625"/>
      <c r="DW30" s="628">
        <v>15.9</v>
      </c>
      <c r="DX30" s="653"/>
      <c r="DY30" s="653"/>
      <c r="DZ30" s="653"/>
      <c r="EA30" s="653"/>
      <c r="EB30" s="653"/>
      <c r="EC30" s="654"/>
    </row>
    <row r="31" spans="2:133" ht="11.25" customHeight="1" x14ac:dyDescent="0.15">
      <c r="B31" s="620" t="s">
        <v>291</v>
      </c>
      <c r="C31" s="621"/>
      <c r="D31" s="621"/>
      <c r="E31" s="621"/>
      <c r="F31" s="621"/>
      <c r="G31" s="621"/>
      <c r="H31" s="621"/>
      <c r="I31" s="621"/>
      <c r="J31" s="621"/>
      <c r="K31" s="621"/>
      <c r="L31" s="621"/>
      <c r="M31" s="621"/>
      <c r="N31" s="621"/>
      <c r="O31" s="621"/>
      <c r="P31" s="621"/>
      <c r="Q31" s="622"/>
      <c r="R31" s="623">
        <v>619433</v>
      </c>
      <c r="S31" s="624"/>
      <c r="T31" s="624"/>
      <c r="U31" s="624"/>
      <c r="V31" s="624"/>
      <c r="W31" s="624"/>
      <c r="X31" s="624"/>
      <c r="Y31" s="625"/>
      <c r="Z31" s="626">
        <v>1.1000000000000001</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99</v>
      </c>
      <c r="BH31" s="655"/>
      <c r="BI31" s="655"/>
      <c r="BJ31" s="655"/>
      <c r="BK31" s="655"/>
      <c r="BL31" s="655"/>
      <c r="BM31" s="629">
        <v>96.9</v>
      </c>
      <c r="BN31" s="679"/>
      <c r="BO31" s="679"/>
      <c r="BP31" s="679"/>
      <c r="BQ31" s="680"/>
      <c r="BR31" s="678">
        <v>98.7</v>
      </c>
      <c r="BS31" s="655"/>
      <c r="BT31" s="655"/>
      <c r="BU31" s="655"/>
      <c r="BV31" s="655"/>
      <c r="BW31" s="655"/>
      <c r="BX31" s="629">
        <v>96.6</v>
      </c>
      <c r="BY31" s="679"/>
      <c r="BZ31" s="679"/>
      <c r="CA31" s="679"/>
      <c r="CB31" s="680"/>
      <c r="CD31" s="686"/>
      <c r="CE31" s="687"/>
      <c r="CF31" s="637" t="s">
        <v>294</v>
      </c>
      <c r="CG31" s="638"/>
      <c r="CH31" s="638"/>
      <c r="CI31" s="638"/>
      <c r="CJ31" s="638"/>
      <c r="CK31" s="638"/>
      <c r="CL31" s="638"/>
      <c r="CM31" s="638"/>
      <c r="CN31" s="638"/>
      <c r="CO31" s="638"/>
      <c r="CP31" s="638"/>
      <c r="CQ31" s="639"/>
      <c r="CR31" s="623">
        <v>584696</v>
      </c>
      <c r="CS31" s="655"/>
      <c r="CT31" s="655"/>
      <c r="CU31" s="655"/>
      <c r="CV31" s="655"/>
      <c r="CW31" s="655"/>
      <c r="CX31" s="655"/>
      <c r="CY31" s="656"/>
      <c r="CZ31" s="657">
        <v>1</v>
      </c>
      <c r="DA31" s="658"/>
      <c r="DB31" s="658"/>
      <c r="DC31" s="659"/>
      <c r="DD31" s="632">
        <v>547746</v>
      </c>
      <c r="DE31" s="655"/>
      <c r="DF31" s="655"/>
      <c r="DG31" s="655"/>
      <c r="DH31" s="655"/>
      <c r="DI31" s="655"/>
      <c r="DJ31" s="655"/>
      <c r="DK31" s="656"/>
      <c r="DL31" s="632">
        <v>537507</v>
      </c>
      <c r="DM31" s="655"/>
      <c r="DN31" s="655"/>
      <c r="DO31" s="655"/>
      <c r="DP31" s="655"/>
      <c r="DQ31" s="655"/>
      <c r="DR31" s="655"/>
      <c r="DS31" s="655"/>
      <c r="DT31" s="655"/>
      <c r="DU31" s="655"/>
      <c r="DV31" s="656"/>
      <c r="DW31" s="628">
        <v>1.7</v>
      </c>
      <c r="DX31" s="653"/>
      <c r="DY31" s="653"/>
      <c r="DZ31" s="653"/>
      <c r="EA31" s="653"/>
      <c r="EB31" s="653"/>
      <c r="EC31" s="654"/>
    </row>
    <row r="32" spans="2:133" ht="11.25" customHeight="1" x14ac:dyDescent="0.15">
      <c r="B32" s="620" t="s">
        <v>295</v>
      </c>
      <c r="C32" s="621"/>
      <c r="D32" s="621"/>
      <c r="E32" s="621"/>
      <c r="F32" s="621"/>
      <c r="G32" s="621"/>
      <c r="H32" s="621"/>
      <c r="I32" s="621"/>
      <c r="J32" s="621"/>
      <c r="K32" s="621"/>
      <c r="L32" s="621"/>
      <c r="M32" s="621"/>
      <c r="N32" s="621"/>
      <c r="O32" s="621"/>
      <c r="P32" s="621"/>
      <c r="Q32" s="622"/>
      <c r="R32" s="623">
        <v>1957541</v>
      </c>
      <c r="S32" s="624"/>
      <c r="T32" s="624"/>
      <c r="U32" s="624"/>
      <c r="V32" s="624"/>
      <c r="W32" s="624"/>
      <c r="X32" s="624"/>
      <c r="Y32" s="625"/>
      <c r="Z32" s="626">
        <v>3.5</v>
      </c>
      <c r="AA32" s="626"/>
      <c r="AB32" s="626"/>
      <c r="AC32" s="626"/>
      <c r="AD32" s="627">
        <v>1002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98.3</v>
      </c>
      <c r="BH32" s="691"/>
      <c r="BI32" s="691"/>
      <c r="BJ32" s="691"/>
      <c r="BK32" s="691"/>
      <c r="BL32" s="691"/>
      <c r="BM32" s="692">
        <v>84.2</v>
      </c>
      <c r="BN32" s="691"/>
      <c r="BO32" s="691"/>
      <c r="BP32" s="691"/>
      <c r="BQ32" s="693"/>
      <c r="BR32" s="690">
        <v>98.1</v>
      </c>
      <c r="BS32" s="691"/>
      <c r="BT32" s="691"/>
      <c r="BU32" s="691"/>
      <c r="BV32" s="691"/>
      <c r="BW32" s="691"/>
      <c r="BX32" s="692">
        <v>84.6</v>
      </c>
      <c r="BY32" s="691"/>
      <c r="BZ32" s="691"/>
      <c r="CA32" s="691"/>
      <c r="CB32" s="693"/>
      <c r="CD32" s="688"/>
      <c r="CE32" s="689"/>
      <c r="CF32" s="637" t="s">
        <v>297</v>
      </c>
      <c r="CG32" s="638"/>
      <c r="CH32" s="638"/>
      <c r="CI32" s="638"/>
      <c r="CJ32" s="638"/>
      <c r="CK32" s="638"/>
      <c r="CL32" s="638"/>
      <c r="CM32" s="638"/>
      <c r="CN32" s="638"/>
      <c r="CO32" s="638"/>
      <c r="CP32" s="638"/>
      <c r="CQ32" s="639"/>
      <c r="CR32" s="623">
        <v>265</v>
      </c>
      <c r="CS32" s="624"/>
      <c r="CT32" s="624"/>
      <c r="CU32" s="624"/>
      <c r="CV32" s="624"/>
      <c r="CW32" s="624"/>
      <c r="CX32" s="624"/>
      <c r="CY32" s="625"/>
      <c r="CZ32" s="657">
        <v>0</v>
      </c>
      <c r="DA32" s="658"/>
      <c r="DB32" s="658"/>
      <c r="DC32" s="659"/>
      <c r="DD32" s="632">
        <v>265</v>
      </c>
      <c r="DE32" s="624"/>
      <c r="DF32" s="624"/>
      <c r="DG32" s="624"/>
      <c r="DH32" s="624"/>
      <c r="DI32" s="624"/>
      <c r="DJ32" s="624"/>
      <c r="DK32" s="625"/>
      <c r="DL32" s="632">
        <v>265</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15">
      <c r="B33" s="620" t="s">
        <v>298</v>
      </c>
      <c r="C33" s="621"/>
      <c r="D33" s="621"/>
      <c r="E33" s="621"/>
      <c r="F33" s="621"/>
      <c r="G33" s="621"/>
      <c r="H33" s="621"/>
      <c r="I33" s="621"/>
      <c r="J33" s="621"/>
      <c r="K33" s="621"/>
      <c r="L33" s="621"/>
      <c r="M33" s="621"/>
      <c r="N33" s="621"/>
      <c r="O33" s="621"/>
      <c r="P33" s="621"/>
      <c r="Q33" s="622"/>
      <c r="R33" s="623">
        <v>8680755</v>
      </c>
      <c r="S33" s="624"/>
      <c r="T33" s="624"/>
      <c r="U33" s="624"/>
      <c r="V33" s="624"/>
      <c r="W33" s="624"/>
      <c r="X33" s="624"/>
      <c r="Y33" s="625"/>
      <c r="Z33" s="626">
        <v>15.3</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22516344</v>
      </c>
      <c r="CS33" s="655"/>
      <c r="CT33" s="655"/>
      <c r="CU33" s="655"/>
      <c r="CV33" s="655"/>
      <c r="CW33" s="655"/>
      <c r="CX33" s="655"/>
      <c r="CY33" s="656"/>
      <c r="CZ33" s="657">
        <v>40.200000000000003</v>
      </c>
      <c r="DA33" s="658"/>
      <c r="DB33" s="658"/>
      <c r="DC33" s="659"/>
      <c r="DD33" s="632">
        <v>18430675</v>
      </c>
      <c r="DE33" s="655"/>
      <c r="DF33" s="655"/>
      <c r="DG33" s="655"/>
      <c r="DH33" s="655"/>
      <c r="DI33" s="655"/>
      <c r="DJ33" s="655"/>
      <c r="DK33" s="656"/>
      <c r="DL33" s="632">
        <v>12263686</v>
      </c>
      <c r="DM33" s="655"/>
      <c r="DN33" s="655"/>
      <c r="DO33" s="655"/>
      <c r="DP33" s="655"/>
      <c r="DQ33" s="655"/>
      <c r="DR33" s="655"/>
      <c r="DS33" s="655"/>
      <c r="DT33" s="655"/>
      <c r="DU33" s="655"/>
      <c r="DV33" s="656"/>
      <c r="DW33" s="628">
        <v>39.700000000000003</v>
      </c>
      <c r="DX33" s="653"/>
      <c r="DY33" s="653"/>
      <c r="DZ33" s="653"/>
      <c r="EA33" s="653"/>
      <c r="EB33" s="653"/>
      <c r="EC33" s="654"/>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6070366</v>
      </c>
      <c r="CS34" s="624"/>
      <c r="CT34" s="624"/>
      <c r="CU34" s="624"/>
      <c r="CV34" s="624"/>
      <c r="CW34" s="624"/>
      <c r="CX34" s="624"/>
      <c r="CY34" s="625"/>
      <c r="CZ34" s="657">
        <v>10.8</v>
      </c>
      <c r="DA34" s="658"/>
      <c r="DB34" s="658"/>
      <c r="DC34" s="659"/>
      <c r="DD34" s="632">
        <v>5121315</v>
      </c>
      <c r="DE34" s="624"/>
      <c r="DF34" s="624"/>
      <c r="DG34" s="624"/>
      <c r="DH34" s="624"/>
      <c r="DI34" s="624"/>
      <c r="DJ34" s="624"/>
      <c r="DK34" s="625"/>
      <c r="DL34" s="632">
        <v>3983479</v>
      </c>
      <c r="DM34" s="624"/>
      <c r="DN34" s="624"/>
      <c r="DO34" s="624"/>
      <c r="DP34" s="624"/>
      <c r="DQ34" s="624"/>
      <c r="DR34" s="624"/>
      <c r="DS34" s="624"/>
      <c r="DT34" s="624"/>
      <c r="DU34" s="624"/>
      <c r="DV34" s="625"/>
      <c r="DW34" s="628">
        <v>12.9</v>
      </c>
      <c r="DX34" s="653"/>
      <c r="DY34" s="653"/>
      <c r="DZ34" s="653"/>
      <c r="EA34" s="653"/>
      <c r="EB34" s="653"/>
      <c r="EC34" s="654"/>
    </row>
    <row r="35" spans="2:133" ht="11.25" customHeight="1" x14ac:dyDescent="0.15">
      <c r="B35" s="620" t="s">
        <v>304</v>
      </c>
      <c r="C35" s="621"/>
      <c r="D35" s="621"/>
      <c r="E35" s="621"/>
      <c r="F35" s="621"/>
      <c r="G35" s="621"/>
      <c r="H35" s="621"/>
      <c r="I35" s="621"/>
      <c r="J35" s="621"/>
      <c r="K35" s="621"/>
      <c r="L35" s="621"/>
      <c r="M35" s="621"/>
      <c r="N35" s="621"/>
      <c r="O35" s="621"/>
      <c r="P35" s="621"/>
      <c r="Q35" s="622"/>
      <c r="R35" s="623">
        <v>2514155</v>
      </c>
      <c r="S35" s="624"/>
      <c r="T35" s="624"/>
      <c r="U35" s="624"/>
      <c r="V35" s="624"/>
      <c r="W35" s="624"/>
      <c r="X35" s="624"/>
      <c r="Y35" s="625"/>
      <c r="Z35" s="626">
        <v>4.4000000000000004</v>
      </c>
      <c r="AA35" s="626"/>
      <c r="AB35" s="626"/>
      <c r="AC35" s="626"/>
      <c r="AD35" s="627" t="s">
        <v>108</v>
      </c>
      <c r="AE35" s="627"/>
      <c r="AF35" s="627"/>
      <c r="AG35" s="627"/>
      <c r="AH35" s="627"/>
      <c r="AI35" s="627"/>
      <c r="AJ35" s="627"/>
      <c r="AK35" s="627"/>
      <c r="AL35" s="628" t="s">
        <v>108</v>
      </c>
      <c r="AM35" s="629"/>
      <c r="AN35" s="629"/>
      <c r="AO35" s="630"/>
      <c r="AP35" s="186"/>
      <c r="AQ35" s="634" t="s">
        <v>305</v>
      </c>
      <c r="AR35" s="635"/>
      <c r="AS35" s="635"/>
      <c r="AT35" s="635"/>
      <c r="AU35" s="635"/>
      <c r="AV35" s="635"/>
      <c r="AW35" s="635"/>
      <c r="AX35" s="635"/>
      <c r="AY35" s="636"/>
      <c r="AZ35" s="612">
        <v>8880363</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370317</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335783</v>
      </c>
      <c r="CS35" s="655"/>
      <c r="CT35" s="655"/>
      <c r="CU35" s="655"/>
      <c r="CV35" s="655"/>
      <c r="CW35" s="655"/>
      <c r="CX35" s="655"/>
      <c r="CY35" s="656"/>
      <c r="CZ35" s="657">
        <v>0.6</v>
      </c>
      <c r="DA35" s="658"/>
      <c r="DB35" s="658"/>
      <c r="DC35" s="659"/>
      <c r="DD35" s="632">
        <v>307289</v>
      </c>
      <c r="DE35" s="655"/>
      <c r="DF35" s="655"/>
      <c r="DG35" s="655"/>
      <c r="DH35" s="655"/>
      <c r="DI35" s="655"/>
      <c r="DJ35" s="655"/>
      <c r="DK35" s="656"/>
      <c r="DL35" s="632">
        <v>304472</v>
      </c>
      <c r="DM35" s="655"/>
      <c r="DN35" s="655"/>
      <c r="DO35" s="655"/>
      <c r="DP35" s="655"/>
      <c r="DQ35" s="655"/>
      <c r="DR35" s="655"/>
      <c r="DS35" s="655"/>
      <c r="DT35" s="655"/>
      <c r="DU35" s="655"/>
      <c r="DV35" s="656"/>
      <c r="DW35" s="628">
        <v>1</v>
      </c>
      <c r="DX35" s="653"/>
      <c r="DY35" s="653"/>
      <c r="DZ35" s="653"/>
      <c r="EA35" s="653"/>
      <c r="EB35" s="653"/>
      <c r="EC35" s="654"/>
    </row>
    <row r="36" spans="2:133" ht="11.25" customHeight="1" x14ac:dyDescent="0.15">
      <c r="B36" s="666" t="s">
        <v>308</v>
      </c>
      <c r="C36" s="667"/>
      <c r="D36" s="667"/>
      <c r="E36" s="667"/>
      <c r="F36" s="667"/>
      <c r="G36" s="667"/>
      <c r="H36" s="667"/>
      <c r="I36" s="667"/>
      <c r="J36" s="667"/>
      <c r="K36" s="667"/>
      <c r="L36" s="667"/>
      <c r="M36" s="667"/>
      <c r="N36" s="667"/>
      <c r="O36" s="667"/>
      <c r="P36" s="667"/>
      <c r="Q36" s="668"/>
      <c r="R36" s="695">
        <v>56562513</v>
      </c>
      <c r="S36" s="696"/>
      <c r="T36" s="696"/>
      <c r="U36" s="696"/>
      <c r="V36" s="696"/>
      <c r="W36" s="696"/>
      <c r="X36" s="696"/>
      <c r="Y36" s="697"/>
      <c r="Z36" s="698">
        <v>100</v>
      </c>
      <c r="AA36" s="698"/>
      <c r="AB36" s="698"/>
      <c r="AC36" s="698"/>
      <c r="AD36" s="699">
        <v>28412679</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2329070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-46967</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6743704</v>
      </c>
      <c r="CS36" s="624"/>
      <c r="CT36" s="624"/>
      <c r="CU36" s="624"/>
      <c r="CV36" s="624"/>
      <c r="CW36" s="624"/>
      <c r="CX36" s="624"/>
      <c r="CY36" s="625"/>
      <c r="CZ36" s="657">
        <v>12</v>
      </c>
      <c r="DA36" s="658"/>
      <c r="DB36" s="658"/>
      <c r="DC36" s="659"/>
      <c r="DD36" s="632">
        <v>5803577</v>
      </c>
      <c r="DE36" s="624"/>
      <c r="DF36" s="624"/>
      <c r="DG36" s="624"/>
      <c r="DH36" s="624"/>
      <c r="DI36" s="624"/>
      <c r="DJ36" s="624"/>
      <c r="DK36" s="625"/>
      <c r="DL36" s="632">
        <v>4307134</v>
      </c>
      <c r="DM36" s="624"/>
      <c r="DN36" s="624"/>
      <c r="DO36" s="624"/>
      <c r="DP36" s="624"/>
      <c r="DQ36" s="624"/>
      <c r="DR36" s="624"/>
      <c r="DS36" s="624"/>
      <c r="DT36" s="624"/>
      <c r="DU36" s="624"/>
      <c r="DV36" s="625"/>
      <c r="DW36" s="628">
        <v>13.9</v>
      </c>
      <c r="DX36" s="653"/>
      <c r="DY36" s="653"/>
      <c r="DZ36" s="653"/>
      <c r="EA36" s="653"/>
      <c r="EB36" s="653"/>
      <c r="EC36" s="654"/>
    </row>
    <row r="37" spans="2:133" ht="11.25" customHeight="1" x14ac:dyDescent="0.15">
      <c r="AQ37" s="702" t="s">
        <v>312</v>
      </c>
      <c r="AR37" s="703"/>
      <c r="AS37" s="703"/>
      <c r="AT37" s="703"/>
      <c r="AU37" s="703"/>
      <c r="AV37" s="703"/>
      <c r="AW37" s="703"/>
      <c r="AX37" s="703"/>
      <c r="AY37" s="704"/>
      <c r="AZ37" s="623">
        <v>995785</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23225</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1775240</v>
      </c>
      <c r="CS37" s="655"/>
      <c r="CT37" s="655"/>
      <c r="CU37" s="655"/>
      <c r="CV37" s="655"/>
      <c r="CW37" s="655"/>
      <c r="CX37" s="655"/>
      <c r="CY37" s="656"/>
      <c r="CZ37" s="657">
        <v>3.2</v>
      </c>
      <c r="DA37" s="658"/>
      <c r="DB37" s="658"/>
      <c r="DC37" s="659"/>
      <c r="DD37" s="632">
        <v>1775240</v>
      </c>
      <c r="DE37" s="655"/>
      <c r="DF37" s="655"/>
      <c r="DG37" s="655"/>
      <c r="DH37" s="655"/>
      <c r="DI37" s="655"/>
      <c r="DJ37" s="655"/>
      <c r="DK37" s="656"/>
      <c r="DL37" s="632">
        <v>1772045</v>
      </c>
      <c r="DM37" s="655"/>
      <c r="DN37" s="655"/>
      <c r="DO37" s="655"/>
      <c r="DP37" s="655"/>
      <c r="DQ37" s="655"/>
      <c r="DR37" s="655"/>
      <c r="DS37" s="655"/>
      <c r="DT37" s="655"/>
      <c r="DU37" s="655"/>
      <c r="DV37" s="656"/>
      <c r="DW37" s="628">
        <v>5.7</v>
      </c>
      <c r="DX37" s="653"/>
      <c r="DY37" s="653"/>
      <c r="DZ37" s="653"/>
      <c r="EA37" s="653"/>
      <c r="EB37" s="653"/>
      <c r="EC37" s="654"/>
    </row>
    <row r="38" spans="2:133" ht="11.25" customHeight="1" x14ac:dyDescent="0.15">
      <c r="AQ38" s="702" t="s">
        <v>315</v>
      </c>
      <c r="AR38" s="703"/>
      <c r="AS38" s="703"/>
      <c r="AT38" s="703"/>
      <c r="AU38" s="703"/>
      <c r="AV38" s="703"/>
      <c r="AW38" s="703"/>
      <c r="AX38" s="703"/>
      <c r="AY38" s="704"/>
      <c r="AZ38" s="623">
        <v>303563</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38180</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5453433</v>
      </c>
      <c r="CS38" s="624"/>
      <c r="CT38" s="624"/>
      <c r="CU38" s="624"/>
      <c r="CV38" s="624"/>
      <c r="CW38" s="624"/>
      <c r="CX38" s="624"/>
      <c r="CY38" s="625"/>
      <c r="CZ38" s="657">
        <v>9.6999999999999993</v>
      </c>
      <c r="DA38" s="658"/>
      <c r="DB38" s="658"/>
      <c r="DC38" s="659"/>
      <c r="DD38" s="632">
        <v>4317426</v>
      </c>
      <c r="DE38" s="624"/>
      <c r="DF38" s="624"/>
      <c r="DG38" s="624"/>
      <c r="DH38" s="624"/>
      <c r="DI38" s="624"/>
      <c r="DJ38" s="624"/>
      <c r="DK38" s="625"/>
      <c r="DL38" s="632">
        <v>3660232</v>
      </c>
      <c r="DM38" s="624"/>
      <c r="DN38" s="624"/>
      <c r="DO38" s="624"/>
      <c r="DP38" s="624"/>
      <c r="DQ38" s="624"/>
      <c r="DR38" s="624"/>
      <c r="DS38" s="624"/>
      <c r="DT38" s="624"/>
      <c r="DU38" s="624"/>
      <c r="DV38" s="625"/>
      <c r="DW38" s="628">
        <v>11.8</v>
      </c>
      <c r="DX38" s="653"/>
      <c r="DY38" s="653"/>
      <c r="DZ38" s="653"/>
      <c r="EA38" s="653"/>
      <c r="EB38" s="653"/>
      <c r="EC38" s="654"/>
    </row>
    <row r="39" spans="2:133" ht="11.25" customHeight="1" x14ac:dyDescent="0.15">
      <c r="AQ39" s="702" t="s">
        <v>318</v>
      </c>
      <c r="AR39" s="703"/>
      <c r="AS39" s="703"/>
      <c r="AT39" s="703"/>
      <c r="AU39" s="703"/>
      <c r="AV39" s="703"/>
      <c r="AW39" s="703"/>
      <c r="AX39" s="703"/>
      <c r="AY39" s="704"/>
      <c r="AZ39" s="623">
        <v>102075</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101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2414762</v>
      </c>
      <c r="CS39" s="655"/>
      <c r="CT39" s="655"/>
      <c r="CU39" s="655"/>
      <c r="CV39" s="655"/>
      <c r="CW39" s="655"/>
      <c r="CX39" s="655"/>
      <c r="CY39" s="656"/>
      <c r="CZ39" s="657">
        <v>4.3</v>
      </c>
      <c r="DA39" s="658"/>
      <c r="DB39" s="658"/>
      <c r="DC39" s="659"/>
      <c r="DD39" s="632">
        <v>2194412</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1485040</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90</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1498296</v>
      </c>
      <c r="CS40" s="624"/>
      <c r="CT40" s="624"/>
      <c r="CU40" s="624"/>
      <c r="CV40" s="624"/>
      <c r="CW40" s="624"/>
      <c r="CX40" s="624"/>
      <c r="CY40" s="625"/>
      <c r="CZ40" s="657">
        <v>2.7</v>
      </c>
      <c r="DA40" s="658"/>
      <c r="DB40" s="658"/>
      <c r="DC40" s="659"/>
      <c r="DD40" s="632">
        <v>686656</v>
      </c>
      <c r="DE40" s="624"/>
      <c r="DF40" s="624"/>
      <c r="DG40" s="624"/>
      <c r="DH40" s="624"/>
      <c r="DI40" s="624"/>
      <c r="DJ40" s="624"/>
      <c r="DK40" s="625"/>
      <c r="DL40" s="632">
        <v>8369</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3664830</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319</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213</v>
      </c>
      <c r="CS41" s="655"/>
      <c r="CT41" s="655"/>
      <c r="CU41" s="655"/>
      <c r="CV41" s="655"/>
      <c r="CW41" s="655"/>
      <c r="CX41" s="655"/>
      <c r="CY41" s="656"/>
      <c r="CZ41" s="657" t="s">
        <v>213</v>
      </c>
      <c r="DA41" s="658"/>
      <c r="DB41" s="658"/>
      <c r="DC41" s="659"/>
      <c r="DD41" s="632" t="s">
        <v>213</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6059330</v>
      </c>
      <c r="CS42" s="624"/>
      <c r="CT42" s="624"/>
      <c r="CU42" s="624"/>
      <c r="CV42" s="624"/>
      <c r="CW42" s="624"/>
      <c r="CX42" s="624"/>
      <c r="CY42" s="625"/>
      <c r="CZ42" s="657">
        <v>10.8</v>
      </c>
      <c r="DA42" s="706"/>
      <c r="DB42" s="706"/>
      <c r="DC42" s="707"/>
      <c r="DD42" s="632">
        <v>528347</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163985</v>
      </c>
      <c r="CS43" s="655"/>
      <c r="CT43" s="655"/>
      <c r="CU43" s="655"/>
      <c r="CV43" s="655"/>
      <c r="CW43" s="655"/>
      <c r="CX43" s="655"/>
      <c r="CY43" s="656"/>
      <c r="CZ43" s="657">
        <v>0.3</v>
      </c>
      <c r="DA43" s="658"/>
      <c r="DB43" s="658"/>
      <c r="DC43" s="659"/>
      <c r="DD43" s="632">
        <v>147002</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6031341</v>
      </c>
      <c r="CS44" s="624"/>
      <c r="CT44" s="624"/>
      <c r="CU44" s="624"/>
      <c r="CV44" s="624"/>
      <c r="CW44" s="624"/>
      <c r="CX44" s="624"/>
      <c r="CY44" s="625"/>
      <c r="CZ44" s="657">
        <v>10.8</v>
      </c>
      <c r="DA44" s="706"/>
      <c r="DB44" s="706"/>
      <c r="DC44" s="707"/>
      <c r="DD44" s="632">
        <v>525329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x14ac:dyDescent="0.15">
      <c r="CD45" s="731"/>
      <c r="CE45" s="732"/>
      <c r="CF45" s="620" t="s">
        <v>334</v>
      </c>
      <c r="CG45" s="621"/>
      <c r="CH45" s="621"/>
      <c r="CI45" s="621"/>
      <c r="CJ45" s="621"/>
      <c r="CK45" s="621"/>
      <c r="CL45" s="621"/>
      <c r="CM45" s="621"/>
      <c r="CN45" s="621"/>
      <c r="CO45" s="621"/>
      <c r="CP45" s="621"/>
      <c r="CQ45" s="622"/>
      <c r="CR45" s="623">
        <v>3037673</v>
      </c>
      <c r="CS45" s="655"/>
      <c r="CT45" s="655"/>
      <c r="CU45" s="655"/>
      <c r="CV45" s="655"/>
      <c r="CW45" s="655"/>
      <c r="CX45" s="655"/>
      <c r="CY45" s="656"/>
      <c r="CZ45" s="657">
        <v>5.4</v>
      </c>
      <c r="DA45" s="658"/>
      <c r="DB45" s="658"/>
      <c r="DC45" s="659"/>
      <c r="DD45" s="632">
        <v>34580</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x14ac:dyDescent="0.15">
      <c r="CD46" s="731"/>
      <c r="CE46" s="732"/>
      <c r="CF46" s="620" t="s">
        <v>335</v>
      </c>
      <c r="CG46" s="621"/>
      <c r="CH46" s="621"/>
      <c r="CI46" s="621"/>
      <c r="CJ46" s="621"/>
      <c r="CK46" s="621"/>
      <c r="CL46" s="621"/>
      <c r="CM46" s="621"/>
      <c r="CN46" s="621"/>
      <c r="CO46" s="621"/>
      <c r="CP46" s="621"/>
      <c r="CQ46" s="622"/>
      <c r="CR46" s="623">
        <v>2986468</v>
      </c>
      <c r="CS46" s="624"/>
      <c r="CT46" s="624"/>
      <c r="CU46" s="624"/>
      <c r="CV46" s="624"/>
      <c r="CW46" s="624"/>
      <c r="CX46" s="624"/>
      <c r="CY46" s="625"/>
      <c r="CZ46" s="657">
        <v>5.3</v>
      </c>
      <c r="DA46" s="706"/>
      <c r="DB46" s="706"/>
      <c r="DC46" s="707"/>
      <c r="DD46" s="632">
        <v>490649</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x14ac:dyDescent="0.15">
      <c r="CD47" s="731"/>
      <c r="CE47" s="732"/>
      <c r="CF47" s="620" t="s">
        <v>336</v>
      </c>
      <c r="CG47" s="621"/>
      <c r="CH47" s="621"/>
      <c r="CI47" s="621"/>
      <c r="CJ47" s="621"/>
      <c r="CK47" s="621"/>
      <c r="CL47" s="621"/>
      <c r="CM47" s="621"/>
      <c r="CN47" s="621"/>
      <c r="CO47" s="621"/>
      <c r="CP47" s="621"/>
      <c r="CQ47" s="622"/>
      <c r="CR47" s="623">
        <v>27989</v>
      </c>
      <c r="CS47" s="655"/>
      <c r="CT47" s="655"/>
      <c r="CU47" s="655"/>
      <c r="CV47" s="655"/>
      <c r="CW47" s="655"/>
      <c r="CX47" s="655"/>
      <c r="CY47" s="656"/>
      <c r="CZ47" s="657">
        <v>0</v>
      </c>
      <c r="DA47" s="658"/>
      <c r="DB47" s="658"/>
      <c r="DC47" s="659"/>
      <c r="DD47" s="632">
        <v>3018</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x14ac:dyDescent="0.15">
      <c r="CD49" s="666" t="s">
        <v>338</v>
      </c>
      <c r="CE49" s="667"/>
      <c r="CF49" s="667"/>
      <c r="CG49" s="667"/>
      <c r="CH49" s="667"/>
      <c r="CI49" s="667"/>
      <c r="CJ49" s="667"/>
      <c r="CK49" s="667"/>
      <c r="CL49" s="667"/>
      <c r="CM49" s="667"/>
      <c r="CN49" s="667"/>
      <c r="CO49" s="667"/>
      <c r="CP49" s="667"/>
      <c r="CQ49" s="668"/>
      <c r="CR49" s="695">
        <v>55983067</v>
      </c>
      <c r="CS49" s="691"/>
      <c r="CT49" s="691"/>
      <c r="CU49" s="691"/>
      <c r="CV49" s="691"/>
      <c r="CW49" s="691"/>
      <c r="CX49" s="691"/>
      <c r="CY49" s="718"/>
      <c r="CZ49" s="719">
        <v>100</v>
      </c>
      <c r="DA49" s="720"/>
      <c r="DB49" s="720"/>
      <c r="DC49" s="721"/>
      <c r="DD49" s="722">
        <v>36737368</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v>56214</v>
      </c>
      <c r="R7" s="753"/>
      <c r="S7" s="753"/>
      <c r="T7" s="753"/>
      <c r="U7" s="753"/>
      <c r="V7" s="753">
        <v>55682</v>
      </c>
      <c r="W7" s="753"/>
      <c r="X7" s="753"/>
      <c r="Y7" s="753"/>
      <c r="Z7" s="753"/>
      <c r="AA7" s="753">
        <v>533</v>
      </c>
      <c r="AB7" s="753"/>
      <c r="AC7" s="753"/>
      <c r="AD7" s="753"/>
      <c r="AE7" s="754"/>
      <c r="AF7" s="755">
        <v>469</v>
      </c>
      <c r="AG7" s="756"/>
      <c r="AH7" s="756"/>
      <c r="AI7" s="756"/>
      <c r="AJ7" s="757"/>
      <c r="AK7" s="792">
        <v>695</v>
      </c>
      <c r="AL7" s="793"/>
      <c r="AM7" s="793"/>
      <c r="AN7" s="793"/>
      <c r="AO7" s="793"/>
      <c r="AP7" s="793">
        <v>49885</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543</v>
      </c>
      <c r="BT7" s="797"/>
      <c r="BU7" s="797"/>
      <c r="BV7" s="797"/>
      <c r="BW7" s="797"/>
      <c r="BX7" s="797"/>
      <c r="BY7" s="797"/>
      <c r="BZ7" s="797"/>
      <c r="CA7" s="797"/>
      <c r="CB7" s="797"/>
      <c r="CC7" s="797"/>
      <c r="CD7" s="797"/>
      <c r="CE7" s="797"/>
      <c r="CF7" s="797"/>
      <c r="CG7" s="798"/>
      <c r="CH7" s="789">
        <v>0</v>
      </c>
      <c r="CI7" s="790"/>
      <c r="CJ7" s="790"/>
      <c r="CK7" s="790"/>
      <c r="CL7" s="791"/>
      <c r="CM7" s="789">
        <v>66</v>
      </c>
      <c r="CN7" s="790"/>
      <c r="CO7" s="790"/>
      <c r="CP7" s="790"/>
      <c r="CQ7" s="791"/>
      <c r="CR7" s="789">
        <v>5</v>
      </c>
      <c r="CS7" s="790"/>
      <c r="CT7" s="790"/>
      <c r="CU7" s="790"/>
      <c r="CV7" s="791"/>
      <c r="CW7" s="789">
        <v>0</v>
      </c>
      <c r="CX7" s="790"/>
      <c r="CY7" s="790"/>
      <c r="CZ7" s="790"/>
      <c r="DA7" s="791"/>
      <c r="DB7" s="789">
        <v>0</v>
      </c>
      <c r="DC7" s="790"/>
      <c r="DD7" s="790"/>
      <c r="DE7" s="790"/>
      <c r="DF7" s="791"/>
      <c r="DG7" s="789">
        <v>3250</v>
      </c>
      <c r="DH7" s="790"/>
      <c r="DI7" s="790"/>
      <c r="DJ7" s="790"/>
      <c r="DK7" s="791"/>
      <c r="DL7" s="789" t="s">
        <v>562</v>
      </c>
      <c r="DM7" s="790"/>
      <c r="DN7" s="790"/>
      <c r="DO7" s="790"/>
      <c r="DP7" s="791"/>
      <c r="DQ7" s="789" t="s">
        <v>481</v>
      </c>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v>3809</v>
      </c>
      <c r="R8" s="777"/>
      <c r="S8" s="777"/>
      <c r="T8" s="777"/>
      <c r="U8" s="777"/>
      <c r="V8" s="777">
        <v>3809</v>
      </c>
      <c r="W8" s="777"/>
      <c r="X8" s="777"/>
      <c r="Y8" s="777"/>
      <c r="Z8" s="777"/>
      <c r="AA8" s="777">
        <f>Q8-V8</f>
        <v>0</v>
      </c>
      <c r="AB8" s="777"/>
      <c r="AC8" s="777"/>
      <c r="AD8" s="777"/>
      <c r="AE8" s="778"/>
      <c r="AF8" s="779" t="s">
        <v>108</v>
      </c>
      <c r="AG8" s="780"/>
      <c r="AH8" s="780"/>
      <c r="AI8" s="780"/>
      <c r="AJ8" s="781"/>
      <c r="AK8" s="782">
        <v>1322</v>
      </c>
      <c r="AL8" s="783"/>
      <c r="AM8" s="783"/>
      <c r="AN8" s="783"/>
      <c r="AO8" s="783"/>
      <c r="AP8" s="783">
        <v>3363</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544</v>
      </c>
      <c r="BT8" s="787"/>
      <c r="BU8" s="787"/>
      <c r="BV8" s="787"/>
      <c r="BW8" s="787"/>
      <c r="BX8" s="787"/>
      <c r="BY8" s="787"/>
      <c r="BZ8" s="787"/>
      <c r="CA8" s="787"/>
      <c r="CB8" s="787"/>
      <c r="CC8" s="787"/>
      <c r="CD8" s="787"/>
      <c r="CE8" s="787"/>
      <c r="CF8" s="787"/>
      <c r="CG8" s="788"/>
      <c r="CH8" s="799">
        <v>33</v>
      </c>
      <c r="CI8" s="800"/>
      <c r="CJ8" s="800"/>
      <c r="CK8" s="800"/>
      <c r="CL8" s="801"/>
      <c r="CM8" s="799">
        <v>151</v>
      </c>
      <c r="CN8" s="800"/>
      <c r="CO8" s="800"/>
      <c r="CP8" s="800"/>
      <c r="CQ8" s="801"/>
      <c r="CR8" s="799">
        <v>2</v>
      </c>
      <c r="CS8" s="800"/>
      <c r="CT8" s="800"/>
      <c r="CU8" s="800"/>
      <c r="CV8" s="801"/>
      <c r="CW8" s="799">
        <v>421</v>
      </c>
      <c r="CX8" s="800"/>
      <c r="CY8" s="800"/>
      <c r="CZ8" s="800"/>
      <c r="DA8" s="801"/>
      <c r="DB8" s="799">
        <v>0</v>
      </c>
      <c r="DC8" s="800"/>
      <c r="DD8" s="800"/>
      <c r="DE8" s="800"/>
      <c r="DF8" s="801"/>
      <c r="DG8" s="799" t="s">
        <v>562</v>
      </c>
      <c r="DH8" s="800"/>
      <c r="DI8" s="800"/>
      <c r="DJ8" s="800"/>
      <c r="DK8" s="801"/>
      <c r="DL8" s="799">
        <v>10677</v>
      </c>
      <c r="DM8" s="800"/>
      <c r="DN8" s="800"/>
      <c r="DO8" s="800"/>
      <c r="DP8" s="801"/>
      <c r="DQ8" s="799" t="s">
        <v>481</v>
      </c>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v>2296</v>
      </c>
      <c r="R9" s="777"/>
      <c r="S9" s="777"/>
      <c r="T9" s="777"/>
      <c r="U9" s="777"/>
      <c r="V9" s="777">
        <v>2250</v>
      </c>
      <c r="W9" s="777"/>
      <c r="X9" s="777"/>
      <c r="Y9" s="777"/>
      <c r="Z9" s="777"/>
      <c r="AA9" s="777">
        <f>Q9-V9</f>
        <v>46</v>
      </c>
      <c r="AB9" s="777"/>
      <c r="AC9" s="777"/>
      <c r="AD9" s="777"/>
      <c r="AE9" s="778"/>
      <c r="AF9" s="779" t="s">
        <v>108</v>
      </c>
      <c r="AG9" s="780"/>
      <c r="AH9" s="780"/>
      <c r="AI9" s="780"/>
      <c r="AJ9" s="781"/>
      <c r="AK9" s="782">
        <v>394</v>
      </c>
      <c r="AL9" s="783"/>
      <c r="AM9" s="783"/>
      <c r="AN9" s="783"/>
      <c r="AO9" s="783"/>
      <c r="AP9" s="783">
        <v>8356</v>
      </c>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545</v>
      </c>
      <c r="BT9" s="787"/>
      <c r="BU9" s="787"/>
      <c r="BV9" s="787"/>
      <c r="BW9" s="787"/>
      <c r="BX9" s="787"/>
      <c r="BY9" s="787"/>
      <c r="BZ9" s="787"/>
      <c r="CA9" s="787"/>
      <c r="CB9" s="787"/>
      <c r="CC9" s="787"/>
      <c r="CD9" s="787"/>
      <c r="CE9" s="787"/>
      <c r="CF9" s="787"/>
      <c r="CG9" s="788"/>
      <c r="CH9" s="799">
        <v>54</v>
      </c>
      <c r="CI9" s="800"/>
      <c r="CJ9" s="800"/>
      <c r="CK9" s="800"/>
      <c r="CL9" s="801"/>
      <c r="CM9" s="799">
        <v>984</v>
      </c>
      <c r="CN9" s="800"/>
      <c r="CO9" s="800"/>
      <c r="CP9" s="800"/>
      <c r="CQ9" s="801"/>
      <c r="CR9" s="799">
        <v>162</v>
      </c>
      <c r="CS9" s="800"/>
      <c r="CT9" s="800"/>
      <c r="CU9" s="800"/>
      <c r="CV9" s="801"/>
      <c r="CW9" s="799">
        <v>0</v>
      </c>
      <c r="CX9" s="800"/>
      <c r="CY9" s="800"/>
      <c r="CZ9" s="800"/>
      <c r="DA9" s="801"/>
      <c r="DB9" s="799">
        <v>1060</v>
      </c>
      <c r="DC9" s="800"/>
      <c r="DD9" s="800"/>
      <c r="DE9" s="800"/>
      <c r="DF9" s="801"/>
      <c r="DG9" s="799" t="s">
        <v>552</v>
      </c>
      <c r="DH9" s="800"/>
      <c r="DI9" s="800"/>
      <c r="DJ9" s="800"/>
      <c r="DK9" s="801"/>
      <c r="DL9" s="799" t="s">
        <v>552</v>
      </c>
      <c r="DM9" s="800"/>
      <c r="DN9" s="800"/>
      <c r="DO9" s="800"/>
      <c r="DP9" s="801"/>
      <c r="DQ9" s="799" t="s">
        <v>481</v>
      </c>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t="s">
        <v>546</v>
      </c>
      <c r="BT10" s="787"/>
      <c r="BU10" s="787"/>
      <c r="BV10" s="787"/>
      <c r="BW10" s="787"/>
      <c r="BX10" s="787"/>
      <c r="BY10" s="787"/>
      <c r="BZ10" s="787"/>
      <c r="CA10" s="787"/>
      <c r="CB10" s="787"/>
      <c r="CC10" s="787"/>
      <c r="CD10" s="787"/>
      <c r="CE10" s="787"/>
      <c r="CF10" s="787"/>
      <c r="CG10" s="788"/>
      <c r="CH10" s="799">
        <v>140</v>
      </c>
      <c r="CI10" s="800"/>
      <c r="CJ10" s="800"/>
      <c r="CK10" s="800"/>
      <c r="CL10" s="801"/>
      <c r="CM10" s="799">
        <v>411</v>
      </c>
      <c r="CN10" s="800"/>
      <c r="CO10" s="800"/>
      <c r="CP10" s="800"/>
      <c r="CQ10" s="801"/>
      <c r="CR10" s="799">
        <v>200</v>
      </c>
      <c r="CS10" s="800"/>
      <c r="CT10" s="800"/>
      <c r="CU10" s="800"/>
      <c r="CV10" s="801"/>
      <c r="CW10" s="799">
        <v>0</v>
      </c>
      <c r="CX10" s="800"/>
      <c r="CY10" s="800"/>
      <c r="CZ10" s="800"/>
      <c r="DA10" s="801"/>
      <c r="DB10" s="799">
        <v>500</v>
      </c>
      <c r="DC10" s="800"/>
      <c r="DD10" s="800"/>
      <c r="DE10" s="800"/>
      <c r="DF10" s="801"/>
      <c r="DG10" s="799" t="s">
        <v>552</v>
      </c>
      <c r="DH10" s="800"/>
      <c r="DI10" s="800"/>
      <c r="DJ10" s="800"/>
      <c r="DK10" s="801"/>
      <c r="DL10" s="799">
        <v>560</v>
      </c>
      <c r="DM10" s="800"/>
      <c r="DN10" s="800"/>
      <c r="DO10" s="800"/>
      <c r="DP10" s="801"/>
      <c r="DQ10" s="799">
        <v>168</v>
      </c>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t="s">
        <v>547</v>
      </c>
      <c r="BT11" s="787"/>
      <c r="BU11" s="787"/>
      <c r="BV11" s="787"/>
      <c r="BW11" s="787"/>
      <c r="BX11" s="787"/>
      <c r="BY11" s="787"/>
      <c r="BZ11" s="787"/>
      <c r="CA11" s="787"/>
      <c r="CB11" s="787"/>
      <c r="CC11" s="787"/>
      <c r="CD11" s="787"/>
      <c r="CE11" s="787"/>
      <c r="CF11" s="787"/>
      <c r="CG11" s="788"/>
      <c r="CH11" s="799">
        <v>1</v>
      </c>
      <c r="CI11" s="800"/>
      <c r="CJ11" s="800"/>
      <c r="CK11" s="800"/>
      <c r="CL11" s="801"/>
      <c r="CM11" s="799">
        <v>69</v>
      </c>
      <c r="CN11" s="800"/>
      <c r="CO11" s="800"/>
      <c r="CP11" s="800"/>
      <c r="CQ11" s="801"/>
      <c r="CR11" s="799">
        <v>40</v>
      </c>
      <c r="CS11" s="800"/>
      <c r="CT11" s="800"/>
      <c r="CU11" s="800"/>
      <c r="CV11" s="801"/>
      <c r="CW11" s="799">
        <v>0</v>
      </c>
      <c r="CX11" s="800"/>
      <c r="CY11" s="800"/>
      <c r="CZ11" s="800"/>
      <c r="DA11" s="801"/>
      <c r="DB11" s="799">
        <v>0</v>
      </c>
      <c r="DC11" s="800"/>
      <c r="DD11" s="800"/>
      <c r="DE11" s="800"/>
      <c r="DF11" s="801"/>
      <c r="DG11" s="799" t="s">
        <v>552</v>
      </c>
      <c r="DH11" s="800"/>
      <c r="DI11" s="800"/>
      <c r="DJ11" s="800"/>
      <c r="DK11" s="801"/>
      <c r="DL11" s="799" t="s">
        <v>552</v>
      </c>
      <c r="DM11" s="800"/>
      <c r="DN11" s="800"/>
      <c r="DO11" s="800"/>
      <c r="DP11" s="801"/>
      <c r="DQ11" s="799" t="s">
        <v>552</v>
      </c>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t="s">
        <v>548</v>
      </c>
      <c r="BT12" s="787"/>
      <c r="BU12" s="787"/>
      <c r="BV12" s="787"/>
      <c r="BW12" s="787"/>
      <c r="BX12" s="787"/>
      <c r="BY12" s="787"/>
      <c r="BZ12" s="787"/>
      <c r="CA12" s="787"/>
      <c r="CB12" s="787"/>
      <c r="CC12" s="787"/>
      <c r="CD12" s="787"/>
      <c r="CE12" s="787"/>
      <c r="CF12" s="787"/>
      <c r="CG12" s="788"/>
      <c r="CH12" s="799">
        <v>-7</v>
      </c>
      <c r="CI12" s="800"/>
      <c r="CJ12" s="800"/>
      <c r="CK12" s="800"/>
      <c r="CL12" s="801"/>
      <c r="CM12" s="799">
        <v>125</v>
      </c>
      <c r="CN12" s="800"/>
      <c r="CO12" s="800"/>
      <c r="CP12" s="800"/>
      <c r="CQ12" s="801"/>
      <c r="CR12" s="799">
        <v>3</v>
      </c>
      <c r="CS12" s="800"/>
      <c r="CT12" s="800"/>
      <c r="CU12" s="800"/>
      <c r="CV12" s="801"/>
      <c r="CW12" s="799">
        <v>4</v>
      </c>
      <c r="CX12" s="800"/>
      <c r="CY12" s="800"/>
      <c r="CZ12" s="800"/>
      <c r="DA12" s="801"/>
      <c r="DB12" s="799">
        <v>128</v>
      </c>
      <c r="DC12" s="800"/>
      <c r="DD12" s="800"/>
      <c r="DE12" s="800"/>
      <c r="DF12" s="801"/>
      <c r="DG12" s="799" t="s">
        <v>552</v>
      </c>
      <c r="DH12" s="800"/>
      <c r="DI12" s="800"/>
      <c r="DJ12" s="800"/>
      <c r="DK12" s="801"/>
      <c r="DL12" s="799" t="s">
        <v>560</v>
      </c>
      <c r="DM12" s="800"/>
      <c r="DN12" s="800"/>
      <c r="DO12" s="800"/>
      <c r="DP12" s="801"/>
      <c r="DQ12" s="799" t="s">
        <v>552</v>
      </c>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t="s">
        <v>549</v>
      </c>
      <c r="BT13" s="787"/>
      <c r="BU13" s="787"/>
      <c r="BV13" s="787"/>
      <c r="BW13" s="787"/>
      <c r="BX13" s="787"/>
      <c r="BY13" s="787"/>
      <c r="BZ13" s="787"/>
      <c r="CA13" s="787"/>
      <c r="CB13" s="787"/>
      <c r="CC13" s="787"/>
      <c r="CD13" s="787"/>
      <c r="CE13" s="787"/>
      <c r="CF13" s="787"/>
      <c r="CG13" s="788"/>
      <c r="CH13" s="799">
        <v>3</v>
      </c>
      <c r="CI13" s="800"/>
      <c r="CJ13" s="800"/>
      <c r="CK13" s="800"/>
      <c r="CL13" s="801"/>
      <c r="CM13" s="799">
        <v>528</v>
      </c>
      <c r="CN13" s="800"/>
      <c r="CO13" s="800"/>
      <c r="CP13" s="800"/>
      <c r="CQ13" s="801"/>
      <c r="CR13" s="799">
        <v>500</v>
      </c>
      <c r="CS13" s="800"/>
      <c r="CT13" s="800"/>
      <c r="CU13" s="800"/>
      <c r="CV13" s="801"/>
      <c r="CW13" s="799">
        <v>152</v>
      </c>
      <c r="CX13" s="800"/>
      <c r="CY13" s="800"/>
      <c r="CZ13" s="800"/>
      <c r="DA13" s="801"/>
      <c r="DB13" s="799">
        <v>0</v>
      </c>
      <c r="DC13" s="800"/>
      <c r="DD13" s="800"/>
      <c r="DE13" s="800"/>
      <c r="DF13" s="801"/>
      <c r="DG13" s="799" t="s">
        <v>552</v>
      </c>
      <c r="DH13" s="800"/>
      <c r="DI13" s="800"/>
      <c r="DJ13" s="800"/>
      <c r="DK13" s="801"/>
      <c r="DL13" s="805" t="s">
        <v>552</v>
      </c>
      <c r="DM13" s="800"/>
      <c r="DN13" s="800"/>
      <c r="DO13" s="800"/>
      <c r="DP13" s="801"/>
      <c r="DQ13" s="799" t="s">
        <v>552</v>
      </c>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t="s">
        <v>550</v>
      </c>
      <c r="BT14" s="787"/>
      <c r="BU14" s="787"/>
      <c r="BV14" s="787"/>
      <c r="BW14" s="787"/>
      <c r="BX14" s="787"/>
      <c r="BY14" s="787"/>
      <c r="BZ14" s="787"/>
      <c r="CA14" s="787"/>
      <c r="CB14" s="787"/>
      <c r="CC14" s="787"/>
      <c r="CD14" s="787"/>
      <c r="CE14" s="787"/>
      <c r="CF14" s="787"/>
      <c r="CG14" s="788"/>
      <c r="CH14" s="799">
        <v>-32</v>
      </c>
      <c r="CI14" s="800"/>
      <c r="CJ14" s="800"/>
      <c r="CK14" s="800"/>
      <c r="CL14" s="801"/>
      <c r="CM14" s="799">
        <v>332</v>
      </c>
      <c r="CN14" s="800"/>
      <c r="CO14" s="800"/>
      <c r="CP14" s="800"/>
      <c r="CQ14" s="801"/>
      <c r="CR14" s="799">
        <v>42</v>
      </c>
      <c r="CS14" s="800"/>
      <c r="CT14" s="800"/>
      <c r="CU14" s="800"/>
      <c r="CV14" s="801"/>
      <c r="CW14" s="799">
        <v>125</v>
      </c>
      <c r="CX14" s="800"/>
      <c r="CY14" s="800"/>
      <c r="CZ14" s="800"/>
      <c r="DA14" s="801"/>
      <c r="DB14" s="799" t="s">
        <v>552</v>
      </c>
      <c r="DC14" s="800"/>
      <c r="DD14" s="800"/>
      <c r="DE14" s="800"/>
      <c r="DF14" s="801"/>
      <c r="DG14" s="799" t="s">
        <v>552</v>
      </c>
      <c r="DH14" s="800"/>
      <c r="DI14" s="800"/>
      <c r="DJ14" s="800"/>
      <c r="DK14" s="801"/>
      <c r="DL14" s="799" t="s">
        <v>561</v>
      </c>
      <c r="DM14" s="800"/>
      <c r="DN14" s="800"/>
      <c r="DO14" s="800"/>
      <c r="DP14" s="801"/>
      <c r="DQ14" s="799" t="s">
        <v>481</v>
      </c>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t="s">
        <v>551</v>
      </c>
      <c r="BT15" s="787"/>
      <c r="BU15" s="787"/>
      <c r="BV15" s="787"/>
      <c r="BW15" s="787"/>
      <c r="BX15" s="787"/>
      <c r="BY15" s="787"/>
      <c r="BZ15" s="787"/>
      <c r="CA15" s="787"/>
      <c r="CB15" s="787"/>
      <c r="CC15" s="787"/>
      <c r="CD15" s="787"/>
      <c r="CE15" s="787"/>
      <c r="CF15" s="787"/>
      <c r="CG15" s="788"/>
      <c r="CH15" s="799">
        <v>465</v>
      </c>
      <c r="CI15" s="800"/>
      <c r="CJ15" s="800"/>
      <c r="CK15" s="800"/>
      <c r="CL15" s="801"/>
      <c r="CM15" s="799">
        <v>8369</v>
      </c>
      <c r="CN15" s="800"/>
      <c r="CO15" s="800"/>
      <c r="CP15" s="800"/>
      <c r="CQ15" s="801"/>
      <c r="CR15" s="799" t="s">
        <v>552</v>
      </c>
      <c r="CS15" s="800"/>
      <c r="CT15" s="800"/>
      <c r="CU15" s="800"/>
      <c r="CV15" s="801"/>
      <c r="CW15" s="799" t="s">
        <v>552</v>
      </c>
      <c r="CX15" s="800"/>
      <c r="CY15" s="800"/>
      <c r="CZ15" s="800"/>
      <c r="DA15" s="801"/>
      <c r="DB15" s="799" t="s">
        <v>563</v>
      </c>
      <c r="DC15" s="800"/>
      <c r="DD15" s="800"/>
      <c r="DE15" s="800"/>
      <c r="DF15" s="801"/>
      <c r="DG15" s="799" t="s">
        <v>563</v>
      </c>
      <c r="DH15" s="800"/>
      <c r="DI15" s="800"/>
      <c r="DJ15" s="800"/>
      <c r="DK15" s="801"/>
      <c r="DL15" s="799" t="s">
        <v>565</v>
      </c>
      <c r="DM15" s="800"/>
      <c r="DN15" s="800"/>
      <c r="DO15" s="800"/>
      <c r="DP15" s="801"/>
      <c r="DQ15" s="799">
        <v>21</v>
      </c>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6"/>
      <c r="R22" s="807"/>
      <c r="S22" s="807"/>
      <c r="T22" s="807"/>
      <c r="U22" s="807"/>
      <c r="V22" s="807"/>
      <c r="W22" s="807"/>
      <c r="X22" s="807"/>
      <c r="Y22" s="807"/>
      <c r="Z22" s="807"/>
      <c r="AA22" s="807"/>
      <c r="AB22" s="807"/>
      <c r="AC22" s="807"/>
      <c r="AD22" s="807"/>
      <c r="AE22" s="808"/>
      <c r="AF22" s="779"/>
      <c r="AG22" s="780"/>
      <c r="AH22" s="780"/>
      <c r="AI22" s="780"/>
      <c r="AJ22" s="781"/>
      <c r="AK22" s="821"/>
      <c r="AL22" s="822"/>
      <c r="AM22" s="822"/>
      <c r="AN22" s="822"/>
      <c r="AO22" s="822"/>
      <c r="AP22" s="822"/>
      <c r="AQ22" s="822"/>
      <c r="AR22" s="822"/>
      <c r="AS22" s="822"/>
      <c r="AT22" s="822"/>
      <c r="AU22" s="823"/>
      <c r="AV22" s="823"/>
      <c r="AW22" s="823"/>
      <c r="AX22" s="823"/>
      <c r="AY22" s="824"/>
      <c r="AZ22" s="825" t="s">
        <v>364</v>
      </c>
      <c r="BA22" s="825"/>
      <c r="BB22" s="825"/>
      <c r="BC22" s="825"/>
      <c r="BD22" s="826"/>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9" t="s">
        <v>366</v>
      </c>
      <c r="C23" s="810"/>
      <c r="D23" s="810"/>
      <c r="E23" s="810"/>
      <c r="F23" s="810"/>
      <c r="G23" s="810"/>
      <c r="H23" s="810"/>
      <c r="I23" s="810"/>
      <c r="J23" s="810"/>
      <c r="K23" s="810"/>
      <c r="L23" s="810"/>
      <c r="M23" s="810"/>
      <c r="N23" s="810"/>
      <c r="O23" s="810"/>
      <c r="P23" s="811"/>
      <c r="Q23" s="812"/>
      <c r="R23" s="813"/>
      <c r="S23" s="813"/>
      <c r="T23" s="813"/>
      <c r="U23" s="813"/>
      <c r="V23" s="813"/>
      <c r="W23" s="813"/>
      <c r="X23" s="813"/>
      <c r="Y23" s="813"/>
      <c r="Z23" s="813"/>
      <c r="AA23" s="813"/>
      <c r="AB23" s="813"/>
      <c r="AC23" s="813"/>
      <c r="AD23" s="813"/>
      <c r="AE23" s="814"/>
      <c r="AF23" s="815">
        <v>469</v>
      </c>
      <c r="AG23" s="813"/>
      <c r="AH23" s="813"/>
      <c r="AI23" s="813"/>
      <c r="AJ23" s="816"/>
      <c r="AK23" s="817"/>
      <c r="AL23" s="818"/>
      <c r="AM23" s="818"/>
      <c r="AN23" s="818"/>
      <c r="AO23" s="818"/>
      <c r="AP23" s="813"/>
      <c r="AQ23" s="813"/>
      <c r="AR23" s="813"/>
      <c r="AS23" s="813"/>
      <c r="AT23" s="813"/>
      <c r="AU23" s="819"/>
      <c r="AV23" s="819"/>
      <c r="AW23" s="819"/>
      <c r="AX23" s="819"/>
      <c r="AY23" s="820"/>
      <c r="AZ23" s="828" t="s">
        <v>108</v>
      </c>
      <c r="BA23" s="829"/>
      <c r="BB23" s="829"/>
      <c r="BC23" s="829"/>
      <c r="BD23" s="830"/>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7" t="s">
        <v>367</v>
      </c>
      <c r="B24" s="827"/>
      <c r="C24" s="827"/>
      <c r="D24" s="827"/>
      <c r="E24" s="827"/>
      <c r="F24" s="827"/>
      <c r="G24" s="827"/>
      <c r="H24" s="827"/>
      <c r="I24" s="827"/>
      <c r="J24" s="827"/>
      <c r="K24" s="827"/>
      <c r="L24" s="827"/>
      <c r="M24" s="827"/>
      <c r="N24" s="827"/>
      <c r="O24" s="827"/>
      <c r="P24" s="827"/>
      <c r="Q24" s="827"/>
      <c r="R24" s="827"/>
      <c r="S24" s="827"/>
      <c r="T24" s="827"/>
      <c r="U24" s="827"/>
      <c r="V24" s="827"/>
      <c r="W24" s="827"/>
      <c r="X24" s="827"/>
      <c r="Y24" s="827"/>
      <c r="Z24" s="827"/>
      <c r="AA24" s="827"/>
      <c r="AB24" s="827"/>
      <c r="AC24" s="827"/>
      <c r="AD24" s="827"/>
      <c r="AE24" s="827"/>
      <c r="AF24" s="827"/>
      <c r="AG24" s="827"/>
      <c r="AH24" s="827"/>
      <c r="AI24" s="827"/>
      <c r="AJ24" s="827"/>
      <c r="AK24" s="827"/>
      <c r="AL24" s="827"/>
      <c r="AM24" s="827"/>
      <c r="AN24" s="827"/>
      <c r="AO24" s="827"/>
      <c r="AP24" s="827"/>
      <c r="AQ24" s="827"/>
      <c r="AR24" s="827"/>
      <c r="AS24" s="827"/>
      <c r="AT24" s="827"/>
      <c r="AU24" s="827"/>
      <c r="AV24" s="827"/>
      <c r="AW24" s="827"/>
      <c r="AX24" s="827"/>
      <c r="AY24" s="827"/>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1" t="s">
        <v>372</v>
      </c>
      <c r="AG26" s="832"/>
      <c r="AH26" s="832"/>
      <c r="AI26" s="832"/>
      <c r="AJ26" s="833"/>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4"/>
      <c r="AG27" s="835"/>
      <c r="AH27" s="835"/>
      <c r="AI27" s="835"/>
      <c r="AJ27" s="836"/>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1">
        <v>20493</v>
      </c>
      <c r="R28" s="842"/>
      <c r="S28" s="842"/>
      <c r="T28" s="842"/>
      <c r="U28" s="842"/>
      <c r="V28" s="842">
        <v>20123</v>
      </c>
      <c r="W28" s="842"/>
      <c r="X28" s="842"/>
      <c r="Y28" s="842"/>
      <c r="Z28" s="842"/>
      <c r="AA28" s="753">
        <f>Q28-V28</f>
        <v>370</v>
      </c>
      <c r="AB28" s="753"/>
      <c r="AC28" s="753"/>
      <c r="AD28" s="753"/>
      <c r="AE28" s="754"/>
      <c r="AF28" s="843">
        <v>370</v>
      </c>
      <c r="AG28" s="842"/>
      <c r="AH28" s="842"/>
      <c r="AI28" s="842"/>
      <c r="AJ28" s="844"/>
      <c r="AK28" s="845" t="s">
        <v>552</v>
      </c>
      <c r="AL28" s="837"/>
      <c r="AM28" s="837"/>
      <c r="AN28" s="837"/>
      <c r="AO28" s="837"/>
      <c r="AP28" s="837" t="s">
        <v>552</v>
      </c>
      <c r="AQ28" s="837"/>
      <c r="AR28" s="837"/>
      <c r="AS28" s="837"/>
      <c r="AT28" s="837"/>
      <c r="AU28" s="837" t="s">
        <v>552</v>
      </c>
      <c r="AV28" s="837"/>
      <c r="AW28" s="837"/>
      <c r="AX28" s="837"/>
      <c r="AY28" s="837"/>
      <c r="AZ28" s="838" t="s">
        <v>552</v>
      </c>
      <c r="BA28" s="838"/>
      <c r="BB28" s="838"/>
      <c r="BC28" s="838"/>
      <c r="BD28" s="838"/>
      <c r="BE28" s="839"/>
      <c r="BF28" s="839"/>
      <c r="BG28" s="839"/>
      <c r="BH28" s="839"/>
      <c r="BI28" s="840"/>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v>2686</v>
      </c>
      <c r="R29" s="777"/>
      <c r="S29" s="777"/>
      <c r="T29" s="777"/>
      <c r="U29" s="777"/>
      <c r="V29" s="777">
        <v>2610</v>
      </c>
      <c r="W29" s="777"/>
      <c r="X29" s="777"/>
      <c r="Y29" s="777"/>
      <c r="Z29" s="777"/>
      <c r="AA29" s="777">
        <f>Q29-V29</f>
        <v>76</v>
      </c>
      <c r="AB29" s="777"/>
      <c r="AC29" s="777"/>
      <c r="AD29" s="777"/>
      <c r="AE29" s="778"/>
      <c r="AF29" s="779">
        <v>76</v>
      </c>
      <c r="AG29" s="780"/>
      <c r="AH29" s="780"/>
      <c r="AI29" s="780"/>
      <c r="AJ29" s="781"/>
      <c r="AK29" s="848" t="s">
        <v>552</v>
      </c>
      <c r="AL29" s="849"/>
      <c r="AM29" s="849"/>
      <c r="AN29" s="849"/>
      <c r="AO29" s="849"/>
      <c r="AP29" s="849" t="s">
        <v>552</v>
      </c>
      <c r="AQ29" s="849"/>
      <c r="AR29" s="849"/>
      <c r="AS29" s="849"/>
      <c r="AT29" s="849"/>
      <c r="AU29" s="849" t="s">
        <v>552</v>
      </c>
      <c r="AV29" s="849"/>
      <c r="AW29" s="849"/>
      <c r="AX29" s="849"/>
      <c r="AY29" s="849"/>
      <c r="AZ29" s="850" t="s">
        <v>552</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v>8311</v>
      </c>
      <c r="R30" s="777"/>
      <c r="S30" s="777"/>
      <c r="T30" s="777"/>
      <c r="U30" s="777"/>
      <c r="V30" s="777">
        <v>8311</v>
      </c>
      <c r="W30" s="777"/>
      <c r="X30" s="777"/>
      <c r="Y30" s="777"/>
      <c r="Z30" s="777"/>
      <c r="AA30" s="777">
        <f t="shared" ref="AA30:AA34" si="0">Q30-V30</f>
        <v>0</v>
      </c>
      <c r="AB30" s="777"/>
      <c r="AC30" s="777"/>
      <c r="AD30" s="777"/>
      <c r="AE30" s="778"/>
      <c r="AF30" s="779" t="s">
        <v>380</v>
      </c>
      <c r="AG30" s="780"/>
      <c r="AH30" s="780"/>
      <c r="AI30" s="780"/>
      <c r="AJ30" s="781"/>
      <c r="AK30" s="848" t="s">
        <v>552</v>
      </c>
      <c r="AL30" s="849"/>
      <c r="AM30" s="849"/>
      <c r="AN30" s="849"/>
      <c r="AO30" s="849"/>
      <c r="AP30" s="849" t="s">
        <v>552</v>
      </c>
      <c r="AQ30" s="849"/>
      <c r="AR30" s="849"/>
      <c r="AS30" s="849"/>
      <c r="AT30" s="849"/>
      <c r="AU30" s="849" t="s">
        <v>552</v>
      </c>
      <c r="AV30" s="849"/>
      <c r="AW30" s="849"/>
      <c r="AX30" s="849"/>
      <c r="AY30" s="849"/>
      <c r="AZ30" s="850" t="s">
        <v>552</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381</v>
      </c>
      <c r="C31" s="774"/>
      <c r="D31" s="774"/>
      <c r="E31" s="774"/>
      <c r="F31" s="774"/>
      <c r="G31" s="774"/>
      <c r="H31" s="774"/>
      <c r="I31" s="774"/>
      <c r="J31" s="774"/>
      <c r="K31" s="774"/>
      <c r="L31" s="774"/>
      <c r="M31" s="774"/>
      <c r="N31" s="774"/>
      <c r="O31" s="774"/>
      <c r="P31" s="775"/>
      <c r="Q31" s="776">
        <v>11301</v>
      </c>
      <c r="R31" s="777"/>
      <c r="S31" s="777"/>
      <c r="T31" s="777"/>
      <c r="U31" s="777"/>
      <c r="V31" s="777">
        <v>11161</v>
      </c>
      <c r="W31" s="777"/>
      <c r="X31" s="777"/>
      <c r="Y31" s="777"/>
      <c r="Z31" s="777"/>
      <c r="AA31" s="777">
        <f t="shared" si="0"/>
        <v>140</v>
      </c>
      <c r="AB31" s="777"/>
      <c r="AC31" s="777"/>
      <c r="AD31" s="777"/>
      <c r="AE31" s="778"/>
      <c r="AF31" s="779">
        <v>140</v>
      </c>
      <c r="AG31" s="780"/>
      <c r="AH31" s="780"/>
      <c r="AI31" s="780"/>
      <c r="AJ31" s="781"/>
      <c r="AK31" s="848" t="s">
        <v>553</v>
      </c>
      <c r="AL31" s="849"/>
      <c r="AM31" s="849"/>
      <c r="AN31" s="849"/>
      <c r="AO31" s="849"/>
      <c r="AP31" s="849" t="s">
        <v>552</v>
      </c>
      <c r="AQ31" s="849"/>
      <c r="AR31" s="849"/>
      <c r="AS31" s="849"/>
      <c r="AT31" s="849"/>
      <c r="AU31" s="849" t="s">
        <v>552</v>
      </c>
      <c r="AV31" s="849"/>
      <c r="AW31" s="849"/>
      <c r="AX31" s="849"/>
      <c r="AY31" s="849"/>
      <c r="AZ31" s="850" t="s">
        <v>552</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v>3431</v>
      </c>
      <c r="R32" s="777"/>
      <c r="S32" s="777"/>
      <c r="T32" s="777"/>
      <c r="U32" s="777"/>
      <c r="V32" s="777">
        <v>3131</v>
      </c>
      <c r="W32" s="777"/>
      <c r="X32" s="777"/>
      <c r="Y32" s="777"/>
      <c r="Z32" s="777"/>
      <c r="AA32" s="777">
        <f t="shared" si="0"/>
        <v>300</v>
      </c>
      <c r="AB32" s="777"/>
      <c r="AC32" s="777"/>
      <c r="AD32" s="777"/>
      <c r="AE32" s="778"/>
      <c r="AF32" s="779">
        <v>3887</v>
      </c>
      <c r="AG32" s="780"/>
      <c r="AH32" s="780"/>
      <c r="AI32" s="780"/>
      <c r="AJ32" s="781"/>
      <c r="AK32" s="848">
        <v>67</v>
      </c>
      <c r="AL32" s="849"/>
      <c r="AM32" s="849"/>
      <c r="AN32" s="849"/>
      <c r="AO32" s="849"/>
      <c r="AP32" s="849">
        <v>2108</v>
      </c>
      <c r="AQ32" s="849"/>
      <c r="AR32" s="849"/>
      <c r="AS32" s="849"/>
      <c r="AT32" s="849"/>
      <c r="AU32" s="849">
        <v>4</v>
      </c>
      <c r="AV32" s="849"/>
      <c r="AW32" s="849"/>
      <c r="AX32" s="849"/>
      <c r="AY32" s="849"/>
      <c r="AZ32" s="850" t="s">
        <v>552</v>
      </c>
      <c r="BA32" s="850"/>
      <c r="BB32" s="850"/>
      <c r="BC32" s="850"/>
      <c r="BD32" s="850"/>
      <c r="BE32" s="846" t="s">
        <v>383</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384</v>
      </c>
      <c r="C33" s="774"/>
      <c r="D33" s="774"/>
      <c r="E33" s="774"/>
      <c r="F33" s="774"/>
      <c r="G33" s="774"/>
      <c r="H33" s="774"/>
      <c r="I33" s="774"/>
      <c r="J33" s="774"/>
      <c r="K33" s="774"/>
      <c r="L33" s="774"/>
      <c r="M33" s="774"/>
      <c r="N33" s="774"/>
      <c r="O33" s="774"/>
      <c r="P33" s="775"/>
      <c r="Q33" s="776">
        <v>5357</v>
      </c>
      <c r="R33" s="777"/>
      <c r="S33" s="777"/>
      <c r="T33" s="777"/>
      <c r="U33" s="777"/>
      <c r="V33" s="777">
        <v>5623</v>
      </c>
      <c r="W33" s="777"/>
      <c r="X33" s="777"/>
      <c r="Y33" s="777"/>
      <c r="Z33" s="777"/>
      <c r="AA33" s="777">
        <f t="shared" si="0"/>
        <v>-266</v>
      </c>
      <c r="AB33" s="777"/>
      <c r="AC33" s="777"/>
      <c r="AD33" s="777"/>
      <c r="AE33" s="778"/>
      <c r="AF33" s="779">
        <v>-616</v>
      </c>
      <c r="AG33" s="780"/>
      <c r="AH33" s="780"/>
      <c r="AI33" s="780"/>
      <c r="AJ33" s="781"/>
      <c r="AK33" s="848">
        <v>1029</v>
      </c>
      <c r="AL33" s="849"/>
      <c r="AM33" s="849"/>
      <c r="AN33" s="849"/>
      <c r="AO33" s="849"/>
      <c r="AP33" s="849">
        <v>952</v>
      </c>
      <c r="AQ33" s="849"/>
      <c r="AR33" s="849"/>
      <c r="AS33" s="849"/>
      <c r="AT33" s="849"/>
      <c r="AU33" s="849">
        <v>831</v>
      </c>
      <c r="AV33" s="849"/>
      <c r="AW33" s="849"/>
      <c r="AX33" s="849"/>
      <c r="AY33" s="849"/>
      <c r="AZ33" s="850" t="s">
        <v>554</v>
      </c>
      <c r="BA33" s="850"/>
      <c r="BB33" s="850"/>
      <c r="BC33" s="850"/>
      <c r="BD33" s="850"/>
      <c r="BE33" s="846" t="s">
        <v>383</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385</v>
      </c>
      <c r="C34" s="774"/>
      <c r="D34" s="774"/>
      <c r="E34" s="774"/>
      <c r="F34" s="774"/>
      <c r="G34" s="774"/>
      <c r="H34" s="774"/>
      <c r="I34" s="774"/>
      <c r="J34" s="774"/>
      <c r="K34" s="774"/>
      <c r="L34" s="774"/>
      <c r="M34" s="774"/>
      <c r="N34" s="774"/>
      <c r="O34" s="774"/>
      <c r="P34" s="775"/>
      <c r="Q34" s="776">
        <f>3692+31</f>
        <v>3723</v>
      </c>
      <c r="R34" s="777"/>
      <c r="S34" s="777"/>
      <c r="T34" s="777"/>
      <c r="U34" s="777"/>
      <c r="V34" s="777">
        <f>3020+34</f>
        <v>3054</v>
      </c>
      <c r="W34" s="777"/>
      <c r="X34" s="777"/>
      <c r="Y34" s="777"/>
      <c r="Z34" s="777"/>
      <c r="AA34" s="777">
        <f t="shared" si="0"/>
        <v>669</v>
      </c>
      <c r="AB34" s="777"/>
      <c r="AC34" s="777"/>
      <c r="AD34" s="777"/>
      <c r="AE34" s="778"/>
      <c r="AF34" s="779">
        <v>2001</v>
      </c>
      <c r="AG34" s="780"/>
      <c r="AH34" s="780"/>
      <c r="AI34" s="780"/>
      <c r="AJ34" s="781"/>
      <c r="AK34" s="848">
        <f>1136</f>
        <v>1136</v>
      </c>
      <c r="AL34" s="849"/>
      <c r="AM34" s="849"/>
      <c r="AN34" s="849"/>
      <c r="AO34" s="849"/>
      <c r="AP34" s="849">
        <v>14881</v>
      </c>
      <c r="AQ34" s="849"/>
      <c r="AR34" s="849"/>
      <c r="AS34" s="849"/>
      <c r="AT34" s="849"/>
      <c r="AU34" s="849">
        <v>6444</v>
      </c>
      <c r="AV34" s="849"/>
      <c r="AW34" s="849"/>
      <c r="AX34" s="849"/>
      <c r="AY34" s="849"/>
      <c r="AZ34" s="850" t="s">
        <v>552</v>
      </c>
      <c r="BA34" s="850"/>
      <c r="BB34" s="850"/>
      <c r="BC34" s="850"/>
      <c r="BD34" s="850"/>
      <c r="BE34" s="846" t="s">
        <v>383</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386</v>
      </c>
      <c r="BK62" s="825"/>
      <c r="BL62" s="825"/>
      <c r="BM62" s="825"/>
      <c r="BN62" s="826"/>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9" t="s">
        <v>387</v>
      </c>
      <c r="C63" s="810"/>
      <c r="D63" s="810"/>
      <c r="E63" s="810"/>
      <c r="F63" s="810"/>
      <c r="G63" s="810"/>
      <c r="H63" s="810"/>
      <c r="I63" s="810"/>
      <c r="J63" s="810"/>
      <c r="K63" s="810"/>
      <c r="L63" s="810"/>
      <c r="M63" s="810"/>
      <c r="N63" s="810"/>
      <c r="O63" s="810"/>
      <c r="P63" s="811"/>
      <c r="Q63" s="856"/>
      <c r="R63" s="857"/>
      <c r="S63" s="857"/>
      <c r="T63" s="857"/>
      <c r="U63" s="857"/>
      <c r="V63" s="857"/>
      <c r="W63" s="857"/>
      <c r="X63" s="857"/>
      <c r="Y63" s="857"/>
      <c r="Z63" s="857"/>
      <c r="AA63" s="857"/>
      <c r="AB63" s="857"/>
      <c r="AC63" s="857"/>
      <c r="AD63" s="857"/>
      <c r="AE63" s="858"/>
      <c r="AF63" s="859">
        <v>5858</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389</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2"/>
      <c r="AH66" s="832"/>
      <c r="AI66" s="832"/>
      <c r="AJ66" s="871"/>
      <c r="AK66" s="735" t="s">
        <v>373</v>
      </c>
      <c r="AL66" s="759"/>
      <c r="AM66" s="759"/>
      <c r="AN66" s="759"/>
      <c r="AO66" s="760"/>
      <c r="AP66" s="735" t="s">
        <v>374</v>
      </c>
      <c r="AQ66" s="736"/>
      <c r="AR66" s="736"/>
      <c r="AS66" s="736"/>
      <c r="AT66" s="737"/>
      <c r="AU66" s="735" t="s">
        <v>390</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5"/>
      <c r="AH67" s="835"/>
      <c r="AI67" s="835"/>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t="s">
        <v>555</v>
      </c>
      <c r="C68" s="888"/>
      <c r="D68" s="888"/>
      <c r="E68" s="888"/>
      <c r="F68" s="888"/>
      <c r="G68" s="888"/>
      <c r="H68" s="888"/>
      <c r="I68" s="888"/>
      <c r="J68" s="888"/>
      <c r="K68" s="888"/>
      <c r="L68" s="888"/>
      <c r="M68" s="888"/>
      <c r="N68" s="888"/>
      <c r="O68" s="888"/>
      <c r="P68" s="889"/>
      <c r="Q68" s="890">
        <v>2932</v>
      </c>
      <c r="R68" s="884"/>
      <c r="S68" s="884"/>
      <c r="T68" s="884"/>
      <c r="U68" s="884"/>
      <c r="V68" s="884">
        <v>2871</v>
      </c>
      <c r="W68" s="884"/>
      <c r="X68" s="884"/>
      <c r="Y68" s="884"/>
      <c r="Z68" s="884"/>
      <c r="AA68" s="884">
        <f>Q68-V68</f>
        <v>61</v>
      </c>
      <c r="AB68" s="884"/>
      <c r="AC68" s="884"/>
      <c r="AD68" s="884"/>
      <c r="AE68" s="884"/>
      <c r="AF68" s="884">
        <v>50</v>
      </c>
      <c r="AG68" s="884"/>
      <c r="AH68" s="884"/>
      <c r="AI68" s="884"/>
      <c r="AJ68" s="884"/>
      <c r="AK68" s="884" t="s">
        <v>564</v>
      </c>
      <c r="AL68" s="884"/>
      <c r="AM68" s="884"/>
      <c r="AN68" s="884"/>
      <c r="AO68" s="884"/>
      <c r="AP68" s="884">
        <v>7134</v>
      </c>
      <c r="AQ68" s="884"/>
      <c r="AR68" s="884"/>
      <c r="AS68" s="884"/>
      <c r="AT68" s="884"/>
      <c r="AU68" s="884">
        <v>4555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t="s">
        <v>556</v>
      </c>
      <c r="C69" s="892"/>
      <c r="D69" s="892"/>
      <c r="E69" s="892"/>
      <c r="F69" s="892"/>
      <c r="G69" s="892"/>
      <c r="H69" s="892"/>
      <c r="I69" s="892"/>
      <c r="J69" s="892"/>
      <c r="K69" s="892"/>
      <c r="L69" s="892"/>
      <c r="M69" s="892"/>
      <c r="N69" s="892"/>
      <c r="O69" s="892"/>
      <c r="P69" s="893"/>
      <c r="Q69" s="894">
        <v>213</v>
      </c>
      <c r="R69" s="849"/>
      <c r="S69" s="849"/>
      <c r="T69" s="849"/>
      <c r="U69" s="849"/>
      <c r="V69" s="849">
        <v>195</v>
      </c>
      <c r="W69" s="849"/>
      <c r="X69" s="849"/>
      <c r="Y69" s="849"/>
      <c r="Z69" s="849"/>
      <c r="AA69" s="849">
        <f>Q69-V69</f>
        <v>18</v>
      </c>
      <c r="AB69" s="849"/>
      <c r="AC69" s="849"/>
      <c r="AD69" s="849"/>
      <c r="AE69" s="849"/>
      <c r="AF69" s="849">
        <v>18</v>
      </c>
      <c r="AG69" s="849"/>
      <c r="AH69" s="849"/>
      <c r="AI69" s="849"/>
      <c r="AJ69" s="849"/>
      <c r="AK69" s="849" t="s">
        <v>560</v>
      </c>
      <c r="AL69" s="849"/>
      <c r="AM69" s="849"/>
      <c r="AN69" s="849"/>
      <c r="AO69" s="849"/>
      <c r="AP69" s="849">
        <v>156</v>
      </c>
      <c r="AQ69" s="849"/>
      <c r="AR69" s="849"/>
      <c r="AS69" s="849"/>
      <c r="AT69" s="849"/>
      <c r="AU69" s="849">
        <v>15</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t="s">
        <v>557</v>
      </c>
      <c r="C70" s="892"/>
      <c r="D70" s="892"/>
      <c r="E70" s="892"/>
      <c r="F70" s="892"/>
      <c r="G70" s="892"/>
      <c r="H70" s="892"/>
      <c r="I70" s="892"/>
      <c r="J70" s="892"/>
      <c r="K70" s="892"/>
      <c r="L70" s="892"/>
      <c r="M70" s="892"/>
      <c r="N70" s="892"/>
      <c r="O70" s="892"/>
      <c r="P70" s="893"/>
      <c r="Q70" s="894">
        <v>15974</v>
      </c>
      <c r="R70" s="849"/>
      <c r="S70" s="849"/>
      <c r="T70" s="849"/>
      <c r="U70" s="849"/>
      <c r="V70" s="849">
        <v>13504</v>
      </c>
      <c r="W70" s="849"/>
      <c r="X70" s="849"/>
      <c r="Y70" s="849"/>
      <c r="Z70" s="849"/>
      <c r="AA70" s="849">
        <f t="shared" ref="AA70:AA72" si="1">Q70-V70</f>
        <v>2470</v>
      </c>
      <c r="AB70" s="849"/>
      <c r="AC70" s="849"/>
      <c r="AD70" s="849"/>
      <c r="AE70" s="849"/>
      <c r="AF70" s="849">
        <v>2470</v>
      </c>
      <c r="AG70" s="849"/>
      <c r="AH70" s="849"/>
      <c r="AI70" s="849"/>
      <c r="AJ70" s="849"/>
      <c r="AK70" s="849" t="s">
        <v>566</v>
      </c>
      <c r="AL70" s="849"/>
      <c r="AM70" s="849"/>
      <c r="AN70" s="849"/>
      <c r="AO70" s="849"/>
      <c r="AP70" s="849" t="s">
        <v>552</v>
      </c>
      <c r="AQ70" s="849"/>
      <c r="AR70" s="849"/>
      <c r="AS70" s="849"/>
      <c r="AT70" s="849"/>
      <c r="AU70" s="849" t="s">
        <v>481</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t="s">
        <v>558</v>
      </c>
      <c r="C71" s="892"/>
      <c r="D71" s="892"/>
      <c r="E71" s="892"/>
      <c r="F71" s="892"/>
      <c r="G71" s="892"/>
      <c r="H71" s="892"/>
      <c r="I71" s="892"/>
      <c r="J71" s="892"/>
      <c r="K71" s="892"/>
      <c r="L71" s="892"/>
      <c r="M71" s="892"/>
      <c r="N71" s="892"/>
      <c r="O71" s="892"/>
      <c r="P71" s="893"/>
      <c r="Q71" s="894">
        <v>3919</v>
      </c>
      <c r="R71" s="849"/>
      <c r="S71" s="849"/>
      <c r="T71" s="849"/>
      <c r="U71" s="849"/>
      <c r="V71" s="849">
        <v>3829</v>
      </c>
      <c r="W71" s="849"/>
      <c r="X71" s="849"/>
      <c r="Y71" s="849"/>
      <c r="Z71" s="849"/>
      <c r="AA71" s="849">
        <v>91</v>
      </c>
      <c r="AB71" s="849"/>
      <c r="AC71" s="849"/>
      <c r="AD71" s="849"/>
      <c r="AE71" s="849"/>
      <c r="AF71" s="849">
        <v>91</v>
      </c>
      <c r="AG71" s="849"/>
      <c r="AH71" s="849"/>
      <c r="AI71" s="849"/>
      <c r="AJ71" s="849"/>
      <c r="AK71" s="849">
        <v>168</v>
      </c>
      <c r="AL71" s="849"/>
      <c r="AM71" s="849"/>
      <c r="AN71" s="849"/>
      <c r="AO71" s="849"/>
      <c r="AP71" s="849" t="s">
        <v>552</v>
      </c>
      <c r="AQ71" s="849"/>
      <c r="AR71" s="849"/>
      <c r="AS71" s="849"/>
      <c r="AT71" s="849"/>
      <c r="AU71" s="849" t="s">
        <v>481</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t="s">
        <v>559</v>
      </c>
      <c r="C72" s="892"/>
      <c r="D72" s="892"/>
      <c r="E72" s="892"/>
      <c r="F72" s="892"/>
      <c r="G72" s="892"/>
      <c r="H72" s="892"/>
      <c r="I72" s="892"/>
      <c r="J72" s="892"/>
      <c r="K72" s="892"/>
      <c r="L72" s="892"/>
      <c r="M72" s="892"/>
      <c r="N72" s="892"/>
      <c r="O72" s="892"/>
      <c r="P72" s="893"/>
      <c r="Q72" s="894">
        <v>690103</v>
      </c>
      <c r="R72" s="849"/>
      <c r="S72" s="849"/>
      <c r="T72" s="849"/>
      <c r="U72" s="849"/>
      <c r="V72" s="849">
        <v>676249</v>
      </c>
      <c r="W72" s="849"/>
      <c r="X72" s="849"/>
      <c r="Y72" s="849"/>
      <c r="Z72" s="849"/>
      <c r="AA72" s="849">
        <f t="shared" si="1"/>
        <v>13854</v>
      </c>
      <c r="AB72" s="849"/>
      <c r="AC72" s="849"/>
      <c r="AD72" s="849"/>
      <c r="AE72" s="849"/>
      <c r="AF72" s="849">
        <v>13854</v>
      </c>
      <c r="AG72" s="849"/>
      <c r="AH72" s="849"/>
      <c r="AI72" s="849"/>
      <c r="AJ72" s="849"/>
      <c r="AK72" s="849">
        <v>7102</v>
      </c>
      <c r="AL72" s="849"/>
      <c r="AM72" s="849"/>
      <c r="AN72" s="849"/>
      <c r="AO72" s="849"/>
      <c r="AP72" s="849" t="s">
        <v>552</v>
      </c>
      <c r="AQ72" s="849"/>
      <c r="AR72" s="849"/>
      <c r="AS72" s="849"/>
      <c r="AT72" s="849"/>
      <c r="AU72" s="849" t="s">
        <v>481</v>
      </c>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9" t="s">
        <v>391</v>
      </c>
      <c r="C88" s="810"/>
      <c r="D88" s="810"/>
      <c r="E88" s="810"/>
      <c r="F88" s="810"/>
      <c r="G88" s="810"/>
      <c r="H88" s="810"/>
      <c r="I88" s="810"/>
      <c r="J88" s="810"/>
      <c r="K88" s="810"/>
      <c r="L88" s="810"/>
      <c r="M88" s="810"/>
      <c r="N88" s="810"/>
      <c r="O88" s="810"/>
      <c r="P88" s="811"/>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9" t="s">
        <v>392</v>
      </c>
      <c r="BS102" s="810"/>
      <c r="BT102" s="810"/>
      <c r="BU102" s="810"/>
      <c r="BV102" s="810"/>
      <c r="BW102" s="810"/>
      <c r="BX102" s="810"/>
      <c r="BY102" s="810"/>
      <c r="BZ102" s="810"/>
      <c r="CA102" s="810"/>
      <c r="CB102" s="810"/>
      <c r="CC102" s="810"/>
      <c r="CD102" s="810"/>
      <c r="CE102" s="810"/>
      <c r="CF102" s="810"/>
      <c r="CG102" s="811"/>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399</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400</v>
      </c>
      <c r="AB109" s="913"/>
      <c r="AC109" s="913"/>
      <c r="AD109" s="913"/>
      <c r="AE109" s="914"/>
      <c r="AF109" s="912" t="s">
        <v>284</v>
      </c>
      <c r="AG109" s="913"/>
      <c r="AH109" s="913"/>
      <c r="AI109" s="913"/>
      <c r="AJ109" s="914"/>
      <c r="AK109" s="912" t="s">
        <v>283</v>
      </c>
      <c r="AL109" s="913"/>
      <c r="AM109" s="913"/>
      <c r="AN109" s="913"/>
      <c r="AO109" s="914"/>
      <c r="AP109" s="912" t="s">
        <v>401</v>
      </c>
      <c r="AQ109" s="913"/>
      <c r="AR109" s="913"/>
      <c r="AS109" s="913"/>
      <c r="AT109" s="915"/>
      <c r="AU109" s="934" t="s">
        <v>399</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400</v>
      </c>
      <c r="BR109" s="913"/>
      <c r="BS109" s="913"/>
      <c r="BT109" s="913"/>
      <c r="BU109" s="914"/>
      <c r="BV109" s="912" t="s">
        <v>284</v>
      </c>
      <c r="BW109" s="913"/>
      <c r="BX109" s="913"/>
      <c r="BY109" s="913"/>
      <c r="BZ109" s="914"/>
      <c r="CA109" s="912" t="s">
        <v>283</v>
      </c>
      <c r="CB109" s="913"/>
      <c r="CC109" s="913"/>
      <c r="CD109" s="913"/>
      <c r="CE109" s="914"/>
      <c r="CF109" s="935" t="s">
        <v>401</v>
      </c>
      <c r="CG109" s="935"/>
      <c r="CH109" s="935"/>
      <c r="CI109" s="935"/>
      <c r="CJ109" s="935"/>
      <c r="CK109" s="912" t="s">
        <v>402</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400</v>
      </c>
      <c r="DH109" s="913"/>
      <c r="DI109" s="913"/>
      <c r="DJ109" s="913"/>
      <c r="DK109" s="914"/>
      <c r="DL109" s="912" t="s">
        <v>284</v>
      </c>
      <c r="DM109" s="913"/>
      <c r="DN109" s="913"/>
      <c r="DO109" s="913"/>
      <c r="DP109" s="914"/>
      <c r="DQ109" s="912" t="s">
        <v>283</v>
      </c>
      <c r="DR109" s="913"/>
      <c r="DS109" s="913"/>
      <c r="DT109" s="913"/>
      <c r="DU109" s="914"/>
      <c r="DV109" s="912" t="s">
        <v>401</v>
      </c>
      <c r="DW109" s="913"/>
      <c r="DX109" s="913"/>
      <c r="DY109" s="913"/>
      <c r="DZ109" s="915"/>
    </row>
    <row r="110" spans="1:131" s="197" customFormat="1" ht="26.25" customHeight="1" x14ac:dyDescent="0.15">
      <c r="A110" s="916" t="s">
        <v>403</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7288736</v>
      </c>
      <c r="AB110" s="920"/>
      <c r="AC110" s="920"/>
      <c r="AD110" s="920"/>
      <c r="AE110" s="921"/>
      <c r="AF110" s="922">
        <v>6663175</v>
      </c>
      <c r="AG110" s="920"/>
      <c r="AH110" s="920"/>
      <c r="AI110" s="920"/>
      <c r="AJ110" s="921"/>
      <c r="AK110" s="922">
        <v>6371856</v>
      </c>
      <c r="AL110" s="920"/>
      <c r="AM110" s="920"/>
      <c r="AN110" s="920"/>
      <c r="AO110" s="921"/>
      <c r="AP110" s="923">
        <v>24.3</v>
      </c>
      <c r="AQ110" s="924"/>
      <c r="AR110" s="924"/>
      <c r="AS110" s="924"/>
      <c r="AT110" s="925"/>
      <c r="AU110" s="926" t="s">
        <v>60</v>
      </c>
      <c r="AV110" s="927"/>
      <c r="AW110" s="927"/>
      <c r="AX110" s="927"/>
      <c r="AY110" s="928"/>
      <c r="AZ110" s="970" t="s">
        <v>404</v>
      </c>
      <c r="BA110" s="917"/>
      <c r="BB110" s="917"/>
      <c r="BC110" s="917"/>
      <c r="BD110" s="917"/>
      <c r="BE110" s="917"/>
      <c r="BF110" s="917"/>
      <c r="BG110" s="917"/>
      <c r="BH110" s="917"/>
      <c r="BI110" s="917"/>
      <c r="BJ110" s="917"/>
      <c r="BK110" s="917"/>
      <c r="BL110" s="917"/>
      <c r="BM110" s="917"/>
      <c r="BN110" s="917"/>
      <c r="BO110" s="917"/>
      <c r="BP110" s="918"/>
      <c r="BQ110" s="956">
        <v>58027583</v>
      </c>
      <c r="BR110" s="957"/>
      <c r="BS110" s="957"/>
      <c r="BT110" s="957"/>
      <c r="BU110" s="957"/>
      <c r="BV110" s="957">
        <v>58356039</v>
      </c>
      <c r="BW110" s="957"/>
      <c r="BX110" s="957"/>
      <c r="BY110" s="957"/>
      <c r="BZ110" s="957"/>
      <c r="CA110" s="957">
        <v>61604386</v>
      </c>
      <c r="CB110" s="957"/>
      <c r="CC110" s="957"/>
      <c r="CD110" s="957"/>
      <c r="CE110" s="957"/>
      <c r="CF110" s="971">
        <v>235.3</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407</v>
      </c>
      <c r="DH110" s="957"/>
      <c r="DI110" s="957"/>
      <c r="DJ110" s="957"/>
      <c r="DK110" s="957"/>
      <c r="DL110" s="957">
        <v>246814</v>
      </c>
      <c r="DM110" s="957"/>
      <c r="DN110" s="957"/>
      <c r="DO110" s="957"/>
      <c r="DP110" s="957"/>
      <c r="DQ110" s="957">
        <v>766176</v>
      </c>
      <c r="DR110" s="957"/>
      <c r="DS110" s="957"/>
      <c r="DT110" s="957"/>
      <c r="DU110" s="957"/>
      <c r="DV110" s="958">
        <v>2.9</v>
      </c>
      <c r="DW110" s="958"/>
      <c r="DX110" s="958"/>
      <c r="DY110" s="958"/>
      <c r="DZ110" s="959"/>
    </row>
    <row r="111" spans="1:131" s="197"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108</v>
      </c>
      <c r="AB111" s="964"/>
      <c r="AC111" s="964"/>
      <c r="AD111" s="964"/>
      <c r="AE111" s="965"/>
      <c r="AF111" s="966" t="s">
        <v>108</v>
      </c>
      <c r="AG111" s="964"/>
      <c r="AH111" s="964"/>
      <c r="AI111" s="964"/>
      <c r="AJ111" s="965"/>
      <c r="AK111" s="966" t="s">
        <v>108</v>
      </c>
      <c r="AL111" s="964"/>
      <c r="AM111" s="964"/>
      <c r="AN111" s="964"/>
      <c r="AO111" s="965"/>
      <c r="AP111" s="967" t="s">
        <v>108</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16655153</v>
      </c>
      <c r="BR111" s="950"/>
      <c r="BS111" s="950"/>
      <c r="BT111" s="950"/>
      <c r="BU111" s="950"/>
      <c r="BV111" s="950">
        <v>15788323</v>
      </c>
      <c r="BW111" s="950"/>
      <c r="BX111" s="950"/>
      <c r="BY111" s="950"/>
      <c r="BZ111" s="950"/>
      <c r="CA111" s="950">
        <v>15088687</v>
      </c>
      <c r="CB111" s="950"/>
      <c r="CC111" s="950"/>
      <c r="CD111" s="950"/>
      <c r="CE111" s="950"/>
      <c r="CF111" s="944">
        <v>57.6</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411</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7" customFormat="1" ht="26.25" customHeight="1" x14ac:dyDescent="0.15">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v>73360</v>
      </c>
      <c r="AB112" s="989"/>
      <c r="AC112" s="989"/>
      <c r="AD112" s="989"/>
      <c r="AE112" s="990"/>
      <c r="AF112" s="991">
        <v>96693</v>
      </c>
      <c r="AG112" s="989"/>
      <c r="AH112" s="989"/>
      <c r="AI112" s="989"/>
      <c r="AJ112" s="990"/>
      <c r="AK112" s="991">
        <v>103360</v>
      </c>
      <c r="AL112" s="989"/>
      <c r="AM112" s="989"/>
      <c r="AN112" s="989"/>
      <c r="AO112" s="990"/>
      <c r="AP112" s="992">
        <v>0.4</v>
      </c>
      <c r="AQ112" s="993"/>
      <c r="AR112" s="993"/>
      <c r="AS112" s="993"/>
      <c r="AT112" s="994"/>
      <c r="AU112" s="929"/>
      <c r="AV112" s="930"/>
      <c r="AW112" s="930"/>
      <c r="AX112" s="930"/>
      <c r="AY112" s="931"/>
      <c r="AZ112" s="979" t="s">
        <v>414</v>
      </c>
      <c r="BA112" s="980"/>
      <c r="BB112" s="980"/>
      <c r="BC112" s="980"/>
      <c r="BD112" s="980"/>
      <c r="BE112" s="980"/>
      <c r="BF112" s="980"/>
      <c r="BG112" s="980"/>
      <c r="BH112" s="980"/>
      <c r="BI112" s="980"/>
      <c r="BJ112" s="980"/>
      <c r="BK112" s="980"/>
      <c r="BL112" s="980"/>
      <c r="BM112" s="980"/>
      <c r="BN112" s="980"/>
      <c r="BO112" s="980"/>
      <c r="BP112" s="981"/>
      <c r="BQ112" s="949">
        <v>7823155</v>
      </c>
      <c r="BR112" s="950"/>
      <c r="BS112" s="950"/>
      <c r="BT112" s="950"/>
      <c r="BU112" s="950"/>
      <c r="BV112" s="950">
        <v>7218487</v>
      </c>
      <c r="BW112" s="950"/>
      <c r="BX112" s="950"/>
      <c r="BY112" s="950"/>
      <c r="BZ112" s="950"/>
      <c r="CA112" s="950">
        <v>7278278</v>
      </c>
      <c r="CB112" s="950"/>
      <c r="CC112" s="950"/>
      <c r="CD112" s="950"/>
      <c r="CE112" s="950"/>
      <c r="CF112" s="944">
        <v>27.8</v>
      </c>
      <c r="CG112" s="945"/>
      <c r="CH112" s="945"/>
      <c r="CI112" s="945"/>
      <c r="CJ112" s="945"/>
      <c r="CK112" s="975"/>
      <c r="CL112" s="976"/>
      <c r="CM112" s="946" t="s">
        <v>415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407</v>
      </c>
      <c r="DH112" s="950"/>
      <c r="DI112" s="950"/>
      <c r="DJ112" s="950"/>
      <c r="DK112" s="950"/>
      <c r="DL112" s="950" t="s">
        <v>407</v>
      </c>
      <c r="DM112" s="950"/>
      <c r="DN112" s="950"/>
      <c r="DO112" s="950"/>
      <c r="DP112" s="950"/>
      <c r="DQ112" s="950" t="s">
        <v>407</v>
      </c>
      <c r="DR112" s="950"/>
      <c r="DS112" s="950"/>
      <c r="DT112" s="950"/>
      <c r="DU112" s="950"/>
      <c r="DV112" s="951" t="s">
        <v>407</v>
      </c>
      <c r="DW112" s="951"/>
      <c r="DX112" s="951"/>
      <c r="DY112" s="951"/>
      <c r="DZ112" s="952"/>
    </row>
    <row r="113" spans="1:130" s="197" customFormat="1" ht="26.25" customHeight="1" x14ac:dyDescent="0.15">
      <c r="A113" s="984"/>
      <c r="B113" s="985"/>
      <c r="C113" s="980" t="s">
        <v>416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915681</v>
      </c>
      <c r="AB113" s="964"/>
      <c r="AC113" s="964"/>
      <c r="AD113" s="964"/>
      <c r="AE113" s="965"/>
      <c r="AF113" s="966">
        <v>802578</v>
      </c>
      <c r="AG113" s="964"/>
      <c r="AH113" s="964"/>
      <c r="AI113" s="964"/>
      <c r="AJ113" s="965"/>
      <c r="AK113" s="966">
        <v>862648</v>
      </c>
      <c r="AL113" s="964"/>
      <c r="AM113" s="964"/>
      <c r="AN113" s="964"/>
      <c r="AO113" s="965"/>
      <c r="AP113" s="967">
        <v>3.3</v>
      </c>
      <c r="AQ113" s="968"/>
      <c r="AR113" s="968"/>
      <c r="AS113" s="968"/>
      <c r="AT113" s="969"/>
      <c r="AU113" s="929"/>
      <c r="AV113" s="930"/>
      <c r="AW113" s="930"/>
      <c r="AX113" s="930"/>
      <c r="AY113" s="931"/>
      <c r="AZ113" s="979" t="s">
        <v>417</v>
      </c>
      <c r="BA113" s="980"/>
      <c r="BB113" s="980"/>
      <c r="BC113" s="980"/>
      <c r="BD113" s="980"/>
      <c r="BE113" s="980"/>
      <c r="BF113" s="980"/>
      <c r="BG113" s="980"/>
      <c r="BH113" s="980"/>
      <c r="BI113" s="980"/>
      <c r="BJ113" s="980"/>
      <c r="BK113" s="980"/>
      <c r="BL113" s="980"/>
      <c r="BM113" s="980"/>
      <c r="BN113" s="980"/>
      <c r="BO113" s="980"/>
      <c r="BP113" s="981"/>
      <c r="BQ113" s="949">
        <v>5930754</v>
      </c>
      <c r="BR113" s="950"/>
      <c r="BS113" s="950"/>
      <c r="BT113" s="950"/>
      <c r="BU113" s="950"/>
      <c r="BV113" s="950">
        <v>5255727</v>
      </c>
      <c r="BW113" s="950"/>
      <c r="BX113" s="950"/>
      <c r="BY113" s="950"/>
      <c r="BZ113" s="950"/>
      <c r="CA113" s="950">
        <v>4570223</v>
      </c>
      <c r="CB113" s="950"/>
      <c r="CC113" s="950"/>
      <c r="CD113" s="950"/>
      <c r="CE113" s="950"/>
      <c r="CF113" s="944">
        <v>17.5</v>
      </c>
      <c r="CG113" s="945"/>
      <c r="CH113" s="945"/>
      <c r="CI113" s="945"/>
      <c r="CJ113" s="945"/>
      <c r="CK113" s="975"/>
      <c r="CL113" s="976"/>
      <c r="CM113" s="946" t="s">
        <v>418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407</v>
      </c>
      <c r="DH113" s="989"/>
      <c r="DI113" s="989"/>
      <c r="DJ113" s="989"/>
      <c r="DK113" s="990"/>
      <c r="DL113" s="991" t="s">
        <v>407</v>
      </c>
      <c r="DM113" s="989"/>
      <c r="DN113" s="989"/>
      <c r="DO113" s="989"/>
      <c r="DP113" s="990"/>
      <c r="DQ113" s="991" t="s">
        <v>407</v>
      </c>
      <c r="DR113" s="989"/>
      <c r="DS113" s="989"/>
      <c r="DT113" s="989"/>
      <c r="DU113" s="990"/>
      <c r="DV113" s="992" t="s">
        <v>407</v>
      </c>
      <c r="DW113" s="993"/>
      <c r="DX113" s="993"/>
      <c r="DY113" s="993"/>
      <c r="DZ113" s="994"/>
    </row>
    <row r="114" spans="1:130" s="197" customFormat="1" ht="26.25" customHeight="1" x14ac:dyDescent="0.15">
      <c r="A114" s="984"/>
      <c r="B114" s="985"/>
      <c r="C114" s="980" t="s">
        <v>419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763896</v>
      </c>
      <c r="AB114" s="989"/>
      <c r="AC114" s="989"/>
      <c r="AD114" s="989"/>
      <c r="AE114" s="990"/>
      <c r="AF114" s="991">
        <v>763875</v>
      </c>
      <c r="AG114" s="989"/>
      <c r="AH114" s="989"/>
      <c r="AI114" s="989"/>
      <c r="AJ114" s="990"/>
      <c r="AK114" s="991">
        <v>763854</v>
      </c>
      <c r="AL114" s="989"/>
      <c r="AM114" s="989"/>
      <c r="AN114" s="989"/>
      <c r="AO114" s="990"/>
      <c r="AP114" s="992">
        <v>2.9</v>
      </c>
      <c r="AQ114" s="993"/>
      <c r="AR114" s="993"/>
      <c r="AS114" s="993"/>
      <c r="AT114" s="994"/>
      <c r="AU114" s="929"/>
      <c r="AV114" s="930"/>
      <c r="AW114" s="930"/>
      <c r="AX114" s="930"/>
      <c r="AY114" s="931"/>
      <c r="AZ114" s="979" t="s">
        <v>420</v>
      </c>
      <c r="BA114" s="980"/>
      <c r="BB114" s="980"/>
      <c r="BC114" s="980"/>
      <c r="BD114" s="980"/>
      <c r="BE114" s="980"/>
      <c r="BF114" s="980"/>
      <c r="BG114" s="980"/>
      <c r="BH114" s="980"/>
      <c r="BI114" s="980"/>
      <c r="BJ114" s="980"/>
      <c r="BK114" s="980"/>
      <c r="BL114" s="980"/>
      <c r="BM114" s="980"/>
      <c r="BN114" s="980"/>
      <c r="BO114" s="980"/>
      <c r="BP114" s="981"/>
      <c r="BQ114" s="949">
        <v>9343472</v>
      </c>
      <c r="BR114" s="950"/>
      <c r="BS114" s="950"/>
      <c r="BT114" s="950"/>
      <c r="BU114" s="950"/>
      <c r="BV114" s="950">
        <v>8584486</v>
      </c>
      <c r="BW114" s="950"/>
      <c r="BX114" s="950"/>
      <c r="BY114" s="950"/>
      <c r="BZ114" s="950"/>
      <c r="CA114" s="950">
        <v>7750545</v>
      </c>
      <c r="CB114" s="950"/>
      <c r="CC114" s="950"/>
      <c r="CD114" s="950"/>
      <c r="CE114" s="950"/>
      <c r="CF114" s="944">
        <v>29.6</v>
      </c>
      <c r="CG114" s="945"/>
      <c r="CH114" s="945"/>
      <c r="CI114" s="945"/>
      <c r="CJ114" s="945"/>
      <c r="CK114" s="975"/>
      <c r="CL114" s="976"/>
      <c r="CM114" s="946" t="s">
        <v>421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407</v>
      </c>
      <c r="DH114" s="989"/>
      <c r="DI114" s="989"/>
      <c r="DJ114" s="989"/>
      <c r="DK114" s="990"/>
      <c r="DL114" s="991" t="s">
        <v>407</v>
      </c>
      <c r="DM114" s="989"/>
      <c r="DN114" s="989"/>
      <c r="DO114" s="989"/>
      <c r="DP114" s="990"/>
      <c r="DQ114" s="991" t="s">
        <v>407</v>
      </c>
      <c r="DR114" s="989"/>
      <c r="DS114" s="989"/>
      <c r="DT114" s="989"/>
      <c r="DU114" s="990"/>
      <c r="DV114" s="992" t="s">
        <v>407</v>
      </c>
      <c r="DW114" s="993"/>
      <c r="DX114" s="993"/>
      <c r="DY114" s="993"/>
      <c r="DZ114" s="994"/>
    </row>
    <row r="115" spans="1:130" s="197" customFormat="1" ht="26.25" customHeight="1" x14ac:dyDescent="0.15">
      <c r="A115" s="984"/>
      <c r="B115" s="985"/>
      <c r="C115" s="980" t="s">
        <v>422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902076</v>
      </c>
      <c r="AB115" s="964"/>
      <c r="AC115" s="964"/>
      <c r="AD115" s="964"/>
      <c r="AE115" s="965"/>
      <c r="AF115" s="966">
        <v>993882</v>
      </c>
      <c r="AG115" s="964"/>
      <c r="AH115" s="964"/>
      <c r="AI115" s="964"/>
      <c r="AJ115" s="965"/>
      <c r="AK115" s="966">
        <v>973733</v>
      </c>
      <c r="AL115" s="964"/>
      <c r="AM115" s="964"/>
      <c r="AN115" s="964"/>
      <c r="AO115" s="965"/>
      <c r="AP115" s="967">
        <v>3.7</v>
      </c>
      <c r="AQ115" s="968"/>
      <c r="AR115" s="968"/>
      <c r="AS115" s="968"/>
      <c r="AT115" s="969"/>
      <c r="AU115" s="929"/>
      <c r="AV115" s="930"/>
      <c r="AW115" s="930"/>
      <c r="AX115" s="930"/>
      <c r="AY115" s="931"/>
      <c r="AZ115" s="979" t="s">
        <v>423</v>
      </c>
      <c r="BA115" s="980"/>
      <c r="BB115" s="980"/>
      <c r="BC115" s="980"/>
      <c r="BD115" s="980"/>
      <c r="BE115" s="980"/>
      <c r="BF115" s="980"/>
      <c r="BG115" s="980"/>
      <c r="BH115" s="980"/>
      <c r="BI115" s="980"/>
      <c r="BJ115" s="980"/>
      <c r="BK115" s="980"/>
      <c r="BL115" s="980"/>
      <c r="BM115" s="980"/>
      <c r="BN115" s="980"/>
      <c r="BO115" s="980"/>
      <c r="BP115" s="981"/>
      <c r="BQ115" s="949">
        <v>205694</v>
      </c>
      <c r="BR115" s="950"/>
      <c r="BS115" s="950"/>
      <c r="BT115" s="950"/>
      <c r="BU115" s="950"/>
      <c r="BV115" s="950">
        <v>202451</v>
      </c>
      <c r="BW115" s="950"/>
      <c r="BX115" s="950"/>
      <c r="BY115" s="950"/>
      <c r="BZ115" s="950"/>
      <c r="CA115" s="950">
        <v>191454</v>
      </c>
      <c r="CB115" s="950"/>
      <c r="CC115" s="950"/>
      <c r="CD115" s="950"/>
      <c r="CE115" s="950"/>
      <c r="CF115" s="944">
        <v>0.7</v>
      </c>
      <c r="CG115" s="945"/>
      <c r="CH115" s="945"/>
      <c r="CI115" s="945"/>
      <c r="CJ115" s="945"/>
      <c r="CK115" s="975"/>
      <c r="CL115" s="976"/>
      <c r="CM115" s="979" t="s">
        <v>424</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v>4482909</v>
      </c>
      <c r="DH115" s="989"/>
      <c r="DI115" s="989"/>
      <c r="DJ115" s="989"/>
      <c r="DK115" s="990"/>
      <c r="DL115" s="991">
        <v>3952679</v>
      </c>
      <c r="DM115" s="989"/>
      <c r="DN115" s="989"/>
      <c r="DO115" s="989"/>
      <c r="DP115" s="990"/>
      <c r="DQ115" s="991">
        <v>3307256</v>
      </c>
      <c r="DR115" s="989"/>
      <c r="DS115" s="989"/>
      <c r="DT115" s="989"/>
      <c r="DU115" s="990"/>
      <c r="DV115" s="992">
        <v>12.6</v>
      </c>
      <c r="DW115" s="993"/>
      <c r="DX115" s="993"/>
      <c r="DY115" s="993"/>
      <c r="DZ115" s="994"/>
    </row>
    <row r="116" spans="1:130" s="197" customFormat="1" ht="26.25" customHeight="1" x14ac:dyDescent="0.15">
      <c r="A116" s="986"/>
      <c r="B116" s="987"/>
      <c r="C116" s="1001" t="s">
        <v>425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141</v>
      </c>
      <c r="AB116" s="989"/>
      <c r="AC116" s="989"/>
      <c r="AD116" s="989"/>
      <c r="AE116" s="990"/>
      <c r="AF116" s="991">
        <v>1535</v>
      </c>
      <c r="AG116" s="989"/>
      <c r="AH116" s="989"/>
      <c r="AI116" s="989"/>
      <c r="AJ116" s="990"/>
      <c r="AK116" s="991">
        <v>3280</v>
      </c>
      <c r="AL116" s="989"/>
      <c r="AM116" s="989"/>
      <c r="AN116" s="989"/>
      <c r="AO116" s="990"/>
      <c r="AP116" s="992">
        <v>0</v>
      </c>
      <c r="AQ116" s="993"/>
      <c r="AR116" s="993"/>
      <c r="AS116" s="993"/>
      <c r="AT116" s="994"/>
      <c r="AU116" s="929"/>
      <c r="AV116" s="930"/>
      <c r="AW116" s="930"/>
      <c r="AX116" s="930"/>
      <c r="AY116" s="931"/>
      <c r="AZ116" s="979" t="s">
        <v>426</v>
      </c>
      <c r="BA116" s="980"/>
      <c r="BB116" s="980"/>
      <c r="BC116" s="980"/>
      <c r="BD116" s="980"/>
      <c r="BE116" s="980"/>
      <c r="BF116" s="980"/>
      <c r="BG116" s="980"/>
      <c r="BH116" s="980"/>
      <c r="BI116" s="980"/>
      <c r="BJ116" s="980"/>
      <c r="BK116" s="980"/>
      <c r="BL116" s="980"/>
      <c r="BM116" s="980"/>
      <c r="BN116" s="980"/>
      <c r="BO116" s="980"/>
      <c r="BP116" s="981"/>
      <c r="BQ116" s="949" t="s">
        <v>407</v>
      </c>
      <c r="BR116" s="950"/>
      <c r="BS116" s="950"/>
      <c r="BT116" s="950"/>
      <c r="BU116" s="950"/>
      <c r="BV116" s="950" t="s">
        <v>407</v>
      </c>
      <c r="BW116" s="950"/>
      <c r="BX116" s="950"/>
      <c r="BY116" s="950"/>
      <c r="BZ116" s="950"/>
      <c r="CA116" s="950" t="s">
        <v>407</v>
      </c>
      <c r="CB116" s="950"/>
      <c r="CC116" s="950"/>
      <c r="CD116" s="950"/>
      <c r="CE116" s="950"/>
      <c r="CF116" s="944" t="s">
        <v>407</v>
      </c>
      <c r="CG116" s="945"/>
      <c r="CH116" s="945"/>
      <c r="CI116" s="945"/>
      <c r="CJ116" s="945"/>
      <c r="CK116" s="975"/>
      <c r="CL116" s="976"/>
      <c r="CM116" s="946" t="s">
        <v>427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407</v>
      </c>
      <c r="DH116" s="989"/>
      <c r="DI116" s="989"/>
      <c r="DJ116" s="989"/>
      <c r="DK116" s="990"/>
      <c r="DL116" s="991" t="s">
        <v>407</v>
      </c>
      <c r="DM116" s="989"/>
      <c r="DN116" s="989"/>
      <c r="DO116" s="989"/>
      <c r="DP116" s="990"/>
      <c r="DQ116" s="991" t="s">
        <v>407</v>
      </c>
      <c r="DR116" s="989"/>
      <c r="DS116" s="989"/>
      <c r="DT116" s="989"/>
      <c r="DU116" s="990"/>
      <c r="DV116" s="992" t="s">
        <v>407</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428</v>
      </c>
      <c r="Z117" s="914"/>
      <c r="AA117" s="1026">
        <v>9943890</v>
      </c>
      <c r="AB117" s="996"/>
      <c r="AC117" s="996"/>
      <c r="AD117" s="996"/>
      <c r="AE117" s="997"/>
      <c r="AF117" s="995">
        <v>9321738</v>
      </c>
      <c r="AG117" s="996"/>
      <c r="AH117" s="996"/>
      <c r="AI117" s="996"/>
      <c r="AJ117" s="997"/>
      <c r="AK117" s="995">
        <v>9078731</v>
      </c>
      <c r="AL117" s="996"/>
      <c r="AM117" s="996"/>
      <c r="AN117" s="996"/>
      <c r="AO117" s="997"/>
      <c r="AP117" s="998"/>
      <c r="AQ117" s="999"/>
      <c r="AR117" s="999"/>
      <c r="AS117" s="999"/>
      <c r="AT117" s="1000"/>
      <c r="AU117" s="929"/>
      <c r="AV117" s="930"/>
      <c r="AW117" s="930"/>
      <c r="AX117" s="930"/>
      <c r="AY117" s="931"/>
      <c r="AZ117" s="1025" t="s">
        <v>429</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v>11795300</v>
      </c>
      <c r="DH117" s="989"/>
      <c r="DI117" s="989"/>
      <c r="DJ117" s="989"/>
      <c r="DK117" s="990"/>
      <c r="DL117" s="991">
        <v>11236000</v>
      </c>
      <c r="DM117" s="989"/>
      <c r="DN117" s="989"/>
      <c r="DO117" s="989"/>
      <c r="DP117" s="990"/>
      <c r="DQ117" s="991">
        <v>10676700</v>
      </c>
      <c r="DR117" s="989"/>
      <c r="DS117" s="989"/>
      <c r="DT117" s="989"/>
      <c r="DU117" s="990"/>
      <c r="DV117" s="992">
        <v>40.799999999999997</v>
      </c>
      <c r="DW117" s="993"/>
      <c r="DX117" s="993"/>
      <c r="DY117" s="993"/>
      <c r="DZ117" s="994"/>
    </row>
    <row r="118" spans="1:130" s="197" customFormat="1" ht="26.25" customHeight="1" x14ac:dyDescent="0.15">
      <c r="A118" s="934" t="s">
        <v>402</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400</v>
      </c>
      <c r="AB118" s="913"/>
      <c r="AC118" s="913"/>
      <c r="AD118" s="913"/>
      <c r="AE118" s="914"/>
      <c r="AF118" s="912" t="s">
        <v>284</v>
      </c>
      <c r="AG118" s="913"/>
      <c r="AH118" s="913"/>
      <c r="AI118" s="913"/>
      <c r="AJ118" s="914"/>
      <c r="AK118" s="912" t="s">
        <v>283</v>
      </c>
      <c r="AL118" s="913"/>
      <c r="AM118" s="913"/>
      <c r="AN118" s="913"/>
      <c r="AO118" s="914"/>
      <c r="AP118" s="1020" t="s">
        <v>401</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97985811</v>
      </c>
      <c r="BR118" s="1016"/>
      <c r="BS118" s="1016"/>
      <c r="BT118" s="1016"/>
      <c r="BU118" s="1016"/>
      <c r="BV118" s="1016">
        <v>95405513</v>
      </c>
      <c r="BW118" s="1016"/>
      <c r="BX118" s="1016"/>
      <c r="BY118" s="1016"/>
      <c r="BZ118" s="1016"/>
      <c r="CA118" s="1016">
        <v>96483573</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x14ac:dyDescent="0.15">
      <c r="A119" s="1004"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4601096</v>
      </c>
      <c r="BR119" s="957"/>
      <c r="BS119" s="957"/>
      <c r="BT119" s="957"/>
      <c r="BU119" s="957"/>
      <c r="BV119" s="957">
        <v>3782197</v>
      </c>
      <c r="BW119" s="957"/>
      <c r="BX119" s="957"/>
      <c r="BY119" s="957"/>
      <c r="BZ119" s="957"/>
      <c r="CA119" s="957">
        <v>5221562</v>
      </c>
      <c r="CB119" s="957"/>
      <c r="CC119" s="957"/>
      <c r="CD119" s="957"/>
      <c r="CE119" s="957"/>
      <c r="CF119" s="971">
        <v>19.899999999999999</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376944</v>
      </c>
      <c r="DH119" s="1028"/>
      <c r="DI119" s="1028"/>
      <c r="DJ119" s="1028"/>
      <c r="DK119" s="1029"/>
      <c r="DL119" s="1030">
        <v>352830</v>
      </c>
      <c r="DM119" s="1028"/>
      <c r="DN119" s="1028"/>
      <c r="DO119" s="1028"/>
      <c r="DP119" s="1029"/>
      <c r="DQ119" s="1030">
        <v>338555</v>
      </c>
      <c r="DR119" s="1028"/>
      <c r="DS119" s="1028"/>
      <c r="DT119" s="1028"/>
      <c r="DU119" s="1029"/>
      <c r="DV119" s="1031">
        <v>1.3</v>
      </c>
      <c r="DW119" s="1032"/>
      <c r="DX119" s="1032"/>
      <c r="DY119" s="1032"/>
      <c r="DZ119" s="1033"/>
    </row>
    <row r="120" spans="1:130" s="197" customFormat="1" ht="26.25" customHeight="1" x14ac:dyDescent="0.15">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13279145</v>
      </c>
      <c r="BR120" s="950"/>
      <c r="BS120" s="950"/>
      <c r="BT120" s="950"/>
      <c r="BU120" s="950"/>
      <c r="BV120" s="950">
        <v>14394159</v>
      </c>
      <c r="BW120" s="950"/>
      <c r="BX120" s="950"/>
      <c r="BY120" s="950"/>
      <c r="BZ120" s="950"/>
      <c r="CA120" s="950">
        <v>16542175</v>
      </c>
      <c r="CB120" s="950"/>
      <c r="CC120" s="950"/>
      <c r="CD120" s="950"/>
      <c r="CE120" s="950"/>
      <c r="CF120" s="944">
        <v>63.2</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6840505</v>
      </c>
      <c r="DH120" s="957"/>
      <c r="DI120" s="957"/>
      <c r="DJ120" s="957"/>
      <c r="DK120" s="957"/>
      <c r="DL120" s="957">
        <v>6340005</v>
      </c>
      <c r="DM120" s="957"/>
      <c r="DN120" s="957"/>
      <c r="DO120" s="957"/>
      <c r="DP120" s="957"/>
      <c r="DQ120" s="957">
        <v>6443549</v>
      </c>
      <c r="DR120" s="957"/>
      <c r="DS120" s="957"/>
      <c r="DT120" s="957"/>
      <c r="DU120" s="957"/>
      <c r="DV120" s="958">
        <v>24.6</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42553334</v>
      </c>
      <c r="BR121" s="1016"/>
      <c r="BS121" s="1016"/>
      <c r="BT121" s="1016"/>
      <c r="BU121" s="1016"/>
      <c r="BV121" s="1016">
        <v>43231153</v>
      </c>
      <c r="BW121" s="1016"/>
      <c r="BX121" s="1016"/>
      <c r="BY121" s="1016"/>
      <c r="BZ121" s="1016"/>
      <c r="CA121" s="1016">
        <v>44832481</v>
      </c>
      <c r="CB121" s="1016"/>
      <c r="CC121" s="1016"/>
      <c r="CD121" s="1016"/>
      <c r="CE121" s="1016"/>
      <c r="CF121" s="1054">
        <v>171.3</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v>976432</v>
      </c>
      <c r="DH121" s="950"/>
      <c r="DI121" s="950"/>
      <c r="DJ121" s="950"/>
      <c r="DK121" s="950"/>
      <c r="DL121" s="950">
        <v>874293</v>
      </c>
      <c r="DM121" s="950"/>
      <c r="DN121" s="950"/>
      <c r="DO121" s="950"/>
      <c r="DP121" s="950"/>
      <c r="DQ121" s="950">
        <v>830513</v>
      </c>
      <c r="DR121" s="950"/>
      <c r="DS121" s="950"/>
      <c r="DT121" s="950"/>
      <c r="DU121" s="950"/>
      <c r="DV121" s="951">
        <v>3.2</v>
      </c>
      <c r="DW121" s="951"/>
      <c r="DX121" s="951"/>
      <c r="DY121" s="951"/>
      <c r="DZ121" s="952"/>
    </row>
    <row r="122" spans="1:130" s="197" customFormat="1" ht="26.25" customHeight="1" x14ac:dyDescent="0.15">
      <c r="A122" s="1005"/>
      <c r="B122" s="976"/>
      <c r="C122" s="946" t="s">
        <v>421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442</v>
      </c>
      <c r="BP122" s="1024"/>
      <c r="BQ122" s="1064">
        <v>60433575</v>
      </c>
      <c r="BR122" s="1065"/>
      <c r="BS122" s="1065"/>
      <c r="BT122" s="1065"/>
      <c r="BU122" s="1065"/>
      <c r="BV122" s="1065">
        <v>61407509</v>
      </c>
      <c r="BW122" s="1065"/>
      <c r="BX122" s="1065"/>
      <c r="BY122" s="1065"/>
      <c r="BZ122" s="1065"/>
      <c r="CA122" s="1065">
        <v>66596218</v>
      </c>
      <c r="CB122" s="1065"/>
      <c r="CC122" s="1065"/>
      <c r="CD122" s="1065"/>
      <c r="CE122" s="1065"/>
      <c r="CF122" s="1017"/>
      <c r="CG122" s="1018"/>
      <c r="CH122" s="1018"/>
      <c r="CI122" s="1018"/>
      <c r="CJ122" s="1019"/>
      <c r="CK122" s="1046"/>
      <c r="CL122" s="1047"/>
      <c r="CM122" s="1047"/>
      <c r="CN122" s="1047"/>
      <c r="CO122" s="1048"/>
      <c r="CP122" s="1037" t="s">
        <v>443</v>
      </c>
      <c r="CQ122" s="1038"/>
      <c r="CR122" s="1038"/>
      <c r="CS122" s="1038"/>
      <c r="CT122" s="1038"/>
      <c r="CU122" s="1038"/>
      <c r="CV122" s="1038"/>
      <c r="CW122" s="1038"/>
      <c r="CX122" s="1038"/>
      <c r="CY122" s="1038"/>
      <c r="CZ122" s="1038"/>
      <c r="DA122" s="1038"/>
      <c r="DB122" s="1038"/>
      <c r="DC122" s="1038"/>
      <c r="DD122" s="1038"/>
      <c r="DE122" s="1038"/>
      <c r="DF122" s="1039"/>
      <c r="DG122" s="949">
        <v>6218</v>
      </c>
      <c r="DH122" s="950"/>
      <c r="DI122" s="950"/>
      <c r="DJ122" s="950"/>
      <c r="DK122" s="950"/>
      <c r="DL122" s="950">
        <v>4189</v>
      </c>
      <c r="DM122" s="950"/>
      <c r="DN122" s="950"/>
      <c r="DO122" s="950"/>
      <c r="DP122" s="950"/>
      <c r="DQ122" s="950">
        <v>4216</v>
      </c>
      <c r="DR122" s="950"/>
      <c r="DS122" s="950"/>
      <c r="DT122" s="950"/>
      <c r="DU122" s="950"/>
      <c r="DV122" s="951">
        <v>0</v>
      </c>
      <c r="DW122" s="951"/>
      <c r="DX122" s="951"/>
      <c r="DY122" s="951"/>
      <c r="DZ122" s="952"/>
    </row>
    <row r="123" spans="1:130" s="197" customFormat="1" ht="26.25" customHeight="1" thickBot="1" x14ac:dyDescent="0.2">
      <c r="A123" s="1005"/>
      <c r="B123" s="976"/>
      <c r="C123" s="946" t="s">
        <v>427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1738</v>
      </c>
      <c r="AB123" s="989"/>
      <c r="AC123" s="989"/>
      <c r="AD123" s="989"/>
      <c r="AE123" s="990"/>
      <c r="AF123" s="991">
        <v>1427</v>
      </c>
      <c r="AG123" s="989"/>
      <c r="AH123" s="989"/>
      <c r="AI123" s="989"/>
      <c r="AJ123" s="990"/>
      <c r="AK123" s="991">
        <v>1116</v>
      </c>
      <c r="AL123" s="989"/>
      <c r="AM123" s="989"/>
      <c r="AN123" s="989"/>
      <c r="AO123" s="990"/>
      <c r="AP123" s="992">
        <v>0</v>
      </c>
      <c r="AQ123" s="993"/>
      <c r="AR123" s="993"/>
      <c r="AS123" s="993"/>
      <c r="AT123" s="994"/>
      <c r="AU123" s="1061" t="s">
        <v>444</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147.30000000000001</v>
      </c>
      <c r="BR123" s="1057"/>
      <c r="BS123" s="1057"/>
      <c r="BT123" s="1057"/>
      <c r="BU123" s="1057"/>
      <c r="BV123" s="1057">
        <v>133.4</v>
      </c>
      <c r="BW123" s="1057"/>
      <c r="BX123" s="1057"/>
      <c r="BY123" s="1057"/>
      <c r="BZ123" s="1057"/>
      <c r="CA123" s="1057">
        <v>114.1</v>
      </c>
      <c r="CB123" s="1057"/>
      <c r="CC123" s="1057"/>
      <c r="CD123" s="1057"/>
      <c r="CE123" s="1057"/>
      <c r="CF123" s="1058"/>
      <c r="CG123" s="1059"/>
      <c r="CH123" s="1059"/>
      <c r="CI123" s="1059"/>
      <c r="CJ123" s="1060"/>
      <c r="CK123" s="1046"/>
      <c r="CL123" s="1047"/>
      <c r="CM123" s="1047"/>
      <c r="CN123" s="1047"/>
      <c r="CO123" s="1048"/>
      <c r="CP123" s="1037"/>
      <c r="CQ123" s="1038"/>
      <c r="CR123" s="1038"/>
      <c r="CS123" s="1038"/>
      <c r="CT123" s="1038"/>
      <c r="CU123" s="1038"/>
      <c r="CV123" s="1038"/>
      <c r="CW123" s="1038"/>
      <c r="CX123" s="1038"/>
      <c r="CY123" s="1038"/>
      <c r="CZ123" s="1038"/>
      <c r="DA123" s="1038"/>
      <c r="DB123" s="1038"/>
      <c r="DC123" s="1038"/>
      <c r="DD123" s="1038"/>
      <c r="DE123" s="1038"/>
      <c r="DF123" s="1039"/>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v>875184</v>
      </c>
      <c r="AB124" s="989"/>
      <c r="AC124" s="989"/>
      <c r="AD124" s="989"/>
      <c r="AE124" s="990"/>
      <c r="AF124" s="991">
        <v>966951</v>
      </c>
      <c r="AG124" s="989"/>
      <c r="AH124" s="989"/>
      <c r="AI124" s="989"/>
      <c r="AJ124" s="990"/>
      <c r="AK124" s="991">
        <v>947282</v>
      </c>
      <c r="AL124" s="989"/>
      <c r="AM124" s="989"/>
      <c r="AN124" s="989"/>
      <c r="AO124" s="990"/>
      <c r="AP124" s="992">
        <v>3.6</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445</v>
      </c>
      <c r="CQ124" s="1038"/>
      <c r="CR124" s="1038"/>
      <c r="CS124" s="1038"/>
      <c r="CT124" s="1038"/>
      <c r="CU124" s="1038"/>
      <c r="CV124" s="1038"/>
      <c r="CW124" s="1038"/>
      <c r="CX124" s="1038"/>
      <c r="CY124" s="1038"/>
      <c r="CZ124" s="1038"/>
      <c r="DA124" s="1038"/>
      <c r="DB124" s="1038"/>
      <c r="DC124" s="1038"/>
      <c r="DD124" s="1038"/>
      <c r="DE124" s="1038"/>
      <c r="DF124" s="1039"/>
      <c r="DG124" s="1027" t="s">
        <v>446</v>
      </c>
      <c r="DH124" s="1028"/>
      <c r="DI124" s="1028"/>
      <c r="DJ124" s="1028"/>
      <c r="DK124" s="1029"/>
      <c r="DL124" s="1030" t="s">
        <v>446</v>
      </c>
      <c r="DM124" s="1028"/>
      <c r="DN124" s="1028"/>
      <c r="DO124" s="1028"/>
      <c r="DP124" s="1029"/>
      <c r="DQ124" s="1030" t="s">
        <v>446</v>
      </c>
      <c r="DR124" s="1028"/>
      <c r="DS124" s="1028"/>
      <c r="DT124" s="1028"/>
      <c r="DU124" s="1029"/>
      <c r="DV124" s="1031" t="s">
        <v>446</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446</v>
      </c>
      <c r="AB125" s="989"/>
      <c r="AC125" s="989"/>
      <c r="AD125" s="989"/>
      <c r="AE125" s="990"/>
      <c r="AF125" s="991" t="s">
        <v>446</v>
      </c>
      <c r="AG125" s="989"/>
      <c r="AH125" s="989"/>
      <c r="AI125" s="989"/>
      <c r="AJ125" s="990"/>
      <c r="AK125" s="991" t="s">
        <v>446</v>
      </c>
      <c r="AL125" s="989"/>
      <c r="AM125" s="989"/>
      <c r="AN125" s="989"/>
      <c r="AO125" s="990"/>
      <c r="AP125" s="992" t="s">
        <v>446</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447</v>
      </c>
      <c r="CL125" s="1044"/>
      <c r="CM125" s="1044"/>
      <c r="CN125" s="1044"/>
      <c r="CO125" s="1045"/>
      <c r="CP125" s="970" t="s">
        <v>448</v>
      </c>
      <c r="CQ125" s="917"/>
      <c r="CR125" s="917"/>
      <c r="CS125" s="917"/>
      <c r="CT125" s="917"/>
      <c r="CU125" s="917"/>
      <c r="CV125" s="917"/>
      <c r="CW125" s="917"/>
      <c r="CX125" s="917"/>
      <c r="CY125" s="917"/>
      <c r="CZ125" s="917"/>
      <c r="DA125" s="917"/>
      <c r="DB125" s="917"/>
      <c r="DC125" s="917"/>
      <c r="DD125" s="917"/>
      <c r="DE125" s="917"/>
      <c r="DF125" s="918"/>
      <c r="DG125" s="956" t="s">
        <v>446</v>
      </c>
      <c r="DH125" s="957"/>
      <c r="DI125" s="957"/>
      <c r="DJ125" s="957"/>
      <c r="DK125" s="957"/>
      <c r="DL125" s="957" t="s">
        <v>446</v>
      </c>
      <c r="DM125" s="957"/>
      <c r="DN125" s="957"/>
      <c r="DO125" s="957"/>
      <c r="DP125" s="957"/>
      <c r="DQ125" s="957" t="s">
        <v>446</v>
      </c>
      <c r="DR125" s="957"/>
      <c r="DS125" s="957"/>
      <c r="DT125" s="957"/>
      <c r="DU125" s="957"/>
      <c r="DV125" s="958" t="s">
        <v>446</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25154</v>
      </c>
      <c r="AB126" s="989"/>
      <c r="AC126" s="989"/>
      <c r="AD126" s="989"/>
      <c r="AE126" s="990"/>
      <c r="AF126" s="991">
        <v>25504</v>
      </c>
      <c r="AG126" s="989"/>
      <c r="AH126" s="989"/>
      <c r="AI126" s="989"/>
      <c r="AJ126" s="990"/>
      <c r="AK126" s="991">
        <v>25335</v>
      </c>
      <c r="AL126" s="989"/>
      <c r="AM126" s="989"/>
      <c r="AN126" s="989"/>
      <c r="AO126" s="990"/>
      <c r="AP126" s="992">
        <v>0.1</v>
      </c>
      <c r="AQ126" s="993"/>
      <c r="AR126" s="993"/>
      <c r="AS126" s="993"/>
      <c r="AT126" s="994"/>
      <c r="AU126" s="233"/>
      <c r="AV126" s="233"/>
      <c r="AW126" s="233"/>
      <c r="AX126" s="1066" t="s">
        <v>449</v>
      </c>
      <c r="AY126" s="1067"/>
      <c r="AZ126" s="1067"/>
      <c r="BA126" s="1067"/>
      <c r="BB126" s="1067"/>
      <c r="BC126" s="1067"/>
      <c r="BD126" s="1067"/>
      <c r="BE126" s="1068"/>
      <c r="BF126" s="1082" t="s">
        <v>450</v>
      </c>
      <c r="BG126" s="1067"/>
      <c r="BH126" s="1067"/>
      <c r="BI126" s="1067"/>
      <c r="BJ126" s="1067"/>
      <c r="BK126" s="1067"/>
      <c r="BL126" s="1068"/>
      <c r="BM126" s="1082" t="s">
        <v>451</v>
      </c>
      <c r="BN126" s="1067"/>
      <c r="BO126" s="1067"/>
      <c r="BP126" s="1067"/>
      <c r="BQ126" s="1067"/>
      <c r="BR126" s="1067"/>
      <c r="BS126" s="1068"/>
      <c r="BT126" s="1082" t="s">
        <v>452</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453</v>
      </c>
      <c r="CQ126" s="980"/>
      <c r="CR126" s="980"/>
      <c r="CS126" s="980"/>
      <c r="CT126" s="980"/>
      <c r="CU126" s="980"/>
      <c r="CV126" s="980"/>
      <c r="CW126" s="980"/>
      <c r="CX126" s="980"/>
      <c r="CY126" s="980"/>
      <c r="CZ126" s="980"/>
      <c r="DA126" s="980"/>
      <c r="DB126" s="980"/>
      <c r="DC126" s="980"/>
      <c r="DD126" s="980"/>
      <c r="DE126" s="980"/>
      <c r="DF126" s="981"/>
      <c r="DG126" s="949" t="s">
        <v>446</v>
      </c>
      <c r="DH126" s="950"/>
      <c r="DI126" s="950"/>
      <c r="DJ126" s="950"/>
      <c r="DK126" s="950"/>
      <c r="DL126" s="950" t="s">
        <v>446</v>
      </c>
      <c r="DM126" s="950"/>
      <c r="DN126" s="950"/>
      <c r="DO126" s="950"/>
      <c r="DP126" s="950"/>
      <c r="DQ126" s="950" t="s">
        <v>446</v>
      </c>
      <c r="DR126" s="950"/>
      <c r="DS126" s="950"/>
      <c r="DT126" s="950"/>
      <c r="DU126" s="950"/>
      <c r="DV126" s="951" t="s">
        <v>446</v>
      </c>
      <c r="DW126" s="951"/>
      <c r="DX126" s="951"/>
      <c r="DY126" s="951"/>
      <c r="DZ126" s="952"/>
    </row>
    <row r="127" spans="1:130" s="197" customFormat="1" ht="26.25" customHeight="1" thickBot="1" x14ac:dyDescent="0.2">
      <c r="A127" s="1006"/>
      <c r="B127" s="978"/>
      <c r="C127" s="1034" t="s">
        <v>454</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446</v>
      </c>
      <c r="AB127" s="989"/>
      <c r="AC127" s="989"/>
      <c r="AD127" s="989"/>
      <c r="AE127" s="990"/>
      <c r="AF127" s="991" t="s">
        <v>446</v>
      </c>
      <c r="AG127" s="989"/>
      <c r="AH127" s="989"/>
      <c r="AI127" s="989"/>
      <c r="AJ127" s="990"/>
      <c r="AK127" s="991" t="s">
        <v>446</v>
      </c>
      <c r="AL127" s="989"/>
      <c r="AM127" s="989"/>
      <c r="AN127" s="989"/>
      <c r="AO127" s="990"/>
      <c r="AP127" s="992" t="s">
        <v>446</v>
      </c>
      <c r="AQ127" s="993"/>
      <c r="AR127" s="993"/>
      <c r="AS127" s="993"/>
      <c r="AT127" s="994"/>
      <c r="AU127" s="233"/>
      <c r="AV127" s="233"/>
      <c r="AW127" s="233"/>
      <c r="AX127" s="916" t="s">
        <v>455</v>
      </c>
      <c r="AY127" s="917"/>
      <c r="AZ127" s="917"/>
      <c r="BA127" s="917"/>
      <c r="BB127" s="917"/>
      <c r="BC127" s="917"/>
      <c r="BD127" s="917"/>
      <c r="BE127" s="918"/>
      <c r="BF127" s="1071" t="s">
        <v>446</v>
      </c>
      <c r="BG127" s="1072"/>
      <c r="BH127" s="1072"/>
      <c r="BI127" s="1072"/>
      <c r="BJ127" s="1072"/>
      <c r="BK127" s="1072"/>
      <c r="BL127" s="1081"/>
      <c r="BM127" s="1071">
        <v>11.81</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456</v>
      </c>
      <c r="CQ127" s="1075"/>
      <c r="CR127" s="1075"/>
      <c r="CS127" s="1075"/>
      <c r="CT127" s="1075"/>
      <c r="CU127" s="1075"/>
      <c r="CV127" s="1075"/>
      <c r="CW127" s="1075"/>
      <c r="CX127" s="1075"/>
      <c r="CY127" s="1075"/>
      <c r="CZ127" s="1075"/>
      <c r="DA127" s="1075"/>
      <c r="DB127" s="1075"/>
      <c r="DC127" s="1075"/>
      <c r="DD127" s="1075"/>
      <c r="DE127" s="1075"/>
      <c r="DF127" s="1076"/>
      <c r="DG127" s="1077">
        <v>205694</v>
      </c>
      <c r="DH127" s="1078"/>
      <c r="DI127" s="1078"/>
      <c r="DJ127" s="1078"/>
      <c r="DK127" s="1078"/>
      <c r="DL127" s="1078">
        <v>202451</v>
      </c>
      <c r="DM127" s="1078"/>
      <c r="DN127" s="1078"/>
      <c r="DO127" s="1078"/>
      <c r="DP127" s="1078"/>
      <c r="DQ127" s="1078">
        <v>191454</v>
      </c>
      <c r="DR127" s="1078"/>
      <c r="DS127" s="1078"/>
      <c r="DT127" s="1078"/>
      <c r="DU127" s="1078"/>
      <c r="DV127" s="1079">
        <v>0.7</v>
      </c>
      <c r="DW127" s="1079"/>
      <c r="DX127" s="1079"/>
      <c r="DY127" s="1079"/>
      <c r="DZ127" s="1080"/>
    </row>
    <row r="128" spans="1:130" s="197" customFormat="1" ht="26.25" customHeight="1" x14ac:dyDescent="0.15">
      <c r="A128" s="1101" t="s">
        <v>457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458</v>
      </c>
      <c r="X128" s="1103"/>
      <c r="Y128" s="1103"/>
      <c r="Z128" s="1104"/>
      <c r="AA128" s="1119">
        <v>3000215</v>
      </c>
      <c r="AB128" s="1120"/>
      <c r="AC128" s="1120"/>
      <c r="AD128" s="1120"/>
      <c r="AE128" s="1121"/>
      <c r="AF128" s="1122">
        <v>2654581</v>
      </c>
      <c r="AG128" s="1120"/>
      <c r="AH128" s="1120"/>
      <c r="AI128" s="1120"/>
      <c r="AJ128" s="1121"/>
      <c r="AK128" s="1122">
        <v>2174779</v>
      </c>
      <c r="AL128" s="1120"/>
      <c r="AM128" s="1120"/>
      <c r="AN128" s="1120"/>
      <c r="AO128" s="1121"/>
      <c r="AP128" s="1123"/>
      <c r="AQ128" s="1124"/>
      <c r="AR128" s="1124"/>
      <c r="AS128" s="1124"/>
      <c r="AT128" s="1125"/>
      <c r="AU128" s="235"/>
      <c r="AV128" s="235"/>
      <c r="AW128" s="235"/>
      <c r="AX128" s="1084" t="s">
        <v>459</v>
      </c>
      <c r="AY128" s="980"/>
      <c r="AZ128" s="980"/>
      <c r="BA128" s="980"/>
      <c r="BB128" s="980"/>
      <c r="BC128" s="980"/>
      <c r="BD128" s="980"/>
      <c r="BE128" s="981"/>
      <c r="BF128" s="1096" t="s">
        <v>446</v>
      </c>
      <c r="BG128" s="1097"/>
      <c r="BH128" s="1097"/>
      <c r="BI128" s="1097"/>
      <c r="BJ128" s="1097"/>
      <c r="BK128" s="1097"/>
      <c r="BL128" s="1098"/>
      <c r="BM128" s="1096">
        <v>16.809999999999999</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460</v>
      </c>
      <c r="X129" s="1091"/>
      <c r="Y129" s="1091"/>
      <c r="Z129" s="1092"/>
      <c r="AA129" s="988">
        <v>29086066</v>
      </c>
      <c r="AB129" s="989"/>
      <c r="AC129" s="989"/>
      <c r="AD129" s="989"/>
      <c r="AE129" s="990"/>
      <c r="AF129" s="991">
        <v>29302946</v>
      </c>
      <c r="AG129" s="989"/>
      <c r="AH129" s="989"/>
      <c r="AI129" s="989"/>
      <c r="AJ129" s="990"/>
      <c r="AK129" s="991">
        <v>29815576</v>
      </c>
      <c r="AL129" s="989"/>
      <c r="AM129" s="989"/>
      <c r="AN129" s="989"/>
      <c r="AO129" s="990"/>
      <c r="AP129" s="1093"/>
      <c r="AQ129" s="1094"/>
      <c r="AR129" s="1094"/>
      <c r="AS129" s="1094"/>
      <c r="AT129" s="1095"/>
      <c r="AU129" s="235"/>
      <c r="AV129" s="235"/>
      <c r="AW129" s="235"/>
      <c r="AX129" s="1084" t="s">
        <v>461</v>
      </c>
      <c r="AY129" s="980"/>
      <c r="AZ129" s="980"/>
      <c r="BA129" s="980"/>
      <c r="BB129" s="980"/>
      <c r="BC129" s="980"/>
      <c r="BD129" s="980"/>
      <c r="BE129" s="981"/>
      <c r="BF129" s="1085">
        <v>12.2</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462</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463</v>
      </c>
      <c r="X130" s="1091"/>
      <c r="Y130" s="1091"/>
      <c r="Z130" s="1092"/>
      <c r="AA130" s="988">
        <v>3598627</v>
      </c>
      <c r="AB130" s="989"/>
      <c r="AC130" s="989"/>
      <c r="AD130" s="989"/>
      <c r="AE130" s="990"/>
      <c r="AF130" s="991">
        <v>3818256</v>
      </c>
      <c r="AG130" s="989"/>
      <c r="AH130" s="989"/>
      <c r="AI130" s="989"/>
      <c r="AJ130" s="990"/>
      <c r="AK130" s="991">
        <v>3638378</v>
      </c>
      <c r="AL130" s="989"/>
      <c r="AM130" s="989"/>
      <c r="AN130" s="989"/>
      <c r="AO130" s="990"/>
      <c r="AP130" s="1093"/>
      <c r="AQ130" s="1094"/>
      <c r="AR130" s="1094"/>
      <c r="AS130" s="1094"/>
      <c r="AT130" s="1095"/>
      <c r="AU130" s="235"/>
      <c r="AV130" s="235"/>
      <c r="AW130" s="235"/>
      <c r="AX130" s="1143" t="s">
        <v>464</v>
      </c>
      <c r="AY130" s="1075"/>
      <c r="AZ130" s="1075"/>
      <c r="BA130" s="1075"/>
      <c r="BB130" s="1075"/>
      <c r="BC130" s="1075"/>
      <c r="BD130" s="1075"/>
      <c r="BE130" s="1076"/>
      <c r="BF130" s="1105">
        <v>114.1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465</v>
      </c>
      <c r="X131" s="1114"/>
      <c r="Y131" s="1114"/>
      <c r="Z131" s="1115"/>
      <c r="AA131" s="1027">
        <v>25487439</v>
      </c>
      <c r="AB131" s="1028"/>
      <c r="AC131" s="1028"/>
      <c r="AD131" s="1028"/>
      <c r="AE131" s="1029"/>
      <c r="AF131" s="1030">
        <v>25484690</v>
      </c>
      <c r="AG131" s="1028"/>
      <c r="AH131" s="1028"/>
      <c r="AI131" s="1028"/>
      <c r="AJ131" s="1029"/>
      <c r="AK131" s="1030">
        <v>26177198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27" t="s">
        <v>466</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467</v>
      </c>
      <c r="W132" s="1131"/>
      <c r="X132" s="1131"/>
      <c r="Y132" s="1131"/>
      <c r="Z132" s="1132"/>
      <c r="AA132" s="1133">
        <v>13.12430017</v>
      </c>
      <c r="AB132" s="1134"/>
      <c r="AC132" s="1134"/>
      <c r="AD132" s="1134"/>
      <c r="AE132" s="1135"/>
      <c r="AF132" s="1136">
        <v>11.17887249</v>
      </c>
      <c r="AG132" s="1134"/>
      <c r="AH132" s="1134"/>
      <c r="AI132" s="1134"/>
      <c r="AJ132" s="1135"/>
      <c r="AK132" s="1136">
        <v>12.47487909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468</v>
      </c>
      <c r="W133" s="1138"/>
      <c r="X133" s="1138"/>
      <c r="Y133" s="1138"/>
      <c r="Z133" s="1139"/>
      <c r="AA133" s="1140">
        <v>12.3</v>
      </c>
      <c r="AB133" s="1141"/>
      <c r="AC133" s="1141"/>
      <c r="AD133" s="1141"/>
      <c r="AE133" s="1142"/>
      <c r="AF133" s="1140">
        <v>11.9</v>
      </c>
      <c r="AG133" s="1141"/>
      <c r="AH133" s="1141"/>
      <c r="AI133" s="1141"/>
      <c r="AJ133" s="1142"/>
      <c r="AK133" s="1140">
        <v>12.2</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469</v>
      </c>
      <c r="B5" s="246"/>
      <c r="C5" s="246"/>
      <c r="D5" s="246"/>
      <c r="E5" s="246"/>
      <c r="F5" s="246"/>
      <c r="G5" s="246"/>
      <c r="H5" s="246"/>
      <c r="I5" s="246"/>
      <c r="J5" s="246"/>
      <c r="K5" s="246"/>
      <c r="L5" s="246"/>
      <c r="M5" s="246"/>
      <c r="N5" s="246"/>
      <c r="O5" s="247"/>
    </row>
    <row r="6" spans="1:16" x14ac:dyDescent="0.15">
      <c r="A6" s="248"/>
      <c r="B6" s="244"/>
      <c r="C6" s="244"/>
      <c r="D6" s="244"/>
      <c r="E6" s="244"/>
      <c r="F6" s="244"/>
      <c r="G6" s="249" t="s">
        <v>470</v>
      </c>
      <c r="H6" s="249"/>
      <c r="I6" s="249"/>
      <c r="J6" s="249"/>
      <c r="K6" s="244"/>
      <c r="L6" s="244"/>
      <c r="M6" s="244"/>
      <c r="N6" s="244"/>
    </row>
    <row r="7" spans="1:16" x14ac:dyDescent="0.15">
      <c r="A7" s="248"/>
      <c r="B7" s="244"/>
      <c r="C7" s="244"/>
      <c r="D7" s="244"/>
      <c r="E7" s="244"/>
      <c r="F7" s="244"/>
      <c r="G7" s="251"/>
      <c r="H7" s="252"/>
      <c r="I7" s="252"/>
      <c r="J7" s="253"/>
      <c r="K7" s="1147" t="s">
        <v>471</v>
      </c>
      <c r="L7" s="254"/>
      <c r="M7" s="255" t="s">
        <v>472</v>
      </c>
      <c r="N7" s="256"/>
    </row>
    <row r="8" spans="1:16" x14ac:dyDescent="0.15">
      <c r="A8" s="248"/>
      <c r="B8" s="244"/>
      <c r="C8" s="244"/>
      <c r="D8" s="244"/>
      <c r="E8" s="244"/>
      <c r="F8" s="244"/>
      <c r="G8" s="257"/>
      <c r="H8" s="258"/>
      <c r="I8" s="258"/>
      <c r="J8" s="259"/>
      <c r="K8" s="1148"/>
      <c r="L8" s="260" t="s">
        <v>473</v>
      </c>
      <c r="M8" s="261" t="s">
        <v>474</v>
      </c>
      <c r="N8" s="262" t="s">
        <v>475</v>
      </c>
    </row>
    <row r="9" spans="1:16" x14ac:dyDescent="0.15">
      <c r="A9" s="248"/>
      <c r="B9" s="244"/>
      <c r="C9" s="244"/>
      <c r="D9" s="244"/>
      <c r="E9" s="244"/>
      <c r="F9" s="244"/>
      <c r="G9" s="1149" t="s">
        <v>476</v>
      </c>
      <c r="H9" s="1150"/>
      <c r="I9" s="1150"/>
      <c r="J9" s="1151"/>
      <c r="K9" s="263">
        <v>9702437</v>
      </c>
      <c r="L9" s="264">
        <v>60582</v>
      </c>
      <c r="M9" s="265">
        <v>57502</v>
      </c>
      <c r="N9" s="266">
        <v>5.4</v>
      </c>
    </row>
    <row r="10" spans="1:16" x14ac:dyDescent="0.15">
      <c r="A10" s="248"/>
      <c r="B10" s="244"/>
      <c r="C10" s="244"/>
      <c r="D10" s="244"/>
      <c r="E10" s="244"/>
      <c r="F10" s="244"/>
      <c r="G10" s="1149" t="s">
        <v>477</v>
      </c>
      <c r="H10" s="1150"/>
      <c r="I10" s="1150"/>
      <c r="J10" s="1151"/>
      <c r="K10" s="267">
        <v>638774</v>
      </c>
      <c r="L10" s="268">
        <v>3988</v>
      </c>
      <c r="M10" s="269">
        <v>3770</v>
      </c>
      <c r="N10" s="270">
        <v>5.8</v>
      </c>
    </row>
    <row r="11" spans="1:16" ht="13.5" customHeight="1" x14ac:dyDescent="0.15">
      <c r="A11" s="248"/>
      <c r="B11" s="244"/>
      <c r="C11" s="244"/>
      <c r="D11" s="244"/>
      <c r="E11" s="244"/>
      <c r="F11" s="244"/>
      <c r="G11" s="1149" t="s">
        <v>478</v>
      </c>
      <c r="H11" s="1150"/>
      <c r="I11" s="1150"/>
      <c r="J11" s="1151"/>
      <c r="K11" s="267">
        <v>126398</v>
      </c>
      <c r="L11" s="268">
        <v>789</v>
      </c>
      <c r="M11" s="269">
        <v>1760</v>
      </c>
      <c r="N11" s="270">
        <v>-55.2</v>
      </c>
    </row>
    <row r="12" spans="1:16" ht="13.5" customHeight="1" x14ac:dyDescent="0.15">
      <c r="A12" s="248"/>
      <c r="B12" s="244"/>
      <c r="C12" s="244"/>
      <c r="D12" s="244"/>
      <c r="E12" s="244"/>
      <c r="F12" s="244"/>
      <c r="G12" s="1149" t="s">
        <v>479</v>
      </c>
      <c r="H12" s="1150"/>
      <c r="I12" s="1150"/>
      <c r="J12" s="1151"/>
      <c r="K12" s="267">
        <v>244859</v>
      </c>
      <c r="L12" s="268">
        <v>1529</v>
      </c>
      <c r="M12" s="269">
        <v>849</v>
      </c>
      <c r="N12" s="270">
        <v>80.099999999999994</v>
      </c>
    </row>
    <row r="13" spans="1:16" ht="13.5" customHeight="1" x14ac:dyDescent="0.15">
      <c r="A13" s="248"/>
      <c r="B13" s="244"/>
      <c r="C13" s="244"/>
      <c r="D13" s="244"/>
      <c r="E13" s="244"/>
      <c r="F13" s="244"/>
      <c r="G13" s="1149" t="s">
        <v>480</v>
      </c>
      <c r="H13" s="1150"/>
      <c r="I13" s="1150"/>
      <c r="J13" s="1151"/>
      <c r="K13" s="267" t="s">
        <v>481</v>
      </c>
      <c r="L13" s="268" t="s">
        <v>481</v>
      </c>
      <c r="M13" s="269">
        <v>27</v>
      </c>
      <c r="N13" s="270" t="s">
        <v>481</v>
      </c>
    </row>
    <row r="14" spans="1:16" ht="13.5" customHeight="1" x14ac:dyDescent="0.15">
      <c r="A14" s="248"/>
      <c r="B14" s="244"/>
      <c r="C14" s="244"/>
      <c r="D14" s="244"/>
      <c r="E14" s="244"/>
      <c r="F14" s="244"/>
      <c r="G14" s="1149" t="s">
        <v>482</v>
      </c>
      <c r="H14" s="1150"/>
      <c r="I14" s="1150"/>
      <c r="J14" s="1151"/>
      <c r="K14" s="267">
        <v>405212</v>
      </c>
      <c r="L14" s="268">
        <v>2530</v>
      </c>
      <c r="M14" s="269">
        <v>2523</v>
      </c>
      <c r="N14" s="270">
        <v>0.3</v>
      </c>
    </row>
    <row r="15" spans="1:16" ht="13.5" customHeight="1" x14ac:dyDescent="0.15">
      <c r="A15" s="248"/>
      <c r="B15" s="244"/>
      <c r="C15" s="244"/>
      <c r="D15" s="244"/>
      <c r="E15" s="244"/>
      <c r="F15" s="244"/>
      <c r="G15" s="1149" t="s">
        <v>483</v>
      </c>
      <c r="H15" s="1150"/>
      <c r="I15" s="1150"/>
      <c r="J15" s="1151"/>
      <c r="K15" s="267">
        <v>163985</v>
      </c>
      <c r="L15" s="268">
        <v>1024</v>
      </c>
      <c r="M15" s="269">
        <v>1457</v>
      </c>
      <c r="N15" s="270">
        <v>-29.7</v>
      </c>
    </row>
    <row r="16" spans="1:16" x14ac:dyDescent="0.15">
      <c r="A16" s="248"/>
      <c r="B16" s="244"/>
      <c r="C16" s="244"/>
      <c r="D16" s="244"/>
      <c r="E16" s="244"/>
      <c r="F16" s="244"/>
      <c r="G16" s="1152" t="s">
        <v>484</v>
      </c>
      <c r="H16" s="1153"/>
      <c r="I16" s="1153"/>
      <c r="J16" s="1154"/>
      <c r="K16" s="268">
        <v>-884066</v>
      </c>
      <c r="L16" s="268">
        <v>-5520</v>
      </c>
      <c r="M16" s="269">
        <v>-5099</v>
      </c>
      <c r="N16" s="270">
        <v>8.3000000000000007</v>
      </c>
    </row>
    <row r="17" spans="1:16" x14ac:dyDescent="0.15">
      <c r="A17" s="248"/>
      <c r="B17" s="244"/>
      <c r="C17" s="244"/>
      <c r="D17" s="244"/>
      <c r="E17" s="244"/>
      <c r="F17" s="244"/>
      <c r="G17" s="1152" t="s">
        <v>167</v>
      </c>
      <c r="H17" s="1153"/>
      <c r="I17" s="1153"/>
      <c r="J17" s="1154"/>
      <c r="K17" s="268">
        <v>10397599</v>
      </c>
      <c r="L17" s="268">
        <v>64923</v>
      </c>
      <c r="M17" s="269">
        <v>62790</v>
      </c>
      <c r="N17" s="270">
        <v>3.4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485</v>
      </c>
      <c r="H19" s="244"/>
      <c r="I19" s="244"/>
      <c r="J19" s="244"/>
      <c r="K19" s="244"/>
      <c r="L19" s="244"/>
      <c r="M19" s="244"/>
      <c r="N19" s="244"/>
    </row>
    <row r="20" spans="1:16" x14ac:dyDescent="0.15">
      <c r="A20" s="248"/>
      <c r="B20" s="244"/>
      <c r="C20" s="244"/>
      <c r="D20" s="244"/>
      <c r="E20" s="244"/>
      <c r="F20" s="244"/>
      <c r="G20" s="272"/>
      <c r="H20" s="273"/>
      <c r="I20" s="273"/>
      <c r="J20" s="274"/>
      <c r="K20" s="275" t="s">
        <v>486</v>
      </c>
      <c r="L20" s="276" t="s">
        <v>487</v>
      </c>
      <c r="M20" s="277" t="s">
        <v>488</v>
      </c>
      <c r="N20" s="278"/>
    </row>
    <row r="21" spans="1:16" s="284" customFormat="1" x14ac:dyDescent="0.15">
      <c r="A21" s="279"/>
      <c r="B21" s="249"/>
      <c r="C21" s="249"/>
      <c r="D21" s="249"/>
      <c r="E21" s="249"/>
      <c r="F21" s="249"/>
      <c r="G21" s="1144" t="s">
        <v>489</v>
      </c>
      <c r="H21" s="1145"/>
      <c r="I21" s="1145"/>
      <c r="J21" s="1146"/>
      <c r="K21" s="280">
        <v>5.66</v>
      </c>
      <c r="L21" s="281">
        <v>6.21</v>
      </c>
      <c r="M21" s="282">
        <v>-0.55000000000000004</v>
      </c>
      <c r="N21" s="249"/>
      <c r="O21" s="283"/>
      <c r="P21" s="279"/>
    </row>
    <row r="22" spans="1:16" s="284" customFormat="1" x14ac:dyDescent="0.15">
      <c r="A22" s="279"/>
      <c r="B22" s="249"/>
      <c r="C22" s="249"/>
      <c r="D22" s="249"/>
      <c r="E22" s="249"/>
      <c r="F22" s="249"/>
      <c r="G22" s="1144" t="s">
        <v>490</v>
      </c>
      <c r="H22" s="1145"/>
      <c r="I22" s="1145"/>
      <c r="J22" s="1146"/>
      <c r="K22" s="285">
        <v>102.1</v>
      </c>
      <c r="L22" s="286">
        <v>100.9</v>
      </c>
      <c r="M22" s="287">
        <v>1.2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491</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492</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493</v>
      </c>
      <c r="H29" s="249"/>
      <c r="I29" s="249"/>
      <c r="J29" s="249"/>
      <c r="K29" s="244"/>
      <c r="L29" s="244"/>
      <c r="M29" s="244"/>
      <c r="N29" s="244"/>
      <c r="O29" s="293"/>
    </row>
    <row r="30" spans="1:16" x14ac:dyDescent="0.15">
      <c r="A30" s="248"/>
      <c r="B30" s="244"/>
      <c r="C30" s="244"/>
      <c r="D30" s="244"/>
      <c r="E30" s="244"/>
      <c r="F30" s="244"/>
      <c r="G30" s="251"/>
      <c r="H30" s="252"/>
      <c r="I30" s="252"/>
      <c r="J30" s="253"/>
      <c r="K30" s="1147" t="s">
        <v>471</v>
      </c>
      <c r="L30" s="254"/>
      <c r="M30" s="255" t="s">
        <v>472</v>
      </c>
      <c r="N30" s="256"/>
    </row>
    <row r="31" spans="1:16" x14ac:dyDescent="0.15">
      <c r="A31" s="248"/>
      <c r="B31" s="244"/>
      <c r="C31" s="244"/>
      <c r="D31" s="244"/>
      <c r="E31" s="244"/>
      <c r="F31" s="244"/>
      <c r="G31" s="257"/>
      <c r="H31" s="258"/>
      <c r="I31" s="258"/>
      <c r="J31" s="259"/>
      <c r="K31" s="1148"/>
      <c r="L31" s="260" t="s">
        <v>473</v>
      </c>
      <c r="M31" s="261" t="s">
        <v>474</v>
      </c>
      <c r="N31" s="262" t="s">
        <v>475</v>
      </c>
    </row>
    <row r="32" spans="1:16" ht="27" customHeight="1" x14ac:dyDescent="0.15">
      <c r="A32" s="248"/>
      <c r="B32" s="244"/>
      <c r="C32" s="244"/>
      <c r="D32" s="244"/>
      <c r="E32" s="244"/>
      <c r="F32" s="244"/>
      <c r="G32" s="1160" t="s">
        <v>494</v>
      </c>
      <c r="H32" s="1161"/>
      <c r="I32" s="1161"/>
      <c r="J32" s="1162"/>
      <c r="K32" s="294">
        <v>6371856</v>
      </c>
      <c r="L32" s="294">
        <v>39786</v>
      </c>
      <c r="M32" s="295">
        <v>28154</v>
      </c>
      <c r="N32" s="296">
        <v>41.3</v>
      </c>
    </row>
    <row r="33" spans="1:16" ht="13.5" customHeight="1" x14ac:dyDescent="0.15">
      <c r="A33" s="248"/>
      <c r="B33" s="244"/>
      <c r="C33" s="244"/>
      <c r="D33" s="244"/>
      <c r="E33" s="244"/>
      <c r="F33" s="244"/>
      <c r="G33" s="1160" t="s">
        <v>495</v>
      </c>
      <c r="H33" s="1161"/>
      <c r="I33" s="1161"/>
      <c r="J33" s="1162"/>
      <c r="K33" s="294" t="s">
        <v>481</v>
      </c>
      <c r="L33" s="294" t="s">
        <v>481</v>
      </c>
      <c r="M33" s="295" t="s">
        <v>481</v>
      </c>
      <c r="N33" s="296" t="s">
        <v>481</v>
      </c>
    </row>
    <row r="34" spans="1:16" ht="27" customHeight="1" x14ac:dyDescent="0.15">
      <c r="A34" s="248"/>
      <c r="B34" s="244"/>
      <c r="C34" s="244"/>
      <c r="D34" s="244"/>
      <c r="E34" s="244"/>
      <c r="F34" s="244"/>
      <c r="G34" s="1160" t="s">
        <v>496</v>
      </c>
      <c r="H34" s="1161"/>
      <c r="I34" s="1161"/>
      <c r="J34" s="1162"/>
      <c r="K34" s="294">
        <v>103360</v>
      </c>
      <c r="L34" s="294">
        <v>645</v>
      </c>
      <c r="M34" s="295">
        <v>58</v>
      </c>
      <c r="N34" s="296">
        <v>1012.1</v>
      </c>
    </row>
    <row r="35" spans="1:16" ht="27" customHeight="1" x14ac:dyDescent="0.15">
      <c r="A35" s="248"/>
      <c r="B35" s="244"/>
      <c r="C35" s="244"/>
      <c r="D35" s="244"/>
      <c r="E35" s="244"/>
      <c r="F35" s="244"/>
      <c r="G35" s="1160" t="s">
        <v>497</v>
      </c>
      <c r="H35" s="1161"/>
      <c r="I35" s="1161"/>
      <c r="J35" s="1162"/>
      <c r="K35" s="294">
        <v>862648</v>
      </c>
      <c r="L35" s="294">
        <v>5386</v>
      </c>
      <c r="M35" s="295">
        <v>7772</v>
      </c>
      <c r="N35" s="296">
        <v>-30.7</v>
      </c>
    </row>
    <row r="36" spans="1:16" ht="27" customHeight="1" x14ac:dyDescent="0.15">
      <c r="A36" s="248"/>
      <c r="B36" s="244"/>
      <c r="C36" s="244"/>
      <c r="D36" s="244"/>
      <c r="E36" s="244"/>
      <c r="F36" s="244"/>
      <c r="G36" s="1160" t="s">
        <v>498</v>
      </c>
      <c r="H36" s="1161"/>
      <c r="I36" s="1161"/>
      <c r="J36" s="1162"/>
      <c r="K36" s="294">
        <v>763854</v>
      </c>
      <c r="L36" s="294">
        <v>4769</v>
      </c>
      <c r="M36" s="295">
        <v>714</v>
      </c>
      <c r="N36" s="296">
        <v>567.9</v>
      </c>
    </row>
    <row r="37" spans="1:16" ht="13.5" customHeight="1" x14ac:dyDescent="0.15">
      <c r="A37" s="248"/>
      <c r="B37" s="244"/>
      <c r="C37" s="244"/>
      <c r="D37" s="244"/>
      <c r="E37" s="244"/>
      <c r="F37" s="244"/>
      <c r="G37" s="1160" t="s">
        <v>499</v>
      </c>
      <c r="H37" s="1161"/>
      <c r="I37" s="1161"/>
      <c r="J37" s="1162"/>
      <c r="K37" s="294">
        <v>973733</v>
      </c>
      <c r="L37" s="294">
        <v>6080</v>
      </c>
      <c r="M37" s="295">
        <v>1587</v>
      </c>
      <c r="N37" s="296">
        <v>283.10000000000002</v>
      </c>
    </row>
    <row r="38" spans="1:16" ht="27" customHeight="1" x14ac:dyDescent="0.15">
      <c r="A38" s="248"/>
      <c r="B38" s="244"/>
      <c r="C38" s="244"/>
      <c r="D38" s="244"/>
      <c r="E38" s="244"/>
      <c r="F38" s="244"/>
      <c r="G38" s="1163" t="s">
        <v>500</v>
      </c>
      <c r="H38" s="1164"/>
      <c r="I38" s="1164"/>
      <c r="J38" s="1165"/>
      <c r="K38" s="297">
        <v>3280</v>
      </c>
      <c r="L38" s="297">
        <v>20</v>
      </c>
      <c r="M38" s="298">
        <v>3</v>
      </c>
      <c r="N38" s="299">
        <v>566.70000000000005</v>
      </c>
      <c r="O38" s="293"/>
    </row>
    <row r="39" spans="1:16" x14ac:dyDescent="0.15">
      <c r="A39" s="248"/>
      <c r="B39" s="244"/>
      <c r="C39" s="244"/>
      <c r="D39" s="244"/>
      <c r="E39" s="244"/>
      <c r="F39" s="244"/>
      <c r="G39" s="1163" t="s">
        <v>501</v>
      </c>
      <c r="H39" s="1164"/>
      <c r="I39" s="1164"/>
      <c r="J39" s="1165"/>
      <c r="K39" s="300">
        <v>-2174779</v>
      </c>
      <c r="L39" s="300">
        <v>-13579</v>
      </c>
      <c r="M39" s="301">
        <v>-7908</v>
      </c>
      <c r="N39" s="302">
        <v>71.7</v>
      </c>
      <c r="O39" s="293"/>
    </row>
    <row r="40" spans="1:16" ht="27" customHeight="1" x14ac:dyDescent="0.15">
      <c r="A40" s="248"/>
      <c r="B40" s="244"/>
      <c r="C40" s="244"/>
      <c r="D40" s="244"/>
      <c r="E40" s="244"/>
      <c r="F40" s="244"/>
      <c r="G40" s="1160" t="s">
        <v>502</v>
      </c>
      <c r="H40" s="1161"/>
      <c r="I40" s="1161"/>
      <c r="J40" s="1162"/>
      <c r="K40" s="300">
        <v>-3638378</v>
      </c>
      <c r="L40" s="300">
        <v>-22718</v>
      </c>
      <c r="M40" s="301">
        <v>-22784</v>
      </c>
      <c r="N40" s="302">
        <v>-0.3</v>
      </c>
      <c r="O40" s="293"/>
    </row>
    <row r="41" spans="1:16" x14ac:dyDescent="0.15">
      <c r="A41" s="248"/>
      <c r="B41" s="244"/>
      <c r="C41" s="244"/>
      <c r="D41" s="244"/>
      <c r="E41" s="244"/>
      <c r="F41" s="244"/>
      <c r="G41" s="1166" t="s">
        <v>278</v>
      </c>
      <c r="H41" s="1167"/>
      <c r="I41" s="1167"/>
      <c r="J41" s="1168"/>
      <c r="K41" s="294">
        <v>3265574</v>
      </c>
      <c r="L41" s="300">
        <v>20390</v>
      </c>
      <c r="M41" s="301">
        <v>7596</v>
      </c>
      <c r="N41" s="302">
        <v>168.4</v>
      </c>
      <c r="O41" s="293"/>
    </row>
    <row r="42" spans="1:16" x14ac:dyDescent="0.15">
      <c r="A42" s="248"/>
      <c r="B42" s="244"/>
      <c r="C42" s="244"/>
      <c r="D42" s="244"/>
      <c r="E42" s="244"/>
      <c r="F42" s="244"/>
      <c r="G42" s="303" t="s">
        <v>503</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504</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505</v>
      </c>
      <c r="H48" s="308"/>
      <c r="I48" s="308"/>
      <c r="J48" s="308"/>
      <c r="K48" s="308"/>
      <c r="L48" s="308"/>
      <c r="M48" s="309"/>
      <c r="N48" s="308"/>
    </row>
    <row r="49" spans="1:14" ht="13.5" customHeight="1" x14ac:dyDescent="0.15">
      <c r="A49" s="248"/>
      <c r="B49" s="244"/>
      <c r="C49" s="244"/>
      <c r="D49" s="244"/>
      <c r="E49" s="244"/>
      <c r="F49" s="244"/>
      <c r="G49" s="310"/>
      <c r="H49" s="311"/>
      <c r="I49" s="1155" t="s">
        <v>471</v>
      </c>
      <c r="J49" s="1157" t="s">
        <v>506</v>
      </c>
      <c r="K49" s="1158"/>
      <c r="L49" s="1158"/>
      <c r="M49" s="1158"/>
      <c r="N49" s="1159"/>
    </row>
    <row r="50" spans="1:14" x14ac:dyDescent="0.15">
      <c r="A50" s="248"/>
      <c r="B50" s="244"/>
      <c r="C50" s="244"/>
      <c r="D50" s="244"/>
      <c r="E50" s="244"/>
      <c r="F50" s="244"/>
      <c r="G50" s="312"/>
      <c r="H50" s="313"/>
      <c r="I50" s="1156"/>
      <c r="J50" s="314" t="s">
        <v>507</v>
      </c>
      <c r="K50" s="315" t="s">
        <v>508</v>
      </c>
      <c r="L50" s="316" t="s">
        <v>509</v>
      </c>
      <c r="M50" s="317" t="s">
        <v>510</v>
      </c>
      <c r="N50" s="318" t="s">
        <v>511</v>
      </c>
    </row>
    <row r="51" spans="1:14" x14ac:dyDescent="0.15">
      <c r="A51" s="248"/>
      <c r="B51" s="244"/>
      <c r="C51" s="244"/>
      <c r="D51" s="244"/>
      <c r="E51" s="244"/>
      <c r="F51" s="244"/>
      <c r="G51" s="310" t="s">
        <v>512</v>
      </c>
      <c r="H51" s="311"/>
      <c r="I51" s="319">
        <v>2856620</v>
      </c>
      <c r="J51" s="320">
        <v>17921</v>
      </c>
      <c r="K51" s="321">
        <v>-14.1</v>
      </c>
      <c r="L51" s="322">
        <v>25248</v>
      </c>
      <c r="M51" s="323">
        <v>-33</v>
      </c>
      <c r="N51" s="324">
        <v>18.899999999999999</v>
      </c>
    </row>
    <row r="52" spans="1:14" x14ac:dyDescent="0.15">
      <c r="A52" s="248"/>
      <c r="B52" s="244"/>
      <c r="C52" s="244"/>
      <c r="D52" s="244"/>
      <c r="E52" s="244"/>
      <c r="F52" s="244"/>
      <c r="G52" s="325"/>
      <c r="H52" s="326" t="s">
        <v>513</v>
      </c>
      <c r="I52" s="327">
        <v>623123</v>
      </c>
      <c r="J52" s="328">
        <v>3909</v>
      </c>
      <c r="K52" s="329">
        <v>-34.700000000000003</v>
      </c>
      <c r="L52" s="330">
        <v>10630</v>
      </c>
      <c r="M52" s="331">
        <v>-53.1</v>
      </c>
      <c r="N52" s="332">
        <v>18.399999999999999</v>
      </c>
    </row>
    <row r="53" spans="1:14" x14ac:dyDescent="0.15">
      <c r="A53" s="248"/>
      <c r="B53" s="244"/>
      <c r="C53" s="244"/>
      <c r="D53" s="244"/>
      <c r="E53" s="244"/>
      <c r="F53" s="244"/>
      <c r="G53" s="310" t="s">
        <v>514</v>
      </c>
      <c r="H53" s="311"/>
      <c r="I53" s="319">
        <v>4378961</v>
      </c>
      <c r="J53" s="320">
        <v>27230</v>
      </c>
      <c r="K53" s="321">
        <v>51.9</v>
      </c>
      <c r="L53" s="322">
        <v>28126</v>
      </c>
      <c r="M53" s="323">
        <v>11.4</v>
      </c>
      <c r="N53" s="324">
        <v>40.5</v>
      </c>
    </row>
    <row r="54" spans="1:14" x14ac:dyDescent="0.15">
      <c r="A54" s="248"/>
      <c r="B54" s="244"/>
      <c r="C54" s="244"/>
      <c r="D54" s="244"/>
      <c r="E54" s="244"/>
      <c r="F54" s="244"/>
      <c r="G54" s="325"/>
      <c r="H54" s="326" t="s">
        <v>513</v>
      </c>
      <c r="I54" s="327">
        <v>2072983</v>
      </c>
      <c r="J54" s="328">
        <v>12890</v>
      </c>
      <c r="K54" s="329">
        <v>229.8</v>
      </c>
      <c r="L54" s="330">
        <v>14734</v>
      </c>
      <c r="M54" s="331">
        <v>38.6</v>
      </c>
      <c r="N54" s="332">
        <v>191.2</v>
      </c>
    </row>
    <row r="55" spans="1:14" x14ac:dyDescent="0.15">
      <c r="A55" s="248"/>
      <c r="B55" s="244"/>
      <c r="C55" s="244"/>
      <c r="D55" s="244"/>
      <c r="E55" s="244"/>
      <c r="F55" s="244"/>
      <c r="G55" s="310" t="s">
        <v>515</v>
      </c>
      <c r="H55" s="311"/>
      <c r="I55" s="319">
        <v>5519934</v>
      </c>
      <c r="J55" s="320">
        <v>34302</v>
      </c>
      <c r="K55" s="321">
        <v>26</v>
      </c>
      <c r="L55" s="322">
        <v>29620</v>
      </c>
      <c r="M55" s="323">
        <v>5.3</v>
      </c>
      <c r="N55" s="324">
        <v>20.7</v>
      </c>
    </row>
    <row r="56" spans="1:14" x14ac:dyDescent="0.15">
      <c r="A56" s="248"/>
      <c r="B56" s="244"/>
      <c r="C56" s="244"/>
      <c r="D56" s="244"/>
      <c r="E56" s="244"/>
      <c r="F56" s="244"/>
      <c r="G56" s="325"/>
      <c r="H56" s="326" t="s">
        <v>513</v>
      </c>
      <c r="I56" s="327">
        <v>2618102</v>
      </c>
      <c r="J56" s="328">
        <v>16269</v>
      </c>
      <c r="K56" s="329">
        <v>26.2</v>
      </c>
      <c r="L56" s="330">
        <v>13304</v>
      </c>
      <c r="M56" s="331">
        <v>-9.6999999999999993</v>
      </c>
      <c r="N56" s="332">
        <v>35.9</v>
      </c>
    </row>
    <row r="57" spans="1:14" x14ac:dyDescent="0.15">
      <c r="A57" s="248"/>
      <c r="B57" s="244"/>
      <c r="C57" s="244"/>
      <c r="D57" s="244"/>
      <c r="E57" s="244"/>
      <c r="F57" s="244"/>
      <c r="G57" s="310" t="s">
        <v>516</v>
      </c>
      <c r="H57" s="311"/>
      <c r="I57" s="319">
        <v>5094730</v>
      </c>
      <c r="J57" s="320">
        <v>31708</v>
      </c>
      <c r="K57" s="321">
        <v>-7.6</v>
      </c>
      <c r="L57" s="322">
        <v>37711</v>
      </c>
      <c r="M57" s="323">
        <v>27.3</v>
      </c>
      <c r="N57" s="324">
        <v>-34.9</v>
      </c>
    </row>
    <row r="58" spans="1:14" x14ac:dyDescent="0.15">
      <c r="A58" s="248"/>
      <c r="B58" s="244"/>
      <c r="C58" s="244"/>
      <c r="D58" s="244"/>
      <c r="E58" s="244"/>
      <c r="F58" s="244"/>
      <c r="G58" s="325"/>
      <c r="H58" s="326" t="s">
        <v>513</v>
      </c>
      <c r="I58" s="327">
        <v>2651605</v>
      </c>
      <c r="J58" s="328">
        <v>16503</v>
      </c>
      <c r="K58" s="329">
        <v>1.4</v>
      </c>
      <c r="L58" s="330">
        <v>18037</v>
      </c>
      <c r="M58" s="331">
        <v>35.6</v>
      </c>
      <c r="N58" s="332">
        <v>-34.200000000000003</v>
      </c>
    </row>
    <row r="59" spans="1:14" x14ac:dyDescent="0.15">
      <c r="A59" s="248"/>
      <c r="B59" s="244"/>
      <c r="C59" s="244"/>
      <c r="D59" s="244"/>
      <c r="E59" s="244"/>
      <c r="F59" s="244"/>
      <c r="G59" s="310" t="s">
        <v>517</v>
      </c>
      <c r="H59" s="311"/>
      <c r="I59" s="319">
        <v>6031341</v>
      </c>
      <c r="J59" s="320">
        <v>37660</v>
      </c>
      <c r="K59" s="321">
        <v>18.8</v>
      </c>
      <c r="L59" s="322">
        <v>39951</v>
      </c>
      <c r="M59" s="323">
        <v>5.9</v>
      </c>
      <c r="N59" s="324">
        <v>12.9</v>
      </c>
    </row>
    <row r="60" spans="1:14" x14ac:dyDescent="0.15">
      <c r="A60" s="248"/>
      <c r="B60" s="244"/>
      <c r="C60" s="244"/>
      <c r="D60" s="244"/>
      <c r="E60" s="244"/>
      <c r="F60" s="244"/>
      <c r="G60" s="325"/>
      <c r="H60" s="326" t="s">
        <v>513</v>
      </c>
      <c r="I60" s="333">
        <v>2986468</v>
      </c>
      <c r="J60" s="328">
        <v>18647</v>
      </c>
      <c r="K60" s="329">
        <v>13</v>
      </c>
      <c r="L60" s="330">
        <v>22555</v>
      </c>
      <c r="M60" s="331">
        <v>25</v>
      </c>
      <c r="N60" s="332">
        <v>-12</v>
      </c>
    </row>
    <row r="61" spans="1:14" x14ac:dyDescent="0.15">
      <c r="A61" s="248"/>
      <c r="B61" s="244"/>
      <c r="C61" s="244"/>
      <c r="D61" s="244"/>
      <c r="E61" s="244"/>
      <c r="F61" s="244"/>
      <c r="G61" s="310" t="s">
        <v>518</v>
      </c>
      <c r="H61" s="334"/>
      <c r="I61" s="335">
        <v>4776317</v>
      </c>
      <c r="J61" s="336">
        <v>29764</v>
      </c>
      <c r="K61" s="337">
        <v>15</v>
      </c>
      <c r="L61" s="338">
        <v>32131</v>
      </c>
      <c r="M61" s="339">
        <v>3.4</v>
      </c>
      <c r="N61" s="324">
        <v>11.6</v>
      </c>
    </row>
    <row r="62" spans="1:14" x14ac:dyDescent="0.15">
      <c r="A62" s="248"/>
      <c r="B62" s="244"/>
      <c r="C62" s="244"/>
      <c r="D62" s="244"/>
      <c r="E62" s="244"/>
      <c r="F62" s="244"/>
      <c r="G62" s="325"/>
      <c r="H62" s="326" t="s">
        <v>513</v>
      </c>
      <c r="I62" s="327">
        <v>2190456</v>
      </c>
      <c r="J62" s="328">
        <v>13644</v>
      </c>
      <c r="K62" s="329">
        <v>47.1</v>
      </c>
      <c r="L62" s="330">
        <v>15852</v>
      </c>
      <c r="M62" s="331">
        <v>7.3</v>
      </c>
      <c r="N62" s="332">
        <v>39.799999999999997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4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69" t="s">
        <v>3</v>
      </c>
      <c r="D47" s="1169"/>
      <c r="E47" s="1170"/>
      <c r="F47" s="11">
        <v>3.17</v>
      </c>
      <c r="G47" s="12">
        <v>2.89</v>
      </c>
      <c r="H47" s="12">
        <v>2.87</v>
      </c>
      <c r="I47" s="12">
        <v>2.85</v>
      </c>
      <c r="J47" s="13">
        <v>2.8</v>
      </c>
    </row>
    <row r="48" spans="2:10" ht="57.75" customHeight="1" x14ac:dyDescent="0.15">
      <c r="B48" s="14"/>
      <c r="C48" s="1171" t="s">
        <v>4</v>
      </c>
      <c r="D48" s="1171"/>
      <c r="E48" s="1172"/>
      <c r="F48" s="15">
        <v>1.3</v>
      </c>
      <c r="G48" s="16">
        <v>1.77</v>
      </c>
      <c r="H48" s="16">
        <v>1.42</v>
      </c>
      <c r="I48" s="16">
        <v>1.49</v>
      </c>
      <c r="J48" s="17">
        <v>1.57</v>
      </c>
    </row>
    <row r="49" spans="2:10" ht="57.75" customHeight="1" thickBot="1" x14ac:dyDescent="0.2">
      <c r="B49" s="18"/>
      <c r="C49" s="1173" t="s">
        <v>5</v>
      </c>
      <c r="D49" s="1173"/>
      <c r="E49" s="1174"/>
      <c r="F49" s="19" t="s">
        <v>525</v>
      </c>
      <c r="G49" s="20">
        <v>0.21</v>
      </c>
      <c r="H49" s="20" t="s">
        <v>525</v>
      </c>
      <c r="I49" s="20">
        <v>7.0000000000000007E-2</v>
      </c>
      <c r="J49" s="21">
        <v>0.11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川西市</cp:lastModifiedBy>
  <cp:lastPrinted>2017-03-28T04:48:26Z</cp:lastPrinted>
  <dcterms:created xsi:type="dcterms:W3CDTF">2017-02-15T20:43:32Z</dcterms:created>
  <dcterms:modified xsi:type="dcterms:W3CDTF">2017-05-23T00:39:15Z</dcterms:modified>
</cp:coreProperties>
</file>