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総務課\財政ファイル\H26決算状況資料集\"/>
    </mc:Choice>
  </mc:AlternateContent>
  <workbookProtection workbookPassword="979D" lockStructure="1"/>
  <bookViews>
    <workbookView xWindow="0" yWindow="0" windowWidth="19200" windowHeight="11610"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U88" i="11" l="1"/>
  <c r="AP88" i="11"/>
  <c r="AF88" i="11"/>
  <c r="AU63" i="11"/>
  <c r="AP63" i="11"/>
  <c r="Q32" i="11"/>
  <c r="BG35" i="9" l="1"/>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O37" i="9"/>
  <c r="BE37" i="9"/>
  <c r="AM37" i="9"/>
  <c r="U37" i="9"/>
  <c r="BE36" i="9"/>
  <c r="BW34" i="9"/>
  <c r="C34" i="9"/>
  <c r="CO34" i="9" l="1"/>
  <c r="CO35" i="9" s="1"/>
  <c r="CO36" i="9" s="1"/>
  <c r="BW35" i="9"/>
  <c r="BW36" i="9" s="1"/>
  <c r="BW37" i="9" s="1"/>
  <c r="BW38" i="9" s="1"/>
  <c r="BW39" i="9" s="1"/>
  <c r="BW40" i="9" s="1"/>
  <c r="BW41" i="9" s="1"/>
  <c r="C35" i="9"/>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U34" i="9"/>
  <c r="U35" i="9" s="1"/>
  <c r="U36" i="9" s="1"/>
  <c r="BE34" i="9" l="1"/>
  <c r="BE35" i="9" s="1"/>
</calcChain>
</file>

<file path=xl/sharedStrings.xml><?xml version="1.0" encoding="utf-8"?>
<sst xmlns="http://schemas.openxmlformats.org/spreadsheetml/2006/main" count="1016" uniqueCount="547">
  <si>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</si>
  <si>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</si>
  <si>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</si>
  <si>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</si>
  <si>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</si>
  <si>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</si>
  <si>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</si>
  <si>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</si>
  <si>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</si>
  <si>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</si>
  <si>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</si>
  <si>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</si>
  <si>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</si>
  <si>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</si>
  <si>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</si>
  <si>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</si>
  <si>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</si>
  <si>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</si>
  <si>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</si>
  <si>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</si>
  <si>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</si>
  <si>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</si>
  <si>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</si>
  <si>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</si>
  <si>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</si>
  <si>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</si>
  <si>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</si>
  <si>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</si>
  <si>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</si>
  <si>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</si>
  <si>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</si>
  <si>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</si>
  <si>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</si>
  <si>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</si>
  <si>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</si>
  <si>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</si>
  <si>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</si>
  <si>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</si>
  <si>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</si>
  <si>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</si>
  <si>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</si>
  <si>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</si>
  <si>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</si>
  <si>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</si>
  <si>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</si>
  <si>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</si>
  <si>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</si>
  <si>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</si>
  <si>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</si>
  <si>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</si>
  <si>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</si>
  <si>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</si>
  <si>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</si>
  <si>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</si>
  <si>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</si>
  <si>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</si>
  <si>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</si>
  <si>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</si>
  <si>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</si>
  <si>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</si>
  <si>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</si>
  <si>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</si>
  <si>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</si>
  <si>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</si>
  <si>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</si>
  <si>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</si>
  <si>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</si>
  <si>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</si>
  <si>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</si>
  <si>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</si>
  <si>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</si>
  <si>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</si>
  <si>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</si>
  <si>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</si>
  <si>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</si>
  <si>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</si>
  <si>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</si>
  <si>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</si>
  <si>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</si>
  <si>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</si>
  <si>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</si>
  <si>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神河町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</si>
  <si>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</si>
  <si>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</si>
  <si>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</si>
  <si>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</si>
  <si>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</si>
  <si>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</si>
  <si>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</si>
  <si>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</si>
  <si>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</si>
  <si>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</si>
  <si>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</si>
  <si>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</si>
  <si>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</si>
  <si>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</si>
  <si>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</si>
  <si>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</si>
  <si>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</si>
  <si>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</si>
  <si>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</si>
  <si>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</si>
  <si>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</si>
  <si>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</si>
  <si>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</si>
  <si>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</si>
  <si>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</si>
  <si>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</si>
  <si>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</si>
  <si>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</si>
  <si>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</si>
  <si>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</si>
  <si>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</si>
  <si>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</si>
  <si>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</si>
  <si>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</si>
  <si>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</si>
  <si>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</si>
  <si>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</si>
  <si>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</si>
  <si>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</si>
  <si>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</si>
  <si>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</si>
  <si>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</si>
  <si>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</si>
  <si>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</si>
  <si>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</si>
  <si>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</si>
  <si>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</si>
  <si>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</si>
  <si>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</si>
  <si>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</si>
  <si>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</si>
  <si>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</si>
  <si>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</si>
  <si>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</si>
  <si>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</si>
  <si>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</si>
  <si>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</si>
  <si>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</si>
  <si>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</si>
  <si>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</si>
  <si>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</si>
  <si>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</si>
  <si>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</si>
  <si>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</si>
  <si>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</si>
  <si>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</si>
  <si>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</si>
  <si>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</si>
  <si>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</si>
  <si>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</si>
  <si>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</si>
  <si>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</si>
  <si>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</si>
  <si>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</si>
  <si>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</si>
  <si>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</si>
  <si>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</si>
  <si>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</si>
  <si>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</si>
  <si>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</si>
  <si>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</si>
  <si>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</si>
  <si>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</si>
  <si>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</si>
  <si>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</si>
  <si>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</si>
  <si>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</si>
  <si>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</si>
  <si>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</si>
  <si>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</si>
  <si>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</si>
  <si>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</si>
  <si>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</si>
  <si>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</si>
  <si>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</si>
  <si>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</si>
  <si>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</si>
  <si>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</si>
  <si>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</si>
  <si>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</si>
  <si>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</si>
  <si>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</si>
  <si>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</si>
  <si>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</si>
  <si>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</si>
  <si>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</si>
  <si>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</si>
  <si>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</si>
  <si>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</si>
  <si>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</si>
  <si>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</si>
  <si>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</si>
  <si>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兵庫県神河町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</si>
  <si>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</si>
  <si>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</si>
  <si>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</si>
  <si>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</si>
  <si>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</si>
  <si>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</si>
  <si>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</si>
  <si>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</si>
  <si>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</si>
  <si>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</si>
  <si>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</si>
  <si>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</si>
  <si>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</si>
  <si>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</si>
  <si>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</si>
  <si>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</si>
  <si>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</si>
  <si>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</si>
  <si>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</si>
  <si>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</si>
  <si>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</si>
  <si>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</si>
  <si>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</si>
  <si>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</si>
  <si>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</si>
  <si>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</si>
  <si>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</si>
  <si>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</si>
  <si>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</si>
  <si>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</si>
  <si>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</si>
  <si>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</si>
  <si>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</si>
  <si>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</si>
  <si>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</si>
  <si>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</si>
  <si>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</si>
  <si>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</si>
  <si>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</si>
  <si>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</si>
  <si>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</si>
  <si>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</si>
  <si>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</si>
  <si>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</si>
  <si>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</si>
  <si>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</si>
  <si>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</si>
  <si>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</si>
  <si>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</si>
  <si>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</si>
  <si>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</si>
  <si>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</si>
  <si>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</si>
  <si>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</si>
  <si>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</si>
  <si>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</si>
  <si>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</si>
  <si>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</si>
  <si>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</si>
  <si>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</si>
  <si>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</si>
  <si>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</si>
  <si>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</si>
  <si>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</si>
  <si>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</si>
  <si>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</si>
  <si>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</si>
  <si>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</si>
  <si>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</si>
  <si>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</si>
  <si>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</si>
  <si>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</si>
  <si>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</si>
  <si>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</si>
  <si>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</si>
  <si>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</si>
  <si>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</si>
  <si>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</si>
  <si>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</si>
  <si>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</si>
  <si>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</si>
  <si>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</si>
  <si>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</si>
  <si>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</si>
  <si>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</si>
  <si>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</si>
  <si>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</si>
  <si>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</si>
  <si>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</si>
  <si>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</si>
  <si>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</si>
  <si>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</si>
  <si>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</si>
  <si>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</si>
  <si>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</si>
  <si>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</si>
  <si>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</si>
  <si>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</si>
  <si>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</si>
  <si>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</si>
  <si>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</si>
  <si>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</si>
  <si>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</si>
  <si>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</si>
  <si>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</si>
  <si>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</si>
  <si>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</si>
  <si>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</si>
  <si>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</si>
  <si>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</si>
  <si>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</si>
  <si>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</si>
  <si>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</si>
  <si>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</si>
  <si>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</si>
  <si>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</si>
  <si>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</si>
  <si>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</si>
  <si>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</si>
  <si>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</si>
  <si>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</si>
  <si>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</si>
  <si>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</si>
  <si>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</si>
  <si>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</si>
  <si>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</si>
  <si>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その他</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</si>
  <si>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</si>
  <si>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</si>
  <si>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</si>
  <si>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</si>
  <si>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</si>
  <si>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</si>
  <si>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</si>
  <si>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</si>
  <si>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</si>
  <si>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</si>
  <si>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</si>
  <si>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</si>
  <si>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</si>
  <si>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</si>
  <si>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</si>
  <si>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</si>
  <si>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</si>
  <si>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</si>
  <si>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</si>
  <si>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</si>
  <si>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</si>
  <si>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兵庫県神河町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</si>
  <si>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</si>
  <si>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</si>
  <si>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</si>
  <si>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</si>
  <si>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</si>
  <si>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</si>
  <si>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</si>
  <si>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</si>
  <si>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</si>
  <si>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</si>
  <si>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</si>
  <si>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</si>
  <si>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</si>
  <si>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</si>
  <si>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</si>
  <si>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</si>
  <si>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</si>
  <si>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</si>
  <si>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</si>
  <si>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</si>
  <si>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介護療育支援事業特別会計</t>
    <phoneticPr fontId="5"/>
  </si>
  <si>
    <t>産業廃棄物処理事業特別会計</t>
    <phoneticPr fontId="5"/>
  </si>
  <si>
    <t>寺前地区振興基金特別会計</t>
    <phoneticPr fontId="5"/>
  </si>
  <si>
    <t>長谷地区振興基金特別会計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</si>
  <si>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</si>
  <si>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</si>
  <si>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</si>
  <si>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</si>
  <si>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</si>
  <si>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</si>
  <si>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</si>
  <si>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</si>
  <si>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</si>
  <si>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</si>
  <si>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</si>
  <si>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</si>
  <si>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</si>
  <si>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</si>
  <si>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</si>
  <si>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</si>
  <si>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</si>
  <si>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</si>
  <si>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</si>
  <si>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公立神崎総合病院事業会計</t>
    <phoneticPr fontId="5"/>
  </si>
  <si>
    <t>老人訪問看護事業特別会計</t>
    <phoneticPr fontId="5"/>
  </si>
  <si>
    <t>法非適用企業</t>
    <phoneticPr fontId="5"/>
  </si>
  <si>
    <t>土地開発事業特別会計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</si>
  <si>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</si>
  <si>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</si>
  <si>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</si>
  <si>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</si>
  <si>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</si>
  <si>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</si>
  <si>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</si>
  <si>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</si>
  <si>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</si>
  <si>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</si>
  <si>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</si>
  <si>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</si>
  <si>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</si>
  <si>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</si>
  <si>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</si>
  <si>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</si>
  <si>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</si>
  <si>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</si>
  <si>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</si>
  <si>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</si>
  <si>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</si>
  <si>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</si>
  <si>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</si>
  <si>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</si>
  <si>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</si>
  <si>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</si>
  <si>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</si>
  <si>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</si>
  <si>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</si>
  <si>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</si>
  <si>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</si>
  <si>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</si>
  <si>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</si>
  <si>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</si>
  <si>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</si>
  <si>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</si>
  <si>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</si>
  <si>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</si>
  <si>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</si>
  <si>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</si>
  <si>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</si>
  <si>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</si>
  <si>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</si>
  <si>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</si>
  <si>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</si>
  <si>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</si>
  <si>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</si>
  <si>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</si>
  <si>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</si>
  <si>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</si>
  <si>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</si>
  <si>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</si>
  <si>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</si>
  <si>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</si>
  <si>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</si>
  <si>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</si>
  <si>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</si>
  <si>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</si>
  <si>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</si>
  <si>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</si>
  <si>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</si>
  <si>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</si>
  <si>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</si>
  <si>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</si>
  <si>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</si>
  <si>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</si>
  <si>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</si>
  <si>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</si>
  <si>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</si>
  <si>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</si>
  <si>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</si>
  <si>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</si>
  <si>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</si>
  <si>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</si>
  <si>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</si>
  <si>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</si>
  <si>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</si>
  <si>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</si>
  <si>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</si>
  <si>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</si>
  <si>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</si>
  <si>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</si>
  <si>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</si>
  <si>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</si>
  <si>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</si>
  <si>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</si>
  <si>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</si>
  <si>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</si>
  <si>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</si>
  <si>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</si>
  <si>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</si>
  <si>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</si>
  <si>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</si>
  <si>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</si>
  <si>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</si>
  <si>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</si>
  <si>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</si>
  <si>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</si>
  <si>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</si>
  <si>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</si>
  <si>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</si>
  <si>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</si>
  <si>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</si>
  <si>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</si>
  <si>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</si>
  <si>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</si>
  <si>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</si>
  <si>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</si>
  <si>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</si>
  <si>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</si>
  <si>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</si>
  <si>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</si>
  <si>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</si>
  <si>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</si>
  <si>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</si>
  <si>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</si>
  <si>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</si>
  <si>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</si>
  <si>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</si>
  <si>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</si>
  <si>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</si>
  <si>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</si>
  <si>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</si>
  <si>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</si>
  <si>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</si>
  <si>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</si>
  <si>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</si>
  <si>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</si>
  <si>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</si>
  <si>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</si>
  <si>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</si>
  <si>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</si>
  <si>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下水道事業会計</t>
  </si>
  <si>
    <t>水道事業会計</t>
  </si>
  <si>
    <t>公立神崎総合病院事業会計</t>
  </si>
  <si>
    <t>一般会計</t>
  </si>
  <si>
    <t>土地開発事業特別会計</t>
  </si>
  <si>
    <t>国民健康保険事業特別会計</t>
  </si>
  <si>
    <t>介護保険事業特別会計</t>
  </si>
  <si>
    <t>介護療育支援事業特別会計</t>
  </si>
  <si>
    <t>その他会計（赤字）</t>
  </si>
  <si>
    <t>その他会計（黒字）</t>
  </si>
  <si>
    <t>-</t>
    <phoneticPr fontId="2"/>
  </si>
  <si>
    <t>㈱神崎フード</t>
    <rPh sb="1" eb="3">
      <t>カンザキ</t>
    </rPh>
    <phoneticPr fontId="2"/>
  </si>
  <si>
    <t>㈱グリーンエコー</t>
    <phoneticPr fontId="2"/>
  </si>
  <si>
    <t>兵庫県町土地開発公社</t>
    <rPh sb="0" eb="3">
      <t>ヒョウゴケン</t>
    </rPh>
    <rPh sb="3" eb="4">
      <t>マチ</t>
    </rPh>
    <rPh sb="4" eb="6">
      <t>トチ</t>
    </rPh>
    <rPh sb="6" eb="8">
      <t>カイハツ</t>
    </rPh>
    <rPh sb="8" eb="10">
      <t>コウシャ</t>
    </rPh>
    <phoneticPr fontId="2"/>
  </si>
  <si>
    <t>中播衛生施設事務組合</t>
    <rPh sb="0" eb="1">
      <t>ナカ</t>
    </rPh>
    <rPh sb="1" eb="2">
      <t>バン</t>
    </rPh>
    <rPh sb="2" eb="4">
      <t>エイセイ</t>
    </rPh>
    <rPh sb="4" eb="6">
      <t>シセツ</t>
    </rPh>
    <rPh sb="6" eb="8">
      <t>ジム</t>
    </rPh>
    <rPh sb="8" eb="10">
      <t>クミアイ</t>
    </rPh>
    <phoneticPr fontId="2"/>
  </si>
  <si>
    <t>中播北部行政事務組合</t>
    <rPh sb="0" eb="1">
      <t>ナカ</t>
    </rPh>
    <rPh sb="1" eb="2">
      <t>バン</t>
    </rPh>
    <rPh sb="2" eb="4">
      <t>ホクブ</t>
    </rPh>
    <rPh sb="4" eb="6">
      <t>ギョウセイ</t>
    </rPh>
    <rPh sb="6" eb="8">
      <t>ジム</t>
    </rPh>
    <rPh sb="8" eb="10">
      <t>クミアイ</t>
    </rPh>
    <phoneticPr fontId="2"/>
  </si>
  <si>
    <t>中播農業共済事務組合</t>
    <rPh sb="0" eb="1">
      <t>ナカ</t>
    </rPh>
    <rPh sb="1" eb="2">
      <t>バン</t>
    </rPh>
    <rPh sb="2" eb="4">
      <t>ノウギョウ</t>
    </rPh>
    <rPh sb="4" eb="6">
      <t>キョウサイ</t>
    </rPh>
    <rPh sb="6" eb="8">
      <t>ジム</t>
    </rPh>
    <rPh sb="8" eb="10">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</si>
  <si>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</si>
  <si>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2"/>
  </si>
  <si>
    <t>兵庫県市町村交通災害共済組合</t>
    <rPh sb="0" eb="3">
      <t>ヒョウゴケン</t>
    </rPh>
    <rPh sb="3" eb="6">
      <t>シチョウソン</t>
    </rPh>
    <rPh sb="6" eb="8">
      <t>コウツウ</t>
    </rPh>
    <rPh sb="8" eb="10">
      <t>サイガイ</t>
    </rPh>
    <rPh sb="10" eb="12">
      <t>キョウサイ</t>
    </rPh>
    <rPh sb="12" eb="14">
      <t>クミアイ</t>
    </rPh>
    <phoneticPr fontId="2"/>
  </si>
  <si>
    <t>兵庫県後期高齢者医療広域連合（一般会計）</t>
    <rPh sb="0" eb="3">
      <t>ヒョウゴケン</t>
    </rPh>
    <rPh sb="3" eb="5">
      <t>コウキ</t>
    </rPh>
    <rPh sb="5" eb="7">
      <t>コウレイ</t>
    </rPh>
    <rPh sb="7" eb="8">
      <t>モノ</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</si>
  <si>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7">
      <t>コウレイ</t>
    </rPh>
    <rPh sb="7" eb="8">
      <t>モノ</t>
    </rPh>
    <rPh sb="8" eb="10">
      <t>イリョウ</t>
    </rPh>
    <rPh sb="10" eb="12">
      <t>コウイキ</t>
    </rPh>
    <rPh sb="12" eb="14">
      <t>レンゴウ</t>
    </rPh>
    <rPh sb="15" eb="17">
      <t>トクベツ</t>
    </rPh>
    <rPh sb="17" eb="19">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</si>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</sst>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4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6" fontId="8" fillId="0" borderId="0" applyFont="0" applyFill="0" applyBorder="0" applyAlignment="0" applyProtection="0">
      <alignment vertical="center"/>
    </xf>
    <xf numFmtId="6" fontId="8" fillId="0" borderId="0" applyFont="0" applyFill="0" applyBorder="0" applyAlignment="0" applyProtection="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40">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2 2" xfId="38"/>
    <cellStyle name="通貨 3" xfId="14"/>
    <cellStyle name="通貨 3 2" xfId="39"/>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175520</c:v>
                </c:pt>
                <c:pt idx="1">
                  <c:v>51680</c:v>
                </c:pt>
                <c:pt idx="2">
                  <c:v>149223</c:v>
                </c:pt>
                <c:pt idx="3">
                  <c:v>44002</c:v>
                </c:pt>
                <c:pt idx="4">
                  <c:v>92715</c:v>
                </c:pt>
              </c:numCache>
            </c:numRef>
          </c:val>
          <c:smooth val="0"/>
        </c:ser>
        <c:dLbls>
          <c:showLegendKey val="0"/>
          <c:showVal val="0"/>
          <c:showCatName val="0"/>
          <c:showSerName val="0"/>
          <c:showPercent val="0"/>
          <c:showBubbleSize val="0"/>
        </c:dLbls>
        <c:marker val="1"/>
        <c:smooth val="0"/>
        <c:axId val="246792984"/>
        <c:axId val="442182344"/>
      </c:lineChart>
      <c:catAx>
        <c:axId val="2467929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2182344"/>
        <c:crosses val="autoZero"/>
        <c:auto val="1"/>
        <c:lblAlgn val="ctr"/>
        <c:lblOffset val="100"/>
        <c:tickLblSkip val="1"/>
        <c:tickMarkSkip val="1"/>
        <c:noMultiLvlLbl val="0"/>
      </c:catAx>
      <c:valAx>
        <c:axId val="44218234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67929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2.82</c:v>
                </c:pt>
                <c:pt idx="1">
                  <c:v>2.76</c:v>
                </c:pt>
                <c:pt idx="2">
                  <c:v>3.4</c:v>
                </c:pt>
                <c:pt idx="3">
                  <c:v>2.91</c:v>
                </c:pt>
                <c:pt idx="4">
                  <c:v>3.19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12.43</c:v>
                </c:pt>
                <c:pt idx="1">
                  <c:v>16.36</c:v>
                </c:pt>
                <c:pt idx="2">
                  <c:v>22.42</c:v>
                </c:pt>
                <c:pt idx="3">
                  <c:v>32.1</c:v>
                </c:pt>
                <c:pt idx="4">
                  <c:v>36.299999999999997</c:v>
                </c:pt>
              </c:numCache>
            </c:numRef>
          </c:val>
        </c:ser>
        <c:dLbls>
          <c:showLegendKey val="0"/>
          <c:showVal val="0"/>
          <c:showCatName val="0"/>
          <c:showSerName val="0"/>
          <c:showPercent val="0"/>
          <c:showBubbleSize val="0"/>
        </c:dLbls>
        <c:gapWidth val="250"/>
        <c:overlap val="100"/>
        <c:axId val="325782776"/>
        <c:axId val="3245634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7.9</c:v>
                </c:pt>
                <c:pt idx="1">
                  <c:v>4.9800000000000004</c:v>
                </c:pt>
                <c:pt idx="2">
                  <c:v>9.25</c:v>
                </c:pt>
                <c:pt idx="3">
                  <c:v>8.82</c:v>
                </c:pt>
                <c:pt idx="4">
                  <c:v>4.42</c:v>
                </c:pt>
              </c:numCache>
            </c:numRef>
          </c:val>
          <c:smooth val="0"/>
        </c:ser>
        <c:dLbls>
          <c:showLegendKey val="0"/>
          <c:showVal val="0"/>
          <c:showCatName val="0"/>
          <c:showSerName val="0"/>
          <c:showPercent val="0"/>
          <c:showBubbleSize val="0"/>
        </c:dLbls>
        <c:marker val="1"/>
        <c:smooth val="0"/>
        <c:axId val="325782776"/>
        <c:axId val="324563448"/>
      </c:lineChart>
      <c:catAx>
        <c:axId val="325782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24563448"/>
        <c:crosses val="autoZero"/>
        <c:auto val="1"/>
        <c:lblAlgn val="ctr"/>
        <c:lblOffset val="100"/>
        <c:tickLblSkip val="1"/>
        <c:tickMarkSkip val="1"/>
        <c:noMultiLvlLbl val="0"/>
      </c:catAx>
      <c:valAx>
        <c:axId val="3245634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5782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0.42</c:v>
                </c:pt>
                <c:pt idx="2">
                  <c:v>#N/A</c:v>
                </c:pt>
                <c:pt idx="3">
                  <c:v>0.51</c:v>
                </c:pt>
                <c:pt idx="4">
                  <c:v>#N/A</c:v>
                </c:pt>
                <c:pt idx="5">
                  <c:v>0.44</c:v>
                </c:pt>
                <c:pt idx="6">
                  <c:v>#N/A</c:v>
                </c:pt>
                <c:pt idx="7">
                  <c:v>0.38</c:v>
                </c:pt>
                <c:pt idx="8">
                  <c:v>#N/A</c:v>
                </c:pt>
                <c:pt idx="9">
                  <c:v>0.24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介護療育支援事業特別会計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0.08</c:v>
                </c:pt>
                <c:pt idx="2">
                  <c:v>#N/A</c:v>
                </c:pt>
                <c:pt idx="3">
                  <c:v>0.08</c:v>
                </c:pt>
                <c:pt idx="4">
                  <c:v>#N/A</c:v>
                </c:pt>
                <c:pt idx="5">
                  <c:v>0.11</c:v>
                </c:pt>
                <c:pt idx="6">
                  <c:v>#N/A</c:v>
                </c:pt>
                <c:pt idx="7">
                  <c:v>0.19</c:v>
                </c:pt>
                <c:pt idx="8">
                  <c:v>#N/A</c:v>
                </c:pt>
                <c:pt idx="9">
                  <c:v>0.2</c:v>
                </c:pt>
              </c:numCache>
            </c:numRef>
          </c:val>
        </c:ser>
        <c:ser>
          <c:idx val="3"/>
          <c:order val="3"/>
          <c:tx>
            <c:strRef>
              <c:f>データシート!$A$30</c:f>
              <c:strCache>
                <c:ptCount val="1"/>
                <c:pt idx="0">
                  <c:v>介護保険事業特別会計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7.0000000000000007E-2</c:v>
                </c:pt>
                <c:pt idx="4">
                  <c:v>#N/A</c:v>
                </c:pt>
                <c:pt idx="5">
                  <c:v>0.09</c:v>
                </c:pt>
                <c:pt idx="6">
                  <c:v>#N/A</c:v>
                </c:pt>
                <c:pt idx="7">
                  <c:v>0.12</c:v>
                </c:pt>
                <c:pt idx="8">
                  <c:v>#N/A</c:v>
                </c:pt>
                <c:pt idx="9">
                  <c:v>0.2</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1.84</c:v>
                </c:pt>
                <c:pt idx="2">
                  <c:v>#N/A</c:v>
                </c:pt>
                <c:pt idx="3">
                  <c:v>0.81</c:v>
                </c:pt>
                <c:pt idx="4">
                  <c:v>#N/A</c:v>
                </c:pt>
                <c:pt idx="5">
                  <c:v>0.62</c:v>
                </c:pt>
                <c:pt idx="6">
                  <c:v>#N/A</c:v>
                </c:pt>
                <c:pt idx="7">
                  <c:v>0.63</c:v>
                </c:pt>
                <c:pt idx="8">
                  <c:v>#N/A</c:v>
                </c:pt>
                <c:pt idx="9">
                  <c:v>0.97</c:v>
                </c:pt>
              </c:numCache>
            </c:numRef>
          </c:val>
        </c:ser>
        <c:ser>
          <c:idx val="5"/>
          <c:order val="5"/>
          <c:tx>
            <c:strRef>
              <c:f>データシート!$A$32</c:f>
              <c:strCache>
                <c:ptCount val="1"/>
                <c:pt idx="0">
                  <c:v>土地開発事業特別会計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0.56999999999999995</c:v>
                </c:pt>
                <c:pt idx="2">
                  <c:v>#N/A</c:v>
                </c:pt>
                <c:pt idx="3">
                  <c:v>0.47</c:v>
                </c:pt>
                <c:pt idx="4">
                  <c:v>#N/A</c:v>
                </c:pt>
                <c:pt idx="5">
                  <c:v>2.75</c:v>
                </c:pt>
                <c:pt idx="6">
                  <c:v>#N/A</c:v>
                </c:pt>
                <c:pt idx="7">
                  <c:v>2.95</c:v>
                </c:pt>
                <c:pt idx="8">
                  <c:v>#N/A</c:v>
                </c:pt>
                <c:pt idx="9">
                  <c:v>2.3199999999999998</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2.7</c:v>
                </c:pt>
                <c:pt idx="2">
                  <c:v>#N/A</c:v>
                </c:pt>
                <c:pt idx="3">
                  <c:v>2.6</c:v>
                </c:pt>
                <c:pt idx="4">
                  <c:v>#N/A</c:v>
                </c:pt>
                <c:pt idx="5">
                  <c:v>3.18</c:v>
                </c:pt>
                <c:pt idx="6">
                  <c:v>#N/A</c:v>
                </c:pt>
                <c:pt idx="7">
                  <c:v>2.67</c:v>
                </c:pt>
                <c:pt idx="8">
                  <c:v>#N/A</c:v>
                </c:pt>
                <c:pt idx="9">
                  <c:v>2.94</c:v>
                </c:pt>
              </c:numCache>
            </c:numRef>
          </c:val>
        </c:ser>
        <c:ser>
          <c:idx val="7"/>
          <c:order val="7"/>
          <c:tx>
            <c:strRef>
              <c:f>データシート!$A$34</c:f>
              <c:strCache>
                <c:ptCount val="1"/>
                <c:pt idx="0">
                  <c:v>公立神崎総合病院事業会計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0.36</c:v>
                </c:pt>
                <c:pt idx="2">
                  <c:v>#N/A</c:v>
                </c:pt>
                <c:pt idx="3">
                  <c:v>0.08</c:v>
                </c:pt>
                <c:pt idx="4">
                  <c:v>#N/A</c:v>
                </c:pt>
                <c:pt idx="5">
                  <c:v>5.47</c:v>
                </c:pt>
                <c:pt idx="6">
                  <c:v>#N/A</c:v>
                </c:pt>
                <c:pt idx="7">
                  <c:v>6.32</c:v>
                </c:pt>
                <c:pt idx="8">
                  <c:v>#N/A</c:v>
                </c:pt>
                <c:pt idx="9">
                  <c:v>3.44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3.54</c:v>
                </c:pt>
                <c:pt idx="2">
                  <c:v>#N/A</c:v>
                </c:pt>
                <c:pt idx="3">
                  <c:v>3.55</c:v>
                </c:pt>
                <c:pt idx="4">
                  <c:v>#N/A</c:v>
                </c:pt>
                <c:pt idx="5">
                  <c:v>3.69</c:v>
                </c:pt>
                <c:pt idx="6">
                  <c:v>#N/A</c:v>
                </c:pt>
                <c:pt idx="7">
                  <c:v>3.83</c:v>
                </c:pt>
                <c:pt idx="8">
                  <c:v>#N/A</c:v>
                </c:pt>
                <c:pt idx="9">
                  <c:v>3.73</c:v>
                </c:pt>
              </c:numCache>
            </c:numRef>
          </c:val>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2.8</c:v>
                </c:pt>
                <c:pt idx="2">
                  <c:v>#N/A</c:v>
                </c:pt>
                <c:pt idx="3">
                  <c:v>2.93</c:v>
                </c:pt>
                <c:pt idx="4">
                  <c:v>#N/A</c:v>
                </c:pt>
                <c:pt idx="5">
                  <c:v>3.84</c:v>
                </c:pt>
                <c:pt idx="6">
                  <c:v>#N/A</c:v>
                </c:pt>
                <c:pt idx="7">
                  <c:v>4.83</c:v>
                </c:pt>
                <c:pt idx="8">
                  <c:v>#N/A</c:v>
                </c:pt>
                <c:pt idx="9">
                  <c:v>5.08</c:v>
                </c:pt>
              </c:numCache>
            </c:numRef>
          </c:val>
        </c:ser>
        <c:dLbls>
          <c:showLegendKey val="0"/>
          <c:showVal val="0"/>
          <c:showCatName val="0"/>
          <c:showSerName val="0"/>
          <c:showPercent val="0"/>
          <c:showBubbleSize val="0"/>
        </c:dLbls>
        <c:gapWidth val="150"/>
        <c:overlap val="100"/>
        <c:axId val="61795968"/>
        <c:axId val="248428848"/>
      </c:barChart>
      <c:catAx>
        <c:axId val="6179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8428848"/>
        <c:crosses val="autoZero"/>
        <c:auto val="1"/>
        <c:lblAlgn val="ctr"/>
        <c:lblOffset val="100"/>
        <c:tickLblSkip val="1"/>
        <c:tickMarkSkip val="1"/>
        <c:noMultiLvlLbl val="0"/>
      </c:catAx>
      <c:valAx>
        <c:axId val="248428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1795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1223</c:v>
                </c:pt>
                <c:pt idx="5">
                  <c:v>1237</c:v>
                </c:pt>
                <c:pt idx="8">
                  <c:v>1212</c:v>
                </c:pt>
                <c:pt idx="11">
                  <c:v>1210</c:v>
                </c:pt>
                <c:pt idx="14">
                  <c:v>1220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1</c:v>
                </c:pt>
                <c:pt idx="6">
                  <c:v>1</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143</c:v>
                </c:pt>
                <c:pt idx="3">
                  <c:v>138</c:v>
                </c:pt>
                <c:pt idx="6">
                  <c:v>138</c:v>
                </c:pt>
                <c:pt idx="9">
                  <c:v>141</c:v>
                </c:pt>
                <c:pt idx="12">
                  <c:v>149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644</c:v>
                </c:pt>
                <c:pt idx="3">
                  <c:v>625</c:v>
                </c:pt>
                <c:pt idx="6">
                  <c:v>618</c:v>
                </c:pt>
                <c:pt idx="9">
                  <c:v>601</c:v>
                </c:pt>
                <c:pt idx="12">
                  <c:v>594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1264</c:v>
                </c:pt>
                <c:pt idx="3">
                  <c:v>1237</c:v>
                </c:pt>
                <c:pt idx="6">
                  <c:v>1173</c:v>
                </c:pt>
                <c:pt idx="9">
                  <c:v>1144</c:v>
                </c:pt>
                <c:pt idx="12">
                  <c:v>1142</c:v>
                </c:pt>
              </c:numCache>
            </c:numRef>
          </c:val>
        </c:ser>
        <c:dLbls>
          <c:showLegendKey val="0"/>
          <c:showVal val="0"/>
          <c:showCatName val="0"/>
          <c:showSerName val="0"/>
          <c:showPercent val="0"/>
          <c:showBubbleSize val="0"/>
        </c:dLbls>
        <c:gapWidth val="100"/>
        <c:overlap val="100"/>
        <c:axId val="324455712"/>
        <c:axId val="446664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830</c:v>
                </c:pt>
                <c:pt idx="2">
                  <c:v>#N/A</c:v>
                </c:pt>
                <c:pt idx="3">
                  <c:v>#N/A</c:v>
                </c:pt>
                <c:pt idx="4">
                  <c:v>764</c:v>
                </c:pt>
                <c:pt idx="5">
                  <c:v>#N/A</c:v>
                </c:pt>
                <c:pt idx="6">
                  <c:v>#N/A</c:v>
                </c:pt>
                <c:pt idx="7">
                  <c:v>718</c:v>
                </c:pt>
                <c:pt idx="8">
                  <c:v>#N/A</c:v>
                </c:pt>
                <c:pt idx="9">
                  <c:v>#N/A</c:v>
                </c:pt>
                <c:pt idx="10">
                  <c:v>677</c:v>
                </c:pt>
                <c:pt idx="11">
                  <c:v>#N/A</c:v>
                </c:pt>
                <c:pt idx="12">
                  <c:v>#N/A</c:v>
                </c:pt>
                <c:pt idx="13">
                  <c:v>665</c:v>
                </c:pt>
                <c:pt idx="14">
                  <c:v>#N/A</c:v>
                </c:pt>
              </c:numCache>
            </c:numRef>
          </c:val>
          <c:smooth val="0"/>
        </c:ser>
        <c:dLbls>
          <c:showLegendKey val="0"/>
          <c:showVal val="0"/>
          <c:showCatName val="0"/>
          <c:showSerName val="0"/>
          <c:showPercent val="0"/>
          <c:showBubbleSize val="0"/>
        </c:dLbls>
        <c:marker val="1"/>
        <c:smooth val="0"/>
        <c:axId val="324455712"/>
        <c:axId val="446664728"/>
      </c:lineChart>
      <c:catAx>
        <c:axId val="32445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46664728"/>
        <c:crosses val="autoZero"/>
        <c:auto val="1"/>
        <c:lblAlgn val="ctr"/>
        <c:lblOffset val="100"/>
        <c:tickLblSkip val="1"/>
        <c:tickMarkSkip val="1"/>
        <c:noMultiLvlLbl val="0"/>
      </c:catAx>
      <c:valAx>
        <c:axId val="446664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24455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12450</c:v>
                </c:pt>
                <c:pt idx="5">
                  <c:v>12243</c:v>
                </c:pt>
                <c:pt idx="8">
                  <c:v>12470</c:v>
                </c:pt>
                <c:pt idx="11">
                  <c:v>12034</c:v>
                </c:pt>
                <c:pt idx="14">
                  <c:v>12084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621</c:v>
                </c:pt>
                <c:pt idx="5">
                  <c:v>546</c:v>
                </c:pt>
                <c:pt idx="8">
                  <c:v>485</c:v>
                </c:pt>
                <c:pt idx="11">
                  <c:v>417</c:v>
                </c:pt>
                <c:pt idx="14">
                  <c:v>420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1852</c:v>
                </c:pt>
                <c:pt idx="5">
                  <c:v>2065</c:v>
                </c:pt>
                <c:pt idx="8">
                  <c:v>2380</c:v>
                </c:pt>
                <c:pt idx="11">
                  <c:v>2893</c:v>
                </c:pt>
                <c:pt idx="14">
                  <c:v>3169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527</c:v>
                </c:pt>
                <c:pt idx="3">
                  <c:v>413</c:v>
                </c:pt>
                <c:pt idx="6">
                  <c:v>364</c:v>
                </c:pt>
                <c:pt idx="9">
                  <c:v>175</c:v>
                </c:pt>
                <c:pt idx="12">
                  <c:v>195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954</c:v>
                </c:pt>
                <c:pt idx="3">
                  <c:v>891</c:v>
                </c:pt>
                <c:pt idx="6">
                  <c:v>761</c:v>
                </c:pt>
                <c:pt idx="9">
                  <c:v>627</c:v>
                </c:pt>
                <c:pt idx="12">
                  <c:v>484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7502</c:v>
                </c:pt>
                <c:pt idx="3">
                  <c:v>7042</c:v>
                </c:pt>
                <c:pt idx="6">
                  <c:v>7312</c:v>
                </c:pt>
                <c:pt idx="9">
                  <c:v>6544</c:v>
                </c:pt>
                <c:pt idx="12">
                  <c:v>6401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37</c:v>
                </c:pt>
                <c:pt idx="3">
                  <c:v>28</c:v>
                </c:pt>
                <c:pt idx="6">
                  <c:v>158</c:v>
                </c:pt>
                <c:pt idx="9">
                  <c:v>117</c:v>
                </c:pt>
                <c:pt idx="12">
                  <c:v>86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10540</c:v>
                </c:pt>
                <c:pt idx="3">
                  <c:v>9973</c:v>
                </c:pt>
                <c:pt idx="6">
                  <c:v>10195</c:v>
                </c:pt>
                <c:pt idx="9">
                  <c:v>9834</c:v>
                </c:pt>
                <c:pt idx="12">
                  <c:v>10349</c:v>
                </c:pt>
              </c:numCache>
            </c:numRef>
          </c:val>
        </c:ser>
        <c:dLbls>
          <c:showLegendKey val="0"/>
          <c:showVal val="0"/>
          <c:showCatName val="0"/>
          <c:showSerName val="0"/>
          <c:showPercent val="0"/>
          <c:showBubbleSize val="0"/>
        </c:dLbls>
        <c:gapWidth val="100"/>
        <c:overlap val="100"/>
        <c:axId val="247842912"/>
        <c:axId val="247843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4637</c:v>
                </c:pt>
                <c:pt idx="2">
                  <c:v>#N/A</c:v>
                </c:pt>
                <c:pt idx="3">
                  <c:v>#N/A</c:v>
                </c:pt>
                <c:pt idx="4">
                  <c:v>3493</c:v>
                </c:pt>
                <c:pt idx="5">
                  <c:v>#N/A</c:v>
                </c:pt>
                <c:pt idx="6">
                  <c:v>#N/A</c:v>
                </c:pt>
                <c:pt idx="7">
                  <c:v>3454</c:v>
                </c:pt>
                <c:pt idx="8">
                  <c:v>#N/A</c:v>
                </c:pt>
                <c:pt idx="9">
                  <c:v>#N/A</c:v>
                </c:pt>
                <c:pt idx="10">
                  <c:v>1954</c:v>
                </c:pt>
                <c:pt idx="11">
                  <c:v>#N/A</c:v>
                </c:pt>
                <c:pt idx="12">
                  <c:v>#N/A</c:v>
                </c:pt>
                <c:pt idx="13">
                  <c:v>1842</c:v>
                </c:pt>
                <c:pt idx="14">
                  <c:v>#N/A</c:v>
                </c:pt>
              </c:numCache>
            </c:numRef>
          </c:val>
          <c:smooth val="0"/>
        </c:ser>
        <c:dLbls>
          <c:showLegendKey val="0"/>
          <c:showVal val="0"/>
          <c:showCatName val="0"/>
          <c:showSerName val="0"/>
          <c:showPercent val="0"/>
          <c:showBubbleSize val="0"/>
        </c:dLbls>
        <c:marker val="1"/>
        <c:smooth val="0"/>
        <c:axId val="247842912"/>
        <c:axId val="247843304"/>
      </c:lineChart>
      <c:catAx>
        <c:axId val="247842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47843304"/>
        <c:crosses val="autoZero"/>
        <c:auto val="1"/>
        <c:lblAlgn val="ctr"/>
        <c:lblOffset val="100"/>
        <c:tickLblSkip val="1"/>
        <c:tickMarkSkip val="1"/>
        <c:noMultiLvlLbl val="0"/>
      </c:catAx>
      <c:valAx>
        <c:axId val="247843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7842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兵庫県神河町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12,083
12,056
202.23
9,019,690
8,831,169
171,067
5,364,240
10,348,977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16.1
43.7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水力発電所施設の償却資産の税収により、類似団体平均値並であるが、その税も年々減少しており、さらには人口減少と企業等の立地が進まない等により財政基盤が弱体化傾向にある。</a:t>
          </a:r>
          <a:endParaRPr lang="ja-JP" altLang="ja-JP" sz="1400">
            <a:effectLst/>
          </a:endParaRPr>
        </a:p>
        <a:p>
          <a:r>
            <a:rPr kumimoji="1" lang="ja-JP" altLang="ja-JP" sz="1100">
              <a:solidFill>
                <a:schemeClr val="dk1"/>
              </a:solidFill>
              <a:effectLst/>
              <a:latin typeface="+mn-lt"/>
              <a:ea typeface="+mn-ea"/>
              <a:cs typeface="+mn-cs"/>
            </a:rPr>
            <a:t>　今後においても行財政の集中改革プランに沿った施策の見直し等徹底した歳出の削減及び、税収の徴収強化など歳入の確保を図り財政基盤の強化に努める。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128815</xdr:rowOff>
    </xdr:from>
    <xdr:to>
      <xdr:col>7</xdr:col>
      <xdr:colOff>152400</xdr:colOff>
      <xdr:row>42</xdr:row>
      <xdr:rowOff>140305</xdr:rowOff>
    </xdr:to>
    <xdr:cxnSp macro="">
      <xdr:nvCxnSpPr>
        <xdr:cNvPr id="68" name="直線コネクタ 67"/>
        <xdr:cNvCxnSpPr/>
      </xdr:nvCxnSpPr>
      <xdr:spPr>
        <a:xfrm>
          <a:off x="4114800" y="732971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117324</xdr:rowOff>
    </xdr:from>
    <xdr:to>
      <xdr:col>6</xdr:col>
      <xdr:colOff>0</xdr:colOff>
      <xdr:row>42</xdr:row>
      <xdr:rowOff>128815</xdr:rowOff>
    </xdr:to>
    <xdr:cxnSp macro="">
      <xdr:nvCxnSpPr>
        <xdr:cNvPr id="71" name="直線コネクタ 70"/>
        <xdr:cNvCxnSpPr/>
      </xdr:nvCxnSpPr>
      <xdr:spPr>
        <a:xfrm>
          <a:off x="3225800" y="7318224"/>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3" name="テキスト ボックス 72"/>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94343</xdr:rowOff>
    </xdr:from>
    <xdr:to>
      <xdr:col>4</xdr:col>
      <xdr:colOff>482600</xdr:colOff>
      <xdr:row>42</xdr:row>
      <xdr:rowOff>117324</xdr:rowOff>
    </xdr:to>
    <xdr:cxnSp macro="">
      <xdr:nvCxnSpPr>
        <xdr:cNvPr id="74" name="直線コネクタ 73"/>
        <xdr:cNvCxnSpPr/>
      </xdr:nvCxnSpPr>
      <xdr:spPr>
        <a:xfrm>
          <a:off x="2336800" y="7295243"/>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152901</xdr:rowOff>
    </xdr:from>
    <xdr:ext cx="762000" cy="259045"/>
    <xdr:sp macro="" textlink="">
      <xdr:nvSpPr>
        <xdr:cNvPr id="76" name="テキスト ボックス 75"/>
        <xdr:cNvSpPr txBox="1"/>
      </xdr:nvSpPr>
      <xdr:spPr>
        <a:xfrm>
          <a:off x="2844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71362</xdr:rowOff>
    </xdr:from>
    <xdr:to>
      <xdr:col>3</xdr:col>
      <xdr:colOff>279400</xdr:colOff>
      <xdr:row>42</xdr:row>
      <xdr:rowOff>94343</xdr:rowOff>
    </xdr:to>
    <xdr:cxnSp macro="">
      <xdr:nvCxnSpPr>
        <xdr:cNvPr id="77" name="直線コネクタ 76"/>
        <xdr:cNvCxnSpPr/>
      </xdr:nvCxnSpPr>
      <xdr:spPr>
        <a:xfrm>
          <a:off x="1447800" y="72722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79" name="テキスト ボックス 78"/>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89505</xdr:rowOff>
    </xdr:from>
    <xdr:to>
      <xdr:col>7</xdr:col>
      <xdr:colOff>203200</xdr:colOff>
      <xdr:row>43</xdr:row>
      <xdr:rowOff>19655</xdr:rowOff>
    </xdr:to>
    <xdr:sp macro="" textlink="">
      <xdr:nvSpPr>
        <xdr:cNvPr id="87" name="円/楕円 86"/>
        <xdr:cNvSpPr/>
      </xdr:nvSpPr>
      <xdr:spPr>
        <a:xfrm>
          <a:off x="4902200" y="729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61582</xdr:rowOff>
    </xdr:from>
    <xdr:ext cx="762000" cy="259045"/>
    <xdr:sp macro="" textlink="">
      <xdr:nvSpPr>
        <xdr:cNvPr id="88" name="財政力該当値テキスト"/>
        <xdr:cNvSpPr txBox="1"/>
      </xdr:nvSpPr>
      <xdr:spPr>
        <a:xfrm>
          <a:off x="5041900" y="7262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78015</xdr:rowOff>
    </xdr:from>
    <xdr:to>
      <xdr:col>6</xdr:col>
      <xdr:colOff>50800</xdr:colOff>
      <xdr:row>43</xdr:row>
      <xdr:rowOff>8165</xdr:rowOff>
    </xdr:to>
    <xdr:sp macro="" textlink="">
      <xdr:nvSpPr>
        <xdr:cNvPr id="89" name="円/楕円 88"/>
        <xdr:cNvSpPr/>
      </xdr:nvSpPr>
      <xdr:spPr>
        <a:xfrm>
          <a:off x="4064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90" name="テキスト ボックス 89"/>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66524</xdr:rowOff>
    </xdr:from>
    <xdr:to>
      <xdr:col>4</xdr:col>
      <xdr:colOff>533400</xdr:colOff>
      <xdr:row>42</xdr:row>
      <xdr:rowOff>168124</xdr:rowOff>
    </xdr:to>
    <xdr:sp macro="" textlink="">
      <xdr:nvSpPr>
        <xdr:cNvPr id="91" name="円/楕円 90"/>
        <xdr:cNvSpPr/>
      </xdr:nvSpPr>
      <xdr:spPr>
        <a:xfrm>
          <a:off x="3175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92" name="テキスト ボックス 91"/>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43543</xdr:rowOff>
    </xdr:from>
    <xdr:to>
      <xdr:col>3</xdr:col>
      <xdr:colOff>330200</xdr:colOff>
      <xdr:row>42</xdr:row>
      <xdr:rowOff>145143</xdr:rowOff>
    </xdr:to>
    <xdr:sp macro="" textlink="">
      <xdr:nvSpPr>
        <xdr:cNvPr id="93" name="円/楕円 92"/>
        <xdr:cNvSpPr/>
      </xdr:nvSpPr>
      <xdr:spPr>
        <a:xfrm>
          <a:off x="2286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155320</xdr:rowOff>
    </xdr:from>
    <xdr:ext cx="762000" cy="259045"/>
    <xdr:sp macro="" textlink="">
      <xdr:nvSpPr>
        <xdr:cNvPr id="94" name="テキスト ボックス 93"/>
        <xdr:cNvSpPr txBox="1"/>
      </xdr:nvSpPr>
      <xdr:spPr>
        <a:xfrm>
          <a:off x="1955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20562</xdr:rowOff>
    </xdr:from>
    <xdr:to>
      <xdr:col>2</xdr:col>
      <xdr:colOff>127000</xdr:colOff>
      <xdr:row>42</xdr:row>
      <xdr:rowOff>122162</xdr:rowOff>
    </xdr:to>
    <xdr:sp macro="" textlink="">
      <xdr:nvSpPr>
        <xdr:cNvPr id="95" name="円/楕円 94"/>
        <xdr:cNvSpPr/>
      </xdr:nvSpPr>
      <xdr:spPr>
        <a:xfrm>
          <a:off x="1397000" y="722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106939</xdr:rowOff>
    </xdr:from>
    <xdr:ext cx="762000" cy="259045"/>
    <xdr:sp macro="" textlink="">
      <xdr:nvSpPr>
        <xdr:cNvPr id="96" name="テキスト ボックス 95"/>
        <xdr:cNvSpPr txBox="1"/>
      </xdr:nvSpPr>
      <xdr:spPr>
        <a:xfrm>
          <a:off x="1066800" y="730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水力発電所施設の償却資産の減収により地方税及び地方譲与税が減少して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普通交付税が増加したものの、歳入の経常一般財源が減少してきている。歳出における人件費</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物件費・扶助費</a:t>
          </a:r>
          <a:r>
            <a:rPr kumimoji="1" lang="ja-JP" altLang="en-US" sz="1100">
              <a:solidFill>
                <a:schemeClr val="dk1"/>
              </a:solidFill>
              <a:effectLst/>
              <a:latin typeface="+mn-lt"/>
              <a:ea typeface="+mn-ea"/>
              <a:cs typeface="+mn-cs"/>
            </a:rPr>
            <a:t>・繰出金</a:t>
          </a:r>
          <a:r>
            <a:rPr kumimoji="1" lang="ja-JP" altLang="ja-JP" sz="1100">
              <a:solidFill>
                <a:schemeClr val="dk1"/>
              </a:solidFill>
              <a:effectLst/>
              <a:latin typeface="+mn-lt"/>
              <a:ea typeface="+mn-ea"/>
              <a:cs typeface="+mn-cs"/>
            </a:rPr>
            <a:t>は増加傾向</a:t>
          </a:r>
          <a:r>
            <a:rPr kumimoji="1" lang="ja-JP" altLang="en-US" sz="1100">
              <a:solidFill>
                <a:schemeClr val="dk1"/>
              </a:solidFill>
              <a:effectLst/>
              <a:latin typeface="+mn-lt"/>
              <a:ea typeface="+mn-ea"/>
              <a:cs typeface="+mn-cs"/>
            </a:rPr>
            <a:t>にあり、</a:t>
          </a:r>
          <a:r>
            <a:rPr kumimoji="1" lang="ja-JP" altLang="ja-JP" sz="1100">
              <a:solidFill>
                <a:schemeClr val="dk1"/>
              </a:solidFill>
              <a:effectLst/>
              <a:latin typeface="+mn-lt"/>
              <a:ea typeface="+mn-ea"/>
              <a:cs typeface="+mn-cs"/>
            </a:rPr>
            <a:t>歳出の経常一般財源は昨年度より</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している。このように、歳入経常一般財源は減少傾向にあるが、歳出</a:t>
          </a:r>
          <a:r>
            <a:rPr kumimoji="1" lang="ja-JP" altLang="en-US" sz="1100">
              <a:solidFill>
                <a:schemeClr val="dk1"/>
              </a:solidFill>
              <a:effectLst/>
              <a:latin typeface="+mn-lt"/>
              <a:ea typeface="+mn-ea"/>
              <a:cs typeface="+mn-cs"/>
            </a:rPr>
            <a:t>が増加しているので</a:t>
          </a:r>
          <a:r>
            <a:rPr kumimoji="1" lang="ja-JP" altLang="ja-JP" sz="1100">
              <a:solidFill>
                <a:schemeClr val="dk1"/>
              </a:solidFill>
              <a:effectLst/>
              <a:latin typeface="+mn-lt"/>
              <a:ea typeface="+mn-ea"/>
              <a:cs typeface="+mn-cs"/>
            </a:rPr>
            <a:t>、比率は</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ており</a:t>
          </a:r>
          <a:r>
            <a:rPr kumimoji="1" lang="ja-JP" altLang="ja-JP" sz="1100">
              <a:solidFill>
                <a:schemeClr val="dk1"/>
              </a:solidFill>
              <a:effectLst/>
              <a:latin typeface="+mn-lt"/>
              <a:ea typeface="+mn-ea"/>
              <a:cs typeface="+mn-cs"/>
            </a:rPr>
            <a:t>、依然として高い水準にあり類似団体平均を</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０ポイント上回っている。引き続き、行財政の集中改革プランに掲げたとおり給与の適正化等による総人件費の削減、新規発行債の抑制による公債費の削減、施設の維持管理等の見直しなど徹底した取り組みを通じて比率の改善を図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32808</xdr:rowOff>
    </xdr:from>
    <xdr:to>
      <xdr:col>7</xdr:col>
      <xdr:colOff>152400</xdr:colOff>
      <xdr:row>65</xdr:row>
      <xdr:rowOff>48895</xdr:rowOff>
    </xdr:to>
    <xdr:cxnSp macro="">
      <xdr:nvCxnSpPr>
        <xdr:cNvPr id="131" name="直線コネクタ 130"/>
        <xdr:cNvCxnSpPr/>
      </xdr:nvCxnSpPr>
      <xdr:spPr>
        <a:xfrm>
          <a:off x="4114800" y="11177058"/>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65422</xdr:rowOff>
    </xdr:from>
    <xdr:ext cx="762000" cy="259045"/>
    <xdr:sp macro="" textlink="">
      <xdr:nvSpPr>
        <xdr:cNvPr id="132" name="財政構造の弾力性平均値テキスト"/>
        <xdr:cNvSpPr txBox="1"/>
      </xdr:nvSpPr>
      <xdr:spPr>
        <a:xfrm>
          <a:off x="5041900" y="10866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32808</xdr:rowOff>
    </xdr:from>
    <xdr:to>
      <xdr:col>6</xdr:col>
      <xdr:colOff>0</xdr:colOff>
      <xdr:row>65</xdr:row>
      <xdr:rowOff>93133</xdr:rowOff>
    </xdr:to>
    <xdr:cxnSp macro="">
      <xdr:nvCxnSpPr>
        <xdr:cNvPr id="134" name="直線コネクタ 133"/>
        <xdr:cNvCxnSpPr/>
      </xdr:nvCxnSpPr>
      <xdr:spPr>
        <a:xfrm flipV="1">
          <a:off x="3225800" y="111770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93133</xdr:rowOff>
    </xdr:from>
    <xdr:to>
      <xdr:col>4</xdr:col>
      <xdr:colOff>482600</xdr:colOff>
      <xdr:row>65</xdr:row>
      <xdr:rowOff>169545</xdr:rowOff>
    </xdr:to>
    <xdr:cxnSp macro="">
      <xdr:nvCxnSpPr>
        <xdr:cNvPr id="137" name="直線コネクタ 136"/>
        <xdr:cNvCxnSpPr/>
      </xdr:nvCxnSpPr>
      <xdr:spPr>
        <a:xfrm flipV="1">
          <a:off x="2336800" y="11237383"/>
          <a:ext cx="8890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44873</xdr:rowOff>
    </xdr:from>
    <xdr:to>
      <xdr:col>3</xdr:col>
      <xdr:colOff>279400</xdr:colOff>
      <xdr:row>65</xdr:row>
      <xdr:rowOff>169545</xdr:rowOff>
    </xdr:to>
    <xdr:cxnSp macro="">
      <xdr:nvCxnSpPr>
        <xdr:cNvPr id="140" name="直線コネクタ 139"/>
        <xdr:cNvCxnSpPr/>
      </xdr:nvCxnSpPr>
      <xdr:spPr>
        <a:xfrm>
          <a:off x="1447800" y="11189123"/>
          <a:ext cx="889000" cy="12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44" name="テキスト ボックス 143"/>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169545</xdr:rowOff>
    </xdr:from>
    <xdr:to>
      <xdr:col>7</xdr:col>
      <xdr:colOff>203200</xdr:colOff>
      <xdr:row>65</xdr:row>
      <xdr:rowOff>99695</xdr:rowOff>
    </xdr:to>
    <xdr:sp macro="" textlink="">
      <xdr:nvSpPr>
        <xdr:cNvPr id="150" name="円/楕円 149"/>
        <xdr:cNvSpPr/>
      </xdr:nvSpPr>
      <xdr:spPr>
        <a:xfrm>
          <a:off x="4902200" y="1114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141622</xdr:rowOff>
    </xdr:from>
    <xdr:ext cx="762000" cy="259045"/>
    <xdr:sp macro="" textlink="">
      <xdr:nvSpPr>
        <xdr:cNvPr id="151" name="財政構造の弾力性該当値テキスト"/>
        <xdr:cNvSpPr txBox="1"/>
      </xdr:nvSpPr>
      <xdr:spPr>
        <a:xfrm>
          <a:off x="5041900" y="11114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153458</xdr:rowOff>
    </xdr:from>
    <xdr:to>
      <xdr:col>6</xdr:col>
      <xdr:colOff>50800</xdr:colOff>
      <xdr:row>65</xdr:row>
      <xdr:rowOff>83608</xdr:rowOff>
    </xdr:to>
    <xdr:sp macro="" textlink="">
      <xdr:nvSpPr>
        <xdr:cNvPr id="152" name="円/楕円 151"/>
        <xdr:cNvSpPr/>
      </xdr:nvSpPr>
      <xdr:spPr>
        <a:xfrm>
          <a:off x="4064000" y="1112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68385</xdr:rowOff>
    </xdr:from>
    <xdr:ext cx="736600" cy="259045"/>
    <xdr:sp macro="" textlink="">
      <xdr:nvSpPr>
        <xdr:cNvPr id="153" name="テキスト ボックス 152"/>
        <xdr:cNvSpPr txBox="1"/>
      </xdr:nvSpPr>
      <xdr:spPr>
        <a:xfrm>
          <a:off x="3733800" y="11212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42333</xdr:rowOff>
    </xdr:from>
    <xdr:to>
      <xdr:col>4</xdr:col>
      <xdr:colOff>533400</xdr:colOff>
      <xdr:row>65</xdr:row>
      <xdr:rowOff>143933</xdr:rowOff>
    </xdr:to>
    <xdr:sp macro="" textlink="">
      <xdr:nvSpPr>
        <xdr:cNvPr id="154" name="円/楕円 153"/>
        <xdr:cNvSpPr/>
      </xdr:nvSpPr>
      <xdr:spPr>
        <a:xfrm>
          <a:off x="3175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128710</xdr:rowOff>
    </xdr:from>
    <xdr:ext cx="762000" cy="259045"/>
    <xdr:sp macro="" textlink="">
      <xdr:nvSpPr>
        <xdr:cNvPr id="155" name="テキスト ボックス 154"/>
        <xdr:cNvSpPr txBox="1"/>
      </xdr:nvSpPr>
      <xdr:spPr>
        <a:xfrm>
          <a:off x="2844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118745</xdr:rowOff>
    </xdr:from>
    <xdr:to>
      <xdr:col>3</xdr:col>
      <xdr:colOff>330200</xdr:colOff>
      <xdr:row>66</xdr:row>
      <xdr:rowOff>48895</xdr:rowOff>
    </xdr:to>
    <xdr:sp macro="" textlink="">
      <xdr:nvSpPr>
        <xdr:cNvPr id="156" name="円/楕円 155"/>
        <xdr:cNvSpPr/>
      </xdr:nvSpPr>
      <xdr:spPr>
        <a:xfrm>
          <a:off x="2286000" y="11262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33672</xdr:rowOff>
    </xdr:from>
    <xdr:ext cx="762000" cy="259045"/>
    <xdr:sp macro="" textlink="">
      <xdr:nvSpPr>
        <xdr:cNvPr id="157" name="テキスト ボックス 156"/>
        <xdr:cNvSpPr txBox="1"/>
      </xdr:nvSpPr>
      <xdr:spPr>
        <a:xfrm>
          <a:off x="1955800" y="1134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165523</xdr:rowOff>
    </xdr:from>
    <xdr:to>
      <xdr:col>2</xdr:col>
      <xdr:colOff>127000</xdr:colOff>
      <xdr:row>65</xdr:row>
      <xdr:rowOff>95673</xdr:rowOff>
    </xdr:to>
    <xdr:sp macro="" textlink="">
      <xdr:nvSpPr>
        <xdr:cNvPr id="158" name="円/楕円 157"/>
        <xdr:cNvSpPr/>
      </xdr:nvSpPr>
      <xdr:spPr>
        <a:xfrm>
          <a:off x="1397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80450</xdr:rowOff>
    </xdr:from>
    <xdr:ext cx="762000" cy="259045"/>
    <xdr:sp macro="" textlink="">
      <xdr:nvSpPr>
        <xdr:cNvPr id="159" name="テキスト ボックス 158"/>
        <xdr:cNvSpPr txBox="1"/>
      </xdr:nvSpPr>
      <xdr:spPr>
        <a:xfrm>
          <a:off x="1066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[191,001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類似団体と比較して多額となっているのは、人件費で職員数が類似団体より多いことと、物件費における施設の維持管理経費などが多いためと考えられる。</a:t>
          </a:r>
          <a:endParaRPr lang="ja-JP" altLang="ja-JP" sz="1400">
            <a:effectLst/>
          </a:endParaRPr>
        </a:p>
        <a:p>
          <a:r>
            <a:rPr kumimoji="1" lang="ja-JP" altLang="ja-JP" sz="1100">
              <a:solidFill>
                <a:schemeClr val="dk1"/>
              </a:solidFill>
              <a:effectLst/>
              <a:latin typeface="+mn-lt"/>
              <a:ea typeface="+mn-ea"/>
              <a:cs typeface="+mn-cs"/>
            </a:rPr>
            <a:t>　引き続き、行財政の集中改革プランに沿い、徹底した定員管理と給与の適正化、事務事業の見直しと重複する施設の管理方法の検討などの取り組みを通じて削減していく方針である。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25760</xdr:rowOff>
    </xdr:from>
    <xdr:to>
      <xdr:col>7</xdr:col>
      <xdr:colOff>152400</xdr:colOff>
      <xdr:row>83</xdr:row>
      <xdr:rowOff>89920</xdr:rowOff>
    </xdr:to>
    <xdr:cxnSp macro="">
      <xdr:nvCxnSpPr>
        <xdr:cNvPr id="192" name="直線コネクタ 191"/>
        <xdr:cNvCxnSpPr/>
      </xdr:nvCxnSpPr>
      <xdr:spPr>
        <a:xfrm>
          <a:off x="4114800" y="14256110"/>
          <a:ext cx="838200" cy="64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25760</xdr:rowOff>
    </xdr:from>
    <xdr:to>
      <xdr:col>6</xdr:col>
      <xdr:colOff>0</xdr:colOff>
      <xdr:row>83</xdr:row>
      <xdr:rowOff>54470</xdr:rowOff>
    </xdr:to>
    <xdr:cxnSp macro="">
      <xdr:nvCxnSpPr>
        <xdr:cNvPr id="195" name="直線コネクタ 194"/>
        <xdr:cNvCxnSpPr/>
      </xdr:nvCxnSpPr>
      <xdr:spPr>
        <a:xfrm flipV="1">
          <a:off x="3225800" y="14256110"/>
          <a:ext cx="889000" cy="28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54470</xdr:rowOff>
    </xdr:from>
    <xdr:to>
      <xdr:col>4</xdr:col>
      <xdr:colOff>482600</xdr:colOff>
      <xdr:row>83</xdr:row>
      <xdr:rowOff>69709</xdr:rowOff>
    </xdr:to>
    <xdr:cxnSp macro="">
      <xdr:nvCxnSpPr>
        <xdr:cNvPr id="198" name="直線コネクタ 197"/>
        <xdr:cNvCxnSpPr/>
      </xdr:nvCxnSpPr>
      <xdr:spPr>
        <a:xfrm flipV="1">
          <a:off x="2336800" y="1428482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15461</xdr:rowOff>
    </xdr:from>
    <xdr:to>
      <xdr:col>3</xdr:col>
      <xdr:colOff>279400</xdr:colOff>
      <xdr:row>83</xdr:row>
      <xdr:rowOff>69709</xdr:rowOff>
    </xdr:to>
    <xdr:cxnSp macro="">
      <xdr:nvCxnSpPr>
        <xdr:cNvPr id="201" name="直線コネクタ 200"/>
        <xdr:cNvCxnSpPr/>
      </xdr:nvCxnSpPr>
      <xdr:spPr>
        <a:xfrm>
          <a:off x="1447800" y="14245811"/>
          <a:ext cx="889000" cy="54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39120</xdr:rowOff>
    </xdr:from>
    <xdr:to>
      <xdr:col>7</xdr:col>
      <xdr:colOff>203200</xdr:colOff>
      <xdr:row>83</xdr:row>
      <xdr:rowOff>140720</xdr:rowOff>
    </xdr:to>
    <xdr:sp macro="" textlink="">
      <xdr:nvSpPr>
        <xdr:cNvPr id="211" name="円/楕円 210"/>
        <xdr:cNvSpPr/>
      </xdr:nvSpPr>
      <xdr:spPr>
        <a:xfrm>
          <a:off x="4902200" y="14269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11197</xdr:rowOff>
    </xdr:from>
    <xdr:ext cx="762000" cy="259045"/>
    <xdr:sp macro="" textlink="">
      <xdr:nvSpPr>
        <xdr:cNvPr id="212" name="人件費・物件費等の状況該当値テキスト"/>
        <xdr:cNvSpPr txBox="1"/>
      </xdr:nvSpPr>
      <xdr:spPr>
        <a:xfrm>
          <a:off x="5041900" y="1424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191,001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146410</xdr:rowOff>
    </xdr:from>
    <xdr:to>
      <xdr:col>6</xdr:col>
      <xdr:colOff>50800</xdr:colOff>
      <xdr:row>83</xdr:row>
      <xdr:rowOff>76560</xdr:rowOff>
    </xdr:to>
    <xdr:sp macro="" textlink="">
      <xdr:nvSpPr>
        <xdr:cNvPr id="213" name="円/楕円 212"/>
        <xdr:cNvSpPr/>
      </xdr:nvSpPr>
      <xdr:spPr>
        <a:xfrm>
          <a:off x="4064000" y="1420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61337</xdr:rowOff>
    </xdr:from>
    <xdr:ext cx="736600" cy="259045"/>
    <xdr:sp macro="" textlink="">
      <xdr:nvSpPr>
        <xdr:cNvPr id="214" name="テキスト ボックス 213"/>
        <xdr:cNvSpPr txBox="1"/>
      </xdr:nvSpPr>
      <xdr:spPr>
        <a:xfrm>
          <a:off x="3733800" y="14291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177,706</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3670</xdr:rowOff>
    </xdr:from>
    <xdr:to>
      <xdr:col>4</xdr:col>
      <xdr:colOff>533400</xdr:colOff>
      <xdr:row>83</xdr:row>
      <xdr:rowOff>105270</xdr:rowOff>
    </xdr:to>
    <xdr:sp macro="" textlink="">
      <xdr:nvSpPr>
        <xdr:cNvPr id="215" name="円/楕円 214"/>
        <xdr:cNvSpPr/>
      </xdr:nvSpPr>
      <xdr:spPr>
        <a:xfrm>
          <a:off x="3175000" y="1423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90047</xdr:rowOff>
    </xdr:from>
    <xdr:ext cx="762000" cy="259045"/>
    <xdr:sp macro="" textlink="">
      <xdr:nvSpPr>
        <xdr:cNvPr id="216" name="テキスト ボックス 215"/>
        <xdr:cNvSpPr txBox="1"/>
      </xdr:nvSpPr>
      <xdr:spPr>
        <a:xfrm>
          <a:off x="2844800" y="1432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183,655</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18909</xdr:rowOff>
    </xdr:from>
    <xdr:to>
      <xdr:col>3</xdr:col>
      <xdr:colOff>330200</xdr:colOff>
      <xdr:row>83</xdr:row>
      <xdr:rowOff>120509</xdr:rowOff>
    </xdr:to>
    <xdr:sp macro="" textlink="">
      <xdr:nvSpPr>
        <xdr:cNvPr id="217" name="円/楕円 216"/>
        <xdr:cNvSpPr/>
      </xdr:nvSpPr>
      <xdr:spPr>
        <a:xfrm>
          <a:off x="2286000" y="1424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105286</xdr:rowOff>
    </xdr:from>
    <xdr:ext cx="762000" cy="259045"/>
    <xdr:sp macro="" textlink="">
      <xdr:nvSpPr>
        <xdr:cNvPr id="218" name="テキスト ボックス 217"/>
        <xdr:cNvSpPr txBox="1"/>
      </xdr:nvSpPr>
      <xdr:spPr>
        <a:xfrm>
          <a:off x="1955800" y="14335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186,813</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136111</xdr:rowOff>
    </xdr:from>
    <xdr:to>
      <xdr:col>2</xdr:col>
      <xdr:colOff>127000</xdr:colOff>
      <xdr:row>83</xdr:row>
      <xdr:rowOff>66261</xdr:rowOff>
    </xdr:to>
    <xdr:sp macro="" textlink="">
      <xdr:nvSpPr>
        <xdr:cNvPr id="219" name="円/楕円 218"/>
        <xdr:cNvSpPr/>
      </xdr:nvSpPr>
      <xdr:spPr>
        <a:xfrm>
          <a:off x="1397000" y="1419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51038</xdr:rowOff>
    </xdr:from>
    <xdr:ext cx="762000" cy="259045"/>
    <xdr:sp macro="" textlink="">
      <xdr:nvSpPr>
        <xdr:cNvPr id="220" name="テキスト ボックス 219"/>
        <xdr:cNvSpPr txBox="1"/>
      </xdr:nvSpPr>
      <xdr:spPr>
        <a:xfrm>
          <a:off x="1066800" y="1428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175,572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現在の一般行政職員の構成は、新規採用を最小人数としているため高齢化の傾向にあり、また管理職の多くが高卒者であることから指数を押し上げる要因となっている。その結果、類似団体平均より、</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９</a:t>
          </a:r>
          <a:r>
            <a:rPr kumimoji="1" lang="ja-JP" altLang="ja-JP" sz="1100">
              <a:solidFill>
                <a:schemeClr val="dk1"/>
              </a:solidFill>
              <a:effectLst/>
              <a:latin typeface="+mn-lt"/>
              <a:ea typeface="+mn-ea"/>
              <a:cs typeface="+mn-cs"/>
            </a:rPr>
            <a:t>ポイント上回り高い数値となっている。今後は、より一層の給与の適正化に努めることにより改善を図る。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544</xdr:rowOff>
    </xdr:from>
    <xdr:to>
      <xdr:col>24</xdr:col>
      <xdr:colOff>558800</xdr:colOff>
      <xdr:row>86</xdr:row>
      <xdr:rowOff>94706</xdr:rowOff>
    </xdr:to>
    <xdr:cxnSp macro="">
      <xdr:nvCxnSpPr>
        <xdr:cNvPr id="251" name="直線コネクタ 250"/>
        <xdr:cNvCxnSpPr/>
      </xdr:nvCxnSpPr>
      <xdr:spPr>
        <a:xfrm flipV="1">
          <a:off x="17018000" y="13887994"/>
          <a:ext cx="0" cy="9514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66783</xdr:rowOff>
    </xdr:from>
    <xdr:ext cx="762000" cy="259045"/>
    <xdr:sp macro="" textlink="">
      <xdr:nvSpPr>
        <xdr:cNvPr id="252" name="給与水準   （国との比較）最小値テキスト"/>
        <xdr:cNvSpPr txBox="1"/>
      </xdr:nvSpPr>
      <xdr:spPr>
        <a:xfrm>
          <a:off x="17106900" y="14811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86</xdr:row>
      <xdr:rowOff>94706</xdr:rowOff>
    </xdr:from>
    <xdr:to>
      <xdr:col>24</xdr:col>
      <xdr:colOff>647700</xdr:colOff>
      <xdr:row>86</xdr:row>
      <xdr:rowOff>94706</xdr:rowOff>
    </xdr:to>
    <xdr:cxnSp macro="">
      <xdr:nvCxnSpPr>
        <xdr:cNvPr id="253" name="直線コネクタ 252"/>
        <xdr:cNvCxnSpPr/>
      </xdr:nvCxnSpPr>
      <xdr:spPr>
        <a:xfrm>
          <a:off x="16929100" y="14839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86921</xdr:rowOff>
    </xdr:from>
    <xdr:ext cx="762000" cy="259045"/>
    <xdr:sp macro="" textlink="">
      <xdr:nvSpPr>
        <xdr:cNvPr id="254" name="給与水準   （国との比較）最大値テキスト"/>
        <xdr:cNvSpPr txBox="1"/>
      </xdr:nvSpPr>
      <xdr:spPr>
        <a:xfrm>
          <a:off x="17106900" y="1363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544</xdr:rowOff>
    </xdr:from>
    <xdr:to>
      <xdr:col>24</xdr:col>
      <xdr:colOff>647700</xdr:colOff>
      <xdr:row>81</xdr:row>
      <xdr:rowOff>544</xdr:rowOff>
    </xdr:to>
    <xdr:cxnSp macro="">
      <xdr:nvCxnSpPr>
        <xdr:cNvPr id="255" name="直線コネクタ 254"/>
        <xdr:cNvCxnSpPr/>
      </xdr:nvCxnSpPr>
      <xdr:spPr>
        <a:xfrm>
          <a:off x="16929100" y="1388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66221</xdr:rowOff>
    </xdr:from>
    <xdr:to>
      <xdr:col>24</xdr:col>
      <xdr:colOff>558800</xdr:colOff>
      <xdr:row>85</xdr:row>
      <xdr:rowOff>73116</xdr:rowOff>
    </xdr:to>
    <xdr:cxnSp macro="">
      <xdr:nvCxnSpPr>
        <xdr:cNvPr id="256" name="直線コネクタ 255"/>
        <xdr:cNvCxnSpPr/>
      </xdr:nvCxnSpPr>
      <xdr:spPr>
        <a:xfrm flipV="1">
          <a:off x="16179800" y="14639471"/>
          <a:ext cx="8382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3464</xdr:rowOff>
    </xdr:from>
    <xdr:ext cx="762000" cy="259045"/>
    <xdr:sp macro="" textlink="">
      <xdr:nvSpPr>
        <xdr:cNvPr id="257" name="給与水準   （国との比較）平均値テキスト"/>
        <xdr:cNvSpPr txBox="1"/>
      </xdr:nvSpPr>
      <xdr:spPr>
        <a:xfrm>
          <a:off x="17106900" y="142338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158387</xdr:rowOff>
    </xdr:from>
    <xdr:to>
      <xdr:col>24</xdr:col>
      <xdr:colOff>609600</xdr:colOff>
      <xdr:row>84</xdr:row>
      <xdr:rowOff>88537</xdr:rowOff>
    </xdr:to>
    <xdr:sp macro="" textlink="">
      <xdr:nvSpPr>
        <xdr:cNvPr id="258" name="フローチャート : 判断 257"/>
        <xdr:cNvSpPr/>
      </xdr:nvSpPr>
      <xdr:spPr>
        <a:xfrm>
          <a:off x="16967200" y="1438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73116</xdr:rowOff>
    </xdr:from>
    <xdr:to>
      <xdr:col>23</xdr:col>
      <xdr:colOff>406400</xdr:colOff>
      <xdr:row>88</xdr:row>
      <xdr:rowOff>117202</xdr:rowOff>
    </xdr:to>
    <xdr:cxnSp macro="">
      <xdr:nvCxnSpPr>
        <xdr:cNvPr id="259" name="直線コネクタ 258"/>
        <xdr:cNvCxnSpPr/>
      </xdr:nvCxnSpPr>
      <xdr:spPr>
        <a:xfrm flipV="1">
          <a:off x="15290800" y="14646366"/>
          <a:ext cx="889000" cy="558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158387</xdr:rowOff>
    </xdr:from>
    <xdr:to>
      <xdr:col>23</xdr:col>
      <xdr:colOff>457200</xdr:colOff>
      <xdr:row>84</xdr:row>
      <xdr:rowOff>88537</xdr:rowOff>
    </xdr:to>
    <xdr:sp macro="" textlink="">
      <xdr:nvSpPr>
        <xdr:cNvPr id="260" name="フローチャート : 判断 259"/>
        <xdr:cNvSpPr/>
      </xdr:nvSpPr>
      <xdr:spPr>
        <a:xfrm>
          <a:off x="16129000" y="1438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98714</xdr:rowOff>
    </xdr:from>
    <xdr:ext cx="736600" cy="259045"/>
    <xdr:sp macro="" textlink="">
      <xdr:nvSpPr>
        <xdr:cNvPr id="261" name="テキスト ボックス 260"/>
        <xdr:cNvSpPr txBox="1"/>
      </xdr:nvSpPr>
      <xdr:spPr>
        <a:xfrm>
          <a:off x="15798800" y="14157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117202</xdr:rowOff>
    </xdr:from>
    <xdr:to>
      <xdr:col>22</xdr:col>
      <xdr:colOff>203200</xdr:colOff>
      <xdr:row>88</xdr:row>
      <xdr:rowOff>151674</xdr:rowOff>
    </xdr:to>
    <xdr:cxnSp macro="">
      <xdr:nvCxnSpPr>
        <xdr:cNvPr id="262" name="直線コネクタ 261"/>
        <xdr:cNvCxnSpPr/>
      </xdr:nvCxnSpPr>
      <xdr:spPr>
        <a:xfrm flipV="1">
          <a:off x="14401800" y="15204802"/>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161108</xdr:rowOff>
    </xdr:from>
    <xdr:to>
      <xdr:col>22</xdr:col>
      <xdr:colOff>254000</xdr:colOff>
      <xdr:row>87</xdr:row>
      <xdr:rowOff>91258</xdr:rowOff>
    </xdr:to>
    <xdr:sp macro="" textlink="">
      <xdr:nvSpPr>
        <xdr:cNvPr id="263" name="フローチャート : 判断 262"/>
        <xdr:cNvSpPr/>
      </xdr:nvSpPr>
      <xdr:spPr>
        <a:xfrm>
          <a:off x="15240000" y="14905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101435</xdr:rowOff>
    </xdr:from>
    <xdr:ext cx="762000" cy="259045"/>
    <xdr:sp macro="" textlink="">
      <xdr:nvSpPr>
        <xdr:cNvPr id="264" name="テキスト ボックス 263"/>
        <xdr:cNvSpPr txBox="1"/>
      </xdr:nvSpPr>
      <xdr:spPr>
        <a:xfrm>
          <a:off x="14909800" y="1467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73116</xdr:rowOff>
    </xdr:from>
    <xdr:to>
      <xdr:col>21</xdr:col>
      <xdr:colOff>0</xdr:colOff>
      <xdr:row>88</xdr:row>
      <xdr:rowOff>151674</xdr:rowOff>
    </xdr:to>
    <xdr:cxnSp macro="">
      <xdr:nvCxnSpPr>
        <xdr:cNvPr id="265" name="直線コネクタ 264"/>
        <xdr:cNvCxnSpPr/>
      </xdr:nvCxnSpPr>
      <xdr:spPr>
        <a:xfrm>
          <a:off x="13512800" y="14646366"/>
          <a:ext cx="889000" cy="59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161108</xdr:rowOff>
    </xdr:from>
    <xdr:to>
      <xdr:col>21</xdr:col>
      <xdr:colOff>50800</xdr:colOff>
      <xdr:row>87</xdr:row>
      <xdr:rowOff>91258</xdr:rowOff>
    </xdr:to>
    <xdr:sp macro="" textlink="">
      <xdr:nvSpPr>
        <xdr:cNvPr id="266" name="フローチャート : 判断 265"/>
        <xdr:cNvSpPr/>
      </xdr:nvSpPr>
      <xdr:spPr>
        <a:xfrm>
          <a:off x="14351000" y="14905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101435</xdr:rowOff>
    </xdr:from>
    <xdr:ext cx="762000" cy="259045"/>
    <xdr:sp macro="" textlink="">
      <xdr:nvSpPr>
        <xdr:cNvPr id="267" name="テキスト ボックス 266"/>
        <xdr:cNvSpPr txBox="1"/>
      </xdr:nvSpPr>
      <xdr:spPr>
        <a:xfrm>
          <a:off x="14020800" y="1467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103232</xdr:rowOff>
    </xdr:from>
    <xdr:to>
      <xdr:col>19</xdr:col>
      <xdr:colOff>533400</xdr:colOff>
      <xdr:row>84</xdr:row>
      <xdr:rowOff>33382</xdr:rowOff>
    </xdr:to>
    <xdr:sp macro="" textlink="">
      <xdr:nvSpPr>
        <xdr:cNvPr id="268" name="フローチャート : 判断 267"/>
        <xdr:cNvSpPr/>
      </xdr:nvSpPr>
      <xdr:spPr>
        <a:xfrm>
          <a:off x="13462000" y="14333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43559</xdr:rowOff>
    </xdr:from>
    <xdr:ext cx="762000" cy="259045"/>
    <xdr:sp macro="" textlink="">
      <xdr:nvSpPr>
        <xdr:cNvPr id="269" name="テキスト ボックス 268"/>
        <xdr:cNvSpPr txBox="1"/>
      </xdr:nvSpPr>
      <xdr:spPr>
        <a:xfrm>
          <a:off x="13131800" y="1410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15421</xdr:rowOff>
    </xdr:from>
    <xdr:to>
      <xdr:col>24</xdr:col>
      <xdr:colOff>609600</xdr:colOff>
      <xdr:row>85</xdr:row>
      <xdr:rowOff>117021</xdr:rowOff>
    </xdr:to>
    <xdr:sp macro="" textlink="">
      <xdr:nvSpPr>
        <xdr:cNvPr id="275" name="円/楕円 274"/>
        <xdr:cNvSpPr/>
      </xdr:nvSpPr>
      <xdr:spPr>
        <a:xfrm>
          <a:off x="169672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158948</xdr:rowOff>
    </xdr:from>
    <xdr:ext cx="762000" cy="259045"/>
    <xdr:sp macro="" textlink="">
      <xdr:nvSpPr>
        <xdr:cNvPr id="276" name="給与水準   （国との比較）該当値テキスト"/>
        <xdr:cNvSpPr txBox="1"/>
      </xdr:nvSpPr>
      <xdr:spPr>
        <a:xfrm>
          <a:off x="17106900" y="1456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22316</xdr:rowOff>
    </xdr:from>
    <xdr:to>
      <xdr:col>23</xdr:col>
      <xdr:colOff>457200</xdr:colOff>
      <xdr:row>85</xdr:row>
      <xdr:rowOff>123916</xdr:rowOff>
    </xdr:to>
    <xdr:sp macro="" textlink="">
      <xdr:nvSpPr>
        <xdr:cNvPr id="277" name="円/楕円 276"/>
        <xdr:cNvSpPr/>
      </xdr:nvSpPr>
      <xdr:spPr>
        <a:xfrm>
          <a:off x="16129000" y="1459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108693</xdr:rowOff>
    </xdr:from>
    <xdr:ext cx="736600" cy="259045"/>
    <xdr:sp macro="" textlink="">
      <xdr:nvSpPr>
        <xdr:cNvPr id="278" name="テキスト ボックス 277"/>
        <xdr:cNvSpPr txBox="1"/>
      </xdr:nvSpPr>
      <xdr:spPr>
        <a:xfrm>
          <a:off x="15798800" y="14681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66402</xdr:rowOff>
    </xdr:from>
    <xdr:to>
      <xdr:col>22</xdr:col>
      <xdr:colOff>254000</xdr:colOff>
      <xdr:row>88</xdr:row>
      <xdr:rowOff>168002</xdr:rowOff>
    </xdr:to>
    <xdr:sp macro="" textlink="">
      <xdr:nvSpPr>
        <xdr:cNvPr id="279" name="円/楕円 278"/>
        <xdr:cNvSpPr/>
      </xdr:nvSpPr>
      <xdr:spPr>
        <a:xfrm>
          <a:off x="15240000" y="1515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152779</xdr:rowOff>
    </xdr:from>
    <xdr:ext cx="762000" cy="259045"/>
    <xdr:sp macro="" textlink="">
      <xdr:nvSpPr>
        <xdr:cNvPr id="280" name="テキスト ボックス 279"/>
        <xdr:cNvSpPr txBox="1"/>
      </xdr:nvSpPr>
      <xdr:spPr>
        <a:xfrm>
          <a:off x="14909800" y="15240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100874</xdr:rowOff>
    </xdr:from>
    <xdr:to>
      <xdr:col>21</xdr:col>
      <xdr:colOff>50800</xdr:colOff>
      <xdr:row>89</xdr:row>
      <xdr:rowOff>31024</xdr:rowOff>
    </xdr:to>
    <xdr:sp macro="" textlink="">
      <xdr:nvSpPr>
        <xdr:cNvPr id="281" name="円/楕円 280"/>
        <xdr:cNvSpPr/>
      </xdr:nvSpPr>
      <xdr:spPr>
        <a:xfrm>
          <a:off x="14351000" y="1518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15801</xdr:rowOff>
    </xdr:from>
    <xdr:ext cx="762000" cy="259045"/>
    <xdr:sp macro="" textlink="">
      <xdr:nvSpPr>
        <xdr:cNvPr id="282" name="テキスト ボックス 281"/>
        <xdr:cNvSpPr txBox="1"/>
      </xdr:nvSpPr>
      <xdr:spPr>
        <a:xfrm>
          <a:off x="14020800" y="1527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22316</xdr:rowOff>
    </xdr:from>
    <xdr:to>
      <xdr:col>19</xdr:col>
      <xdr:colOff>533400</xdr:colOff>
      <xdr:row>85</xdr:row>
      <xdr:rowOff>123916</xdr:rowOff>
    </xdr:to>
    <xdr:sp macro="" textlink="">
      <xdr:nvSpPr>
        <xdr:cNvPr id="283" name="円/楕円 282"/>
        <xdr:cNvSpPr/>
      </xdr:nvSpPr>
      <xdr:spPr>
        <a:xfrm>
          <a:off x="13462000" y="14595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108693</xdr:rowOff>
    </xdr:from>
    <xdr:ext cx="762000" cy="259045"/>
    <xdr:sp macro="" textlink="">
      <xdr:nvSpPr>
        <xdr:cNvPr id="284" name="テキスト ボックス 283"/>
        <xdr:cNvSpPr txBox="1"/>
      </xdr:nvSpPr>
      <xdr:spPr>
        <a:xfrm>
          <a:off x="13131800" y="14681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昨年度に比べ０．</a:t>
          </a:r>
          <a:r>
            <a:rPr kumimoji="1" lang="ja-JP" altLang="en-US" sz="1100">
              <a:solidFill>
                <a:schemeClr val="dk1"/>
              </a:solidFill>
              <a:effectLst/>
              <a:latin typeface="+mn-lt"/>
              <a:ea typeface="+mn-ea"/>
              <a:cs typeface="+mn-cs"/>
            </a:rPr>
            <a:t>４６</a:t>
          </a:r>
          <a:r>
            <a:rPr kumimoji="1" lang="ja-JP" altLang="ja-JP" sz="1100">
              <a:solidFill>
                <a:schemeClr val="dk1"/>
              </a:solidFill>
              <a:effectLst/>
              <a:latin typeface="+mn-lt"/>
              <a:ea typeface="+mn-ea"/>
              <a:cs typeface="+mn-cs"/>
            </a:rPr>
            <a:t>人</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し、類似団体平均値との比較でも０．</a:t>
          </a:r>
          <a:r>
            <a:rPr kumimoji="1" lang="ja-JP" altLang="en-US" sz="1100">
              <a:solidFill>
                <a:schemeClr val="dk1"/>
              </a:solidFill>
              <a:effectLst/>
              <a:latin typeface="+mn-lt"/>
              <a:ea typeface="+mn-ea"/>
              <a:cs typeface="+mn-cs"/>
            </a:rPr>
            <a:t>３８</a:t>
          </a:r>
          <a:r>
            <a:rPr kumimoji="1" lang="ja-JP" altLang="ja-JP" sz="1100">
              <a:solidFill>
                <a:schemeClr val="dk1"/>
              </a:solidFill>
              <a:effectLst/>
              <a:latin typeface="+mn-lt"/>
              <a:ea typeface="+mn-ea"/>
              <a:cs typeface="+mn-cs"/>
            </a:rPr>
            <a:t>人</a:t>
          </a:r>
          <a:r>
            <a:rPr kumimoji="1" lang="ja-JP" altLang="en-US" sz="1100">
              <a:solidFill>
                <a:schemeClr val="dk1"/>
              </a:solidFill>
              <a:effectLst/>
              <a:latin typeface="+mn-lt"/>
              <a:ea typeface="+mn-ea"/>
              <a:cs typeface="+mn-cs"/>
            </a:rPr>
            <a:t>となって</a:t>
          </a:r>
          <a:r>
            <a:rPr kumimoji="1" lang="ja-JP" altLang="ja-JP" sz="1100">
              <a:solidFill>
                <a:schemeClr val="dk1"/>
              </a:solidFill>
              <a:effectLst/>
              <a:latin typeface="+mn-lt"/>
              <a:ea typeface="+mn-ea"/>
              <a:cs typeface="+mn-cs"/>
            </a:rPr>
            <a:t>おり、着実に職員数は合併時より少なくなっている。今後もさらに定員適正化計画に沿い適正な定員管理に努め、「平成２</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年度～３３年度の</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年間で</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人（</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％）」の削減を図る。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1" name="直線コネクタ 300"/>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2" name="テキスト ボックス 301"/>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3" name="直線コネクタ 302"/>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4" name="テキスト ボックス 303"/>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5" name="直線コネクタ 304"/>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6" name="テキスト ボックス 305"/>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7" name="直線コネクタ 306"/>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8" name="テキスト ボックス 307"/>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11" name="直線コネクタ 310"/>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2"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3" name="直線コネクタ 312"/>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4"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5" name="直線コネクタ 314"/>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109728</xdr:rowOff>
    </xdr:from>
    <xdr:to>
      <xdr:col>24</xdr:col>
      <xdr:colOff>558800</xdr:colOff>
      <xdr:row>61</xdr:row>
      <xdr:rowOff>131928</xdr:rowOff>
    </xdr:to>
    <xdr:cxnSp macro="">
      <xdr:nvCxnSpPr>
        <xdr:cNvPr id="316" name="直線コネクタ 315"/>
        <xdr:cNvCxnSpPr/>
      </xdr:nvCxnSpPr>
      <xdr:spPr>
        <a:xfrm>
          <a:off x="16179800" y="10568178"/>
          <a:ext cx="838200" cy="2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79315</xdr:rowOff>
    </xdr:from>
    <xdr:ext cx="762000" cy="259045"/>
    <xdr:sp macro="" textlink="">
      <xdr:nvSpPr>
        <xdr:cNvPr id="317" name="定員管理の状況平均値テキスト"/>
        <xdr:cNvSpPr txBox="1"/>
      </xdr:nvSpPr>
      <xdr:spPr>
        <a:xfrm>
          <a:off x="17106900" y="10366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8" name="フローチャート : 判断 317"/>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109728</xdr:rowOff>
    </xdr:from>
    <xdr:to>
      <xdr:col>23</xdr:col>
      <xdr:colOff>406400</xdr:colOff>
      <xdr:row>61</xdr:row>
      <xdr:rowOff>113106</xdr:rowOff>
    </xdr:to>
    <xdr:cxnSp macro="">
      <xdr:nvCxnSpPr>
        <xdr:cNvPr id="319" name="直線コネクタ 318"/>
        <xdr:cNvCxnSpPr/>
      </xdr:nvCxnSpPr>
      <xdr:spPr>
        <a:xfrm flipV="1">
          <a:off x="15290800" y="10568178"/>
          <a:ext cx="889000" cy="3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20" name="フローチャート : 判断 319"/>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169257</xdr:rowOff>
    </xdr:from>
    <xdr:ext cx="736600" cy="259045"/>
    <xdr:sp macro="" textlink="">
      <xdr:nvSpPr>
        <xdr:cNvPr id="321" name="テキスト ボックス 320"/>
        <xdr:cNvSpPr txBox="1"/>
      </xdr:nvSpPr>
      <xdr:spPr>
        <a:xfrm>
          <a:off x="15798800" y="10284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113106</xdr:rowOff>
    </xdr:from>
    <xdr:to>
      <xdr:col>22</xdr:col>
      <xdr:colOff>203200</xdr:colOff>
      <xdr:row>61</xdr:row>
      <xdr:rowOff>145441</xdr:rowOff>
    </xdr:to>
    <xdr:cxnSp macro="">
      <xdr:nvCxnSpPr>
        <xdr:cNvPr id="322" name="直線コネクタ 321"/>
        <xdr:cNvCxnSpPr/>
      </xdr:nvCxnSpPr>
      <xdr:spPr>
        <a:xfrm flipV="1">
          <a:off x="14401800" y="10571556"/>
          <a:ext cx="889000" cy="32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3" name="フローチャート : 判断 322"/>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165879</xdr:rowOff>
    </xdr:from>
    <xdr:ext cx="762000" cy="259045"/>
    <xdr:sp macro="" textlink="">
      <xdr:nvSpPr>
        <xdr:cNvPr id="324" name="テキスト ボックス 323"/>
        <xdr:cNvSpPr txBox="1"/>
      </xdr:nvSpPr>
      <xdr:spPr>
        <a:xfrm>
          <a:off x="14909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145441</xdr:rowOff>
    </xdr:from>
    <xdr:to>
      <xdr:col>21</xdr:col>
      <xdr:colOff>0</xdr:colOff>
      <xdr:row>61</xdr:row>
      <xdr:rowOff>153645</xdr:rowOff>
    </xdr:to>
    <xdr:cxnSp macro="">
      <xdr:nvCxnSpPr>
        <xdr:cNvPr id="325" name="直線コネクタ 324"/>
        <xdr:cNvCxnSpPr/>
      </xdr:nvCxnSpPr>
      <xdr:spPr>
        <a:xfrm flipV="1">
          <a:off x="13512800" y="10603891"/>
          <a:ext cx="8890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6" name="フローチャート : 判断 325"/>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7" name="テキスト ボックス 326"/>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8" name="フローチャート : 判断 327"/>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166844</xdr:rowOff>
    </xdr:from>
    <xdr:ext cx="762000" cy="259045"/>
    <xdr:sp macro="" textlink="">
      <xdr:nvSpPr>
        <xdr:cNvPr id="329" name="テキスト ボックス 328"/>
        <xdr:cNvSpPr txBox="1"/>
      </xdr:nvSpPr>
      <xdr:spPr>
        <a:xfrm>
          <a:off x="13131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81128</xdr:rowOff>
    </xdr:from>
    <xdr:to>
      <xdr:col>24</xdr:col>
      <xdr:colOff>609600</xdr:colOff>
      <xdr:row>62</xdr:row>
      <xdr:rowOff>11278</xdr:rowOff>
    </xdr:to>
    <xdr:sp macro="" textlink="">
      <xdr:nvSpPr>
        <xdr:cNvPr id="335" name="円/楕円 334"/>
        <xdr:cNvSpPr/>
      </xdr:nvSpPr>
      <xdr:spPr>
        <a:xfrm>
          <a:off x="16967200" y="10539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53205</xdr:rowOff>
    </xdr:from>
    <xdr:ext cx="762000" cy="259045"/>
    <xdr:sp macro="" textlink="">
      <xdr:nvSpPr>
        <xdr:cNvPr id="336" name="定員管理の状況該当値テキスト"/>
        <xdr:cNvSpPr txBox="1"/>
      </xdr:nvSpPr>
      <xdr:spPr>
        <a:xfrm>
          <a:off x="17106900" y="10511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58928</xdr:rowOff>
    </xdr:from>
    <xdr:to>
      <xdr:col>23</xdr:col>
      <xdr:colOff>457200</xdr:colOff>
      <xdr:row>61</xdr:row>
      <xdr:rowOff>160528</xdr:rowOff>
    </xdr:to>
    <xdr:sp macro="" textlink="">
      <xdr:nvSpPr>
        <xdr:cNvPr id="337" name="円/楕円 336"/>
        <xdr:cNvSpPr/>
      </xdr:nvSpPr>
      <xdr:spPr>
        <a:xfrm>
          <a:off x="16129000" y="1051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145305</xdr:rowOff>
    </xdr:from>
    <xdr:ext cx="736600" cy="259045"/>
    <xdr:sp macro="" textlink="">
      <xdr:nvSpPr>
        <xdr:cNvPr id="338" name="テキスト ボックス 337"/>
        <xdr:cNvSpPr txBox="1"/>
      </xdr:nvSpPr>
      <xdr:spPr>
        <a:xfrm>
          <a:off x="15798800" y="10603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62306</xdr:rowOff>
    </xdr:from>
    <xdr:to>
      <xdr:col>22</xdr:col>
      <xdr:colOff>254000</xdr:colOff>
      <xdr:row>61</xdr:row>
      <xdr:rowOff>163906</xdr:rowOff>
    </xdr:to>
    <xdr:sp macro="" textlink="">
      <xdr:nvSpPr>
        <xdr:cNvPr id="339" name="円/楕円 338"/>
        <xdr:cNvSpPr/>
      </xdr:nvSpPr>
      <xdr:spPr>
        <a:xfrm>
          <a:off x="15240000" y="1052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148683</xdr:rowOff>
    </xdr:from>
    <xdr:ext cx="762000" cy="259045"/>
    <xdr:sp macro="" textlink="">
      <xdr:nvSpPr>
        <xdr:cNvPr id="340" name="テキスト ボックス 339"/>
        <xdr:cNvSpPr txBox="1"/>
      </xdr:nvSpPr>
      <xdr:spPr>
        <a:xfrm>
          <a:off x="14909800" y="1060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94641</xdr:rowOff>
    </xdr:from>
    <xdr:to>
      <xdr:col>21</xdr:col>
      <xdr:colOff>50800</xdr:colOff>
      <xdr:row>62</xdr:row>
      <xdr:rowOff>24791</xdr:rowOff>
    </xdr:to>
    <xdr:sp macro="" textlink="">
      <xdr:nvSpPr>
        <xdr:cNvPr id="341" name="円/楕円 340"/>
        <xdr:cNvSpPr/>
      </xdr:nvSpPr>
      <xdr:spPr>
        <a:xfrm>
          <a:off x="14351000" y="10553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9568</xdr:rowOff>
    </xdr:from>
    <xdr:ext cx="762000" cy="259045"/>
    <xdr:sp macro="" textlink="">
      <xdr:nvSpPr>
        <xdr:cNvPr id="342" name="テキスト ボックス 341"/>
        <xdr:cNvSpPr txBox="1"/>
      </xdr:nvSpPr>
      <xdr:spPr>
        <a:xfrm>
          <a:off x="14020800" y="1063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102845</xdr:rowOff>
    </xdr:from>
    <xdr:to>
      <xdr:col>19</xdr:col>
      <xdr:colOff>533400</xdr:colOff>
      <xdr:row>62</xdr:row>
      <xdr:rowOff>32995</xdr:rowOff>
    </xdr:to>
    <xdr:sp macro="" textlink="">
      <xdr:nvSpPr>
        <xdr:cNvPr id="343" name="円/楕円 342"/>
        <xdr:cNvSpPr/>
      </xdr:nvSpPr>
      <xdr:spPr>
        <a:xfrm>
          <a:off x="13462000" y="1056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17772</xdr:rowOff>
    </xdr:from>
    <xdr:ext cx="762000" cy="259045"/>
    <xdr:sp macro="" textlink="">
      <xdr:nvSpPr>
        <xdr:cNvPr id="344" name="テキスト ボックス 343"/>
        <xdr:cNvSpPr txBox="1"/>
      </xdr:nvSpPr>
      <xdr:spPr>
        <a:xfrm>
          <a:off x="13131800" y="10647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地方債の償還のピークが過ぎたことと、これまでの繰上償還による償還金の減少及び新規発行債の抑制により、比率は昨年度に比べ</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ポイント減少し、</a:t>
          </a:r>
          <a:r>
            <a:rPr kumimoji="1" lang="ja-JP" altLang="en-US" sz="1100">
              <a:solidFill>
                <a:schemeClr val="dk1"/>
              </a:solidFill>
              <a:effectLst/>
              <a:latin typeface="+mn-lt"/>
              <a:ea typeface="+mn-ea"/>
              <a:cs typeface="+mn-cs"/>
            </a:rPr>
            <a:t>着実に</a:t>
          </a:r>
          <a:r>
            <a:rPr kumimoji="1" lang="ja-JP" altLang="ja-JP" sz="1100">
              <a:solidFill>
                <a:schemeClr val="dk1"/>
              </a:solidFill>
              <a:effectLst/>
              <a:latin typeface="+mn-lt"/>
              <a:ea typeface="+mn-ea"/>
              <a:cs typeface="+mn-cs"/>
            </a:rPr>
            <a:t>改善</a:t>
          </a:r>
          <a:r>
            <a:rPr kumimoji="1" lang="ja-JP" altLang="en-US" sz="1100">
              <a:solidFill>
                <a:schemeClr val="dk1"/>
              </a:solidFill>
              <a:effectLst/>
              <a:latin typeface="+mn-lt"/>
              <a:ea typeface="+mn-ea"/>
              <a:cs typeface="+mn-cs"/>
            </a:rPr>
            <a:t>してきている。</a:t>
          </a:r>
          <a:endParaRPr lang="ja-JP" altLang="ja-JP" sz="1400">
            <a:effectLst/>
          </a:endParaRPr>
        </a:p>
        <a:p>
          <a:r>
            <a:rPr kumimoji="1" lang="ja-JP" altLang="ja-JP" sz="1100">
              <a:solidFill>
                <a:schemeClr val="dk1"/>
              </a:solidFill>
              <a:effectLst/>
              <a:latin typeface="+mn-lt"/>
              <a:ea typeface="+mn-ea"/>
              <a:cs typeface="+mn-cs"/>
            </a:rPr>
            <a:t>　しかし、類似団体と比較すると</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ポイント上回っていることから、今後も、投資的事業の計画的実施による新規発行債の抑制などの実行により、さらに比率の改善を図る。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1" name="直線コネクタ 360"/>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2" name="テキスト ボックス 361"/>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5" name="直線コネクタ 364"/>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6" name="テキスト ボックス 365"/>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76835</xdr:rowOff>
    </xdr:from>
    <xdr:to>
      <xdr:col>24</xdr:col>
      <xdr:colOff>558800</xdr:colOff>
      <xdr:row>43</xdr:row>
      <xdr:rowOff>28893</xdr:rowOff>
    </xdr:to>
    <xdr:cxnSp macro="">
      <xdr:nvCxnSpPr>
        <xdr:cNvPr id="369" name="直線コネクタ 368"/>
        <xdr:cNvCxnSpPr/>
      </xdr:nvCxnSpPr>
      <xdr:spPr>
        <a:xfrm flipV="1">
          <a:off x="17018000" y="6249035"/>
          <a:ext cx="0" cy="11522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970</xdr:rowOff>
    </xdr:from>
    <xdr:ext cx="762000" cy="259045"/>
    <xdr:sp macro="" textlink="">
      <xdr:nvSpPr>
        <xdr:cNvPr id="370" name="公債費負担の状況最小値テキスト"/>
        <xdr:cNvSpPr txBox="1"/>
      </xdr:nvSpPr>
      <xdr:spPr>
        <a:xfrm>
          <a:off x="17106900" y="737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28893</xdr:rowOff>
    </xdr:from>
    <xdr:to>
      <xdr:col>24</xdr:col>
      <xdr:colOff>647700</xdr:colOff>
      <xdr:row>43</xdr:row>
      <xdr:rowOff>28893</xdr:rowOff>
    </xdr:to>
    <xdr:cxnSp macro="">
      <xdr:nvCxnSpPr>
        <xdr:cNvPr id="371" name="直線コネクタ 370"/>
        <xdr:cNvCxnSpPr/>
      </xdr:nvCxnSpPr>
      <xdr:spPr>
        <a:xfrm>
          <a:off x="16929100" y="7401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163212</xdr:rowOff>
    </xdr:from>
    <xdr:ext cx="762000" cy="259045"/>
    <xdr:sp macro="" textlink="">
      <xdr:nvSpPr>
        <xdr:cNvPr id="372" name="公債費負担の状況最大値テキスト"/>
        <xdr:cNvSpPr txBox="1"/>
      </xdr:nvSpPr>
      <xdr:spPr>
        <a:xfrm>
          <a:off x="17106900" y="5992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76835</xdr:rowOff>
    </xdr:from>
    <xdr:to>
      <xdr:col>24</xdr:col>
      <xdr:colOff>647700</xdr:colOff>
      <xdr:row>36</xdr:row>
      <xdr:rowOff>76835</xdr:rowOff>
    </xdr:to>
    <xdr:cxnSp macro="">
      <xdr:nvCxnSpPr>
        <xdr:cNvPr id="373" name="直線コネクタ 372"/>
        <xdr:cNvCxnSpPr/>
      </xdr:nvCxnSpPr>
      <xdr:spPr>
        <a:xfrm>
          <a:off x="16929100" y="624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152082</xdr:rowOff>
    </xdr:from>
    <xdr:to>
      <xdr:col>24</xdr:col>
      <xdr:colOff>558800</xdr:colOff>
      <xdr:row>43</xdr:row>
      <xdr:rowOff>28893</xdr:rowOff>
    </xdr:to>
    <xdr:cxnSp macro="">
      <xdr:nvCxnSpPr>
        <xdr:cNvPr id="374" name="直線コネクタ 373"/>
        <xdr:cNvCxnSpPr/>
      </xdr:nvCxnSpPr>
      <xdr:spPr>
        <a:xfrm flipV="1">
          <a:off x="16179800" y="7352982"/>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38434</xdr:rowOff>
    </xdr:from>
    <xdr:ext cx="762000" cy="259045"/>
    <xdr:sp macro="" textlink="">
      <xdr:nvSpPr>
        <xdr:cNvPr id="375" name="公債費負担の状況平均値テキスト"/>
        <xdr:cNvSpPr txBox="1"/>
      </xdr:nvSpPr>
      <xdr:spPr>
        <a:xfrm>
          <a:off x="17106900" y="67249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21907</xdr:rowOff>
    </xdr:from>
    <xdr:to>
      <xdr:col>24</xdr:col>
      <xdr:colOff>609600</xdr:colOff>
      <xdr:row>40</xdr:row>
      <xdr:rowOff>123507</xdr:rowOff>
    </xdr:to>
    <xdr:sp macro="" textlink="">
      <xdr:nvSpPr>
        <xdr:cNvPr id="376" name="フローチャート : 判断 375"/>
        <xdr:cNvSpPr/>
      </xdr:nvSpPr>
      <xdr:spPr>
        <a:xfrm>
          <a:off x="16967200" y="6879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28893</xdr:rowOff>
    </xdr:from>
    <xdr:to>
      <xdr:col>23</xdr:col>
      <xdr:colOff>406400</xdr:colOff>
      <xdr:row>43</xdr:row>
      <xdr:rowOff>95250</xdr:rowOff>
    </xdr:to>
    <xdr:cxnSp macro="">
      <xdr:nvCxnSpPr>
        <xdr:cNvPr id="377" name="直線コネクタ 376"/>
        <xdr:cNvCxnSpPr/>
      </xdr:nvCxnSpPr>
      <xdr:spPr>
        <a:xfrm flipV="1">
          <a:off x="15290800" y="7401243"/>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82232</xdr:rowOff>
    </xdr:from>
    <xdr:to>
      <xdr:col>23</xdr:col>
      <xdr:colOff>457200</xdr:colOff>
      <xdr:row>41</xdr:row>
      <xdr:rowOff>12382</xdr:rowOff>
    </xdr:to>
    <xdr:sp macro="" textlink="">
      <xdr:nvSpPr>
        <xdr:cNvPr id="378" name="フローチャート : 判断 377"/>
        <xdr:cNvSpPr/>
      </xdr:nvSpPr>
      <xdr:spPr>
        <a:xfrm>
          <a:off x="16129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22559</xdr:rowOff>
    </xdr:from>
    <xdr:ext cx="736600" cy="259045"/>
    <xdr:sp macro="" textlink="">
      <xdr:nvSpPr>
        <xdr:cNvPr id="379" name="テキスト ボックス 378"/>
        <xdr:cNvSpPr txBox="1"/>
      </xdr:nvSpPr>
      <xdr:spPr>
        <a:xfrm>
          <a:off x="15798800" y="670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95250</xdr:rowOff>
    </xdr:from>
    <xdr:to>
      <xdr:col>22</xdr:col>
      <xdr:colOff>203200</xdr:colOff>
      <xdr:row>44</xdr:row>
      <xdr:rowOff>26353</xdr:rowOff>
    </xdr:to>
    <xdr:cxnSp macro="">
      <xdr:nvCxnSpPr>
        <xdr:cNvPr id="380" name="直線コネクタ 379"/>
        <xdr:cNvCxnSpPr/>
      </xdr:nvCxnSpPr>
      <xdr:spPr>
        <a:xfrm flipV="1">
          <a:off x="14401800" y="746760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130493</xdr:rowOff>
    </xdr:from>
    <xdr:to>
      <xdr:col>22</xdr:col>
      <xdr:colOff>254000</xdr:colOff>
      <xdr:row>41</xdr:row>
      <xdr:rowOff>60643</xdr:rowOff>
    </xdr:to>
    <xdr:sp macro="" textlink="">
      <xdr:nvSpPr>
        <xdr:cNvPr id="381" name="フローチャート : 判断 380"/>
        <xdr:cNvSpPr/>
      </xdr:nvSpPr>
      <xdr:spPr>
        <a:xfrm>
          <a:off x="15240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70820</xdr:rowOff>
    </xdr:from>
    <xdr:ext cx="762000" cy="259045"/>
    <xdr:sp macro="" textlink="">
      <xdr:nvSpPr>
        <xdr:cNvPr id="382" name="テキスト ボックス 381"/>
        <xdr:cNvSpPr txBox="1"/>
      </xdr:nvSpPr>
      <xdr:spPr>
        <a:xfrm>
          <a:off x="14909800" y="67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26353</xdr:rowOff>
    </xdr:from>
    <xdr:to>
      <xdr:col>21</xdr:col>
      <xdr:colOff>0</xdr:colOff>
      <xdr:row>44</xdr:row>
      <xdr:rowOff>116840</xdr:rowOff>
    </xdr:to>
    <xdr:cxnSp macro="">
      <xdr:nvCxnSpPr>
        <xdr:cNvPr id="383" name="直線コネクタ 382"/>
        <xdr:cNvCxnSpPr/>
      </xdr:nvCxnSpPr>
      <xdr:spPr>
        <a:xfrm flipV="1">
          <a:off x="13512800" y="7570153"/>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1270</xdr:rowOff>
    </xdr:from>
    <xdr:to>
      <xdr:col>21</xdr:col>
      <xdr:colOff>50800</xdr:colOff>
      <xdr:row>41</xdr:row>
      <xdr:rowOff>102870</xdr:rowOff>
    </xdr:to>
    <xdr:sp macro="" textlink="">
      <xdr:nvSpPr>
        <xdr:cNvPr id="384" name="フローチャート : 判断 383"/>
        <xdr:cNvSpPr/>
      </xdr:nvSpPr>
      <xdr:spPr>
        <a:xfrm>
          <a:off x="14351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113047</xdr:rowOff>
    </xdr:from>
    <xdr:ext cx="762000" cy="259045"/>
    <xdr:sp macro="" textlink="">
      <xdr:nvSpPr>
        <xdr:cNvPr id="385" name="テキスト ボックス 384"/>
        <xdr:cNvSpPr txBox="1"/>
      </xdr:nvSpPr>
      <xdr:spPr>
        <a:xfrm>
          <a:off x="14020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31432</xdr:rowOff>
    </xdr:from>
    <xdr:to>
      <xdr:col>19</xdr:col>
      <xdr:colOff>533400</xdr:colOff>
      <xdr:row>41</xdr:row>
      <xdr:rowOff>133032</xdr:rowOff>
    </xdr:to>
    <xdr:sp macro="" textlink="">
      <xdr:nvSpPr>
        <xdr:cNvPr id="386" name="フローチャート : 判断 385"/>
        <xdr:cNvSpPr/>
      </xdr:nvSpPr>
      <xdr:spPr>
        <a:xfrm>
          <a:off x="13462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143209</xdr:rowOff>
    </xdr:from>
    <xdr:ext cx="762000" cy="259045"/>
    <xdr:sp macro="" textlink="">
      <xdr:nvSpPr>
        <xdr:cNvPr id="387" name="テキスト ボックス 386"/>
        <xdr:cNvSpPr txBox="1"/>
      </xdr:nvSpPr>
      <xdr:spPr>
        <a:xfrm>
          <a:off x="13131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101282</xdr:rowOff>
    </xdr:from>
    <xdr:to>
      <xdr:col>24</xdr:col>
      <xdr:colOff>609600</xdr:colOff>
      <xdr:row>43</xdr:row>
      <xdr:rowOff>31432</xdr:rowOff>
    </xdr:to>
    <xdr:sp macro="" textlink="">
      <xdr:nvSpPr>
        <xdr:cNvPr id="393" name="円/楕円 392"/>
        <xdr:cNvSpPr/>
      </xdr:nvSpPr>
      <xdr:spPr>
        <a:xfrm>
          <a:off x="169672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168609</xdr:rowOff>
    </xdr:from>
    <xdr:ext cx="762000" cy="259045"/>
    <xdr:sp macro="" textlink="">
      <xdr:nvSpPr>
        <xdr:cNvPr id="394" name="公債費負担の状況該当値テキスト"/>
        <xdr:cNvSpPr txBox="1"/>
      </xdr:nvSpPr>
      <xdr:spPr>
        <a:xfrm>
          <a:off x="17106900" y="7198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149543</xdr:rowOff>
    </xdr:from>
    <xdr:to>
      <xdr:col>23</xdr:col>
      <xdr:colOff>457200</xdr:colOff>
      <xdr:row>43</xdr:row>
      <xdr:rowOff>79693</xdr:rowOff>
    </xdr:to>
    <xdr:sp macro="" textlink="">
      <xdr:nvSpPr>
        <xdr:cNvPr id="395" name="円/楕円 394"/>
        <xdr:cNvSpPr/>
      </xdr:nvSpPr>
      <xdr:spPr>
        <a:xfrm>
          <a:off x="16129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64470</xdr:rowOff>
    </xdr:from>
    <xdr:ext cx="736600" cy="259045"/>
    <xdr:sp macro="" textlink="">
      <xdr:nvSpPr>
        <xdr:cNvPr id="396" name="テキスト ボックス 395"/>
        <xdr:cNvSpPr txBox="1"/>
      </xdr:nvSpPr>
      <xdr:spPr>
        <a:xfrm>
          <a:off x="15798800" y="743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44450</xdr:rowOff>
    </xdr:from>
    <xdr:to>
      <xdr:col>22</xdr:col>
      <xdr:colOff>254000</xdr:colOff>
      <xdr:row>43</xdr:row>
      <xdr:rowOff>146050</xdr:rowOff>
    </xdr:to>
    <xdr:sp macro="" textlink="">
      <xdr:nvSpPr>
        <xdr:cNvPr id="397" name="円/楕円 396"/>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130827</xdr:rowOff>
    </xdr:from>
    <xdr:ext cx="762000" cy="259045"/>
    <xdr:sp macro="" textlink="">
      <xdr:nvSpPr>
        <xdr:cNvPr id="398" name="テキスト ボックス 397"/>
        <xdr:cNvSpPr txBox="1"/>
      </xdr:nvSpPr>
      <xdr:spPr>
        <a:xfrm>
          <a:off x="14909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147003</xdr:rowOff>
    </xdr:from>
    <xdr:to>
      <xdr:col>21</xdr:col>
      <xdr:colOff>50800</xdr:colOff>
      <xdr:row>44</xdr:row>
      <xdr:rowOff>77153</xdr:rowOff>
    </xdr:to>
    <xdr:sp macro="" textlink="">
      <xdr:nvSpPr>
        <xdr:cNvPr id="399" name="円/楕円 398"/>
        <xdr:cNvSpPr/>
      </xdr:nvSpPr>
      <xdr:spPr>
        <a:xfrm>
          <a:off x="14351000" y="751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61930</xdr:rowOff>
    </xdr:from>
    <xdr:ext cx="762000" cy="259045"/>
    <xdr:sp macro="" textlink="">
      <xdr:nvSpPr>
        <xdr:cNvPr id="400" name="テキスト ボックス 399"/>
        <xdr:cNvSpPr txBox="1"/>
      </xdr:nvSpPr>
      <xdr:spPr>
        <a:xfrm>
          <a:off x="14020800" y="7605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66040</xdr:rowOff>
    </xdr:from>
    <xdr:to>
      <xdr:col>19</xdr:col>
      <xdr:colOff>533400</xdr:colOff>
      <xdr:row>44</xdr:row>
      <xdr:rowOff>167640</xdr:rowOff>
    </xdr:to>
    <xdr:sp macro="" textlink="">
      <xdr:nvSpPr>
        <xdr:cNvPr id="401" name="円/楕円 400"/>
        <xdr:cNvSpPr/>
      </xdr:nvSpPr>
      <xdr:spPr>
        <a:xfrm>
          <a:off x="13462000" y="760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152417</xdr:rowOff>
    </xdr:from>
    <xdr:ext cx="762000" cy="259045"/>
    <xdr:sp macro="" textlink="">
      <xdr:nvSpPr>
        <xdr:cNvPr id="402" name="テキスト ボックス 401"/>
        <xdr:cNvSpPr txBox="1"/>
      </xdr:nvSpPr>
      <xdr:spPr>
        <a:xfrm>
          <a:off x="13131800" y="769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将来負担額において、普通会計債の</a:t>
          </a:r>
          <a:r>
            <a:rPr kumimoji="1" lang="ja-JP" altLang="en-US" sz="1100">
              <a:solidFill>
                <a:schemeClr val="dk1"/>
              </a:solidFill>
              <a:effectLst/>
              <a:latin typeface="+mn-lt"/>
              <a:ea typeface="+mn-ea"/>
              <a:cs typeface="+mn-cs"/>
            </a:rPr>
            <a:t>新規発行債の増加</a:t>
          </a:r>
          <a:r>
            <a:rPr kumimoji="1" lang="ja-JP" altLang="ja-JP" sz="1100">
              <a:solidFill>
                <a:schemeClr val="dk1"/>
              </a:solidFill>
              <a:effectLst/>
              <a:latin typeface="+mn-lt"/>
              <a:ea typeface="+mn-ea"/>
              <a:cs typeface="+mn-cs"/>
            </a:rPr>
            <a:t>により残高</a:t>
          </a:r>
          <a:r>
            <a:rPr kumimoji="1" lang="ja-JP" altLang="en-US" sz="1100">
              <a:solidFill>
                <a:schemeClr val="dk1"/>
              </a:solidFill>
              <a:effectLst/>
              <a:latin typeface="+mn-lt"/>
              <a:ea typeface="+mn-ea"/>
              <a:cs typeface="+mn-cs"/>
            </a:rPr>
            <a:t>が増加しているが、</a:t>
          </a:r>
          <a:r>
            <a:rPr kumimoji="1" lang="ja-JP" altLang="ja-JP" sz="1100">
              <a:solidFill>
                <a:schemeClr val="dk1"/>
              </a:solidFill>
              <a:effectLst/>
              <a:latin typeface="+mn-lt"/>
              <a:ea typeface="+mn-ea"/>
              <a:cs typeface="+mn-cs"/>
            </a:rPr>
            <a:t>公営企業債（水道・下水道・病院）の償還終了等による残高減少に伴い公営企業への公債費充当の繰入見込額が減少したことや、充当可能基金の増加により、昨年度に比べ比率がに減少している。</a:t>
          </a:r>
          <a:endParaRPr lang="ja-JP" altLang="ja-JP" sz="1400">
            <a:effectLst/>
          </a:endParaRPr>
        </a:p>
        <a:p>
          <a:r>
            <a:rPr kumimoji="1" lang="ja-JP" altLang="ja-JP" sz="1100">
              <a:solidFill>
                <a:schemeClr val="dk1"/>
              </a:solidFill>
              <a:effectLst/>
              <a:latin typeface="+mn-lt"/>
              <a:ea typeface="+mn-ea"/>
              <a:cs typeface="+mn-cs"/>
            </a:rPr>
            <a:t>　今後においても行財政の集中改革プラン及び公債費負担適正化計画に沿い、新規発行債の抑制・縮小に努め、将来負担額の抑制を行い比率の改善を図る。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9" name="直線コネクタ 418"/>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0" name="テキスト ボックス 419"/>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1" name="直線コネクタ 42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2" name="テキスト ボックス 42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3" name="直線コネクタ 422"/>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4" name="テキスト ボックス 423"/>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27" name="直線コネクタ 426"/>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28"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29" name="直線コネクタ 428"/>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0"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1" name="直線コネクタ 430"/>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92170</xdr:rowOff>
    </xdr:from>
    <xdr:to>
      <xdr:col>24</xdr:col>
      <xdr:colOff>558800</xdr:colOff>
      <xdr:row>16</xdr:row>
      <xdr:rowOff>106648</xdr:rowOff>
    </xdr:to>
    <xdr:cxnSp macro="">
      <xdr:nvCxnSpPr>
        <xdr:cNvPr id="432" name="直線コネクタ 431"/>
        <xdr:cNvCxnSpPr/>
      </xdr:nvCxnSpPr>
      <xdr:spPr>
        <a:xfrm flipV="1">
          <a:off x="16179800" y="2835370"/>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3"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4" name="フローチャート : 判断 433"/>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106648</xdr:rowOff>
    </xdr:from>
    <xdr:to>
      <xdr:col>23</xdr:col>
      <xdr:colOff>406400</xdr:colOff>
      <xdr:row>17</xdr:row>
      <xdr:rowOff>140907</xdr:rowOff>
    </xdr:to>
    <xdr:cxnSp macro="">
      <xdr:nvCxnSpPr>
        <xdr:cNvPr id="435" name="直線コネクタ 434"/>
        <xdr:cNvCxnSpPr/>
      </xdr:nvCxnSpPr>
      <xdr:spPr>
        <a:xfrm flipV="1">
          <a:off x="15290800" y="2849848"/>
          <a:ext cx="889000" cy="205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6" name="フローチャート : 判断 435"/>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7" name="テキスト ボックス 436"/>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140907</xdr:rowOff>
    </xdr:from>
    <xdr:to>
      <xdr:col>22</xdr:col>
      <xdr:colOff>203200</xdr:colOff>
      <xdr:row>17</xdr:row>
      <xdr:rowOff>154178</xdr:rowOff>
    </xdr:to>
    <xdr:cxnSp macro="">
      <xdr:nvCxnSpPr>
        <xdr:cNvPr id="438" name="直線コネクタ 437"/>
        <xdr:cNvCxnSpPr/>
      </xdr:nvCxnSpPr>
      <xdr:spPr>
        <a:xfrm flipV="1">
          <a:off x="14401800" y="3055557"/>
          <a:ext cx="889000" cy="13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39" name="フローチャート : 判断 438"/>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0" name="テキスト ボックス 439"/>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154178</xdr:rowOff>
    </xdr:from>
    <xdr:to>
      <xdr:col>21</xdr:col>
      <xdr:colOff>0</xdr:colOff>
      <xdr:row>18</xdr:row>
      <xdr:rowOff>138367</xdr:rowOff>
    </xdr:to>
    <xdr:cxnSp macro="">
      <xdr:nvCxnSpPr>
        <xdr:cNvPr id="441" name="直線コネクタ 440"/>
        <xdr:cNvCxnSpPr/>
      </xdr:nvCxnSpPr>
      <xdr:spPr>
        <a:xfrm flipV="1">
          <a:off x="13512800" y="3068828"/>
          <a:ext cx="889000" cy="15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2" name="フローチャート : 判断 441"/>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3" name="テキスト ボックス 442"/>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4" name="フローチャート : 判断 443"/>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5" name="テキスト ボックス 444"/>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41370</xdr:rowOff>
    </xdr:from>
    <xdr:to>
      <xdr:col>24</xdr:col>
      <xdr:colOff>609600</xdr:colOff>
      <xdr:row>16</xdr:row>
      <xdr:rowOff>142970</xdr:rowOff>
    </xdr:to>
    <xdr:sp macro="" textlink="">
      <xdr:nvSpPr>
        <xdr:cNvPr id="451" name="円/楕円 450"/>
        <xdr:cNvSpPr/>
      </xdr:nvSpPr>
      <xdr:spPr>
        <a:xfrm>
          <a:off x="16967200" y="278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13447</xdr:rowOff>
    </xdr:from>
    <xdr:ext cx="762000" cy="259045"/>
    <xdr:sp macro="" textlink="">
      <xdr:nvSpPr>
        <xdr:cNvPr id="452" name="将来負担の状況該当値テキスト"/>
        <xdr:cNvSpPr txBox="1"/>
      </xdr:nvSpPr>
      <xdr:spPr>
        <a:xfrm>
          <a:off x="17106900" y="2756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55848</xdr:rowOff>
    </xdr:from>
    <xdr:to>
      <xdr:col>23</xdr:col>
      <xdr:colOff>457200</xdr:colOff>
      <xdr:row>16</xdr:row>
      <xdr:rowOff>157448</xdr:rowOff>
    </xdr:to>
    <xdr:sp macro="" textlink="">
      <xdr:nvSpPr>
        <xdr:cNvPr id="453" name="円/楕円 452"/>
        <xdr:cNvSpPr/>
      </xdr:nvSpPr>
      <xdr:spPr>
        <a:xfrm>
          <a:off x="16129000" y="279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142225</xdr:rowOff>
    </xdr:from>
    <xdr:ext cx="736600" cy="259045"/>
    <xdr:sp macro="" textlink="">
      <xdr:nvSpPr>
        <xdr:cNvPr id="454" name="テキスト ボックス 453"/>
        <xdr:cNvSpPr txBox="1"/>
      </xdr:nvSpPr>
      <xdr:spPr>
        <a:xfrm>
          <a:off x="15798800" y="2885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46.1</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90107</xdr:rowOff>
    </xdr:from>
    <xdr:to>
      <xdr:col>22</xdr:col>
      <xdr:colOff>254000</xdr:colOff>
      <xdr:row>18</xdr:row>
      <xdr:rowOff>20257</xdr:rowOff>
    </xdr:to>
    <xdr:sp macro="" textlink="">
      <xdr:nvSpPr>
        <xdr:cNvPr id="455" name="円/楕円 454"/>
        <xdr:cNvSpPr/>
      </xdr:nvSpPr>
      <xdr:spPr>
        <a:xfrm>
          <a:off x="15240000" y="300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5034</xdr:rowOff>
    </xdr:from>
    <xdr:ext cx="762000" cy="259045"/>
    <xdr:sp macro="" textlink="">
      <xdr:nvSpPr>
        <xdr:cNvPr id="456" name="テキスト ボックス 455"/>
        <xdr:cNvSpPr txBox="1"/>
      </xdr:nvSpPr>
      <xdr:spPr>
        <a:xfrm>
          <a:off x="14909800" y="309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103378</xdr:rowOff>
    </xdr:from>
    <xdr:to>
      <xdr:col>21</xdr:col>
      <xdr:colOff>50800</xdr:colOff>
      <xdr:row>18</xdr:row>
      <xdr:rowOff>33528</xdr:rowOff>
    </xdr:to>
    <xdr:sp macro="" textlink="">
      <xdr:nvSpPr>
        <xdr:cNvPr id="457" name="円/楕円 456"/>
        <xdr:cNvSpPr/>
      </xdr:nvSpPr>
      <xdr:spPr>
        <a:xfrm>
          <a:off x="14351000" y="301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18305</xdr:rowOff>
    </xdr:from>
    <xdr:ext cx="762000" cy="259045"/>
    <xdr:sp macro="" textlink="">
      <xdr:nvSpPr>
        <xdr:cNvPr id="458" name="テキスト ボックス 457"/>
        <xdr:cNvSpPr txBox="1"/>
      </xdr:nvSpPr>
      <xdr:spPr>
        <a:xfrm>
          <a:off x="14020800" y="310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87567</xdr:rowOff>
    </xdr:from>
    <xdr:to>
      <xdr:col>19</xdr:col>
      <xdr:colOff>533400</xdr:colOff>
      <xdr:row>19</xdr:row>
      <xdr:rowOff>17717</xdr:rowOff>
    </xdr:to>
    <xdr:sp macro="" textlink="">
      <xdr:nvSpPr>
        <xdr:cNvPr id="459" name="円/楕円 458"/>
        <xdr:cNvSpPr/>
      </xdr:nvSpPr>
      <xdr:spPr>
        <a:xfrm>
          <a:off x="13462000" y="3173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2493</xdr:rowOff>
    </xdr:from>
    <xdr:ext cx="762000" cy="259045"/>
    <xdr:sp macro="" textlink="">
      <xdr:nvSpPr>
        <xdr:cNvPr id="460" name="テキスト ボックス 459"/>
        <xdr:cNvSpPr txBox="1"/>
      </xdr:nvSpPr>
      <xdr:spPr>
        <a:xfrm>
          <a:off x="13131800" y="3260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兵庫県神河町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12,083
12,056
202.23
9,019,690
8,831,169
171,067
5,364,240
10,348,977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16.1
43.7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類似団体平均値より３．７ポイント低い水準となっているが、今後においても集中改革プランと定員適正化計画に揚げた取り組みにより改善を図っていく。具体的には、各種手当の総点検等による給与の適正化と新規採用の抑制による職員数の減により、「平成２</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年度～平成３３年度の</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年間で</a:t>
          </a:r>
          <a:r>
            <a:rPr kumimoji="1" lang="ja-JP" altLang="en-US" sz="1100">
              <a:solidFill>
                <a:schemeClr val="dk1"/>
              </a:solidFill>
              <a:effectLst/>
              <a:latin typeface="+mn-lt"/>
              <a:ea typeface="+mn-ea"/>
              <a:cs typeface="+mn-cs"/>
            </a:rPr>
            <a:t>１０</a:t>
          </a:r>
          <a:r>
            <a:rPr kumimoji="1" lang="ja-JP" altLang="ja-JP" sz="1100">
              <a:solidFill>
                <a:schemeClr val="dk1"/>
              </a:solidFill>
              <a:effectLst/>
              <a:latin typeface="+mn-lt"/>
              <a:ea typeface="+mn-ea"/>
              <a:cs typeface="+mn-cs"/>
            </a:rPr>
            <a:t>人（</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％）」の削減を行い、人件費の削減に努める。</a:t>
          </a:r>
          <a:endParaRPr lang="ja-JP" altLang="ja-JP">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26416</xdr:rowOff>
    </xdr:to>
    <xdr:cxnSp macro="">
      <xdr:nvCxnSpPr>
        <xdr:cNvPr id="62" name="直線コネクタ 61"/>
        <xdr:cNvCxnSpPr/>
      </xdr:nvCxnSpPr>
      <xdr:spPr>
        <a:xfrm>
          <a:off x="3987800" y="618490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104140</xdr:rowOff>
    </xdr:to>
    <xdr:cxnSp macro="">
      <xdr:nvCxnSpPr>
        <xdr:cNvPr id="65" name="直線コネクタ 64"/>
        <xdr:cNvCxnSpPr/>
      </xdr:nvCxnSpPr>
      <xdr:spPr>
        <a:xfrm flipV="1">
          <a:off x="3098800" y="61849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104140</xdr:rowOff>
    </xdr:from>
    <xdr:to>
      <xdr:col>4</xdr:col>
      <xdr:colOff>346075</xdr:colOff>
      <xdr:row>36</xdr:row>
      <xdr:rowOff>127000</xdr:rowOff>
    </xdr:to>
    <xdr:cxnSp macro="">
      <xdr:nvCxnSpPr>
        <xdr:cNvPr id="68" name="直線コネクタ 67"/>
        <xdr:cNvCxnSpPr/>
      </xdr:nvCxnSpPr>
      <xdr:spPr>
        <a:xfrm flipV="1">
          <a:off x="2209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104140</xdr:rowOff>
    </xdr:from>
    <xdr:to>
      <xdr:col>3</xdr:col>
      <xdr:colOff>142875</xdr:colOff>
      <xdr:row>36</xdr:row>
      <xdr:rowOff>127000</xdr:rowOff>
    </xdr:to>
    <xdr:cxnSp macro="">
      <xdr:nvCxnSpPr>
        <xdr:cNvPr id="71" name="直線コネクタ 70"/>
        <xdr:cNvCxnSpPr/>
      </xdr:nvCxnSpPr>
      <xdr:spPr>
        <a:xfrm>
          <a:off x="1320800" y="62763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147066</xdr:rowOff>
    </xdr:from>
    <xdr:to>
      <xdr:col>7</xdr:col>
      <xdr:colOff>66675</xdr:colOff>
      <xdr:row>36</xdr:row>
      <xdr:rowOff>77216</xdr:rowOff>
    </xdr:to>
    <xdr:sp macro="" textlink="">
      <xdr:nvSpPr>
        <xdr:cNvPr id="81" name="円/楕円 80"/>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163593</xdr:rowOff>
    </xdr:from>
    <xdr:ext cx="762000" cy="259045"/>
    <xdr:sp macro="" textlink="">
      <xdr:nvSpPr>
        <xdr:cNvPr id="82" name="人件費該当値テキスト"/>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3" name="円/楕円 82"/>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4" name="テキスト ボックス 83"/>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53340</xdr:rowOff>
    </xdr:from>
    <xdr:to>
      <xdr:col>4</xdr:col>
      <xdr:colOff>396875</xdr:colOff>
      <xdr:row>36</xdr:row>
      <xdr:rowOff>154940</xdr:rowOff>
    </xdr:to>
    <xdr:sp macro="" textlink="">
      <xdr:nvSpPr>
        <xdr:cNvPr id="85" name="円/楕円 84"/>
        <xdr:cNvSpPr/>
      </xdr:nvSpPr>
      <xdr:spPr>
        <a:xfrm>
          <a:off x="3048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165117</xdr:rowOff>
    </xdr:from>
    <xdr:ext cx="762000" cy="259045"/>
    <xdr:sp macro="" textlink="">
      <xdr:nvSpPr>
        <xdr:cNvPr id="86" name="テキスト ボックス 85"/>
        <xdr:cNvSpPr txBox="1"/>
      </xdr:nvSpPr>
      <xdr:spPr>
        <a:xfrm>
          <a:off x="2717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87" name="円/楕円 86"/>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16527</xdr:rowOff>
    </xdr:from>
    <xdr:ext cx="762000" cy="259045"/>
    <xdr:sp macro="" textlink="">
      <xdr:nvSpPr>
        <xdr:cNvPr id="88" name="テキスト ボックス 87"/>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53340</xdr:rowOff>
    </xdr:from>
    <xdr:to>
      <xdr:col>1</xdr:col>
      <xdr:colOff>676275</xdr:colOff>
      <xdr:row>36</xdr:row>
      <xdr:rowOff>154940</xdr:rowOff>
    </xdr:to>
    <xdr:sp macro="" textlink="">
      <xdr:nvSpPr>
        <xdr:cNvPr id="89" name="円/楕円 88"/>
        <xdr:cNvSpPr/>
      </xdr:nvSpPr>
      <xdr:spPr>
        <a:xfrm>
          <a:off x="1270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165117</xdr:rowOff>
    </xdr:from>
    <xdr:ext cx="762000" cy="259045"/>
    <xdr:sp macro="" textlink="">
      <xdr:nvSpPr>
        <xdr:cNvPr id="90" name="テキスト ボックス 89"/>
        <xdr:cNvSpPr txBox="1"/>
      </xdr:nvSpPr>
      <xdr:spPr>
        <a:xfrm>
          <a:off x="939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類似団体平均値より</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９</a:t>
          </a:r>
          <a:r>
            <a:rPr kumimoji="1" lang="ja-JP" altLang="ja-JP" sz="1100">
              <a:solidFill>
                <a:schemeClr val="dk1"/>
              </a:solidFill>
              <a:effectLst/>
              <a:latin typeface="+mn-lt"/>
              <a:ea typeface="+mn-ea"/>
              <a:cs typeface="+mn-cs"/>
            </a:rPr>
            <a:t>ポイント低い水準となっているが、依然として</a:t>
          </a:r>
          <a:r>
            <a:rPr kumimoji="1" lang="ja-JP" altLang="en-US" sz="1100">
              <a:solidFill>
                <a:schemeClr val="dk1"/>
              </a:solidFill>
              <a:effectLst/>
              <a:latin typeface="+mn-lt"/>
              <a:ea typeface="+mn-ea"/>
              <a:cs typeface="+mn-cs"/>
            </a:rPr>
            <a:t>電算システム経費や</a:t>
          </a:r>
          <a:r>
            <a:rPr kumimoji="1" lang="ja-JP" altLang="ja-JP" sz="1100">
              <a:solidFill>
                <a:schemeClr val="dk1"/>
              </a:solidFill>
              <a:effectLst/>
              <a:latin typeface="+mn-lt"/>
              <a:ea typeface="+mn-ea"/>
              <a:cs typeface="+mn-cs"/>
            </a:rPr>
            <a:t>各施設の維持管理経費</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が増加傾向にある。今後は、集中改革プランに揚げた経費削減に向けての事務事業の更なる見直し、重複する施設の管理の見直しなどの取り組みにより、物件費全体の縮減に努める。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123190</xdr:rowOff>
    </xdr:from>
    <xdr:to>
      <xdr:col>24</xdr:col>
      <xdr:colOff>31750</xdr:colOff>
      <xdr:row>16</xdr:row>
      <xdr:rowOff>43180</xdr:rowOff>
    </xdr:to>
    <xdr:cxnSp macro="">
      <xdr:nvCxnSpPr>
        <xdr:cNvPr id="123" name="直線コネクタ 122"/>
        <xdr:cNvCxnSpPr/>
      </xdr:nvCxnSpPr>
      <xdr:spPr>
        <a:xfrm>
          <a:off x="15671800" y="26949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123190</xdr:rowOff>
    </xdr:to>
    <xdr:cxnSp macro="">
      <xdr:nvCxnSpPr>
        <xdr:cNvPr id="126" name="直線コネクタ 125"/>
        <xdr:cNvCxnSpPr/>
      </xdr:nvCxnSpPr>
      <xdr:spPr>
        <a:xfrm>
          <a:off x="14782800" y="2687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69850</xdr:rowOff>
    </xdr:from>
    <xdr:to>
      <xdr:col>21</xdr:col>
      <xdr:colOff>361950</xdr:colOff>
      <xdr:row>15</xdr:row>
      <xdr:rowOff>115570</xdr:rowOff>
    </xdr:to>
    <xdr:cxnSp macro="">
      <xdr:nvCxnSpPr>
        <xdr:cNvPr id="129" name="直線コネクタ 128"/>
        <xdr:cNvCxnSpPr/>
      </xdr:nvCxnSpPr>
      <xdr:spPr>
        <a:xfrm>
          <a:off x="13893800" y="2641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xdr:rowOff>
    </xdr:from>
    <xdr:to>
      <xdr:col>20</xdr:col>
      <xdr:colOff>158750</xdr:colOff>
      <xdr:row>15</xdr:row>
      <xdr:rowOff>69850</xdr:rowOff>
    </xdr:to>
    <xdr:cxnSp macro="">
      <xdr:nvCxnSpPr>
        <xdr:cNvPr id="132" name="直線コネクタ 131"/>
        <xdr:cNvCxnSpPr/>
      </xdr:nvCxnSpPr>
      <xdr:spPr>
        <a:xfrm>
          <a:off x="13004800" y="25730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6" name="テキスト ボックス 135"/>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163830</xdr:rowOff>
    </xdr:from>
    <xdr:to>
      <xdr:col>24</xdr:col>
      <xdr:colOff>82550</xdr:colOff>
      <xdr:row>16</xdr:row>
      <xdr:rowOff>93980</xdr:rowOff>
    </xdr:to>
    <xdr:sp macro="" textlink="">
      <xdr:nvSpPr>
        <xdr:cNvPr id="142" name="円/楕円 141"/>
        <xdr:cNvSpPr/>
      </xdr:nvSpPr>
      <xdr:spPr>
        <a:xfrm>
          <a:off x="164592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8907</xdr:rowOff>
    </xdr:from>
    <xdr:ext cx="762000" cy="259045"/>
    <xdr:sp macro="" textlink="">
      <xdr:nvSpPr>
        <xdr:cNvPr id="143" name="物件費該当値テキスト"/>
        <xdr:cNvSpPr txBox="1"/>
      </xdr:nvSpPr>
      <xdr:spPr>
        <a:xfrm>
          <a:off x="16598900" y="258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72390</xdr:rowOff>
    </xdr:from>
    <xdr:to>
      <xdr:col>22</xdr:col>
      <xdr:colOff>615950</xdr:colOff>
      <xdr:row>16</xdr:row>
      <xdr:rowOff>2540</xdr:rowOff>
    </xdr:to>
    <xdr:sp macro="" textlink="">
      <xdr:nvSpPr>
        <xdr:cNvPr id="144" name="円/楕円 143"/>
        <xdr:cNvSpPr/>
      </xdr:nvSpPr>
      <xdr:spPr>
        <a:xfrm>
          <a:off x="15621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12717</xdr:rowOff>
    </xdr:from>
    <xdr:ext cx="736600" cy="259045"/>
    <xdr:sp macro="" textlink="">
      <xdr:nvSpPr>
        <xdr:cNvPr id="145" name="テキスト ボックス 144"/>
        <xdr:cNvSpPr txBox="1"/>
      </xdr:nvSpPr>
      <xdr:spPr>
        <a:xfrm>
          <a:off x="15290800" y="241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6" name="円/楕円 145"/>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7" name="テキスト ボックス 146"/>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19050</xdr:rowOff>
    </xdr:from>
    <xdr:to>
      <xdr:col>20</xdr:col>
      <xdr:colOff>209550</xdr:colOff>
      <xdr:row>15</xdr:row>
      <xdr:rowOff>120650</xdr:rowOff>
    </xdr:to>
    <xdr:sp macro="" textlink="">
      <xdr:nvSpPr>
        <xdr:cNvPr id="148" name="円/楕円 147"/>
        <xdr:cNvSpPr/>
      </xdr:nvSpPr>
      <xdr:spPr>
        <a:xfrm>
          <a:off x="13843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130827</xdr:rowOff>
    </xdr:from>
    <xdr:ext cx="762000" cy="259045"/>
    <xdr:sp macro="" textlink="">
      <xdr:nvSpPr>
        <xdr:cNvPr id="149" name="テキスト ボックス 148"/>
        <xdr:cNvSpPr txBox="1"/>
      </xdr:nvSpPr>
      <xdr:spPr>
        <a:xfrm>
          <a:off x="13512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50" name="円/楕円 149"/>
        <xdr:cNvSpPr/>
      </xdr:nvSpPr>
      <xdr:spPr>
        <a:xfrm>
          <a:off x="12954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51" name="テキスト ボックス 150"/>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類似団体平均値より１．８ポイント低い水準となっているが、障害者自立支援給付費及び児童福祉費（保育所運営委託費）に係る経費が増加傾向となっている。</a:t>
          </a:r>
          <a:endParaRPr lang="ja-JP" altLang="ja-JP" sz="1400">
            <a:effectLst/>
          </a:endParaRPr>
        </a:p>
        <a:p>
          <a:r>
            <a:rPr kumimoji="1" lang="ja-JP" altLang="ja-JP" sz="1100">
              <a:solidFill>
                <a:schemeClr val="dk1"/>
              </a:solidFill>
              <a:effectLst/>
              <a:latin typeface="+mn-lt"/>
              <a:ea typeface="+mn-ea"/>
              <a:cs typeface="+mn-cs"/>
            </a:rPr>
            <a:t>　今後も集中改革プランの確実な実行により、財源を確保していく必要がある。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69850</xdr:rowOff>
    </xdr:from>
    <xdr:to>
      <xdr:col>7</xdr:col>
      <xdr:colOff>15875</xdr:colOff>
      <xdr:row>54</xdr:row>
      <xdr:rowOff>107950</xdr:rowOff>
    </xdr:to>
    <xdr:cxnSp macro="">
      <xdr:nvCxnSpPr>
        <xdr:cNvPr id="184" name="直線コネクタ 183"/>
        <xdr:cNvCxnSpPr/>
      </xdr:nvCxnSpPr>
      <xdr:spPr>
        <a:xfrm>
          <a:off x="3987800" y="93281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69850</xdr:rowOff>
    </xdr:from>
    <xdr:to>
      <xdr:col>5</xdr:col>
      <xdr:colOff>549275</xdr:colOff>
      <xdr:row>54</xdr:row>
      <xdr:rowOff>107950</xdr:rowOff>
    </xdr:to>
    <xdr:cxnSp macro="">
      <xdr:nvCxnSpPr>
        <xdr:cNvPr id="187" name="直線コネクタ 186"/>
        <xdr:cNvCxnSpPr/>
      </xdr:nvCxnSpPr>
      <xdr:spPr>
        <a:xfrm flipV="1">
          <a:off x="3098800" y="93281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107950</xdr:rowOff>
    </xdr:to>
    <xdr:cxnSp macro="">
      <xdr:nvCxnSpPr>
        <xdr:cNvPr id="190" name="直線コネクタ 189"/>
        <xdr:cNvCxnSpPr/>
      </xdr:nvCxnSpPr>
      <xdr:spPr>
        <a:xfrm>
          <a:off x="2209800" y="9271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12700</xdr:rowOff>
    </xdr:to>
    <xdr:cxnSp macro="">
      <xdr:nvCxnSpPr>
        <xdr:cNvPr id="193" name="直線コネクタ 192"/>
        <xdr:cNvCxnSpPr/>
      </xdr:nvCxnSpPr>
      <xdr:spPr>
        <a:xfrm>
          <a:off x="1320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203" name="円/楕円 202"/>
        <xdr:cNvSpPr/>
      </xdr:nvSpPr>
      <xdr:spPr>
        <a:xfrm>
          <a:off x="47752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73677</xdr:rowOff>
    </xdr:from>
    <xdr:ext cx="762000" cy="259045"/>
    <xdr:sp macro="" textlink="">
      <xdr:nvSpPr>
        <xdr:cNvPr id="204" name="扶助費該当値テキスト"/>
        <xdr:cNvSpPr txBox="1"/>
      </xdr:nvSpPr>
      <xdr:spPr>
        <a:xfrm>
          <a:off x="49149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19050</xdr:rowOff>
    </xdr:from>
    <xdr:to>
      <xdr:col>5</xdr:col>
      <xdr:colOff>600075</xdr:colOff>
      <xdr:row>54</xdr:row>
      <xdr:rowOff>120650</xdr:rowOff>
    </xdr:to>
    <xdr:sp macro="" textlink="">
      <xdr:nvSpPr>
        <xdr:cNvPr id="205" name="円/楕円 204"/>
        <xdr:cNvSpPr/>
      </xdr:nvSpPr>
      <xdr:spPr>
        <a:xfrm>
          <a:off x="3937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206" name="テキスト ボックス 205"/>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57150</xdr:rowOff>
    </xdr:from>
    <xdr:to>
      <xdr:col>4</xdr:col>
      <xdr:colOff>396875</xdr:colOff>
      <xdr:row>54</xdr:row>
      <xdr:rowOff>158750</xdr:rowOff>
    </xdr:to>
    <xdr:sp macro="" textlink="">
      <xdr:nvSpPr>
        <xdr:cNvPr id="207" name="円/楕円 206"/>
        <xdr:cNvSpPr/>
      </xdr:nvSpPr>
      <xdr:spPr>
        <a:xfrm>
          <a:off x="3048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168927</xdr:rowOff>
    </xdr:from>
    <xdr:ext cx="762000" cy="259045"/>
    <xdr:sp macro="" textlink="">
      <xdr:nvSpPr>
        <xdr:cNvPr id="208" name="テキスト ボックス 207"/>
        <xdr:cNvSpPr txBox="1"/>
      </xdr:nvSpPr>
      <xdr:spPr>
        <a:xfrm>
          <a:off x="2717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9" name="円/楕円 208"/>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0" name="テキスト ボックス 209"/>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1" name="円/楕円 210"/>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2" name="テキスト ボックス 211"/>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その他に係る経常収支比率は繰出金であり、類似団体平均値より６．</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ポイント低い水準となっている。</a:t>
          </a:r>
          <a:endParaRPr lang="ja-JP" altLang="ja-JP" sz="1400">
            <a:effectLst/>
          </a:endParaRPr>
        </a:p>
        <a:p>
          <a:r>
            <a:rPr kumimoji="1" lang="ja-JP" altLang="ja-JP" sz="1100">
              <a:solidFill>
                <a:schemeClr val="dk1"/>
              </a:solidFill>
              <a:effectLst/>
              <a:latin typeface="+mn-lt"/>
              <a:ea typeface="+mn-ea"/>
              <a:cs typeface="+mn-cs"/>
            </a:rPr>
            <a:t>　今後、特に介護保険事業や後期高齢者医療事業の繰出金が増加してくものと推測される。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130810</xdr:rowOff>
    </xdr:from>
    <xdr:to>
      <xdr:col>24</xdr:col>
      <xdr:colOff>31750</xdr:colOff>
      <xdr:row>53</xdr:row>
      <xdr:rowOff>168910</xdr:rowOff>
    </xdr:to>
    <xdr:cxnSp macro="">
      <xdr:nvCxnSpPr>
        <xdr:cNvPr id="245" name="直線コネクタ 244"/>
        <xdr:cNvCxnSpPr/>
      </xdr:nvCxnSpPr>
      <xdr:spPr>
        <a:xfrm>
          <a:off x="15671800" y="92176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130810</xdr:rowOff>
    </xdr:from>
    <xdr:to>
      <xdr:col>22</xdr:col>
      <xdr:colOff>565150</xdr:colOff>
      <xdr:row>53</xdr:row>
      <xdr:rowOff>130810</xdr:rowOff>
    </xdr:to>
    <xdr:cxnSp macro="">
      <xdr:nvCxnSpPr>
        <xdr:cNvPr id="248" name="直線コネクタ 247"/>
        <xdr:cNvCxnSpPr/>
      </xdr:nvCxnSpPr>
      <xdr:spPr>
        <a:xfrm>
          <a:off x="14782800" y="9217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53</xdr:row>
      <xdr:rowOff>123190</xdr:rowOff>
    </xdr:from>
    <xdr:to>
      <xdr:col>21</xdr:col>
      <xdr:colOff>361950</xdr:colOff>
      <xdr:row>53</xdr:row>
      <xdr:rowOff>130810</xdr:rowOff>
    </xdr:to>
    <xdr:cxnSp macro="">
      <xdr:nvCxnSpPr>
        <xdr:cNvPr id="251" name="直線コネクタ 250"/>
        <xdr:cNvCxnSpPr/>
      </xdr:nvCxnSpPr>
      <xdr:spPr>
        <a:xfrm>
          <a:off x="13893800" y="92100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53</xdr:row>
      <xdr:rowOff>92710</xdr:rowOff>
    </xdr:from>
    <xdr:to>
      <xdr:col>20</xdr:col>
      <xdr:colOff>158750</xdr:colOff>
      <xdr:row>53</xdr:row>
      <xdr:rowOff>123190</xdr:rowOff>
    </xdr:to>
    <xdr:cxnSp macro="">
      <xdr:nvCxnSpPr>
        <xdr:cNvPr id="254" name="直線コネクタ 253"/>
        <xdr:cNvCxnSpPr/>
      </xdr:nvCxnSpPr>
      <xdr:spPr>
        <a:xfrm>
          <a:off x="13004800" y="9179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53</xdr:row>
      <xdr:rowOff>118110</xdr:rowOff>
    </xdr:from>
    <xdr:to>
      <xdr:col>24</xdr:col>
      <xdr:colOff>82550</xdr:colOff>
      <xdr:row>54</xdr:row>
      <xdr:rowOff>48260</xdr:rowOff>
    </xdr:to>
    <xdr:sp macro="" textlink="">
      <xdr:nvSpPr>
        <xdr:cNvPr id="264" name="円/楕円 263"/>
        <xdr:cNvSpPr/>
      </xdr:nvSpPr>
      <xdr:spPr>
        <a:xfrm>
          <a:off x="16459200" y="9204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26687</xdr:rowOff>
    </xdr:from>
    <xdr:ext cx="762000" cy="259045"/>
    <xdr:sp macro="" textlink="">
      <xdr:nvSpPr>
        <xdr:cNvPr id="265" name="その他該当値テキスト"/>
        <xdr:cNvSpPr txBox="1"/>
      </xdr:nvSpPr>
      <xdr:spPr>
        <a:xfrm>
          <a:off x="16598900" y="9113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22</xdr:col>
      <xdr:colOff>514350</xdr:colOff>
      <xdr:row>53</xdr:row>
      <xdr:rowOff>80010</xdr:rowOff>
    </xdr:from>
    <xdr:to>
      <xdr:col>22</xdr:col>
      <xdr:colOff>615950</xdr:colOff>
      <xdr:row>54</xdr:row>
      <xdr:rowOff>10160</xdr:rowOff>
    </xdr:to>
    <xdr:sp macro="" textlink="">
      <xdr:nvSpPr>
        <xdr:cNvPr id="266" name="円/楕円 265"/>
        <xdr:cNvSpPr/>
      </xdr:nvSpPr>
      <xdr:spPr>
        <a:xfrm>
          <a:off x="15621000" y="916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20337</xdr:rowOff>
    </xdr:from>
    <xdr:ext cx="736600" cy="259045"/>
    <xdr:sp macro="" textlink="">
      <xdr:nvSpPr>
        <xdr:cNvPr id="267" name="テキスト ボックス 266"/>
        <xdr:cNvSpPr txBox="1"/>
      </xdr:nvSpPr>
      <xdr:spPr>
        <a:xfrm>
          <a:off x="15290800" y="893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21</xdr:col>
      <xdr:colOff>311150</xdr:colOff>
      <xdr:row>53</xdr:row>
      <xdr:rowOff>80010</xdr:rowOff>
    </xdr:from>
    <xdr:to>
      <xdr:col>21</xdr:col>
      <xdr:colOff>412750</xdr:colOff>
      <xdr:row>54</xdr:row>
      <xdr:rowOff>10160</xdr:rowOff>
    </xdr:to>
    <xdr:sp macro="" textlink="">
      <xdr:nvSpPr>
        <xdr:cNvPr id="268" name="円/楕円 267"/>
        <xdr:cNvSpPr/>
      </xdr:nvSpPr>
      <xdr:spPr>
        <a:xfrm>
          <a:off x="14732000" y="916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20337</xdr:rowOff>
    </xdr:from>
    <xdr:ext cx="762000" cy="259045"/>
    <xdr:sp macro="" textlink="">
      <xdr:nvSpPr>
        <xdr:cNvPr id="269" name="テキスト ボックス 268"/>
        <xdr:cNvSpPr txBox="1"/>
      </xdr:nvSpPr>
      <xdr:spPr>
        <a:xfrm>
          <a:off x="14401800" y="89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72390</xdr:rowOff>
    </xdr:from>
    <xdr:to>
      <xdr:col>20</xdr:col>
      <xdr:colOff>209550</xdr:colOff>
      <xdr:row>54</xdr:row>
      <xdr:rowOff>2540</xdr:rowOff>
    </xdr:to>
    <xdr:sp macro="" textlink="">
      <xdr:nvSpPr>
        <xdr:cNvPr id="270" name="円/楕円 269"/>
        <xdr:cNvSpPr/>
      </xdr:nvSpPr>
      <xdr:spPr>
        <a:xfrm>
          <a:off x="13843000" y="915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12717</xdr:rowOff>
    </xdr:from>
    <xdr:ext cx="762000" cy="259045"/>
    <xdr:sp macro="" textlink="">
      <xdr:nvSpPr>
        <xdr:cNvPr id="271" name="テキスト ボックス 270"/>
        <xdr:cNvSpPr txBox="1"/>
      </xdr:nvSpPr>
      <xdr:spPr>
        <a:xfrm>
          <a:off x="13512800" y="892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41910</xdr:rowOff>
    </xdr:from>
    <xdr:to>
      <xdr:col>19</xdr:col>
      <xdr:colOff>6350</xdr:colOff>
      <xdr:row>53</xdr:row>
      <xdr:rowOff>143510</xdr:rowOff>
    </xdr:to>
    <xdr:sp macro="" textlink="">
      <xdr:nvSpPr>
        <xdr:cNvPr id="272" name="円/楕円 271"/>
        <xdr:cNvSpPr/>
      </xdr:nvSpPr>
      <xdr:spPr>
        <a:xfrm>
          <a:off x="12954000" y="91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51</xdr:row>
      <xdr:rowOff>153687</xdr:rowOff>
    </xdr:from>
    <xdr:ext cx="762000" cy="259045"/>
    <xdr:sp macro="" textlink="">
      <xdr:nvSpPr>
        <xdr:cNvPr id="273" name="テキスト ボックス 272"/>
        <xdr:cNvSpPr txBox="1"/>
      </xdr:nvSpPr>
      <xdr:spPr>
        <a:xfrm>
          <a:off x="12623800" y="889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特に一部事務組合（ごみ・し尿処理施設）への負担金と企業会計（病院・上下水道）への補助金が大きく、類似団体平均値を１</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．３ポイントも上回る要因になっている。今後については、集中改革プランに掲げた補助金の適正化と整理統合などの取り組みにより、補助金全体の縮減を図っていく。</a:t>
          </a:r>
          <a:endParaRPr lang="ja-JP" altLang="ja-JP" sz="1400">
            <a:effectLst/>
          </a:endParaRPr>
        </a:p>
        <a:p>
          <a:r>
            <a:rPr kumimoji="1" lang="ja-JP" altLang="ja-JP" sz="1100">
              <a:solidFill>
                <a:schemeClr val="dk1"/>
              </a:solidFill>
              <a:effectLst/>
              <a:latin typeface="+mn-lt"/>
              <a:ea typeface="+mn-ea"/>
              <a:cs typeface="+mn-cs"/>
            </a:rPr>
            <a:t>　また、企業会計においては、「公営企業経営健全化計画」を策定し、経営の安定化に努めることにより普通会計の負担を軽減していくように努める。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76708</xdr:rowOff>
    </xdr:from>
    <xdr:to>
      <xdr:col>24</xdr:col>
      <xdr:colOff>31750</xdr:colOff>
      <xdr:row>40</xdr:row>
      <xdr:rowOff>163576</xdr:rowOff>
    </xdr:to>
    <xdr:cxnSp macro="">
      <xdr:nvCxnSpPr>
        <xdr:cNvPr id="303" name="直線コネクタ 302"/>
        <xdr:cNvCxnSpPr/>
      </xdr:nvCxnSpPr>
      <xdr:spPr>
        <a:xfrm flipV="1">
          <a:off x="15671800" y="6934708"/>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117856</xdr:rowOff>
    </xdr:from>
    <xdr:to>
      <xdr:col>22</xdr:col>
      <xdr:colOff>565150</xdr:colOff>
      <xdr:row>40</xdr:row>
      <xdr:rowOff>163576</xdr:rowOff>
    </xdr:to>
    <xdr:cxnSp macro="">
      <xdr:nvCxnSpPr>
        <xdr:cNvPr id="306" name="直線コネクタ 305"/>
        <xdr:cNvCxnSpPr/>
      </xdr:nvCxnSpPr>
      <xdr:spPr>
        <a:xfrm>
          <a:off x="14782800" y="69758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117856</xdr:rowOff>
    </xdr:from>
    <xdr:to>
      <xdr:col>21</xdr:col>
      <xdr:colOff>361950</xdr:colOff>
      <xdr:row>41</xdr:row>
      <xdr:rowOff>10414</xdr:rowOff>
    </xdr:to>
    <xdr:cxnSp macro="">
      <xdr:nvCxnSpPr>
        <xdr:cNvPr id="309" name="直線コネクタ 308"/>
        <xdr:cNvCxnSpPr/>
      </xdr:nvCxnSpPr>
      <xdr:spPr>
        <a:xfrm flipV="1">
          <a:off x="13893800" y="69758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104140</xdr:rowOff>
    </xdr:from>
    <xdr:to>
      <xdr:col>20</xdr:col>
      <xdr:colOff>158750</xdr:colOff>
      <xdr:row>41</xdr:row>
      <xdr:rowOff>10414</xdr:rowOff>
    </xdr:to>
    <xdr:cxnSp macro="">
      <xdr:nvCxnSpPr>
        <xdr:cNvPr id="312" name="直線コネクタ 311"/>
        <xdr:cNvCxnSpPr/>
      </xdr:nvCxnSpPr>
      <xdr:spPr>
        <a:xfrm>
          <a:off x="13004800" y="696214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25908</xdr:rowOff>
    </xdr:from>
    <xdr:to>
      <xdr:col>24</xdr:col>
      <xdr:colOff>82550</xdr:colOff>
      <xdr:row>40</xdr:row>
      <xdr:rowOff>127508</xdr:rowOff>
    </xdr:to>
    <xdr:sp macro="" textlink="">
      <xdr:nvSpPr>
        <xdr:cNvPr id="322" name="円/楕円 321"/>
        <xdr:cNvSpPr/>
      </xdr:nvSpPr>
      <xdr:spPr>
        <a:xfrm>
          <a:off x="16459200" y="68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105935</xdr:rowOff>
    </xdr:from>
    <xdr:ext cx="762000" cy="259045"/>
    <xdr:sp macro="" textlink="">
      <xdr:nvSpPr>
        <xdr:cNvPr id="323" name="補助費等該当値テキスト"/>
        <xdr:cNvSpPr txBox="1"/>
      </xdr:nvSpPr>
      <xdr:spPr>
        <a:xfrm>
          <a:off x="16598900" y="6792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112776</xdr:rowOff>
    </xdr:from>
    <xdr:to>
      <xdr:col>22</xdr:col>
      <xdr:colOff>615950</xdr:colOff>
      <xdr:row>41</xdr:row>
      <xdr:rowOff>42926</xdr:rowOff>
    </xdr:to>
    <xdr:sp macro="" textlink="">
      <xdr:nvSpPr>
        <xdr:cNvPr id="324" name="円/楕円 323"/>
        <xdr:cNvSpPr/>
      </xdr:nvSpPr>
      <xdr:spPr>
        <a:xfrm>
          <a:off x="15621000" y="6970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41</xdr:row>
      <xdr:rowOff>27703</xdr:rowOff>
    </xdr:from>
    <xdr:ext cx="736600" cy="259045"/>
    <xdr:sp macro="" textlink="">
      <xdr:nvSpPr>
        <xdr:cNvPr id="325" name="テキスト ボックス 324"/>
        <xdr:cNvSpPr txBox="1"/>
      </xdr:nvSpPr>
      <xdr:spPr>
        <a:xfrm>
          <a:off x="15290800" y="705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67056</xdr:rowOff>
    </xdr:from>
    <xdr:to>
      <xdr:col>21</xdr:col>
      <xdr:colOff>412750</xdr:colOff>
      <xdr:row>40</xdr:row>
      <xdr:rowOff>168656</xdr:rowOff>
    </xdr:to>
    <xdr:sp macro="" textlink="">
      <xdr:nvSpPr>
        <xdr:cNvPr id="326" name="円/楕円 325"/>
        <xdr:cNvSpPr/>
      </xdr:nvSpPr>
      <xdr:spPr>
        <a:xfrm>
          <a:off x="14732000" y="6925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153433</xdr:rowOff>
    </xdr:from>
    <xdr:ext cx="762000" cy="259045"/>
    <xdr:sp macro="" textlink="">
      <xdr:nvSpPr>
        <xdr:cNvPr id="327" name="テキスト ボックス 326"/>
        <xdr:cNvSpPr txBox="1"/>
      </xdr:nvSpPr>
      <xdr:spPr>
        <a:xfrm>
          <a:off x="14401800" y="701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131064</xdr:rowOff>
    </xdr:from>
    <xdr:to>
      <xdr:col>20</xdr:col>
      <xdr:colOff>209550</xdr:colOff>
      <xdr:row>41</xdr:row>
      <xdr:rowOff>61214</xdr:rowOff>
    </xdr:to>
    <xdr:sp macro="" textlink="">
      <xdr:nvSpPr>
        <xdr:cNvPr id="328" name="円/楕円 327"/>
        <xdr:cNvSpPr/>
      </xdr:nvSpPr>
      <xdr:spPr>
        <a:xfrm>
          <a:off x="13843000" y="6989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41</xdr:row>
      <xdr:rowOff>45991</xdr:rowOff>
    </xdr:from>
    <xdr:ext cx="762000" cy="259045"/>
    <xdr:sp macro="" textlink="">
      <xdr:nvSpPr>
        <xdr:cNvPr id="329" name="テキスト ボックス 328"/>
        <xdr:cNvSpPr txBox="1"/>
      </xdr:nvSpPr>
      <xdr:spPr>
        <a:xfrm>
          <a:off x="13512800" y="7075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53340</xdr:rowOff>
    </xdr:from>
    <xdr:to>
      <xdr:col>19</xdr:col>
      <xdr:colOff>6350</xdr:colOff>
      <xdr:row>40</xdr:row>
      <xdr:rowOff>154940</xdr:rowOff>
    </xdr:to>
    <xdr:sp macro="" textlink="">
      <xdr:nvSpPr>
        <xdr:cNvPr id="330" name="円/楕円 329"/>
        <xdr:cNvSpPr/>
      </xdr:nvSpPr>
      <xdr:spPr>
        <a:xfrm>
          <a:off x="12954000" y="691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139717</xdr:rowOff>
    </xdr:from>
    <xdr:ext cx="762000" cy="259045"/>
    <xdr:sp macro="" textlink="">
      <xdr:nvSpPr>
        <xdr:cNvPr id="331" name="テキスト ボックス 330"/>
        <xdr:cNvSpPr txBox="1"/>
      </xdr:nvSpPr>
      <xdr:spPr>
        <a:xfrm>
          <a:off x="12623800" y="6997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平成５年度以降の庁舎・ホール・広場の建設事業を始めとして、町営住宅・農村公園・</a:t>
          </a:r>
          <a:r>
            <a:rPr kumimoji="1" lang="en-US" altLang="ja-JP" sz="1100">
              <a:solidFill>
                <a:schemeClr val="dk1"/>
              </a:solidFill>
              <a:effectLst/>
              <a:latin typeface="+mn-lt"/>
              <a:ea typeface="+mn-ea"/>
              <a:cs typeface="+mn-cs"/>
            </a:rPr>
            <a:t>CATV</a:t>
          </a:r>
          <a:r>
            <a:rPr kumimoji="1" lang="ja-JP" altLang="ja-JP" sz="1100">
              <a:solidFill>
                <a:schemeClr val="dk1"/>
              </a:solidFill>
              <a:effectLst/>
              <a:latin typeface="+mn-lt"/>
              <a:ea typeface="+mn-ea"/>
              <a:cs typeface="+mn-cs"/>
            </a:rPr>
            <a:t>整備など大規模事業が続いたため、類似団体平均値を３．</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ポイントと上回っている。しかし、公債費負担適正化計画に沿った繰上償還の実施、新規発行債の抑制を行ってきたことにより徐々にではあるが着実に減少している。引き続き、新規発行債の抑制に努め、公債費に係る経常収支比率を現在の類似団体平均値の水準へ近づけ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78</xdr:row>
      <xdr:rowOff>127000</xdr:rowOff>
    </xdr:to>
    <xdr:cxnSp macro="">
      <xdr:nvCxnSpPr>
        <xdr:cNvPr id="361" name="直線コネクタ 360"/>
        <xdr:cNvCxnSpPr/>
      </xdr:nvCxnSpPr>
      <xdr:spPr>
        <a:xfrm>
          <a:off x="3987800" y="1349552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122428</xdr:rowOff>
    </xdr:from>
    <xdr:to>
      <xdr:col>5</xdr:col>
      <xdr:colOff>549275</xdr:colOff>
      <xdr:row>78</xdr:row>
      <xdr:rowOff>140715</xdr:rowOff>
    </xdr:to>
    <xdr:cxnSp macro="">
      <xdr:nvCxnSpPr>
        <xdr:cNvPr id="364" name="直線コネクタ 363"/>
        <xdr:cNvCxnSpPr/>
      </xdr:nvCxnSpPr>
      <xdr:spPr>
        <a:xfrm flipV="1">
          <a:off x="3098800" y="13495528"/>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140715</xdr:rowOff>
    </xdr:from>
    <xdr:to>
      <xdr:col>4</xdr:col>
      <xdr:colOff>346075</xdr:colOff>
      <xdr:row>79</xdr:row>
      <xdr:rowOff>24130</xdr:rowOff>
    </xdr:to>
    <xdr:cxnSp macro="">
      <xdr:nvCxnSpPr>
        <xdr:cNvPr id="367" name="直線コネクタ 366"/>
        <xdr:cNvCxnSpPr/>
      </xdr:nvCxnSpPr>
      <xdr:spPr>
        <a:xfrm flipV="1">
          <a:off x="2209800" y="13513815"/>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24130</xdr:rowOff>
    </xdr:from>
    <xdr:to>
      <xdr:col>3</xdr:col>
      <xdr:colOff>142875</xdr:colOff>
      <xdr:row>79</xdr:row>
      <xdr:rowOff>42418</xdr:rowOff>
    </xdr:to>
    <xdr:cxnSp macro="">
      <xdr:nvCxnSpPr>
        <xdr:cNvPr id="370" name="直線コネクタ 369"/>
        <xdr:cNvCxnSpPr/>
      </xdr:nvCxnSpPr>
      <xdr:spPr>
        <a:xfrm flipV="1">
          <a:off x="1320800" y="135686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74" name="テキスト ボックス 373"/>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76200</xdr:rowOff>
    </xdr:from>
    <xdr:to>
      <xdr:col>7</xdr:col>
      <xdr:colOff>66675</xdr:colOff>
      <xdr:row>79</xdr:row>
      <xdr:rowOff>6350</xdr:rowOff>
    </xdr:to>
    <xdr:sp macro="" textlink="">
      <xdr:nvSpPr>
        <xdr:cNvPr id="380" name="円/楕円 379"/>
        <xdr:cNvSpPr/>
      </xdr:nvSpPr>
      <xdr:spPr>
        <a:xfrm>
          <a:off x="47752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48277</xdr:rowOff>
    </xdr:from>
    <xdr:ext cx="762000" cy="259045"/>
    <xdr:sp macro="" textlink="">
      <xdr:nvSpPr>
        <xdr:cNvPr id="381" name="公債費該当値テキスト"/>
        <xdr:cNvSpPr txBox="1"/>
      </xdr:nvSpPr>
      <xdr:spPr>
        <a:xfrm>
          <a:off x="49149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71628</xdr:rowOff>
    </xdr:from>
    <xdr:to>
      <xdr:col>5</xdr:col>
      <xdr:colOff>600075</xdr:colOff>
      <xdr:row>79</xdr:row>
      <xdr:rowOff>1778</xdr:rowOff>
    </xdr:to>
    <xdr:sp macro="" textlink="">
      <xdr:nvSpPr>
        <xdr:cNvPr id="382" name="円/楕円 381"/>
        <xdr:cNvSpPr/>
      </xdr:nvSpPr>
      <xdr:spPr>
        <a:xfrm>
          <a:off x="3937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158005</xdr:rowOff>
    </xdr:from>
    <xdr:ext cx="736600" cy="259045"/>
    <xdr:sp macro="" textlink="">
      <xdr:nvSpPr>
        <xdr:cNvPr id="383" name="テキスト ボックス 382"/>
        <xdr:cNvSpPr txBox="1"/>
      </xdr:nvSpPr>
      <xdr:spPr>
        <a:xfrm>
          <a:off x="3606800" y="1353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89915</xdr:rowOff>
    </xdr:from>
    <xdr:to>
      <xdr:col>4</xdr:col>
      <xdr:colOff>396875</xdr:colOff>
      <xdr:row>79</xdr:row>
      <xdr:rowOff>20065</xdr:rowOff>
    </xdr:to>
    <xdr:sp macro="" textlink="">
      <xdr:nvSpPr>
        <xdr:cNvPr id="384" name="円/楕円 383"/>
        <xdr:cNvSpPr/>
      </xdr:nvSpPr>
      <xdr:spPr>
        <a:xfrm>
          <a:off x="3048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4842</xdr:rowOff>
    </xdr:from>
    <xdr:ext cx="762000" cy="259045"/>
    <xdr:sp macro="" textlink="">
      <xdr:nvSpPr>
        <xdr:cNvPr id="385" name="テキスト ボックス 384"/>
        <xdr:cNvSpPr txBox="1"/>
      </xdr:nvSpPr>
      <xdr:spPr>
        <a:xfrm>
          <a:off x="2717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144780</xdr:rowOff>
    </xdr:from>
    <xdr:to>
      <xdr:col>3</xdr:col>
      <xdr:colOff>193675</xdr:colOff>
      <xdr:row>79</xdr:row>
      <xdr:rowOff>74930</xdr:rowOff>
    </xdr:to>
    <xdr:sp macro="" textlink="">
      <xdr:nvSpPr>
        <xdr:cNvPr id="386" name="円/楕円 385"/>
        <xdr:cNvSpPr/>
      </xdr:nvSpPr>
      <xdr:spPr>
        <a:xfrm>
          <a:off x="2159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59707</xdr:rowOff>
    </xdr:from>
    <xdr:ext cx="762000" cy="259045"/>
    <xdr:sp macro="" textlink="">
      <xdr:nvSpPr>
        <xdr:cNvPr id="387" name="テキスト ボックス 386"/>
        <xdr:cNvSpPr txBox="1"/>
      </xdr:nvSpPr>
      <xdr:spPr>
        <a:xfrm>
          <a:off x="1828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163068</xdr:rowOff>
    </xdr:from>
    <xdr:to>
      <xdr:col>1</xdr:col>
      <xdr:colOff>676275</xdr:colOff>
      <xdr:row>79</xdr:row>
      <xdr:rowOff>93218</xdr:rowOff>
    </xdr:to>
    <xdr:sp macro="" textlink="">
      <xdr:nvSpPr>
        <xdr:cNvPr id="388" name="円/楕円 387"/>
        <xdr:cNvSpPr/>
      </xdr:nvSpPr>
      <xdr:spPr>
        <a:xfrm>
          <a:off x="1270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77995</xdr:rowOff>
    </xdr:from>
    <xdr:ext cx="762000" cy="259045"/>
    <xdr:sp macro="" textlink="">
      <xdr:nvSpPr>
        <xdr:cNvPr id="389" name="テキスト ボックス 388"/>
        <xdr:cNvSpPr txBox="1"/>
      </xdr:nvSpPr>
      <xdr:spPr>
        <a:xfrm>
          <a:off x="939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公債費以外の合計での比較では、類似団体平均値より０．</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ポイント上回っており、特にその中でも「補助費等」の比率が大きい。</a:t>
          </a:r>
          <a:endParaRPr lang="ja-JP" altLang="ja-JP" sz="1400">
            <a:effectLst/>
          </a:endParaRPr>
        </a:p>
        <a:p>
          <a:r>
            <a:rPr kumimoji="1" lang="ja-JP" altLang="ja-JP" sz="1100">
              <a:solidFill>
                <a:schemeClr val="dk1"/>
              </a:solidFill>
              <a:effectLst/>
              <a:latin typeface="+mn-lt"/>
              <a:ea typeface="+mn-ea"/>
              <a:cs typeface="+mn-cs"/>
            </a:rPr>
            <a:t>　公債費を除く歳出全体の中で、集中改革プランに沿った削減を行うこととしている。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54611</xdr:rowOff>
    </xdr:from>
    <xdr:to>
      <xdr:col>24</xdr:col>
      <xdr:colOff>31750</xdr:colOff>
      <xdr:row>77</xdr:row>
      <xdr:rowOff>66039</xdr:rowOff>
    </xdr:to>
    <xdr:cxnSp macro="">
      <xdr:nvCxnSpPr>
        <xdr:cNvPr id="422" name="直線コネクタ 421"/>
        <xdr:cNvCxnSpPr/>
      </xdr:nvCxnSpPr>
      <xdr:spPr>
        <a:xfrm>
          <a:off x="15671800" y="13256261"/>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54611</xdr:rowOff>
    </xdr:from>
    <xdr:to>
      <xdr:col>22</xdr:col>
      <xdr:colOff>565150</xdr:colOff>
      <xdr:row>77</xdr:row>
      <xdr:rowOff>96520</xdr:rowOff>
    </xdr:to>
    <xdr:cxnSp macro="">
      <xdr:nvCxnSpPr>
        <xdr:cNvPr id="425" name="直線コネクタ 424"/>
        <xdr:cNvCxnSpPr/>
      </xdr:nvCxnSpPr>
      <xdr:spPr>
        <a:xfrm flipV="1">
          <a:off x="14782800" y="132562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96520</xdr:rowOff>
    </xdr:from>
    <xdr:to>
      <xdr:col>21</xdr:col>
      <xdr:colOff>361950</xdr:colOff>
      <xdr:row>77</xdr:row>
      <xdr:rowOff>123189</xdr:rowOff>
    </xdr:to>
    <xdr:cxnSp macro="">
      <xdr:nvCxnSpPr>
        <xdr:cNvPr id="428" name="直線コネクタ 427"/>
        <xdr:cNvCxnSpPr/>
      </xdr:nvCxnSpPr>
      <xdr:spPr>
        <a:xfrm flipV="1">
          <a:off x="13893800" y="1329817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161289</xdr:rowOff>
    </xdr:from>
    <xdr:to>
      <xdr:col>20</xdr:col>
      <xdr:colOff>158750</xdr:colOff>
      <xdr:row>77</xdr:row>
      <xdr:rowOff>123189</xdr:rowOff>
    </xdr:to>
    <xdr:cxnSp macro="">
      <xdr:nvCxnSpPr>
        <xdr:cNvPr id="431" name="直線コネクタ 430"/>
        <xdr:cNvCxnSpPr/>
      </xdr:nvCxnSpPr>
      <xdr:spPr>
        <a:xfrm>
          <a:off x="13004800" y="13191489"/>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35" name="テキスト ボックス 434"/>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15239</xdr:rowOff>
    </xdr:from>
    <xdr:to>
      <xdr:col>24</xdr:col>
      <xdr:colOff>82550</xdr:colOff>
      <xdr:row>77</xdr:row>
      <xdr:rowOff>116839</xdr:rowOff>
    </xdr:to>
    <xdr:sp macro="" textlink="">
      <xdr:nvSpPr>
        <xdr:cNvPr id="441" name="円/楕円 440"/>
        <xdr:cNvSpPr/>
      </xdr:nvSpPr>
      <xdr:spPr>
        <a:xfrm>
          <a:off x="164592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31766</xdr:rowOff>
    </xdr:from>
    <xdr:ext cx="762000" cy="259045"/>
    <xdr:sp macro="" textlink="">
      <xdr:nvSpPr>
        <xdr:cNvPr id="442" name="公債費以外該当値テキスト"/>
        <xdr:cNvSpPr txBox="1"/>
      </xdr:nvSpPr>
      <xdr:spPr>
        <a:xfrm>
          <a:off x="16598900" y="13061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3811</xdr:rowOff>
    </xdr:from>
    <xdr:to>
      <xdr:col>22</xdr:col>
      <xdr:colOff>615950</xdr:colOff>
      <xdr:row>77</xdr:row>
      <xdr:rowOff>105411</xdr:rowOff>
    </xdr:to>
    <xdr:sp macro="" textlink="">
      <xdr:nvSpPr>
        <xdr:cNvPr id="443" name="円/楕円 442"/>
        <xdr:cNvSpPr/>
      </xdr:nvSpPr>
      <xdr:spPr>
        <a:xfrm>
          <a:off x="15621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44" name="テキスト ボックス 443"/>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45720</xdr:rowOff>
    </xdr:from>
    <xdr:to>
      <xdr:col>21</xdr:col>
      <xdr:colOff>412750</xdr:colOff>
      <xdr:row>77</xdr:row>
      <xdr:rowOff>147320</xdr:rowOff>
    </xdr:to>
    <xdr:sp macro="" textlink="">
      <xdr:nvSpPr>
        <xdr:cNvPr id="445" name="円/楕円 444"/>
        <xdr:cNvSpPr/>
      </xdr:nvSpPr>
      <xdr:spPr>
        <a:xfrm>
          <a:off x="14732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132097</xdr:rowOff>
    </xdr:from>
    <xdr:ext cx="762000" cy="259045"/>
    <xdr:sp macro="" textlink="">
      <xdr:nvSpPr>
        <xdr:cNvPr id="446" name="テキスト ボックス 445"/>
        <xdr:cNvSpPr txBox="1"/>
      </xdr:nvSpPr>
      <xdr:spPr>
        <a:xfrm>
          <a:off x="14401800" y="13333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72389</xdr:rowOff>
    </xdr:from>
    <xdr:to>
      <xdr:col>20</xdr:col>
      <xdr:colOff>209550</xdr:colOff>
      <xdr:row>78</xdr:row>
      <xdr:rowOff>2539</xdr:rowOff>
    </xdr:to>
    <xdr:sp macro="" textlink="">
      <xdr:nvSpPr>
        <xdr:cNvPr id="447" name="円/楕円 446"/>
        <xdr:cNvSpPr/>
      </xdr:nvSpPr>
      <xdr:spPr>
        <a:xfrm>
          <a:off x="13843000" y="13274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8" name="テキスト ボックス 447"/>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110489</xdr:rowOff>
    </xdr:from>
    <xdr:to>
      <xdr:col>19</xdr:col>
      <xdr:colOff>6350</xdr:colOff>
      <xdr:row>77</xdr:row>
      <xdr:rowOff>40639</xdr:rowOff>
    </xdr:to>
    <xdr:sp macro="" textlink="">
      <xdr:nvSpPr>
        <xdr:cNvPr id="449" name="円/楕円 448"/>
        <xdr:cNvSpPr/>
      </xdr:nvSpPr>
      <xdr:spPr>
        <a:xfrm>
          <a:off x="12954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25416</xdr:rowOff>
    </xdr:from>
    <xdr:ext cx="762000" cy="259045"/>
    <xdr:sp macro="" textlink="">
      <xdr:nvSpPr>
        <xdr:cNvPr id="450" name="テキスト ボックス 449"/>
        <xdr:cNvSpPr txBox="1"/>
      </xdr:nvSpPr>
      <xdr:spPr>
        <a:xfrm>
          <a:off x="12623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兵庫県神河町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118869</xdr:rowOff>
    </xdr:from>
    <xdr:to>
      <xdr:col>4</xdr:col>
      <xdr:colOff>1117600</xdr:colOff>
      <xdr:row>17</xdr:row>
      <xdr:rowOff>168590</xdr:rowOff>
    </xdr:to>
    <xdr:cxnSp macro="">
      <xdr:nvCxnSpPr>
        <xdr:cNvPr id="50" name="直線コネクタ 49"/>
        <xdr:cNvCxnSpPr/>
      </xdr:nvCxnSpPr>
      <xdr:spPr bwMode="auto">
        <a:xfrm flipV="1">
          <a:off x="5003800" y="3081144"/>
          <a:ext cx="647700" cy="49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103646</xdr:rowOff>
    </xdr:from>
    <xdr:ext cx="762000" cy="259045"/>
    <xdr:sp macro="" textlink="">
      <xdr:nvSpPr>
        <xdr:cNvPr id="51" name="人口1人当たり決算額の推移平均値テキスト130"/>
        <xdr:cNvSpPr txBox="1"/>
      </xdr:nvSpPr>
      <xdr:spPr>
        <a:xfrm>
          <a:off x="5740400" y="3065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107790</xdr:rowOff>
    </xdr:from>
    <xdr:to>
      <xdr:col>4</xdr:col>
      <xdr:colOff>469900</xdr:colOff>
      <xdr:row>17</xdr:row>
      <xdr:rowOff>168590</xdr:rowOff>
    </xdr:to>
    <xdr:cxnSp macro="">
      <xdr:nvCxnSpPr>
        <xdr:cNvPr id="53" name="直線コネクタ 52"/>
        <xdr:cNvCxnSpPr/>
      </xdr:nvCxnSpPr>
      <xdr:spPr bwMode="auto">
        <a:xfrm>
          <a:off x="4305300" y="3070065"/>
          <a:ext cx="698500" cy="60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96848</xdr:rowOff>
    </xdr:from>
    <xdr:to>
      <xdr:col>3</xdr:col>
      <xdr:colOff>904875</xdr:colOff>
      <xdr:row>17</xdr:row>
      <xdr:rowOff>107790</xdr:rowOff>
    </xdr:to>
    <xdr:cxnSp macro="">
      <xdr:nvCxnSpPr>
        <xdr:cNvPr id="56" name="直線コネクタ 55"/>
        <xdr:cNvCxnSpPr/>
      </xdr:nvCxnSpPr>
      <xdr:spPr bwMode="auto">
        <a:xfrm>
          <a:off x="3606800" y="3059123"/>
          <a:ext cx="698500" cy="109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96848</xdr:rowOff>
    </xdr:from>
    <xdr:to>
      <xdr:col>3</xdr:col>
      <xdr:colOff>206375</xdr:colOff>
      <xdr:row>17</xdr:row>
      <xdr:rowOff>107927</xdr:rowOff>
    </xdr:to>
    <xdr:cxnSp macro="">
      <xdr:nvCxnSpPr>
        <xdr:cNvPr id="59" name="直線コネクタ 58"/>
        <xdr:cNvCxnSpPr/>
      </xdr:nvCxnSpPr>
      <xdr:spPr bwMode="auto">
        <a:xfrm flipV="1">
          <a:off x="2908300" y="3059123"/>
          <a:ext cx="698500" cy="11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4988</xdr:rowOff>
    </xdr:from>
    <xdr:ext cx="762000" cy="259045"/>
    <xdr:sp macro="" textlink="">
      <xdr:nvSpPr>
        <xdr:cNvPr id="61" name="テキスト ボックス 60"/>
        <xdr:cNvSpPr txBox="1"/>
      </xdr:nvSpPr>
      <xdr:spPr>
        <a:xfrm>
          <a:off x="32258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68069</xdr:rowOff>
    </xdr:from>
    <xdr:to>
      <xdr:col>5</xdr:col>
      <xdr:colOff>34925</xdr:colOff>
      <xdr:row>17</xdr:row>
      <xdr:rowOff>169669</xdr:rowOff>
    </xdr:to>
    <xdr:sp macro="" textlink="">
      <xdr:nvSpPr>
        <xdr:cNvPr id="69" name="円/楕円 68"/>
        <xdr:cNvSpPr/>
      </xdr:nvSpPr>
      <xdr:spPr bwMode="auto">
        <a:xfrm>
          <a:off x="5600700" y="30303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84596</xdr:rowOff>
    </xdr:from>
    <xdr:ext cx="762000" cy="259045"/>
    <xdr:sp macro="" textlink="">
      <xdr:nvSpPr>
        <xdr:cNvPr id="70" name="人口1人当たり決算額の推移該当値テキスト130"/>
        <xdr:cNvSpPr txBox="1"/>
      </xdr:nvSpPr>
      <xdr:spPr>
        <a:xfrm>
          <a:off x="5740400" y="287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112,317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117790</xdr:rowOff>
    </xdr:from>
    <xdr:to>
      <xdr:col>4</xdr:col>
      <xdr:colOff>520700</xdr:colOff>
      <xdr:row>18</xdr:row>
      <xdr:rowOff>47940</xdr:rowOff>
    </xdr:to>
    <xdr:sp macro="" textlink="">
      <xdr:nvSpPr>
        <xdr:cNvPr id="71" name="円/楕円 70"/>
        <xdr:cNvSpPr/>
      </xdr:nvSpPr>
      <xdr:spPr bwMode="auto">
        <a:xfrm>
          <a:off x="4953000" y="3080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32717</xdr:rowOff>
    </xdr:from>
    <xdr:ext cx="736600" cy="259045"/>
    <xdr:sp macro="" textlink="">
      <xdr:nvSpPr>
        <xdr:cNvPr id="72" name="テキスト ボックス 71"/>
        <xdr:cNvSpPr txBox="1"/>
      </xdr:nvSpPr>
      <xdr:spPr>
        <a:xfrm>
          <a:off x="4622800" y="3166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105,792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56990</xdr:rowOff>
    </xdr:from>
    <xdr:to>
      <xdr:col>3</xdr:col>
      <xdr:colOff>955675</xdr:colOff>
      <xdr:row>17</xdr:row>
      <xdr:rowOff>158590</xdr:rowOff>
    </xdr:to>
    <xdr:sp macro="" textlink="">
      <xdr:nvSpPr>
        <xdr:cNvPr id="73" name="円/楕円 72"/>
        <xdr:cNvSpPr/>
      </xdr:nvSpPr>
      <xdr:spPr bwMode="auto">
        <a:xfrm>
          <a:off x="4254500" y="3019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168767</xdr:rowOff>
    </xdr:from>
    <xdr:ext cx="762000" cy="259045"/>
    <xdr:sp macro="" textlink="">
      <xdr:nvSpPr>
        <xdr:cNvPr id="74" name="テキスト ボックス 73"/>
        <xdr:cNvSpPr txBox="1"/>
      </xdr:nvSpPr>
      <xdr:spPr>
        <a:xfrm>
          <a:off x="3924300" y="2788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113,771</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46048</xdr:rowOff>
    </xdr:from>
    <xdr:to>
      <xdr:col>3</xdr:col>
      <xdr:colOff>257175</xdr:colOff>
      <xdr:row>17</xdr:row>
      <xdr:rowOff>147648</xdr:rowOff>
    </xdr:to>
    <xdr:sp macro="" textlink="">
      <xdr:nvSpPr>
        <xdr:cNvPr id="75" name="円/楕円 74"/>
        <xdr:cNvSpPr/>
      </xdr:nvSpPr>
      <xdr:spPr bwMode="auto">
        <a:xfrm>
          <a:off x="3556000" y="3008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157825</xdr:rowOff>
    </xdr:from>
    <xdr:ext cx="762000" cy="259045"/>
    <xdr:sp macro="" textlink="">
      <xdr:nvSpPr>
        <xdr:cNvPr id="76" name="テキスト ボックス 75"/>
        <xdr:cNvSpPr txBox="1"/>
      </xdr:nvSpPr>
      <xdr:spPr>
        <a:xfrm>
          <a:off x="3225800" y="277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115,207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57127</xdr:rowOff>
    </xdr:from>
    <xdr:to>
      <xdr:col>2</xdr:col>
      <xdr:colOff>692150</xdr:colOff>
      <xdr:row>17</xdr:row>
      <xdr:rowOff>158727</xdr:rowOff>
    </xdr:to>
    <xdr:sp macro="" textlink="">
      <xdr:nvSpPr>
        <xdr:cNvPr id="77" name="円/楕円 76"/>
        <xdr:cNvSpPr/>
      </xdr:nvSpPr>
      <xdr:spPr bwMode="auto">
        <a:xfrm>
          <a:off x="2857500" y="30194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168904</xdr:rowOff>
    </xdr:from>
    <xdr:ext cx="762000" cy="259045"/>
    <xdr:sp macro="" textlink="">
      <xdr:nvSpPr>
        <xdr:cNvPr id="78" name="テキスト ボックス 77"/>
        <xdr:cNvSpPr txBox="1"/>
      </xdr:nvSpPr>
      <xdr:spPr>
        <a:xfrm>
          <a:off x="2527300" y="2788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113,753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208877</xdr:rowOff>
    </xdr:from>
    <xdr:to>
      <xdr:col>4</xdr:col>
      <xdr:colOff>1117600</xdr:colOff>
      <xdr:row>34</xdr:row>
      <xdr:rowOff>209842</xdr:rowOff>
    </xdr:to>
    <xdr:cxnSp macro="">
      <xdr:nvCxnSpPr>
        <xdr:cNvPr id="111" name="直線コネクタ 110"/>
        <xdr:cNvCxnSpPr/>
      </xdr:nvCxnSpPr>
      <xdr:spPr bwMode="auto">
        <a:xfrm>
          <a:off x="5003800" y="6476327"/>
          <a:ext cx="647700" cy="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174561</xdr:rowOff>
    </xdr:from>
    <xdr:to>
      <xdr:col>4</xdr:col>
      <xdr:colOff>469900</xdr:colOff>
      <xdr:row>34</xdr:row>
      <xdr:rowOff>208877</xdr:rowOff>
    </xdr:to>
    <xdr:cxnSp macro="">
      <xdr:nvCxnSpPr>
        <xdr:cNvPr id="114" name="直線コネクタ 113"/>
        <xdr:cNvCxnSpPr/>
      </xdr:nvCxnSpPr>
      <xdr:spPr bwMode="auto">
        <a:xfrm>
          <a:off x="4305300" y="6442011"/>
          <a:ext cx="698500" cy="34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136487</xdr:rowOff>
    </xdr:from>
    <xdr:to>
      <xdr:col>3</xdr:col>
      <xdr:colOff>904875</xdr:colOff>
      <xdr:row>34</xdr:row>
      <xdr:rowOff>174561</xdr:rowOff>
    </xdr:to>
    <xdr:cxnSp macro="">
      <xdr:nvCxnSpPr>
        <xdr:cNvPr id="117" name="直線コネクタ 116"/>
        <xdr:cNvCxnSpPr/>
      </xdr:nvCxnSpPr>
      <xdr:spPr bwMode="auto">
        <a:xfrm>
          <a:off x="3606800" y="6403937"/>
          <a:ext cx="698500" cy="38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82004</xdr:rowOff>
    </xdr:from>
    <xdr:to>
      <xdr:col>3</xdr:col>
      <xdr:colOff>206375</xdr:colOff>
      <xdr:row>34</xdr:row>
      <xdr:rowOff>136487</xdr:rowOff>
    </xdr:to>
    <xdr:cxnSp macro="">
      <xdr:nvCxnSpPr>
        <xdr:cNvPr id="120" name="直線コネクタ 119"/>
        <xdr:cNvCxnSpPr/>
      </xdr:nvCxnSpPr>
      <xdr:spPr bwMode="auto">
        <a:xfrm>
          <a:off x="2908300" y="6349454"/>
          <a:ext cx="698500" cy="54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159042</xdr:rowOff>
    </xdr:from>
    <xdr:to>
      <xdr:col>5</xdr:col>
      <xdr:colOff>34925</xdr:colOff>
      <xdr:row>34</xdr:row>
      <xdr:rowOff>260642</xdr:rowOff>
    </xdr:to>
    <xdr:sp macro="" textlink="">
      <xdr:nvSpPr>
        <xdr:cNvPr id="130" name="円/楕円 129"/>
        <xdr:cNvSpPr/>
      </xdr:nvSpPr>
      <xdr:spPr bwMode="auto">
        <a:xfrm>
          <a:off x="5600700" y="64264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4119</xdr:rowOff>
    </xdr:from>
    <xdr:ext cx="762000" cy="259045"/>
    <xdr:sp macro="" textlink="">
      <xdr:nvSpPr>
        <xdr:cNvPr id="131" name="人口1人当たり決算額の推移該当値テキスト445"/>
        <xdr:cNvSpPr txBox="1"/>
      </xdr:nvSpPr>
      <xdr:spPr>
        <a:xfrm>
          <a:off x="5740400" y="62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54,977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158077</xdr:rowOff>
    </xdr:from>
    <xdr:to>
      <xdr:col>4</xdr:col>
      <xdr:colOff>520700</xdr:colOff>
      <xdr:row>34</xdr:row>
      <xdr:rowOff>259677</xdr:rowOff>
    </xdr:to>
    <xdr:sp macro="" textlink="">
      <xdr:nvSpPr>
        <xdr:cNvPr id="132" name="円/楕円 131"/>
        <xdr:cNvSpPr/>
      </xdr:nvSpPr>
      <xdr:spPr bwMode="auto">
        <a:xfrm>
          <a:off x="4953000" y="6425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269854</xdr:rowOff>
    </xdr:from>
    <xdr:ext cx="736600" cy="259045"/>
    <xdr:sp macro="" textlink="">
      <xdr:nvSpPr>
        <xdr:cNvPr id="133" name="テキスト ボックス 132"/>
        <xdr:cNvSpPr txBox="1"/>
      </xdr:nvSpPr>
      <xdr:spPr>
        <a:xfrm>
          <a:off x="4622800" y="6194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55,053</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123761</xdr:rowOff>
    </xdr:from>
    <xdr:to>
      <xdr:col>3</xdr:col>
      <xdr:colOff>955675</xdr:colOff>
      <xdr:row>34</xdr:row>
      <xdr:rowOff>225361</xdr:rowOff>
    </xdr:to>
    <xdr:sp macro="" textlink="">
      <xdr:nvSpPr>
        <xdr:cNvPr id="134" name="円/楕円 133"/>
        <xdr:cNvSpPr/>
      </xdr:nvSpPr>
      <xdr:spPr bwMode="auto">
        <a:xfrm>
          <a:off x="4254500" y="63912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235538</xdr:rowOff>
    </xdr:from>
    <xdr:ext cx="762000" cy="259045"/>
    <xdr:sp macro="" textlink="">
      <xdr:nvSpPr>
        <xdr:cNvPr id="135" name="テキスト ボックス 134"/>
        <xdr:cNvSpPr txBox="1"/>
      </xdr:nvSpPr>
      <xdr:spPr>
        <a:xfrm>
          <a:off x="3924300" y="616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57,755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85687</xdr:rowOff>
    </xdr:from>
    <xdr:to>
      <xdr:col>3</xdr:col>
      <xdr:colOff>257175</xdr:colOff>
      <xdr:row>34</xdr:row>
      <xdr:rowOff>187287</xdr:rowOff>
    </xdr:to>
    <xdr:sp macro="" textlink="">
      <xdr:nvSpPr>
        <xdr:cNvPr id="136" name="円/楕円 135"/>
        <xdr:cNvSpPr/>
      </xdr:nvSpPr>
      <xdr:spPr bwMode="auto">
        <a:xfrm>
          <a:off x="3556000" y="6353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197464</xdr:rowOff>
    </xdr:from>
    <xdr:ext cx="762000" cy="259045"/>
    <xdr:sp macro="" textlink="">
      <xdr:nvSpPr>
        <xdr:cNvPr id="137" name="テキスト ボックス 136"/>
        <xdr:cNvSpPr txBox="1"/>
      </xdr:nvSpPr>
      <xdr:spPr>
        <a:xfrm>
          <a:off x="3225800" y="612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31204</xdr:rowOff>
    </xdr:from>
    <xdr:to>
      <xdr:col>2</xdr:col>
      <xdr:colOff>692150</xdr:colOff>
      <xdr:row>34</xdr:row>
      <xdr:rowOff>132804</xdr:rowOff>
    </xdr:to>
    <xdr:sp macro="" textlink="">
      <xdr:nvSpPr>
        <xdr:cNvPr id="138" name="円/楕円 137"/>
        <xdr:cNvSpPr/>
      </xdr:nvSpPr>
      <xdr:spPr bwMode="auto">
        <a:xfrm>
          <a:off x="2857500" y="6298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142981</xdr:rowOff>
    </xdr:from>
    <xdr:ext cx="762000" cy="259045"/>
    <xdr:sp macro="" textlink="">
      <xdr:nvSpPr>
        <xdr:cNvPr id="139" name="テキスト ボックス 138"/>
        <xdr:cNvSpPr txBox="1"/>
      </xdr:nvSpPr>
      <xdr:spPr>
        <a:xfrm>
          <a:off x="2527300" y="606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65,043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財政調整基金は、平成</a:t>
          </a:r>
          <a:r>
            <a:rPr kumimoji="1" lang="en-US" altLang="ja-JP" sz="1100">
              <a:solidFill>
                <a:schemeClr val="dk1"/>
              </a:solidFill>
              <a:effectLst/>
              <a:latin typeface="+mn-ea"/>
              <a:ea typeface="+mn-ea"/>
              <a:cs typeface="+mn-cs"/>
            </a:rPr>
            <a:t>26</a:t>
          </a:r>
          <a:r>
            <a:rPr kumimoji="1" lang="ja-JP" altLang="ja-JP" sz="1100">
              <a:solidFill>
                <a:schemeClr val="dk1"/>
              </a:solidFill>
              <a:effectLst/>
              <a:latin typeface="+mn-ea"/>
              <a:ea typeface="+mn-ea"/>
              <a:cs typeface="+mn-cs"/>
            </a:rPr>
            <a:t>年度で</a:t>
          </a:r>
          <a:r>
            <a:rPr kumimoji="1" lang="en-US" altLang="ja-JP" sz="1100">
              <a:solidFill>
                <a:schemeClr val="dk1"/>
              </a:solidFill>
              <a:effectLst/>
              <a:latin typeface="+mn-ea"/>
              <a:ea typeface="+mn-ea"/>
              <a:cs typeface="+mn-cs"/>
            </a:rPr>
            <a:t>2.2</a:t>
          </a:r>
          <a:r>
            <a:rPr kumimoji="1" lang="ja-JP" altLang="ja-JP" sz="1100">
              <a:solidFill>
                <a:schemeClr val="dk1"/>
              </a:solidFill>
              <a:effectLst/>
              <a:latin typeface="+mn-ea"/>
              <a:ea typeface="+mn-ea"/>
              <a:cs typeface="+mn-cs"/>
            </a:rPr>
            <a:t>億円を積立てたため平成</a:t>
          </a:r>
          <a:r>
            <a:rPr kumimoji="1" lang="en-US" altLang="ja-JP" sz="1100">
              <a:solidFill>
                <a:schemeClr val="dk1"/>
              </a:solidFill>
              <a:effectLst/>
              <a:latin typeface="+mn-ea"/>
              <a:ea typeface="+mn-ea"/>
              <a:cs typeface="+mn-cs"/>
            </a:rPr>
            <a:t>26</a:t>
          </a:r>
          <a:r>
            <a:rPr kumimoji="1" lang="ja-JP" altLang="ja-JP" sz="1100">
              <a:solidFill>
                <a:schemeClr val="dk1"/>
              </a:solidFill>
              <a:effectLst/>
              <a:latin typeface="+mn-ea"/>
              <a:ea typeface="+mn-ea"/>
              <a:cs typeface="+mn-cs"/>
            </a:rPr>
            <a:t>年度末残高は</a:t>
          </a:r>
          <a:r>
            <a:rPr kumimoji="1" lang="en-US" altLang="ja-JP" sz="1100">
              <a:solidFill>
                <a:schemeClr val="dk1"/>
              </a:solidFill>
              <a:effectLst/>
              <a:latin typeface="+mn-ea"/>
              <a:ea typeface="+mn-ea"/>
              <a:cs typeface="+mn-cs"/>
            </a:rPr>
            <a:t>19.47</a:t>
          </a:r>
          <a:r>
            <a:rPr kumimoji="1" lang="ja-JP" altLang="ja-JP" sz="1100">
              <a:solidFill>
                <a:schemeClr val="dk1"/>
              </a:solidFill>
              <a:effectLst/>
              <a:latin typeface="+mn-ea"/>
              <a:ea typeface="+mn-ea"/>
              <a:cs typeface="+mn-cs"/>
            </a:rPr>
            <a:t>億円となり、年々増加しています。</a:t>
          </a:r>
          <a:endParaRPr lang="ja-JP" altLang="ja-JP" sz="1400">
            <a:effectLst/>
            <a:latin typeface="+mn-ea"/>
            <a:ea typeface="+mn-ea"/>
          </a:endParaRPr>
        </a:p>
        <a:p>
          <a:r>
            <a:rPr kumimoji="1" lang="ja-JP" altLang="ja-JP" sz="1100">
              <a:solidFill>
                <a:schemeClr val="dk1"/>
              </a:solidFill>
              <a:effectLst/>
              <a:latin typeface="+mn-ea"/>
              <a:ea typeface="+mn-ea"/>
              <a:cs typeface="+mn-cs"/>
            </a:rPr>
            <a:t>　平成</a:t>
          </a:r>
          <a:r>
            <a:rPr kumimoji="1" lang="en-US" altLang="ja-JP" sz="1100">
              <a:solidFill>
                <a:schemeClr val="dk1"/>
              </a:solidFill>
              <a:effectLst/>
              <a:latin typeface="+mn-ea"/>
              <a:ea typeface="+mn-ea"/>
              <a:cs typeface="+mn-cs"/>
            </a:rPr>
            <a:t>26</a:t>
          </a:r>
          <a:r>
            <a:rPr kumimoji="1" lang="ja-JP" altLang="ja-JP" sz="1100">
              <a:solidFill>
                <a:schemeClr val="dk1"/>
              </a:solidFill>
              <a:effectLst/>
              <a:latin typeface="+mn-ea"/>
              <a:ea typeface="+mn-ea"/>
              <a:cs typeface="+mn-cs"/>
            </a:rPr>
            <a:t>年度の実質収支額は、歳入</a:t>
          </a:r>
          <a:r>
            <a:rPr kumimoji="1" lang="en-US" altLang="ja-JP" sz="1100">
              <a:solidFill>
                <a:schemeClr val="dk1"/>
              </a:solidFill>
              <a:effectLst/>
              <a:latin typeface="+mn-ea"/>
              <a:ea typeface="+mn-ea"/>
              <a:cs typeface="+mn-cs"/>
            </a:rPr>
            <a:t>90.19</a:t>
          </a:r>
          <a:r>
            <a:rPr kumimoji="1" lang="ja-JP" altLang="ja-JP" sz="1100">
              <a:solidFill>
                <a:schemeClr val="dk1"/>
              </a:solidFill>
              <a:effectLst/>
              <a:latin typeface="+mn-ea"/>
              <a:ea typeface="+mn-ea"/>
              <a:cs typeface="+mn-cs"/>
            </a:rPr>
            <a:t>億円から歳出</a:t>
          </a:r>
          <a:r>
            <a:rPr kumimoji="1" lang="en-US" altLang="ja-JP" sz="1100">
              <a:solidFill>
                <a:schemeClr val="dk1"/>
              </a:solidFill>
              <a:effectLst/>
              <a:latin typeface="+mn-ea"/>
              <a:ea typeface="+mn-ea"/>
              <a:cs typeface="+mn-cs"/>
            </a:rPr>
            <a:t>88.31</a:t>
          </a:r>
          <a:r>
            <a:rPr kumimoji="1" lang="ja-JP" altLang="ja-JP" sz="1100">
              <a:solidFill>
                <a:schemeClr val="dk1"/>
              </a:solidFill>
              <a:effectLst/>
              <a:latin typeface="+mn-ea"/>
              <a:ea typeface="+mn-ea"/>
              <a:cs typeface="+mn-cs"/>
            </a:rPr>
            <a:t>億円を差し引いた金額から、さらに翌年度へ繰越財源</a:t>
          </a:r>
          <a:r>
            <a:rPr kumimoji="1" lang="en-US" altLang="ja-JP" sz="1100">
              <a:solidFill>
                <a:schemeClr val="dk1"/>
              </a:solidFill>
              <a:effectLst/>
              <a:latin typeface="+mn-ea"/>
              <a:ea typeface="+mn-ea"/>
              <a:cs typeface="+mn-cs"/>
            </a:rPr>
            <a:t>0.17</a:t>
          </a:r>
          <a:r>
            <a:rPr kumimoji="1" lang="ja-JP" altLang="ja-JP" sz="1100">
              <a:solidFill>
                <a:schemeClr val="dk1"/>
              </a:solidFill>
              <a:effectLst/>
              <a:latin typeface="+mn-ea"/>
              <a:ea typeface="+mn-ea"/>
              <a:cs typeface="+mn-cs"/>
            </a:rPr>
            <a:t>億円を差し引いた</a:t>
          </a:r>
          <a:r>
            <a:rPr kumimoji="1" lang="en-US" altLang="ja-JP" sz="1100">
              <a:solidFill>
                <a:schemeClr val="dk1"/>
              </a:solidFill>
              <a:effectLst/>
              <a:latin typeface="+mn-ea"/>
              <a:ea typeface="+mn-ea"/>
              <a:cs typeface="+mn-cs"/>
            </a:rPr>
            <a:t>1.71</a:t>
          </a:r>
          <a:r>
            <a:rPr kumimoji="1" lang="ja-JP" altLang="ja-JP" sz="1100">
              <a:solidFill>
                <a:schemeClr val="dk1"/>
              </a:solidFill>
              <a:effectLst/>
              <a:latin typeface="+mn-ea"/>
              <a:ea typeface="+mn-ea"/>
              <a:cs typeface="+mn-cs"/>
            </a:rPr>
            <a:t>億円が黒字ということになり、これを比率で表すと</a:t>
          </a:r>
          <a:r>
            <a:rPr kumimoji="1" lang="en-US" altLang="ja-JP" sz="1100">
              <a:solidFill>
                <a:schemeClr val="dk1"/>
              </a:solidFill>
              <a:effectLst/>
              <a:latin typeface="+mn-ea"/>
              <a:ea typeface="+mn-ea"/>
              <a:cs typeface="+mn-cs"/>
            </a:rPr>
            <a:t>3.19</a:t>
          </a:r>
          <a:r>
            <a:rPr kumimoji="1" lang="ja-JP" altLang="ja-JP" sz="1100">
              <a:solidFill>
                <a:schemeClr val="dk1"/>
              </a:solidFill>
              <a:effectLst/>
              <a:latin typeface="+mn-ea"/>
              <a:ea typeface="+mn-ea"/>
              <a:cs typeface="+mn-cs"/>
            </a:rPr>
            <a:t>％となります。</a:t>
          </a:r>
          <a:endParaRPr lang="ja-JP" altLang="ja-JP" sz="1400">
            <a:effectLst/>
            <a:latin typeface="+mn-ea"/>
            <a:ea typeface="+mn-ea"/>
          </a:endParaRPr>
        </a:p>
        <a:p>
          <a:r>
            <a:rPr kumimoji="1" lang="ja-JP" altLang="ja-JP" sz="1100">
              <a:solidFill>
                <a:schemeClr val="dk1"/>
              </a:solidFill>
              <a:effectLst/>
              <a:latin typeface="+mn-ea"/>
              <a:ea typeface="+mn-ea"/>
              <a:cs typeface="+mn-cs"/>
            </a:rPr>
            <a:t>　実質収支額及び実質単年度収支ともに、平成</a:t>
          </a:r>
          <a:r>
            <a:rPr kumimoji="1" lang="en-US" altLang="ja-JP" sz="1100">
              <a:solidFill>
                <a:schemeClr val="dk1"/>
              </a:solidFill>
              <a:effectLst/>
              <a:latin typeface="+mn-ea"/>
              <a:ea typeface="+mn-ea"/>
              <a:cs typeface="+mn-cs"/>
            </a:rPr>
            <a:t>18</a:t>
          </a:r>
          <a:r>
            <a:rPr kumimoji="1" lang="ja-JP" altLang="ja-JP" sz="1100">
              <a:solidFill>
                <a:schemeClr val="dk1"/>
              </a:solidFill>
              <a:effectLst/>
              <a:latin typeface="+mn-ea"/>
              <a:ea typeface="+mn-ea"/>
              <a:cs typeface="+mn-cs"/>
            </a:rPr>
            <a:t>年度以降、黒字決算が続いており、健全な財政運営が行われているということになります。</a:t>
          </a:r>
          <a:endParaRPr lang="ja-JP" altLang="ja-JP" sz="1400">
            <a:effectLst/>
            <a:latin typeface="+mn-ea"/>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予算の確実な執行により黒字及び企業会計における資金剰余額が確実に発生しており、健全な財政運営・企業経営が行われています。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ea"/>
              <a:ea typeface="+mn-ea"/>
              <a:cs typeface="+mn-cs"/>
            </a:rPr>
            <a:t>　公債費負担適正化計画</a:t>
          </a:r>
          <a:r>
            <a:rPr kumimoji="1" lang="ja-JP" altLang="en-US" sz="1100">
              <a:solidFill>
                <a:schemeClr val="dk1"/>
              </a:solidFill>
              <a:effectLst/>
              <a:latin typeface="+mn-ea"/>
              <a:ea typeface="+mn-ea"/>
              <a:cs typeface="+mn-cs"/>
            </a:rPr>
            <a:t>を</a:t>
          </a:r>
          <a:r>
            <a:rPr kumimoji="1" lang="ja-JP" altLang="ja-JP" sz="1100">
              <a:solidFill>
                <a:schemeClr val="dk1"/>
              </a:solidFill>
              <a:effectLst/>
              <a:latin typeface="+mn-ea"/>
              <a:ea typeface="+mn-ea"/>
              <a:cs typeface="+mn-cs"/>
            </a:rPr>
            <a:t>着実</a:t>
          </a:r>
          <a:r>
            <a:rPr kumimoji="1" lang="ja-JP" altLang="en-US" sz="1100">
              <a:solidFill>
                <a:schemeClr val="dk1"/>
              </a:solidFill>
              <a:effectLst/>
              <a:latin typeface="+mn-ea"/>
              <a:ea typeface="+mn-ea"/>
              <a:cs typeface="+mn-cs"/>
            </a:rPr>
            <a:t>に</a:t>
          </a:r>
          <a:r>
            <a:rPr kumimoji="1" lang="ja-JP" altLang="ja-JP" sz="1100">
              <a:solidFill>
                <a:schemeClr val="dk1"/>
              </a:solidFill>
              <a:effectLst/>
              <a:latin typeface="+mn-ea"/>
              <a:ea typeface="+mn-ea"/>
              <a:cs typeface="+mn-cs"/>
            </a:rPr>
            <a:t>実行</a:t>
          </a:r>
          <a:r>
            <a:rPr kumimoji="1" lang="ja-JP" altLang="en-US" sz="1100">
              <a:solidFill>
                <a:schemeClr val="dk1"/>
              </a:solidFill>
              <a:effectLst/>
              <a:latin typeface="+mn-ea"/>
              <a:ea typeface="+mn-ea"/>
              <a:cs typeface="+mn-cs"/>
            </a:rPr>
            <a:t>してきたこと</a:t>
          </a:r>
          <a:r>
            <a:rPr kumimoji="1" lang="ja-JP" altLang="ja-JP" sz="1100">
              <a:solidFill>
                <a:schemeClr val="dk1"/>
              </a:solidFill>
              <a:effectLst/>
              <a:latin typeface="+mn-ea"/>
              <a:ea typeface="+mn-ea"/>
              <a:cs typeface="+mn-cs"/>
            </a:rPr>
            <a:t>により元利償還金等（</a:t>
          </a:r>
          <a:r>
            <a:rPr kumimoji="1" lang="en-US" altLang="ja-JP" sz="1100">
              <a:solidFill>
                <a:schemeClr val="dk1"/>
              </a:solidFill>
              <a:effectLst/>
              <a:latin typeface="+mn-ea"/>
              <a:ea typeface="+mn-ea"/>
              <a:cs typeface="+mn-cs"/>
            </a:rPr>
            <a:t>A</a:t>
          </a:r>
          <a:r>
            <a:rPr kumimoji="1" lang="ja-JP" altLang="ja-JP" sz="1100">
              <a:solidFill>
                <a:schemeClr val="dk1"/>
              </a:solidFill>
              <a:effectLst/>
              <a:latin typeface="+mn-ea"/>
              <a:ea typeface="+mn-ea"/>
              <a:cs typeface="+mn-cs"/>
            </a:rPr>
            <a:t>）のうち、普通会計の元利償還金と公営企業債の元利償還金に対する繰入金が減少しています。</a:t>
          </a:r>
          <a:endParaRPr lang="ja-JP" altLang="ja-JP" sz="1400">
            <a:effectLst/>
            <a:latin typeface="+mn-ea"/>
            <a:ea typeface="+mn-ea"/>
          </a:endParaRPr>
        </a:p>
        <a:p>
          <a:r>
            <a:rPr kumimoji="1" lang="ja-JP" altLang="ja-JP" sz="1100">
              <a:solidFill>
                <a:schemeClr val="dk1"/>
              </a:solidFill>
              <a:effectLst/>
              <a:latin typeface="+mn-ea"/>
              <a:ea typeface="+mn-ea"/>
              <a:cs typeface="+mn-cs"/>
            </a:rPr>
            <a:t>　平成</a:t>
          </a:r>
          <a:r>
            <a:rPr kumimoji="1" lang="en-US" altLang="ja-JP" sz="1100">
              <a:solidFill>
                <a:schemeClr val="dk1"/>
              </a:solidFill>
              <a:effectLst/>
              <a:latin typeface="+mn-ea"/>
              <a:ea typeface="+mn-ea"/>
              <a:cs typeface="+mn-cs"/>
            </a:rPr>
            <a:t>26</a:t>
          </a:r>
          <a:r>
            <a:rPr kumimoji="1" lang="ja-JP" altLang="ja-JP" sz="1100">
              <a:solidFill>
                <a:schemeClr val="dk1"/>
              </a:solidFill>
              <a:effectLst/>
              <a:latin typeface="+mn-ea"/>
              <a:ea typeface="+mn-ea"/>
              <a:cs typeface="+mn-cs"/>
            </a:rPr>
            <a:t>年度決算において、実質公債費比率</a:t>
          </a:r>
          <a:r>
            <a:rPr kumimoji="1" lang="en-US" altLang="ja-JP" sz="1100">
              <a:solidFill>
                <a:schemeClr val="dk1"/>
              </a:solidFill>
              <a:effectLst/>
              <a:latin typeface="+mn-ea"/>
              <a:ea typeface="+mn-ea"/>
              <a:cs typeface="+mn-cs"/>
            </a:rPr>
            <a:t>16.1</a:t>
          </a:r>
          <a:r>
            <a:rPr kumimoji="1" lang="ja-JP"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となり</a:t>
          </a:r>
          <a:r>
            <a:rPr kumimoji="1" lang="ja-JP" altLang="ja-JP" sz="1100">
              <a:solidFill>
                <a:schemeClr val="dk1"/>
              </a:solidFill>
              <a:effectLst/>
              <a:latin typeface="+mn-ea"/>
              <a:ea typeface="+mn-ea"/>
              <a:cs typeface="+mn-cs"/>
            </a:rPr>
            <a:t>改善しましたが、引き続き適正</a:t>
          </a:r>
          <a:r>
            <a:rPr kumimoji="1" lang="ja-JP" altLang="en-US" sz="1100">
              <a:solidFill>
                <a:schemeClr val="dk1"/>
              </a:solidFill>
              <a:effectLst/>
              <a:latin typeface="+mn-ea"/>
              <a:ea typeface="+mn-ea"/>
              <a:cs typeface="+mn-cs"/>
            </a:rPr>
            <a:t>な公債費の管理により</a:t>
          </a:r>
          <a:r>
            <a:rPr kumimoji="1" lang="ja-JP" altLang="ja-JP" sz="1100">
              <a:solidFill>
                <a:schemeClr val="dk1"/>
              </a:solidFill>
              <a:effectLst/>
              <a:latin typeface="+mn-ea"/>
              <a:ea typeface="+mn-ea"/>
              <a:cs typeface="+mn-cs"/>
            </a:rPr>
            <a:t>確実に</a:t>
          </a:r>
          <a:r>
            <a:rPr kumimoji="1" lang="ja-JP" altLang="en-US" sz="1100">
              <a:solidFill>
                <a:schemeClr val="dk1"/>
              </a:solidFill>
              <a:effectLst/>
              <a:latin typeface="+mn-ea"/>
              <a:ea typeface="+mn-ea"/>
              <a:cs typeface="+mn-cs"/>
            </a:rPr>
            <a:t>改善</a:t>
          </a:r>
          <a:r>
            <a:rPr kumimoji="1" lang="ja-JP" altLang="ja-JP" sz="1100">
              <a:solidFill>
                <a:schemeClr val="dk1"/>
              </a:solidFill>
              <a:effectLst/>
              <a:latin typeface="+mn-ea"/>
              <a:ea typeface="+mn-ea"/>
              <a:cs typeface="+mn-cs"/>
            </a:rPr>
            <a:t>していくこととしています。</a:t>
          </a:r>
          <a:endParaRPr lang="ja-JP" altLang="ja-JP" sz="1400">
            <a:effectLst/>
            <a:latin typeface="+mn-ea"/>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兵庫県神河町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ea"/>
              <a:ea typeface="+mn-ea"/>
              <a:cs typeface="+mn-cs"/>
            </a:rPr>
            <a:t>　将来負担額（</a:t>
          </a:r>
          <a:r>
            <a:rPr kumimoji="1" lang="en-US" altLang="ja-JP" sz="1100">
              <a:solidFill>
                <a:schemeClr val="dk1"/>
              </a:solidFill>
              <a:effectLst/>
              <a:latin typeface="+mn-ea"/>
              <a:ea typeface="+mn-ea"/>
              <a:cs typeface="+mn-cs"/>
            </a:rPr>
            <a:t>A</a:t>
          </a:r>
          <a:r>
            <a:rPr kumimoji="1" lang="ja-JP" altLang="ja-JP" sz="1100">
              <a:solidFill>
                <a:schemeClr val="dk1"/>
              </a:solidFill>
              <a:effectLst/>
              <a:latin typeface="+mn-ea"/>
              <a:ea typeface="+mn-ea"/>
              <a:cs typeface="+mn-cs"/>
            </a:rPr>
            <a:t>）が</a:t>
          </a:r>
          <a:r>
            <a:rPr kumimoji="1" lang="en-US" altLang="ja-JP" sz="1100">
              <a:solidFill>
                <a:schemeClr val="dk1"/>
              </a:solidFill>
              <a:effectLst/>
              <a:latin typeface="+mn-ea"/>
              <a:ea typeface="+mn-ea"/>
              <a:cs typeface="+mn-cs"/>
            </a:rPr>
            <a:t>H25</a:t>
          </a:r>
          <a:r>
            <a:rPr kumimoji="1" lang="ja-JP" altLang="ja-JP" sz="1100">
              <a:solidFill>
                <a:schemeClr val="dk1"/>
              </a:solidFill>
              <a:effectLst/>
              <a:latin typeface="+mn-ea"/>
              <a:ea typeface="+mn-ea"/>
              <a:cs typeface="+mn-cs"/>
            </a:rPr>
            <a:t>年度よりも</a:t>
          </a:r>
          <a:r>
            <a:rPr kumimoji="1" lang="ja-JP" altLang="en-US" sz="1100">
              <a:solidFill>
                <a:schemeClr val="dk1"/>
              </a:solidFill>
              <a:effectLst/>
              <a:latin typeface="+mn-ea"/>
              <a:ea typeface="+mn-ea"/>
              <a:cs typeface="+mn-cs"/>
            </a:rPr>
            <a:t>増加</a:t>
          </a:r>
          <a:r>
            <a:rPr kumimoji="1" lang="ja-JP" altLang="ja-JP" sz="1100">
              <a:solidFill>
                <a:schemeClr val="dk1"/>
              </a:solidFill>
              <a:effectLst/>
              <a:latin typeface="+mn-ea"/>
              <a:ea typeface="+mn-ea"/>
              <a:cs typeface="+mn-cs"/>
            </a:rPr>
            <a:t>しているのは、一般会計の新規地方債発行</a:t>
          </a:r>
          <a:r>
            <a:rPr kumimoji="1" lang="ja-JP" altLang="en-US" sz="1100">
              <a:solidFill>
                <a:schemeClr val="dk1"/>
              </a:solidFill>
              <a:effectLst/>
              <a:latin typeface="+mn-ea"/>
              <a:ea typeface="+mn-ea"/>
              <a:cs typeface="+mn-cs"/>
            </a:rPr>
            <a:t>が増加したため</a:t>
          </a:r>
          <a:r>
            <a:rPr kumimoji="1" lang="ja-JP" altLang="ja-JP" sz="1100">
              <a:solidFill>
                <a:schemeClr val="dk1"/>
              </a:solidFill>
              <a:effectLst/>
              <a:latin typeface="+mn-ea"/>
              <a:ea typeface="+mn-ea"/>
              <a:cs typeface="+mn-cs"/>
            </a:rPr>
            <a:t>現在高</a:t>
          </a:r>
          <a:r>
            <a:rPr kumimoji="1" lang="ja-JP" altLang="en-US" sz="1100">
              <a:solidFill>
                <a:schemeClr val="dk1"/>
              </a:solidFill>
              <a:effectLst/>
              <a:latin typeface="+mn-ea"/>
              <a:ea typeface="+mn-ea"/>
              <a:cs typeface="+mn-cs"/>
            </a:rPr>
            <a:t>増加したことと</a:t>
          </a:r>
          <a:r>
            <a:rPr kumimoji="1" lang="ja-JP" altLang="ja-JP" sz="1100">
              <a:solidFill>
                <a:schemeClr val="dk1"/>
              </a:solidFill>
              <a:effectLst/>
              <a:latin typeface="+mn-ea"/>
              <a:ea typeface="+mn-ea"/>
              <a:cs typeface="+mn-cs"/>
            </a:rPr>
            <a:t>、退職手当負担見込額が</a:t>
          </a:r>
          <a:r>
            <a:rPr kumimoji="1" lang="ja-JP" altLang="en-US" sz="1100">
              <a:solidFill>
                <a:schemeClr val="dk1"/>
              </a:solidFill>
              <a:effectLst/>
              <a:latin typeface="+mn-ea"/>
              <a:ea typeface="+mn-ea"/>
              <a:cs typeface="+mn-cs"/>
            </a:rPr>
            <a:t>増加</a:t>
          </a:r>
          <a:r>
            <a:rPr kumimoji="1" lang="ja-JP" altLang="ja-JP" sz="1100">
              <a:solidFill>
                <a:schemeClr val="dk1"/>
              </a:solidFill>
              <a:effectLst/>
              <a:latin typeface="+mn-ea"/>
              <a:ea typeface="+mn-ea"/>
              <a:cs typeface="+mn-cs"/>
            </a:rPr>
            <a:t>したのが主な要因です。</a:t>
          </a:r>
          <a:endParaRPr lang="ja-JP" altLang="ja-JP" sz="1400">
            <a:effectLst/>
            <a:latin typeface="+mn-ea"/>
            <a:ea typeface="+mn-ea"/>
          </a:endParaRPr>
        </a:p>
        <a:p>
          <a:r>
            <a:rPr kumimoji="1" lang="ja-JP" altLang="ja-JP" sz="1100">
              <a:solidFill>
                <a:schemeClr val="dk1"/>
              </a:solidFill>
              <a:effectLst/>
              <a:latin typeface="+mn-ea"/>
              <a:ea typeface="+mn-ea"/>
              <a:cs typeface="+mn-cs"/>
            </a:rPr>
            <a:t>　また、充当可能</a:t>
          </a:r>
          <a:r>
            <a:rPr kumimoji="1" lang="ja-JP" altLang="en-US" sz="1100">
              <a:solidFill>
                <a:schemeClr val="dk1"/>
              </a:solidFill>
              <a:effectLst/>
              <a:latin typeface="+mn-ea"/>
              <a:ea typeface="+mn-ea"/>
              <a:cs typeface="+mn-cs"/>
            </a:rPr>
            <a:t>財源</a:t>
          </a:r>
          <a:r>
            <a:rPr kumimoji="1" lang="ja-JP" altLang="ja-JP" sz="1100">
              <a:solidFill>
                <a:schemeClr val="dk1"/>
              </a:solidFill>
              <a:effectLst/>
              <a:latin typeface="+mn-ea"/>
              <a:ea typeface="+mn-ea"/>
              <a:cs typeface="+mn-cs"/>
            </a:rPr>
            <a:t>等（</a:t>
          </a:r>
          <a:r>
            <a:rPr kumimoji="1" lang="en-US" altLang="ja-JP" sz="1100">
              <a:solidFill>
                <a:schemeClr val="dk1"/>
              </a:solidFill>
              <a:effectLst/>
              <a:latin typeface="+mn-ea"/>
              <a:ea typeface="+mn-ea"/>
              <a:cs typeface="+mn-cs"/>
            </a:rPr>
            <a:t>B</a:t>
          </a:r>
          <a:r>
            <a:rPr kumimoji="1" lang="ja-JP" altLang="ja-JP" sz="1100">
              <a:solidFill>
                <a:schemeClr val="dk1"/>
              </a:solidFill>
              <a:effectLst/>
              <a:latin typeface="+mn-ea"/>
              <a:ea typeface="+mn-ea"/>
              <a:cs typeface="+mn-cs"/>
            </a:rPr>
            <a:t>）が</a:t>
          </a:r>
          <a:r>
            <a:rPr kumimoji="1" lang="en-US" altLang="ja-JP" sz="1100">
              <a:solidFill>
                <a:schemeClr val="dk1"/>
              </a:solidFill>
              <a:effectLst/>
              <a:latin typeface="+mn-ea"/>
              <a:ea typeface="+mn-ea"/>
              <a:cs typeface="+mn-cs"/>
            </a:rPr>
            <a:t>H25</a:t>
          </a:r>
          <a:r>
            <a:rPr kumimoji="1" lang="ja-JP" altLang="ja-JP" sz="1100">
              <a:solidFill>
                <a:schemeClr val="dk1"/>
              </a:solidFill>
              <a:effectLst/>
              <a:latin typeface="+mn-ea"/>
              <a:ea typeface="+mn-ea"/>
              <a:cs typeface="+mn-cs"/>
            </a:rPr>
            <a:t>年度よりも</a:t>
          </a:r>
          <a:r>
            <a:rPr kumimoji="1" lang="ja-JP" altLang="en-US" sz="1100">
              <a:solidFill>
                <a:schemeClr val="dk1"/>
              </a:solidFill>
              <a:effectLst/>
              <a:latin typeface="+mn-ea"/>
              <a:ea typeface="+mn-ea"/>
              <a:cs typeface="+mn-cs"/>
            </a:rPr>
            <a:t>増加</a:t>
          </a:r>
          <a:r>
            <a:rPr kumimoji="1" lang="ja-JP" altLang="ja-JP" sz="1100">
              <a:solidFill>
                <a:schemeClr val="dk1"/>
              </a:solidFill>
              <a:effectLst/>
              <a:latin typeface="+mn-ea"/>
              <a:ea typeface="+mn-ea"/>
              <a:cs typeface="+mn-cs"/>
            </a:rPr>
            <a:t>しているのは、充当可能基金のうち財政調整基金</a:t>
          </a:r>
          <a:r>
            <a:rPr kumimoji="1" lang="ja-JP" altLang="en-US" sz="1100">
              <a:solidFill>
                <a:schemeClr val="dk1"/>
              </a:solidFill>
              <a:effectLst/>
              <a:latin typeface="+mn-ea"/>
              <a:ea typeface="+mn-ea"/>
              <a:cs typeface="+mn-cs"/>
            </a:rPr>
            <a:t>が</a:t>
          </a:r>
          <a:r>
            <a:rPr kumimoji="1" lang="ja-JP" altLang="ja-JP" sz="1100">
              <a:solidFill>
                <a:schemeClr val="dk1"/>
              </a:solidFill>
              <a:effectLst/>
              <a:latin typeface="+mn-ea"/>
              <a:ea typeface="+mn-ea"/>
              <a:cs typeface="+mn-cs"/>
            </a:rPr>
            <a:t>増加したのが要因です。</a:t>
          </a:r>
          <a:endParaRPr lang="ja-JP" altLang="ja-JP" sz="1400">
            <a:effectLst/>
            <a:latin typeface="+mn-ea"/>
            <a:ea typeface="+mn-ea"/>
          </a:endParaRPr>
        </a:p>
        <a:p>
          <a:r>
            <a:rPr kumimoji="1" lang="ja-JP" altLang="ja-JP" sz="1100">
              <a:solidFill>
                <a:schemeClr val="dk1"/>
              </a:solidFill>
              <a:effectLst/>
              <a:latin typeface="+mn-ea"/>
              <a:ea typeface="+mn-ea"/>
              <a:cs typeface="+mn-cs"/>
            </a:rPr>
            <a:t>　</a:t>
          </a:r>
          <a:r>
            <a:rPr kumimoji="1" lang="ja-JP" altLang="en-US" sz="1100">
              <a:solidFill>
                <a:schemeClr val="dk1"/>
              </a:solidFill>
              <a:effectLst/>
              <a:latin typeface="+mn-ea"/>
              <a:ea typeface="+mn-ea"/>
              <a:cs typeface="+mn-cs"/>
            </a:rPr>
            <a:t>将来負担額よりも充当可能財源等の増加が上回ったため、</a:t>
          </a:r>
          <a:r>
            <a:rPr kumimoji="1" lang="ja-JP" altLang="ja-JP" sz="1100">
              <a:solidFill>
                <a:schemeClr val="dk1"/>
              </a:solidFill>
              <a:effectLst/>
              <a:latin typeface="+mn-ea"/>
              <a:ea typeface="+mn-ea"/>
              <a:cs typeface="+mn-cs"/>
            </a:rPr>
            <a:t>将来負担比率の分子は減少しています。</a:t>
          </a:r>
          <a:endParaRPr lang="ja-JP" altLang="ja-JP" sz="1400">
            <a:effectLst/>
            <a:latin typeface="+mn-ea"/>
            <a:ea typeface="+mn-ea"/>
          </a:endParaRPr>
        </a:p>
        <a:p>
          <a:endParaRPr kumimoji="1" lang="ja-JP" altLang="en-US"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9019690</v>
      </c>
      <c r="BO4" s="349"/>
      <c r="BP4" s="349"/>
      <c r="BQ4" s="349"/>
      <c r="BR4" s="349"/>
      <c r="BS4" s="349"/>
      <c r="BT4" s="349"/>
      <c r="BU4" s="350"/>
      <c r="BV4" s="348">
        <v>7880032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3.2</v>
      </c>
      <c r="CU4" s="355"/>
      <c r="CV4" s="355"/>
      <c r="CW4" s="355"/>
      <c r="CX4" s="355"/>
      <c r="CY4" s="355"/>
      <c r="CZ4" s="355"/>
      <c r="DA4" s="356"/>
      <c r="DB4" s="354">
        <v>2.9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8831169</v>
      </c>
      <c r="BO5" s="386"/>
      <c r="BP5" s="386"/>
      <c r="BQ5" s="386"/>
      <c r="BR5" s="386"/>
      <c r="BS5" s="386"/>
      <c r="BT5" s="386"/>
      <c r="BU5" s="387"/>
      <c r="BV5" s="385">
        <v>7704366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89.9</v>
      </c>
      <c r="CU5" s="383"/>
      <c r="CV5" s="383"/>
      <c r="CW5" s="383"/>
      <c r="CX5" s="383"/>
      <c r="CY5" s="383"/>
      <c r="CZ5" s="383"/>
      <c r="DA5" s="384"/>
      <c r="DB5" s="382">
        <v>89.5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188521</v>
      </c>
      <c r="BO6" s="386"/>
      <c r="BP6" s="386"/>
      <c r="BQ6" s="386"/>
      <c r="BR6" s="386"/>
      <c r="BS6" s="386"/>
      <c r="BT6" s="386"/>
      <c r="BU6" s="387"/>
      <c r="BV6" s="385">
        <v>175666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97.1</v>
      </c>
      <c r="CU6" s="423"/>
      <c r="CV6" s="423"/>
      <c r="CW6" s="423"/>
      <c r="CX6" s="423"/>
      <c r="CY6" s="423"/>
      <c r="CZ6" s="423"/>
      <c r="DA6" s="424"/>
      <c r="DB6" s="422">
        <v>96.9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17454</v>
      </c>
      <c r="BO7" s="386"/>
      <c r="BP7" s="386"/>
      <c r="BQ7" s="386"/>
      <c r="BR7" s="386"/>
      <c r="BS7" s="386"/>
      <c r="BT7" s="386"/>
      <c r="BU7" s="387"/>
      <c r="BV7" s="385">
        <v>19523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5364240</v>
      </c>
      <c r="CU7" s="386"/>
      <c r="CV7" s="386"/>
      <c r="CW7" s="386"/>
      <c r="CX7" s="386"/>
      <c r="CY7" s="386"/>
      <c r="CZ7" s="386"/>
      <c r="DA7" s="387"/>
      <c r="DB7" s="385">
        <v>5373508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171067</v>
      </c>
      <c r="BO8" s="386"/>
      <c r="BP8" s="386"/>
      <c r="BQ8" s="386"/>
      <c r="BR8" s="386"/>
      <c r="BS8" s="386"/>
      <c r="BT8" s="386"/>
      <c r="BU8" s="387"/>
      <c r="BV8" s="385">
        <v>156143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0.44</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12289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14924</v>
      </c>
      <c r="BO9" s="386"/>
      <c r="BP9" s="386"/>
      <c r="BQ9" s="386"/>
      <c r="BR9" s="386"/>
      <c r="BS9" s="386"/>
      <c r="BT9" s="386"/>
      <c r="BU9" s="387"/>
      <c r="BV9" s="385">
        <v>-29105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17.5</v>
      </c>
      <c r="CU9" s="383"/>
      <c r="CV9" s="383"/>
      <c r="CW9" s="383"/>
      <c r="CX9" s="383"/>
      <c r="CY9" s="383"/>
      <c r="CZ9" s="383"/>
      <c r="DA9" s="384"/>
      <c r="DB9" s="382">
        <v>17.3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13077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222435</v>
      </c>
      <c r="BO10" s="386"/>
      <c r="BP10" s="386"/>
      <c r="BQ10" s="386"/>
      <c r="BR10" s="386"/>
      <c r="BS10" s="386"/>
      <c r="BT10" s="386"/>
      <c r="BU10" s="387"/>
      <c r="BV10" s="385">
        <v>503002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12083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12056</v>
      </c>
      <c r="S13" s="467"/>
      <c r="T13" s="467"/>
      <c r="U13" s="467"/>
      <c r="V13" s="468"/>
      <c r="W13" s="401" t="s">
        <v>123</v>
      </c>
      <c r="X13" s="402"/>
      <c r="Y13" s="402"/>
      <c r="Z13" s="402"/>
      <c r="AA13" s="402"/>
      <c r="AB13" s="392"/>
      <c r="AC13" s="436">
        <v>175</v>
      </c>
      <c r="AD13" s="437"/>
      <c r="AE13" s="437"/>
      <c r="AF13" s="437"/>
      <c r="AG13" s="476"/>
      <c r="AH13" s="436">
        <v>225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237359</v>
      </c>
      <c r="BO13" s="386"/>
      <c r="BP13" s="386"/>
      <c r="BQ13" s="386"/>
      <c r="BR13" s="386"/>
      <c r="BS13" s="386"/>
      <c r="BT13" s="386"/>
      <c r="BU13" s="387"/>
      <c r="BV13" s="385">
        <v>473897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16.100000000000001</v>
      </c>
      <c r="CU13" s="383"/>
      <c r="CV13" s="383"/>
      <c r="CW13" s="383"/>
      <c r="CX13" s="383"/>
      <c r="CY13" s="383"/>
      <c r="CZ13" s="383"/>
      <c r="DA13" s="384"/>
      <c r="DB13" s="382">
        <v>16.899999999999999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12327</v>
      </c>
      <c r="S14" s="467"/>
      <c r="T14" s="467"/>
      <c r="U14" s="467"/>
      <c r="V14" s="468"/>
      <c r="W14" s="375"/>
      <c r="X14" s="376"/>
      <c r="Y14" s="376"/>
      <c r="Z14" s="376"/>
      <c r="AA14" s="376"/>
      <c r="AB14" s="365"/>
      <c r="AC14" s="469">
        <v>3.2</v>
      </c>
      <c r="AD14" s="470"/>
      <c r="AE14" s="470"/>
      <c r="AF14" s="470"/>
      <c r="AG14" s="471"/>
      <c r="AH14" s="469">
        <v>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43.7</v>
      </c>
      <c r="CU14" s="481"/>
      <c r="CV14" s="481"/>
      <c r="CW14" s="481"/>
      <c r="CX14" s="481"/>
      <c r="CY14" s="481"/>
      <c r="CZ14" s="481"/>
      <c r="DA14" s="482"/>
      <c r="DB14" s="480">
        <v>46.1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12300</v>
      </c>
      <c r="S15" s="467"/>
      <c r="T15" s="467"/>
      <c r="U15" s="467"/>
      <c r="V15" s="468"/>
      <c r="W15" s="401" t="s">
        <v>130</v>
      </c>
      <c r="X15" s="402"/>
      <c r="Y15" s="402"/>
      <c r="Z15" s="402"/>
      <c r="AA15" s="402"/>
      <c r="AB15" s="392"/>
      <c r="AC15" s="436">
        <v>1920</v>
      </c>
      <c r="AD15" s="437"/>
      <c r="AE15" s="437"/>
      <c r="AF15" s="437"/>
      <c r="AG15" s="476"/>
      <c r="AH15" s="436">
        <v>2253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1718690</v>
      </c>
      <c r="BO15" s="349"/>
      <c r="BP15" s="349"/>
      <c r="BQ15" s="349"/>
      <c r="BR15" s="349"/>
      <c r="BS15" s="349"/>
      <c r="BT15" s="349"/>
      <c r="BU15" s="350"/>
      <c r="BV15" s="348">
        <v>1736551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35.1</v>
      </c>
      <c r="AD16" s="470"/>
      <c r="AE16" s="470"/>
      <c r="AF16" s="470"/>
      <c r="AG16" s="471"/>
      <c r="AH16" s="469">
        <v>37.5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3975088</v>
      </c>
      <c r="BO16" s="386"/>
      <c r="BP16" s="386"/>
      <c r="BQ16" s="386"/>
      <c r="BR16" s="386"/>
      <c r="BS16" s="386"/>
      <c r="BT16" s="386"/>
      <c r="BU16" s="387"/>
      <c r="BV16" s="385">
        <v>3927247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3381</v>
      </c>
      <c r="AD17" s="437"/>
      <c r="AE17" s="437"/>
      <c r="AF17" s="437"/>
      <c r="AG17" s="476"/>
      <c r="AH17" s="436">
        <v>3471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2215711</v>
      </c>
      <c r="BO17" s="386"/>
      <c r="BP17" s="386"/>
      <c r="BQ17" s="386"/>
      <c r="BR17" s="386"/>
      <c r="BS17" s="386"/>
      <c r="BT17" s="386"/>
      <c r="BU17" s="387"/>
      <c r="BV17" s="385">
        <v>2249903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202.23</v>
      </c>
      <c r="M18" s="498"/>
      <c r="N18" s="498"/>
      <c r="O18" s="498"/>
      <c r="P18" s="498"/>
      <c r="Q18" s="498"/>
      <c r="R18" s="499"/>
      <c r="S18" s="499"/>
      <c r="T18" s="499"/>
      <c r="U18" s="499"/>
      <c r="V18" s="500"/>
      <c r="W18" s="403"/>
      <c r="X18" s="404"/>
      <c r="Y18" s="404"/>
      <c r="Z18" s="404"/>
      <c r="AA18" s="404"/>
      <c r="AB18" s="395"/>
      <c r="AC18" s="501">
        <v>61.7</v>
      </c>
      <c r="AD18" s="502"/>
      <c r="AE18" s="502"/>
      <c r="AF18" s="502"/>
      <c r="AG18" s="503"/>
      <c r="AH18" s="501">
        <v>57.8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4843769</v>
      </c>
      <c r="BO18" s="386"/>
      <c r="BP18" s="386"/>
      <c r="BQ18" s="386"/>
      <c r="BR18" s="386"/>
      <c r="BS18" s="386"/>
      <c r="BT18" s="386"/>
      <c r="BU18" s="387"/>
      <c r="BV18" s="385">
        <v>4837420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61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6150234</v>
      </c>
      <c r="BO19" s="386"/>
      <c r="BP19" s="386"/>
      <c r="BQ19" s="386"/>
      <c r="BR19" s="386"/>
      <c r="BS19" s="386"/>
      <c r="BT19" s="386"/>
      <c r="BU19" s="387"/>
      <c r="BV19" s="385">
        <v>6247874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3813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10348977</v>
      </c>
      <c r="BO23" s="386"/>
      <c r="BP23" s="386"/>
      <c r="BQ23" s="386"/>
      <c r="BR23" s="386"/>
      <c r="BS23" s="386"/>
      <c r="BT23" s="386"/>
      <c r="BU23" s="387"/>
      <c r="BV23" s="385">
        <v>9834307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7448</v>
      </c>
      <c r="R24" s="437"/>
      <c r="S24" s="437"/>
      <c r="T24" s="437"/>
      <c r="U24" s="437"/>
      <c r="V24" s="476"/>
      <c r="W24" s="531"/>
      <c r="X24" s="519"/>
      <c r="Y24" s="520"/>
      <c r="Z24" s="435" t="s">
        <v>153</v>
      </c>
      <c r="AA24" s="415"/>
      <c r="AB24" s="415"/>
      <c r="AC24" s="415"/>
      <c r="AD24" s="415"/>
      <c r="AE24" s="415"/>
      <c r="AF24" s="415"/>
      <c r="AG24" s="416"/>
      <c r="AH24" s="436">
        <v>117</v>
      </c>
      <c r="AI24" s="437"/>
      <c r="AJ24" s="437"/>
      <c r="AK24" s="437"/>
      <c r="AL24" s="476"/>
      <c r="AM24" s="436">
        <v>406341</v>
      </c>
      <c r="AN24" s="437"/>
      <c r="AO24" s="437"/>
      <c r="AP24" s="437"/>
      <c r="AQ24" s="437"/>
      <c r="AR24" s="476"/>
      <c r="AS24" s="436">
        <v>3473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4300847</v>
      </c>
      <c r="BO24" s="386"/>
      <c r="BP24" s="386"/>
      <c r="BQ24" s="386"/>
      <c r="BR24" s="386"/>
      <c r="BS24" s="386"/>
      <c r="BT24" s="386"/>
      <c r="BU24" s="387"/>
      <c r="BV24" s="385">
        <v>3375914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6076</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85711</v>
      </c>
      <c r="BO25" s="349"/>
      <c r="BP25" s="349"/>
      <c r="BQ25" s="349"/>
      <c r="BR25" s="349"/>
      <c r="BS25" s="349"/>
      <c r="BT25" s="349"/>
      <c r="BU25" s="350"/>
      <c r="BV25" s="348">
        <v>116881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5488</v>
      </c>
      <c r="R26" s="437"/>
      <c r="S26" s="437"/>
      <c r="T26" s="437"/>
      <c r="U26" s="437"/>
      <c r="V26" s="476"/>
      <c r="W26" s="531"/>
      <c r="X26" s="519"/>
      <c r="Y26" s="520"/>
      <c r="Z26" s="435" t="s">
        <v>159</v>
      </c>
      <c r="AA26" s="541"/>
      <c r="AB26" s="541"/>
      <c r="AC26" s="541"/>
      <c r="AD26" s="541"/>
      <c r="AE26" s="541"/>
      <c r="AF26" s="541"/>
      <c r="AG26" s="542"/>
      <c r="AH26" s="436">
        <v>9</v>
      </c>
      <c r="AI26" s="437"/>
      <c r="AJ26" s="437"/>
      <c r="AK26" s="437"/>
      <c r="AL26" s="476"/>
      <c r="AM26" s="436">
        <v>26982</v>
      </c>
      <c r="AN26" s="437"/>
      <c r="AO26" s="437"/>
      <c r="AP26" s="437"/>
      <c r="AQ26" s="437"/>
      <c r="AR26" s="476"/>
      <c r="AS26" s="436">
        <v>2998</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3087</v>
      </c>
      <c r="R27" s="437"/>
      <c r="S27" s="437"/>
      <c r="T27" s="437"/>
      <c r="U27" s="437"/>
      <c r="V27" s="476"/>
      <c r="W27" s="531"/>
      <c r="X27" s="519"/>
      <c r="Y27" s="520"/>
      <c r="Z27" s="435" t="s">
        <v>162</v>
      </c>
      <c r="AA27" s="415"/>
      <c r="AB27" s="415"/>
      <c r="AC27" s="415"/>
      <c r="AD27" s="415"/>
      <c r="AE27" s="415"/>
      <c r="AF27" s="415"/>
      <c r="AG27" s="416"/>
      <c r="AH27" s="436">
        <v>13</v>
      </c>
      <c r="AI27" s="437"/>
      <c r="AJ27" s="437"/>
      <c r="AK27" s="437"/>
      <c r="AL27" s="476"/>
      <c r="AM27" s="436">
        <v>44304</v>
      </c>
      <c r="AN27" s="437"/>
      <c r="AO27" s="437"/>
      <c r="AP27" s="437"/>
      <c r="AQ27" s="437"/>
      <c r="AR27" s="476"/>
      <c r="AS27" s="436">
        <v>3408</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v>30467</v>
      </c>
      <c r="BO27" s="555"/>
      <c r="BP27" s="555"/>
      <c r="BQ27" s="555"/>
      <c r="BR27" s="555"/>
      <c r="BS27" s="555"/>
      <c r="BT27" s="555"/>
      <c r="BU27" s="556"/>
      <c r="BV27" s="554">
        <v>30467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2303</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1947076</v>
      </c>
      <c r="BO28" s="349"/>
      <c r="BP28" s="349"/>
      <c r="BQ28" s="349"/>
      <c r="BR28" s="349"/>
      <c r="BS28" s="349"/>
      <c r="BT28" s="349"/>
      <c r="BU28" s="350"/>
      <c r="BV28" s="348">
        <v>1724641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10</v>
      </c>
      <c r="M29" s="437"/>
      <c r="N29" s="437"/>
      <c r="O29" s="437"/>
      <c r="P29" s="476"/>
      <c r="Q29" s="436">
        <v>2156</v>
      </c>
      <c r="R29" s="437"/>
      <c r="S29" s="437"/>
      <c r="T29" s="437"/>
      <c r="U29" s="437"/>
      <c r="V29" s="476"/>
      <c r="W29" s="532"/>
      <c r="X29" s="533"/>
      <c r="Y29" s="534"/>
      <c r="Z29" s="435" t="s">
        <v>169</v>
      </c>
      <c r="AA29" s="415"/>
      <c r="AB29" s="415"/>
      <c r="AC29" s="415"/>
      <c r="AD29" s="415"/>
      <c r="AE29" s="415"/>
      <c r="AF29" s="415"/>
      <c r="AG29" s="416"/>
      <c r="AH29" s="436">
        <v>130</v>
      </c>
      <c r="AI29" s="437"/>
      <c r="AJ29" s="437"/>
      <c r="AK29" s="437"/>
      <c r="AL29" s="476"/>
      <c r="AM29" s="436">
        <v>450645</v>
      </c>
      <c r="AN29" s="437"/>
      <c r="AO29" s="437"/>
      <c r="AP29" s="437"/>
      <c r="AQ29" s="437"/>
      <c r="AR29" s="476"/>
      <c r="AS29" s="436">
        <v>3467</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25623</v>
      </c>
      <c r="BO29" s="386"/>
      <c r="BP29" s="386"/>
      <c r="BQ29" s="386"/>
      <c r="BR29" s="386"/>
      <c r="BS29" s="386"/>
      <c r="BT29" s="386"/>
      <c r="BU29" s="387"/>
      <c r="BV29" s="385">
        <v>25565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1570039</v>
      </c>
      <c r="BO30" s="555"/>
      <c r="BP30" s="555"/>
      <c r="BQ30" s="555"/>
      <c r="BR30" s="555"/>
      <c r="BS30" s="555"/>
      <c r="BT30" s="555"/>
      <c r="BU30" s="556"/>
      <c r="BV30" s="554">
        <v>979730</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6</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IF('各会計、関係団体の財政状況及び健全化判断比率'!B34="","",'各会計、関係団体の財政状況及び健全化判断比率'!B34)</f>
        <v>老人訪問看護事業特別会計</v>
      </c>
      <c r="BH34" s="567"/>
      <c r="BI34" s="567"/>
      <c r="BJ34" s="567"/>
      <c r="BK34" s="567"/>
      <c r="BL34" s="567"/>
      <c r="BM34" s="567"/>
      <c r="BN34" s="567"/>
      <c r="BO34" s="567"/>
      <c r="BP34" s="567"/>
      <c r="BQ34" s="567"/>
      <c r="BR34" s="567"/>
      <c r="BS34" s="567"/>
      <c r="BT34" s="567"/>
      <c r="BU34" s="567"/>
      <c r="BV34" s="165"/>
      <c r="BW34" s="566">
        <f>IF(BY34="","",MAX(C34:D43,U34:V43,AM34:AN43,BE34:BF43)+1)</f>
        <v>14</v>
      </c>
      <c r="BX34" s="566"/>
      <c r="BY34" s="567" t="str">
        <f>IF('各会計、関係団体の財政状況及び健全化判断比率'!B68="","",'各会計、関係団体の財政状況及び健全化判断比率'!B68)</f>
        <v>中播衛生施設事務組合</v>
      </c>
      <c r="BZ34" s="567"/>
      <c r="CA34" s="567"/>
      <c r="CB34" s="567"/>
      <c r="CC34" s="567"/>
      <c r="CD34" s="567"/>
      <c r="CE34" s="567"/>
      <c r="CF34" s="567"/>
      <c r="CG34" s="567"/>
      <c r="CH34" s="567"/>
      <c r="CI34" s="567"/>
      <c r="CJ34" s="567"/>
      <c r="CK34" s="567"/>
      <c r="CL34" s="567"/>
      <c r="CM34" s="567"/>
      <c r="CN34" s="165"/>
      <c r="CO34" s="566">
        <f>IF(CQ34="","",MAX(C34:D43,U34:V43,AM34:AN43,BE34:BF43,BW34:BX43)+1)</f>
        <v>22</v>
      </c>
      <c r="CP34" s="566"/>
      <c r="CQ34" s="567" t="str">
        <f>IF('各会計、関係団体の財政状況及び健全化判断比率'!BS7="","",'各会計、関係団体の財政状況及び健全化判断比率'!BS7)</f>
        <v>㈱神崎フード</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介護療育支援事業特別会計</v>
      </c>
      <c r="F35" s="567"/>
      <c r="G35" s="567"/>
      <c r="H35" s="567"/>
      <c r="I35" s="567"/>
      <c r="J35" s="567"/>
      <c r="K35" s="567"/>
      <c r="L35" s="567"/>
      <c r="M35" s="567"/>
      <c r="N35" s="567"/>
      <c r="O35" s="567"/>
      <c r="P35" s="567"/>
      <c r="Q35" s="567"/>
      <c r="R35" s="567"/>
      <c r="S35" s="567"/>
      <c r="T35" s="165"/>
      <c r="U35" s="566">
        <f>IF(W35="","",U34+1)</f>
        <v>7</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10</v>
      </c>
      <c r="AN35" s="566"/>
      <c r="AO35" s="567" t="str">
        <f>IF('各会計、関係団体の財政状況及び健全化判断比率'!B32="","",'各会計、関係団体の財政状況及び健全化判断比率'!B32)</f>
        <v>下水道事業会計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IF('各会計、関係団体の財政状況及び健全化判断比率'!B35="","",'各会計、関係団体の財政状況及び健全化判断比率'!B35)</f>
        <v>土地開発事業特別会計</v>
      </c>
      <c r="BH35" s="567"/>
      <c r="BI35" s="567"/>
      <c r="BJ35" s="567"/>
      <c r="BK35" s="567"/>
      <c r="BL35" s="567"/>
      <c r="BM35" s="567"/>
      <c r="BN35" s="567"/>
      <c r="BO35" s="567"/>
      <c r="BP35" s="567"/>
      <c r="BQ35" s="567"/>
      <c r="BR35" s="567"/>
      <c r="BS35" s="567"/>
      <c r="BT35" s="567"/>
      <c r="BU35" s="567"/>
      <c r="BV35" s="165"/>
      <c r="BW35" s="566">
        <f t="shared" ref="BW35:BW43" si="2">IF(BY35="","",BW34+1)</f>
        <v>15</v>
      </c>
      <c r="BX35" s="566"/>
      <c r="BY35" s="567" t="str">
        <f>IF('各会計、関係団体の財政状況及び健全化判断比率'!B69="","",'各会計、関係団体の財政状況及び健全化判断比率'!B69)</f>
        <v>中播北部行政事務組合</v>
      </c>
      <c r="BZ35" s="567"/>
      <c r="CA35" s="567"/>
      <c r="CB35" s="567"/>
      <c r="CC35" s="567"/>
      <c r="CD35" s="567"/>
      <c r="CE35" s="567"/>
      <c r="CF35" s="567"/>
      <c r="CG35" s="567"/>
      <c r="CH35" s="567"/>
      <c r="CI35" s="567"/>
      <c r="CJ35" s="567"/>
      <c r="CK35" s="567"/>
      <c r="CL35" s="567"/>
      <c r="CM35" s="567"/>
      <c r="CN35" s="165"/>
      <c r="CO35" s="566">
        <f t="shared" ref="CO35:CO43" si="3">IF(CQ35="","",CO34+1)</f>
        <v>23</v>
      </c>
      <c r="CP35" s="566"/>
      <c r="CQ35" s="567" t="str">
        <f>IF('各会計、関係団体の財政状況及び健全化判断比率'!BS8="","",'各会計、関係団体の財政状況及び健全化判断比率'!BS8)</f>
        <v>㈱グリーンエコー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産業廃棄物処理事業特別会計</v>
      </c>
      <c r="F36" s="567"/>
      <c r="G36" s="567"/>
      <c r="H36" s="567"/>
      <c r="I36" s="567"/>
      <c r="J36" s="567"/>
      <c r="K36" s="567"/>
      <c r="L36" s="567"/>
      <c r="M36" s="567"/>
      <c r="N36" s="567"/>
      <c r="O36" s="567"/>
      <c r="P36" s="567"/>
      <c r="Q36" s="567"/>
      <c r="R36" s="567"/>
      <c r="S36" s="567"/>
      <c r="T36" s="165"/>
      <c r="U36" s="566">
        <f t="shared" ref="U36:U43" si="4">IF(W36="","",U35+1)</f>
        <v>8</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f t="shared" si="0"/>
        <v>11</v>
      </c>
      <c r="AN36" s="566"/>
      <c r="AO36" s="567" t="str">
        <f>IF('各会計、関係団体の財政状況及び健全化判断比率'!B33="","",'各会計、関係団体の財政状況及び健全化判断比率'!B33)</f>
        <v>公立神崎総合病院事業会計</v>
      </c>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16</v>
      </c>
      <c r="BX36" s="566"/>
      <c r="BY36" s="567" t="str">
        <f>IF('各会計、関係団体の財政状況及び健全化判断比率'!B70="","",'各会計、関係団体の財政状況及び健全化判断比率'!B70)</f>
        <v>中播農業共済事務組合</v>
      </c>
      <c r="BZ36" s="567"/>
      <c r="CA36" s="567"/>
      <c r="CB36" s="567"/>
      <c r="CC36" s="567"/>
      <c r="CD36" s="567"/>
      <c r="CE36" s="567"/>
      <c r="CF36" s="567"/>
      <c r="CG36" s="567"/>
      <c r="CH36" s="567"/>
      <c r="CI36" s="567"/>
      <c r="CJ36" s="567"/>
      <c r="CK36" s="567"/>
      <c r="CL36" s="567"/>
      <c r="CM36" s="567"/>
      <c r="CN36" s="165"/>
      <c r="CO36" s="566">
        <f t="shared" si="3"/>
        <v>24</v>
      </c>
      <c r="CP36" s="566"/>
      <c r="CQ36" s="567" t="str">
        <f>IF('各会計、関係団体の財政状況及び健全化判断比率'!BS9="","",'各会計、関係団体の財政状況及び健全化判断比率'!BS9)</f>
        <v>兵庫県町土地開発公社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寺前地区振興基金特別会計</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17</v>
      </c>
      <c r="BX37" s="566"/>
      <c r="BY37" s="567" t="str">
        <f>IF('各会計、関係団体の財政状況及び健全化判断比率'!B71="","",'各会計、関係団体の財政状況及び健全化判断比率'!B71)</f>
        <v>兵庫県市町村職員退職手当組合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f t="shared" ref="C38:C43" si="5">IF(E38="","",C37+1)</f>
        <v>5</v>
      </c>
      <c r="D38" s="566"/>
      <c r="E38" s="567" t="str">
        <f>IF('各会計、関係団体の財政状況及び健全化判断比率'!B11="","",'各会計、関係団体の財政状況及び健全化判断比率'!B11)</f>
        <v>長谷地区振興基金特別会計</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18</v>
      </c>
      <c r="BX38" s="566"/>
      <c r="BY38" s="567" t="str">
        <f>IF('各会計、関係団体の財政状況及び健全化判断比率'!B72="","",'各会計、関係団体の財政状況及び健全化判断比率'!B72)</f>
        <v>兵庫県町議会議員公務災害補償組合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19</v>
      </c>
      <c r="BX39" s="566"/>
      <c r="BY39" s="567" t="str">
        <f>IF('各会計、関係団体の財政状況及び健全化判断比率'!B73="","",'各会計、関係団体の財政状況及び健全化判断比率'!B73)</f>
        <v>兵庫県市町村交通災害共済組合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20</v>
      </c>
      <c r="BX40" s="566"/>
      <c r="BY40" s="567" t="str">
        <f>IF('各会計、関係団体の財政状況及び健全化判断比率'!B74="","",'各会計、関係団体の財政状況及び健全化判断比率'!B74)</f>
        <v>兵庫県後期高齢者医療広域連合（一般会計）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21</v>
      </c>
      <c r="BX41" s="566"/>
      <c r="BY41" s="567" t="str">
        <f>IF('各会計、関係団体の財政状況及び健全化判断比率'!B75="","",'各会計、関係団体の財政状況及び健全化判断比率'!B75)</f>
        <v>兵庫県後期高齢者医療広域連合（特別会計）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E4"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9" t="s">
        <v>24</v>
      </c>
      <c r="C41" s="1170"/>
      <c r="D41" s="81"/>
      <c r="E41" s="1175" t="s">
        <v>25</v>
      </c>
      <c r="F41" s="1175"/>
      <c r="G41" s="1175"/>
      <c r="H41" s="1176"/>
      <c r="I41" s="82">
        <v>10540</v>
      </c>
      <c r="J41" s="83">
        <v>9973</v>
      </c>
      <c r="K41" s="83">
        <v>10195</v>
      </c>
      <c r="L41" s="83">
        <v>9834</v>
      </c>
      <c r="M41" s="84">
        <v>10349</v>
      </c>
    </row>
    <row r="42" spans="2:13" ht="27.75" customHeight="1">
      <c r="B42" s="1171"/>
      <c r="C42" s="1172"/>
      <c r="D42" s="85"/>
      <c r="E42" s="1177" t="s">
        <v>26</v>
      </c>
      <c r="F42" s="1177"/>
      <c r="G42" s="1177"/>
      <c r="H42" s="1178"/>
      <c r="I42" s="86">
        <v>37</v>
      </c>
      <c r="J42" s="87">
        <v>28</v>
      </c>
      <c r="K42" s="87">
        <v>158</v>
      </c>
      <c r="L42" s="87">
        <v>117</v>
      </c>
      <c r="M42" s="88">
        <v>86</v>
      </c>
    </row>
    <row r="43" spans="2:13" ht="27.75" customHeight="1">
      <c r="B43" s="1171"/>
      <c r="C43" s="1172"/>
      <c r="D43" s="85"/>
      <c r="E43" s="1177" t="s">
        <v>27</v>
      </c>
      <c r="F43" s="1177"/>
      <c r="G43" s="1177"/>
      <c r="H43" s="1178"/>
      <c r="I43" s="86">
        <v>7502</v>
      </c>
      <c r="J43" s="87">
        <v>7042</v>
      </c>
      <c r="K43" s="87">
        <v>7312</v>
      </c>
      <c r="L43" s="87">
        <v>6544</v>
      </c>
      <c r="M43" s="88">
        <v>6401</v>
      </c>
    </row>
    <row r="44" spans="2:13" ht="27.75" customHeight="1">
      <c r="B44" s="1171"/>
      <c r="C44" s="1172"/>
      <c r="D44" s="85"/>
      <c r="E44" s="1177" t="s">
        <v>28</v>
      </c>
      <c r="F44" s="1177"/>
      <c r="G44" s="1177"/>
      <c r="H44" s="1178"/>
      <c r="I44" s="86">
        <v>954</v>
      </c>
      <c r="J44" s="87">
        <v>891</v>
      </c>
      <c r="K44" s="87">
        <v>761</v>
      </c>
      <c r="L44" s="87">
        <v>627</v>
      </c>
      <c r="M44" s="88">
        <v>484</v>
      </c>
    </row>
    <row r="45" spans="2:13" ht="27.75" customHeight="1">
      <c r="B45" s="1171"/>
      <c r="C45" s="1172"/>
      <c r="D45" s="85"/>
      <c r="E45" s="1177" t="s">
        <v>29</v>
      </c>
      <c r="F45" s="1177"/>
      <c r="G45" s="1177"/>
      <c r="H45" s="1178"/>
      <c r="I45" s="86">
        <v>527</v>
      </c>
      <c r="J45" s="87">
        <v>413</v>
      </c>
      <c r="K45" s="87">
        <v>364</v>
      </c>
      <c r="L45" s="87">
        <v>175</v>
      </c>
      <c r="M45" s="88">
        <v>195</v>
      </c>
    </row>
    <row r="46" spans="2:13" ht="27.75" customHeight="1">
      <c r="B46" s="1171"/>
      <c r="C46" s="1172"/>
      <c r="D46" s="85"/>
      <c r="E46" s="1177" t="s">
        <v>30</v>
      </c>
      <c r="F46" s="1177"/>
      <c r="G46" s="1177"/>
      <c r="H46" s="1178"/>
      <c r="I46" s="86" t="s">
        <v>480</v>
      </c>
      <c r="J46" s="87" t="s">
        <v>480</v>
      </c>
      <c r="K46" s="87" t="s">
        <v>480</v>
      </c>
      <c r="L46" s="87" t="s">
        <v>480</v>
      </c>
      <c r="M46" s="88" t="s">
        <v>480</v>
      </c>
    </row>
    <row r="47" spans="2:13" ht="27.75" customHeight="1">
      <c r="B47" s="1171"/>
      <c r="C47" s="1172"/>
      <c r="D47" s="85"/>
      <c r="E47" s="1177" t="s">
        <v>31</v>
      </c>
      <c r="F47" s="1177"/>
      <c r="G47" s="1177"/>
      <c r="H47" s="1178"/>
      <c r="I47" s="86" t="s">
        <v>480</v>
      </c>
      <c r="J47" s="87" t="s">
        <v>480</v>
      </c>
      <c r="K47" s="87" t="s">
        <v>480</v>
      </c>
      <c r="L47" s="87" t="s">
        <v>480</v>
      </c>
      <c r="M47" s="88" t="s">
        <v>480</v>
      </c>
    </row>
    <row r="48" spans="2:13" ht="27.75" customHeight="1">
      <c r="B48" s="1173"/>
      <c r="C48" s="1174"/>
      <c r="D48" s="85"/>
      <c r="E48" s="1177" t="s">
        <v>32</v>
      </c>
      <c r="F48" s="1177"/>
      <c r="G48" s="1177"/>
      <c r="H48" s="1178"/>
      <c r="I48" s="86" t="s">
        <v>480</v>
      </c>
      <c r="J48" s="87" t="s">
        <v>480</v>
      </c>
      <c r="K48" s="87" t="s">
        <v>480</v>
      </c>
      <c r="L48" s="87" t="s">
        <v>480</v>
      </c>
      <c r="M48" s="88" t="s">
        <v>480</v>
      </c>
    </row>
    <row r="49" spans="2:13" ht="27.75" customHeight="1">
      <c r="B49" s="1179" t="s">
        <v>33</v>
      </c>
      <c r="C49" s="1180"/>
      <c r="D49" s="89"/>
      <c r="E49" s="1177" t="s">
        <v>34</v>
      </c>
      <c r="F49" s="1177"/>
      <c r="G49" s="1177"/>
      <c r="H49" s="1178"/>
      <c r="I49" s="86">
        <v>1852</v>
      </c>
      <c r="J49" s="87">
        <v>2065</v>
      </c>
      <c r="K49" s="87">
        <v>2380</v>
      </c>
      <c r="L49" s="87">
        <v>2893</v>
      </c>
      <c r="M49" s="88">
        <v>3169</v>
      </c>
    </row>
    <row r="50" spans="2:13" ht="27.75" customHeight="1">
      <c r="B50" s="1171"/>
      <c r="C50" s="1172"/>
      <c r="D50" s="85"/>
      <c r="E50" s="1177" t="s">
        <v>35</v>
      </c>
      <c r="F50" s="1177"/>
      <c r="G50" s="1177"/>
      <c r="H50" s="1178"/>
      <c r="I50" s="86">
        <v>621</v>
      </c>
      <c r="J50" s="87">
        <v>546</v>
      </c>
      <c r="K50" s="87">
        <v>485</v>
      </c>
      <c r="L50" s="87">
        <v>417</v>
      </c>
      <c r="M50" s="88">
        <v>420</v>
      </c>
    </row>
    <row r="51" spans="2:13" ht="27.75" customHeight="1">
      <c r="B51" s="1173"/>
      <c r="C51" s="1174"/>
      <c r="D51" s="85"/>
      <c r="E51" s="1177" t="s">
        <v>36</v>
      </c>
      <c r="F51" s="1177"/>
      <c r="G51" s="1177"/>
      <c r="H51" s="1178"/>
      <c r="I51" s="86">
        <v>12450</v>
      </c>
      <c r="J51" s="87">
        <v>12243</v>
      </c>
      <c r="K51" s="87">
        <v>12470</v>
      </c>
      <c r="L51" s="87">
        <v>12034</v>
      </c>
      <c r="M51" s="88">
        <v>12084</v>
      </c>
    </row>
    <row r="52" spans="2:13" ht="27.75" customHeight="1" thickBot="1">
      <c r="B52" s="1181" t="s">
        <v>21</v>
      </c>
      <c r="C52" s="1182"/>
      <c r="D52" s="90"/>
      <c r="E52" s="1183" t="s">
        <v>37</v>
      </c>
      <c r="F52" s="1183"/>
      <c r="G52" s="1183"/>
      <c r="H52" s="1184"/>
      <c r="I52" s="91">
        <v>4637</v>
      </c>
      <c r="J52" s="92">
        <v>3493</v>
      </c>
      <c r="K52" s="92">
        <v>3454</v>
      </c>
      <c r="L52" s="92">
        <v>1954</v>
      </c>
      <c r="M52" s="93">
        <v>1842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175520</v>
      </c>
      <c r="E3" s="116"/>
      <c r="F3" s="117">
        <v>89245</v>
      </c>
      <c r="G3" s="118"/>
      <c r="H3" s="119"/>
    </row>
    <row r="4" spans="1:8">
      <c r="A4" s="120"/>
      <c r="B4" s="121"/>
      <c r="C4" s="122"/>
      <c r="D4" s="123">
        <v>45049</v>
      </c>
      <c r="E4" s="124"/>
      <c r="F4" s="125">
        <v>42966</v>
      </c>
      <c r="G4" s="126"/>
      <c r="H4" s="127"/>
    </row>
    <row r="5" spans="1:8">
      <c r="A5" s="108" t="s">
        <v>512</v>
      </c>
      <c r="B5" s="113"/>
      <c r="C5" s="114"/>
      <c r="D5" s="115">
        <v>51680</v>
      </c>
      <c r="E5" s="116"/>
      <c r="F5" s="117">
        <v>70897</v>
      </c>
      <c r="G5" s="118"/>
      <c r="H5" s="119"/>
    </row>
    <row r="6" spans="1:8">
      <c r="A6" s="120"/>
      <c r="B6" s="121"/>
      <c r="C6" s="122"/>
      <c r="D6" s="123">
        <v>15628</v>
      </c>
      <c r="E6" s="124"/>
      <c r="F6" s="125">
        <v>39878</v>
      </c>
      <c r="G6" s="126"/>
      <c r="H6" s="127"/>
    </row>
    <row r="7" spans="1:8">
      <c r="A7" s="108" t="s">
        <v>513</v>
      </c>
      <c r="B7" s="113"/>
      <c r="C7" s="114"/>
      <c r="D7" s="115">
        <v>149223</v>
      </c>
      <c r="E7" s="116"/>
      <c r="F7" s="117">
        <v>66496</v>
      </c>
      <c r="G7" s="118"/>
      <c r="H7" s="119"/>
    </row>
    <row r="8" spans="1:8">
      <c r="A8" s="120"/>
      <c r="B8" s="121"/>
      <c r="C8" s="122"/>
      <c r="D8" s="123">
        <v>35607</v>
      </c>
      <c r="E8" s="124"/>
      <c r="F8" s="125">
        <v>36530</v>
      </c>
      <c r="G8" s="126"/>
      <c r="H8" s="127"/>
    </row>
    <row r="9" spans="1:8">
      <c r="A9" s="108" t="s">
        <v>514</v>
      </c>
      <c r="B9" s="113"/>
      <c r="C9" s="114"/>
      <c r="D9" s="115">
        <v>44002</v>
      </c>
      <c r="E9" s="116"/>
      <c r="F9" s="117">
        <v>82748</v>
      </c>
      <c r="G9" s="118"/>
      <c r="H9" s="119"/>
    </row>
    <row r="10" spans="1:8">
      <c r="A10" s="120"/>
      <c r="B10" s="121"/>
      <c r="C10" s="122"/>
      <c r="D10" s="123">
        <v>30699</v>
      </c>
      <c r="E10" s="124"/>
      <c r="F10" s="125">
        <v>44732</v>
      </c>
      <c r="G10" s="126"/>
      <c r="H10" s="127"/>
    </row>
    <row r="11" spans="1:8">
      <c r="A11" s="108" t="s">
        <v>515</v>
      </c>
      <c r="B11" s="113"/>
      <c r="C11" s="114"/>
      <c r="D11" s="115">
        <v>92715</v>
      </c>
      <c r="E11" s="116"/>
      <c r="F11" s="117">
        <v>91837</v>
      </c>
      <c r="G11" s="118"/>
      <c r="H11" s="119"/>
    </row>
    <row r="12" spans="1:8">
      <c r="A12" s="120"/>
      <c r="B12" s="121"/>
      <c r="C12" s="128"/>
      <c r="D12" s="123">
        <v>39312</v>
      </c>
      <c r="E12" s="124"/>
      <c r="F12" s="125">
        <v>54439</v>
      </c>
      <c r="G12" s="126"/>
      <c r="H12" s="127"/>
    </row>
    <row r="13" spans="1:8">
      <c r="A13" s="108"/>
      <c r="B13" s="113"/>
      <c r="C13" s="129"/>
      <c r="D13" s="130">
        <v>102628</v>
      </c>
      <c r="E13" s="131"/>
      <c r="F13" s="132">
        <v>80245</v>
      </c>
      <c r="G13" s="133"/>
      <c r="H13" s="119"/>
    </row>
    <row r="14" spans="1:8">
      <c r="A14" s="120"/>
      <c r="B14" s="121"/>
      <c r="C14" s="122"/>
      <c r="D14" s="123">
        <v>33259</v>
      </c>
      <c r="E14" s="124"/>
      <c r="F14" s="125">
        <v>43709</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2.82</v>
      </c>
      <c r="C19" s="134">
        <f>ROUND(VALUE(SUBSTITUTE(実質収支比率等に係る経年分析!G$48,"▲","-")),2)</f>
        <v>2.76</v>
      </c>
      <c r="D19" s="134">
        <f>ROUND(VALUE(SUBSTITUTE(実質収支比率等に係る経年分析!H$48,"▲","-")),2)</f>
        <v>3.4</v>
      </c>
      <c r="E19" s="134">
        <f>ROUND(VALUE(SUBSTITUTE(実質収支比率等に係る経年分析!I$48,"▲","-")),2)</f>
        <v>2.91</v>
      </c>
      <c r="F19" s="134">
        <f>ROUND(VALUE(SUBSTITUTE(実質収支比率等に係る経年分析!J$48,"▲","-")),2)</f>
        <v>3.19</v>
      </c>
    </row>
    <row r="20" spans="1:11">
      <c r="A20" s="134" t="s">
        <v>42</v>
      </c>
      <c r="B20" s="134">
        <f>ROUND(VALUE(SUBSTITUTE(実質収支比率等に係る経年分析!F$47,"▲","-")),2)</f>
        <v>12.43</v>
      </c>
      <c r="C20" s="134">
        <f>ROUND(VALUE(SUBSTITUTE(実質収支比率等に係る経年分析!G$47,"▲","-")),2)</f>
        <v>16.36</v>
      </c>
      <c r="D20" s="134">
        <f>ROUND(VALUE(SUBSTITUTE(実質収支比率等に係る経年分析!H$47,"▲","-")),2)</f>
        <v>22.42</v>
      </c>
      <c r="E20" s="134">
        <f>ROUND(VALUE(SUBSTITUTE(実質収支比率等に係る経年分析!I$47,"▲","-")),2)</f>
        <v>32.1</v>
      </c>
      <c r="F20" s="134">
        <f>ROUND(VALUE(SUBSTITUTE(実質収支比率等に係る経年分析!J$47,"▲","-")),2)</f>
        <v>36.299999999999997</v>
      </c>
    </row>
    <row r="21" spans="1:11">
      <c r="A21" s="134" t="s">
        <v>43</v>
      </c>
      <c r="B21" s="134">
        <f>IF(ISNUMBER(VALUE(SUBSTITUTE(実質収支比率等に係る経年分析!F$49,"▲","-"))),ROUND(VALUE(SUBSTITUTE(実質収支比率等に係る経年分析!F$49,"▲","-")),2),NA())</f>
        <v>7.9</v>
      </c>
      <c r="C21" s="134">
        <f>IF(ISNUMBER(VALUE(SUBSTITUTE(実質収支比率等に係る経年分析!G$49,"▲","-"))),ROUND(VALUE(SUBSTITUTE(実質収支比率等に係る経年分析!G$49,"▲","-")),2),NA())</f>
        <v>4.9800000000000004</v>
      </c>
      <c r="D21" s="134">
        <f>IF(ISNUMBER(VALUE(SUBSTITUTE(実質収支比率等に係る経年分析!H$49,"▲","-"))),ROUND(VALUE(SUBSTITUTE(実質収支比率等に係る経年分析!H$49,"▲","-")),2),NA())</f>
        <v>9.25</v>
      </c>
      <c r="E21" s="134">
        <f>IF(ISNUMBER(VALUE(SUBSTITUTE(実質収支比率等に係る経年分析!I$49,"▲","-"))),ROUND(VALUE(SUBSTITUTE(実質収支比率等に係る経年分析!I$49,"▲","-")),2),NA())</f>
        <v>8.82</v>
      </c>
      <c r="F21" s="134">
        <f>IF(ISNUMBER(VALUE(SUBSTITUTE(実質収支比率等に係る経年分析!J$49,"▲","-"))),ROUND(VALUE(SUBSTITUTE(実質収支比率等に係る経年分析!J$49,"▲","-")),2),NA())</f>
        <v>4.42</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介護療育支援事業特別会計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v>
      </c>
    </row>
    <row r="30" spans="1:11">
      <c r="A30" s="135" t="str">
        <f>IF(連結実質赤字比率に係る赤字・黒字の構成分析!C$40="",NA(),連結実質赤字比率に係る赤字・黒字の構成分析!C$40)</f>
        <v>介護保険事業特別会計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1.84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0.81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0.97</v>
      </c>
    </row>
    <row r="32" spans="1:11">
      <c r="A32" s="135" t="str">
        <f>IF(連結実質赤字比率に係る赤字・黒字の構成分析!C$38="",NA(),連結実質赤字比率に係る赤字・黒字の構成分析!C$38)</f>
        <v>土地開発事業特別会計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0.56999999999999995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2.75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2.3199999999999998</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2.94</v>
      </c>
    </row>
    <row r="34" spans="1:16">
      <c r="A34" s="135" t="str">
        <f>IF(連結実質赤字比率に係る赤字・黒字の構成分析!C$36="",NA(),連結実質赤字比率に係る赤字・黒字の構成分析!C$36)</f>
        <v>公立神崎総合病院事業会計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6.32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3.54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3.55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3.73</v>
      </c>
    </row>
    <row r="36" spans="1:16">
      <c r="A36" s="135" t="str">
        <f>IF(連結実質赤字比率に係る赤字・黒字の構成分析!C$34="",NA(),連結実質赤字比率に係る赤字・黒字の構成分析!C$34)</f>
        <v>下水道事業会計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3.84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4.83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5.08</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1223</v>
      </c>
      <c r="E42" s="136"/>
      <c r="F42" s="136"/>
      <c r="G42" s="136">
        <f>'実質公債費比率（分子）の構造'!L$52</f>
        <v>1237</v>
      </c>
      <c r="H42" s="136"/>
      <c r="I42" s="136"/>
      <c r="J42" s="136">
        <f>'実質公債費比率（分子）の構造'!M$52</f>
        <v>1212</v>
      </c>
      <c r="K42" s="136"/>
      <c r="L42" s="136"/>
      <c r="M42" s="136">
        <f>'実質公債費比率（分子）の構造'!N$52</f>
        <v>1210</v>
      </c>
      <c r="N42" s="136"/>
      <c r="O42" s="136"/>
      <c r="P42" s="136">
        <f>'実質公債費比率（分子）の構造'!O$52</f>
        <v>1220</v>
      </c>
    </row>
    <row r="43" spans="1:16">
      <c r="A43" s="136" t="s">
        <v>51</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0</v>
      </c>
      <c r="O44" s="136"/>
      <c r="P44" s="136"/>
    </row>
    <row r="45" spans="1:16">
      <c r="A45" s="136" t="s">
        <v>53</v>
      </c>
      <c r="B45" s="136">
        <f>'実質公債費比率（分子）の構造'!K$49</f>
        <v>143</v>
      </c>
      <c r="C45" s="136"/>
      <c r="D45" s="136"/>
      <c r="E45" s="136">
        <f>'実質公債費比率（分子）の構造'!L$49</f>
        <v>138</v>
      </c>
      <c r="F45" s="136"/>
      <c r="G45" s="136"/>
      <c r="H45" s="136">
        <f>'実質公債費比率（分子）の構造'!M$49</f>
        <v>138</v>
      </c>
      <c r="I45" s="136"/>
      <c r="J45" s="136"/>
      <c r="K45" s="136">
        <f>'実質公債費比率（分子）の構造'!N$49</f>
        <v>141</v>
      </c>
      <c r="L45" s="136"/>
      <c r="M45" s="136"/>
      <c r="N45" s="136">
        <f>'実質公債費比率（分子）の構造'!O$49</f>
        <v>149</v>
      </c>
      <c r="O45" s="136"/>
      <c r="P45" s="136"/>
    </row>
    <row r="46" spans="1:16">
      <c r="A46" s="136" t="s">
        <v>54</v>
      </c>
      <c r="B46" s="136">
        <f>'実質公債費比率（分子）の構造'!K$48</f>
        <v>644</v>
      </c>
      <c r="C46" s="136"/>
      <c r="D46" s="136"/>
      <c r="E46" s="136">
        <f>'実質公債費比率（分子）の構造'!L$48</f>
        <v>625</v>
      </c>
      <c r="F46" s="136"/>
      <c r="G46" s="136"/>
      <c r="H46" s="136">
        <f>'実質公債費比率（分子）の構造'!M$48</f>
        <v>618</v>
      </c>
      <c r="I46" s="136"/>
      <c r="J46" s="136"/>
      <c r="K46" s="136">
        <f>'実質公債費比率（分子）の構造'!N$48</f>
        <v>601</v>
      </c>
      <c r="L46" s="136"/>
      <c r="M46" s="136"/>
      <c r="N46" s="136">
        <f>'実質公債費比率（分子）の構造'!O$48</f>
        <v>594</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1264</v>
      </c>
      <c r="C49" s="136"/>
      <c r="D49" s="136"/>
      <c r="E49" s="136">
        <f>'実質公債費比率（分子）の構造'!L$45</f>
        <v>1237</v>
      </c>
      <c r="F49" s="136"/>
      <c r="G49" s="136"/>
      <c r="H49" s="136">
        <f>'実質公債費比率（分子）の構造'!M$45</f>
        <v>1173</v>
      </c>
      <c r="I49" s="136"/>
      <c r="J49" s="136"/>
      <c r="K49" s="136">
        <f>'実質公債費比率（分子）の構造'!N$45</f>
        <v>1144</v>
      </c>
      <c r="L49" s="136"/>
      <c r="M49" s="136"/>
      <c r="N49" s="136">
        <f>'実質公債費比率（分子）の構造'!O$45</f>
        <v>1142</v>
      </c>
      <c r="O49" s="136"/>
      <c r="P49" s="136"/>
    </row>
    <row r="50" spans="1:16">
      <c r="A50" s="136" t="s">
        <v>58</v>
      </c>
      <c r="B50" s="136" t="e">
        <f>NA()</f>
        <v>#N/A</v>
      </c>
      <c r="C50" s="136">
        <f>IF(ISNUMBER('実質公債費比率（分子）の構造'!K$53),'実質公債費比率（分子）の構造'!K$53,NA())</f>
        <v>830</v>
      </c>
      <c r="D50" s="136" t="e">
        <f>NA()</f>
        <v>#N/A</v>
      </c>
      <c r="E50" s="136" t="e">
        <f>NA()</f>
        <v>#N/A</v>
      </c>
      <c r="F50" s="136">
        <f>IF(ISNUMBER('実質公債費比率（分子）の構造'!L$53),'実質公債費比率（分子）の構造'!L$53,NA())</f>
        <v>764</v>
      </c>
      <c r="G50" s="136" t="e">
        <f>NA()</f>
        <v>#N/A</v>
      </c>
      <c r="H50" s="136" t="e">
        <f>NA()</f>
        <v>#N/A</v>
      </c>
      <c r="I50" s="136">
        <f>IF(ISNUMBER('実質公債費比率（分子）の構造'!M$53),'実質公債費比率（分子）の構造'!M$53,NA())</f>
        <v>718</v>
      </c>
      <c r="J50" s="136" t="e">
        <f>NA()</f>
        <v>#N/A</v>
      </c>
      <c r="K50" s="136" t="e">
        <f>NA()</f>
        <v>#N/A</v>
      </c>
      <c r="L50" s="136">
        <f>IF(ISNUMBER('実質公債費比率（分子）の構造'!N$53),'実質公債費比率（分子）の構造'!N$53,NA())</f>
        <v>677</v>
      </c>
      <c r="M50" s="136" t="e">
        <f>NA()</f>
        <v>#N/A</v>
      </c>
      <c r="N50" s="136" t="e">
        <f>NA()</f>
        <v>#N/A</v>
      </c>
      <c r="O50" s="136">
        <f>IF(ISNUMBER('実質公債費比率（分子）の構造'!O$53),'実質公債費比率（分子）の構造'!O$53,NA())</f>
        <v>665</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12450</v>
      </c>
      <c r="E56" s="135"/>
      <c r="F56" s="135"/>
      <c r="G56" s="135">
        <f>'将来負担比率（分子）の構造'!J$51</f>
        <v>12243</v>
      </c>
      <c r="H56" s="135"/>
      <c r="I56" s="135"/>
      <c r="J56" s="135">
        <f>'将来負担比率（分子）の構造'!K$51</f>
        <v>12470</v>
      </c>
      <c r="K56" s="135"/>
      <c r="L56" s="135"/>
      <c r="M56" s="135">
        <f>'将来負担比率（分子）の構造'!L$51</f>
        <v>12034</v>
      </c>
      <c r="N56" s="135"/>
      <c r="O56" s="135"/>
      <c r="P56" s="135">
        <f>'将来負担比率（分子）の構造'!M$51</f>
        <v>12084</v>
      </c>
    </row>
    <row r="57" spans="1:16">
      <c r="A57" s="135" t="s">
        <v>35</v>
      </c>
      <c r="B57" s="135"/>
      <c r="C57" s="135"/>
      <c r="D57" s="135">
        <f>'将来負担比率（分子）の構造'!I$50</f>
        <v>621</v>
      </c>
      <c r="E57" s="135"/>
      <c r="F57" s="135"/>
      <c r="G57" s="135">
        <f>'将来負担比率（分子）の構造'!J$50</f>
        <v>546</v>
      </c>
      <c r="H57" s="135"/>
      <c r="I57" s="135"/>
      <c r="J57" s="135">
        <f>'将来負担比率（分子）の構造'!K$50</f>
        <v>485</v>
      </c>
      <c r="K57" s="135"/>
      <c r="L57" s="135"/>
      <c r="M57" s="135">
        <f>'将来負担比率（分子）の構造'!L$50</f>
        <v>417</v>
      </c>
      <c r="N57" s="135"/>
      <c r="O57" s="135"/>
      <c r="P57" s="135">
        <f>'将来負担比率（分子）の構造'!M$50</f>
        <v>420</v>
      </c>
    </row>
    <row r="58" spans="1:16">
      <c r="A58" s="135" t="s">
        <v>34</v>
      </c>
      <c r="B58" s="135"/>
      <c r="C58" s="135"/>
      <c r="D58" s="135">
        <f>'将来負担比率（分子）の構造'!I$49</f>
        <v>1852</v>
      </c>
      <c r="E58" s="135"/>
      <c r="F58" s="135"/>
      <c r="G58" s="135">
        <f>'将来負担比率（分子）の構造'!J$49</f>
        <v>2065</v>
      </c>
      <c r="H58" s="135"/>
      <c r="I58" s="135"/>
      <c r="J58" s="135">
        <f>'将来負担比率（分子）の構造'!K$49</f>
        <v>2380</v>
      </c>
      <c r="K58" s="135"/>
      <c r="L58" s="135"/>
      <c r="M58" s="135">
        <f>'将来負担比率（分子）の構造'!L$49</f>
        <v>2893</v>
      </c>
      <c r="N58" s="135"/>
      <c r="O58" s="135"/>
      <c r="P58" s="135">
        <f>'将来負担比率（分子）の構造'!M$49</f>
        <v>3169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527</v>
      </c>
      <c r="C62" s="135"/>
      <c r="D62" s="135"/>
      <c r="E62" s="135">
        <f>'将来負担比率（分子）の構造'!J$45</f>
        <v>413</v>
      </c>
      <c r="F62" s="135"/>
      <c r="G62" s="135"/>
      <c r="H62" s="135">
        <f>'将来負担比率（分子）の構造'!K$45</f>
        <v>364</v>
      </c>
      <c r="I62" s="135"/>
      <c r="J62" s="135"/>
      <c r="K62" s="135">
        <f>'将来負担比率（分子）の構造'!L$45</f>
        <v>175</v>
      </c>
      <c r="L62" s="135"/>
      <c r="M62" s="135"/>
      <c r="N62" s="135">
        <f>'将来負担比率（分子）の構造'!M$45</f>
        <v>195</v>
      </c>
      <c r="O62" s="135"/>
      <c r="P62" s="135"/>
    </row>
    <row r="63" spans="1:16">
      <c r="A63" s="135" t="s">
        <v>28</v>
      </c>
      <c r="B63" s="135">
        <f>'将来負担比率（分子）の構造'!I$44</f>
        <v>954</v>
      </c>
      <c r="C63" s="135"/>
      <c r="D63" s="135"/>
      <c r="E63" s="135">
        <f>'将来負担比率（分子）の構造'!J$44</f>
        <v>891</v>
      </c>
      <c r="F63" s="135"/>
      <c r="G63" s="135"/>
      <c r="H63" s="135">
        <f>'将来負担比率（分子）の構造'!K$44</f>
        <v>761</v>
      </c>
      <c r="I63" s="135"/>
      <c r="J63" s="135"/>
      <c r="K63" s="135">
        <f>'将来負担比率（分子）の構造'!L$44</f>
        <v>627</v>
      </c>
      <c r="L63" s="135"/>
      <c r="M63" s="135"/>
      <c r="N63" s="135">
        <f>'将来負担比率（分子）の構造'!M$44</f>
        <v>484</v>
      </c>
      <c r="O63" s="135"/>
      <c r="P63" s="135"/>
    </row>
    <row r="64" spans="1:16">
      <c r="A64" s="135" t="s">
        <v>27</v>
      </c>
      <c r="B64" s="135">
        <f>'将来負担比率（分子）の構造'!I$43</f>
        <v>7502</v>
      </c>
      <c r="C64" s="135"/>
      <c r="D64" s="135"/>
      <c r="E64" s="135">
        <f>'将来負担比率（分子）の構造'!J$43</f>
        <v>7042</v>
      </c>
      <c r="F64" s="135"/>
      <c r="G64" s="135"/>
      <c r="H64" s="135">
        <f>'将来負担比率（分子）の構造'!K$43</f>
        <v>7312</v>
      </c>
      <c r="I64" s="135"/>
      <c r="J64" s="135"/>
      <c r="K64" s="135">
        <f>'将来負担比率（分子）の構造'!L$43</f>
        <v>6544</v>
      </c>
      <c r="L64" s="135"/>
      <c r="M64" s="135"/>
      <c r="N64" s="135">
        <f>'将来負担比率（分子）の構造'!M$43</f>
        <v>6401</v>
      </c>
      <c r="O64" s="135"/>
      <c r="P64" s="135"/>
    </row>
    <row r="65" spans="1:16">
      <c r="A65" s="135" t="s">
        <v>26</v>
      </c>
      <c r="B65" s="135">
        <f>'将来負担比率（分子）の構造'!I$42</f>
        <v>37</v>
      </c>
      <c r="C65" s="135"/>
      <c r="D65" s="135"/>
      <c r="E65" s="135">
        <f>'将来負担比率（分子）の構造'!J$42</f>
        <v>28</v>
      </c>
      <c r="F65" s="135"/>
      <c r="G65" s="135"/>
      <c r="H65" s="135">
        <f>'将来負担比率（分子）の構造'!K$42</f>
        <v>158</v>
      </c>
      <c r="I65" s="135"/>
      <c r="J65" s="135"/>
      <c r="K65" s="135">
        <f>'将来負担比率（分子）の構造'!L$42</f>
        <v>117</v>
      </c>
      <c r="L65" s="135"/>
      <c r="M65" s="135"/>
      <c r="N65" s="135">
        <f>'将来負担比率（分子）の構造'!M$42</f>
        <v>86</v>
      </c>
      <c r="O65" s="135"/>
      <c r="P65" s="135"/>
    </row>
    <row r="66" spans="1:16">
      <c r="A66" s="135" t="s">
        <v>25</v>
      </c>
      <c r="B66" s="135">
        <f>'将来負担比率（分子）の構造'!I$41</f>
        <v>10540</v>
      </c>
      <c r="C66" s="135"/>
      <c r="D66" s="135"/>
      <c r="E66" s="135">
        <f>'将来負担比率（分子）の構造'!J$41</f>
        <v>9973</v>
      </c>
      <c r="F66" s="135"/>
      <c r="G66" s="135"/>
      <c r="H66" s="135">
        <f>'将来負担比率（分子）の構造'!K$41</f>
        <v>10195</v>
      </c>
      <c r="I66" s="135"/>
      <c r="J66" s="135"/>
      <c r="K66" s="135">
        <f>'将来負担比率（分子）の構造'!L$41</f>
        <v>9834</v>
      </c>
      <c r="L66" s="135"/>
      <c r="M66" s="135"/>
      <c r="N66" s="135">
        <f>'将来負担比率（分子）の構造'!M$41</f>
        <v>10349</v>
      </c>
      <c r="O66" s="135"/>
      <c r="P66" s="135"/>
    </row>
    <row r="67" spans="1:16">
      <c r="A67" s="135" t="s">
        <v>62</v>
      </c>
      <c r="B67" s="135" t="e">
        <f>NA()</f>
        <v>#N/A</v>
      </c>
      <c r="C67" s="135">
        <f>IF(ISNUMBER('将来負担比率（分子）の構造'!I$52), IF('将来負担比率（分子）の構造'!I$52 &lt; 0, 0, '将来負担比率（分子）の構造'!I$52), NA())</f>
        <v>4637</v>
      </c>
      <c r="D67" s="135" t="e">
        <f>NA()</f>
        <v>#N/A</v>
      </c>
      <c r="E67" s="135" t="e">
        <f>NA()</f>
        <v>#N/A</v>
      </c>
      <c r="F67" s="135">
        <f>IF(ISNUMBER('将来負担比率（分子）の構造'!J$52), IF('将来負担比率（分子）の構造'!J$52 &lt; 0, 0, '将来負担比率（分子）の構造'!J$52), NA())</f>
        <v>3493</v>
      </c>
      <c r="G67" s="135" t="e">
        <f>NA()</f>
        <v>#N/A</v>
      </c>
      <c r="H67" s="135" t="e">
        <f>NA()</f>
        <v>#N/A</v>
      </c>
      <c r="I67" s="135">
        <f>IF(ISNUMBER('将来負担比率（分子）の構造'!K$52), IF('将来負担比率（分子）の構造'!K$52 &lt; 0, 0, '将来負担比率（分子）の構造'!K$52), NA())</f>
        <v>3454</v>
      </c>
      <c r="J67" s="135" t="e">
        <f>NA()</f>
        <v>#N/A</v>
      </c>
      <c r="K67" s="135" t="e">
        <f>NA()</f>
        <v>#N/A</v>
      </c>
      <c r="L67" s="135">
        <f>IF(ISNUMBER('将来負担比率（分子）の構造'!L$52), IF('将来負担比率（分子）の構造'!L$52 &lt; 0, 0, '将来負担比率（分子）の構造'!L$52), NA())</f>
        <v>1954</v>
      </c>
      <c r="M67" s="135" t="e">
        <f>NA()</f>
        <v>#N/A</v>
      </c>
      <c r="N67" s="135" t="e">
        <f>NA()</f>
        <v>#N/A</v>
      </c>
      <c r="O67" s="135">
        <f>IF(ISNUMBER('将来負担比率（分子）の構造'!M$52), IF('将来負担比率（分子）の構造'!M$52 &lt; 0, 0, '将来負担比率（分子）の構造'!M$52), NA())</f>
        <v>1842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1984074</v>
      </c>
      <c r="S5" s="583"/>
      <c r="T5" s="583"/>
      <c r="U5" s="583"/>
      <c r="V5" s="583"/>
      <c r="W5" s="583"/>
      <c r="X5" s="583"/>
      <c r="Y5" s="584"/>
      <c r="Z5" s="585">
        <v>22</v>
      </c>
      <c r="AA5" s="585"/>
      <c r="AB5" s="585"/>
      <c r="AC5" s="585"/>
      <c r="AD5" s="586">
        <v>1984074</v>
      </c>
      <c r="AE5" s="586"/>
      <c r="AF5" s="586"/>
      <c r="AG5" s="586"/>
      <c r="AH5" s="586"/>
      <c r="AI5" s="586"/>
      <c r="AJ5" s="586"/>
      <c r="AK5" s="586"/>
      <c r="AL5" s="587">
        <v>39.799999999999997</v>
      </c>
      <c r="AM5" s="588"/>
      <c r="AN5" s="588"/>
      <c r="AO5" s="589"/>
      <c r="AP5" s="579" t="s">
        <v>207</v>
      </c>
      <c r="AQ5" s="580"/>
      <c r="AR5" s="580"/>
      <c r="AS5" s="580"/>
      <c r="AT5" s="580"/>
      <c r="AU5" s="580"/>
      <c r="AV5" s="580"/>
      <c r="AW5" s="580"/>
      <c r="AX5" s="580"/>
      <c r="AY5" s="580"/>
      <c r="AZ5" s="580"/>
      <c r="BA5" s="580"/>
      <c r="BB5" s="580"/>
      <c r="BC5" s="580"/>
      <c r="BD5" s="580"/>
      <c r="BE5" s="580"/>
      <c r="BF5" s="581"/>
      <c r="BG5" s="593">
        <v>1984074</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63969</v>
      </c>
      <c r="S6" s="594"/>
      <c r="T6" s="594"/>
      <c r="U6" s="594"/>
      <c r="V6" s="594"/>
      <c r="W6" s="594"/>
      <c r="X6" s="594"/>
      <c r="Y6" s="595"/>
      <c r="Z6" s="596">
        <v>0.7</v>
      </c>
      <c r="AA6" s="596"/>
      <c r="AB6" s="596"/>
      <c r="AC6" s="596"/>
      <c r="AD6" s="597">
        <v>63969</v>
      </c>
      <c r="AE6" s="597"/>
      <c r="AF6" s="597"/>
      <c r="AG6" s="597"/>
      <c r="AH6" s="597"/>
      <c r="AI6" s="597"/>
      <c r="AJ6" s="597"/>
      <c r="AK6" s="597"/>
      <c r="AL6" s="598">
        <v>1.3</v>
      </c>
      <c r="AM6" s="599"/>
      <c r="AN6" s="599"/>
      <c r="AO6" s="600"/>
      <c r="AP6" s="590" t="s">
        <v>213</v>
      </c>
      <c r="AQ6" s="591"/>
      <c r="AR6" s="591"/>
      <c r="AS6" s="591"/>
      <c r="AT6" s="591"/>
      <c r="AU6" s="591"/>
      <c r="AV6" s="591"/>
      <c r="AW6" s="591"/>
      <c r="AX6" s="591"/>
      <c r="AY6" s="591"/>
      <c r="AZ6" s="591"/>
      <c r="BA6" s="591"/>
      <c r="BB6" s="591"/>
      <c r="BC6" s="591"/>
      <c r="BD6" s="591"/>
      <c r="BE6" s="591"/>
      <c r="BF6" s="592"/>
      <c r="BG6" s="593">
        <v>1984074</v>
      </c>
      <c r="BH6" s="594"/>
      <c r="BI6" s="594"/>
      <c r="BJ6" s="594"/>
      <c r="BK6" s="594"/>
      <c r="BL6" s="594"/>
      <c r="BM6" s="594"/>
      <c r="BN6" s="595"/>
      <c r="BO6" s="596">
        <v>100</v>
      </c>
      <c r="BP6" s="596"/>
      <c r="BQ6" s="596"/>
      <c r="BR6" s="596"/>
      <c r="BS6" s="597" t="s">
        <v>214</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91726</v>
      </c>
      <c r="CS6" s="594"/>
      <c r="CT6" s="594"/>
      <c r="CU6" s="594"/>
      <c r="CV6" s="594"/>
      <c r="CW6" s="594"/>
      <c r="CX6" s="594"/>
      <c r="CY6" s="595"/>
      <c r="CZ6" s="596">
        <v>1</v>
      </c>
      <c r="DA6" s="596"/>
      <c r="DB6" s="596"/>
      <c r="DC6" s="596"/>
      <c r="DD6" s="602" t="s">
        <v>214</v>
      </c>
      <c r="DE6" s="594"/>
      <c r="DF6" s="594"/>
      <c r="DG6" s="594"/>
      <c r="DH6" s="594"/>
      <c r="DI6" s="594"/>
      <c r="DJ6" s="594"/>
      <c r="DK6" s="594"/>
      <c r="DL6" s="594"/>
      <c r="DM6" s="594"/>
      <c r="DN6" s="594"/>
      <c r="DO6" s="594"/>
      <c r="DP6" s="595"/>
      <c r="DQ6" s="602">
        <v>91726</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3543</v>
      </c>
      <c r="S7" s="594"/>
      <c r="T7" s="594"/>
      <c r="U7" s="594"/>
      <c r="V7" s="594"/>
      <c r="W7" s="594"/>
      <c r="X7" s="594"/>
      <c r="Y7" s="595"/>
      <c r="Z7" s="596">
        <v>0</v>
      </c>
      <c r="AA7" s="596"/>
      <c r="AB7" s="596"/>
      <c r="AC7" s="596"/>
      <c r="AD7" s="597">
        <v>3543</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519207</v>
      </c>
      <c r="BH7" s="594"/>
      <c r="BI7" s="594"/>
      <c r="BJ7" s="594"/>
      <c r="BK7" s="594"/>
      <c r="BL7" s="594"/>
      <c r="BM7" s="594"/>
      <c r="BN7" s="595"/>
      <c r="BO7" s="596">
        <v>26.2</v>
      </c>
      <c r="BP7" s="596"/>
      <c r="BQ7" s="596"/>
      <c r="BR7" s="596"/>
      <c r="BS7" s="597" t="s">
        <v>214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1814435</v>
      </c>
      <c r="CS7" s="594"/>
      <c r="CT7" s="594"/>
      <c r="CU7" s="594"/>
      <c r="CV7" s="594"/>
      <c r="CW7" s="594"/>
      <c r="CX7" s="594"/>
      <c r="CY7" s="595"/>
      <c r="CZ7" s="596">
        <v>20.5</v>
      </c>
      <c r="DA7" s="596"/>
      <c r="DB7" s="596"/>
      <c r="DC7" s="596"/>
      <c r="DD7" s="602">
        <v>18156</v>
      </c>
      <c r="DE7" s="594"/>
      <c r="DF7" s="594"/>
      <c r="DG7" s="594"/>
      <c r="DH7" s="594"/>
      <c r="DI7" s="594"/>
      <c r="DJ7" s="594"/>
      <c r="DK7" s="594"/>
      <c r="DL7" s="594"/>
      <c r="DM7" s="594"/>
      <c r="DN7" s="594"/>
      <c r="DO7" s="594"/>
      <c r="DP7" s="595"/>
      <c r="DQ7" s="602">
        <v>1013496</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13090</v>
      </c>
      <c r="S8" s="594"/>
      <c r="T8" s="594"/>
      <c r="U8" s="594"/>
      <c r="V8" s="594"/>
      <c r="W8" s="594"/>
      <c r="X8" s="594"/>
      <c r="Y8" s="595"/>
      <c r="Z8" s="596">
        <v>0.1</v>
      </c>
      <c r="AA8" s="596"/>
      <c r="AB8" s="596"/>
      <c r="AC8" s="596"/>
      <c r="AD8" s="597">
        <v>13090</v>
      </c>
      <c r="AE8" s="597"/>
      <c r="AF8" s="597"/>
      <c r="AG8" s="597"/>
      <c r="AH8" s="597"/>
      <c r="AI8" s="597"/>
      <c r="AJ8" s="597"/>
      <c r="AK8" s="597"/>
      <c r="AL8" s="598">
        <v>0.3</v>
      </c>
      <c r="AM8" s="599"/>
      <c r="AN8" s="599"/>
      <c r="AO8" s="600"/>
      <c r="AP8" s="590" t="s">
        <v>220</v>
      </c>
      <c r="AQ8" s="591"/>
      <c r="AR8" s="591"/>
      <c r="AS8" s="591"/>
      <c r="AT8" s="591"/>
      <c r="AU8" s="591"/>
      <c r="AV8" s="591"/>
      <c r="AW8" s="591"/>
      <c r="AX8" s="591"/>
      <c r="AY8" s="591"/>
      <c r="AZ8" s="591"/>
      <c r="BA8" s="591"/>
      <c r="BB8" s="591"/>
      <c r="BC8" s="591"/>
      <c r="BD8" s="591"/>
      <c r="BE8" s="591"/>
      <c r="BF8" s="592"/>
      <c r="BG8" s="593">
        <v>19771</v>
      </c>
      <c r="BH8" s="594"/>
      <c r="BI8" s="594"/>
      <c r="BJ8" s="594"/>
      <c r="BK8" s="594"/>
      <c r="BL8" s="594"/>
      <c r="BM8" s="594"/>
      <c r="BN8" s="595"/>
      <c r="BO8" s="596">
        <v>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1378225</v>
      </c>
      <c r="CS8" s="594"/>
      <c r="CT8" s="594"/>
      <c r="CU8" s="594"/>
      <c r="CV8" s="594"/>
      <c r="CW8" s="594"/>
      <c r="CX8" s="594"/>
      <c r="CY8" s="595"/>
      <c r="CZ8" s="596">
        <v>15.6</v>
      </c>
      <c r="DA8" s="596"/>
      <c r="DB8" s="596"/>
      <c r="DC8" s="596"/>
      <c r="DD8" s="602">
        <v>45</v>
      </c>
      <c r="DE8" s="594"/>
      <c r="DF8" s="594"/>
      <c r="DG8" s="594"/>
      <c r="DH8" s="594"/>
      <c r="DI8" s="594"/>
      <c r="DJ8" s="594"/>
      <c r="DK8" s="594"/>
      <c r="DL8" s="594"/>
      <c r="DM8" s="594"/>
      <c r="DN8" s="594"/>
      <c r="DO8" s="594"/>
      <c r="DP8" s="595"/>
      <c r="DQ8" s="602">
        <v>724001</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7124</v>
      </c>
      <c r="S9" s="594"/>
      <c r="T9" s="594"/>
      <c r="U9" s="594"/>
      <c r="V9" s="594"/>
      <c r="W9" s="594"/>
      <c r="X9" s="594"/>
      <c r="Y9" s="595"/>
      <c r="Z9" s="596">
        <v>0.1</v>
      </c>
      <c r="AA9" s="596"/>
      <c r="AB9" s="596"/>
      <c r="AC9" s="596"/>
      <c r="AD9" s="597">
        <v>7124</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428617</v>
      </c>
      <c r="BH9" s="594"/>
      <c r="BI9" s="594"/>
      <c r="BJ9" s="594"/>
      <c r="BK9" s="594"/>
      <c r="BL9" s="594"/>
      <c r="BM9" s="594"/>
      <c r="BN9" s="595"/>
      <c r="BO9" s="596">
        <v>21.6</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1276954</v>
      </c>
      <c r="CS9" s="594"/>
      <c r="CT9" s="594"/>
      <c r="CU9" s="594"/>
      <c r="CV9" s="594"/>
      <c r="CW9" s="594"/>
      <c r="CX9" s="594"/>
      <c r="CY9" s="595"/>
      <c r="CZ9" s="596">
        <v>14.5</v>
      </c>
      <c r="DA9" s="596"/>
      <c r="DB9" s="596"/>
      <c r="DC9" s="596"/>
      <c r="DD9" s="602">
        <v>1992</v>
      </c>
      <c r="DE9" s="594"/>
      <c r="DF9" s="594"/>
      <c r="DG9" s="594"/>
      <c r="DH9" s="594"/>
      <c r="DI9" s="594"/>
      <c r="DJ9" s="594"/>
      <c r="DK9" s="594"/>
      <c r="DL9" s="594"/>
      <c r="DM9" s="594"/>
      <c r="DN9" s="594"/>
      <c r="DO9" s="594"/>
      <c r="DP9" s="595"/>
      <c r="DQ9" s="602">
        <v>1227785</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121998</v>
      </c>
      <c r="S10" s="594"/>
      <c r="T10" s="594"/>
      <c r="U10" s="594"/>
      <c r="V10" s="594"/>
      <c r="W10" s="594"/>
      <c r="X10" s="594"/>
      <c r="Y10" s="595"/>
      <c r="Z10" s="596">
        <v>1.4</v>
      </c>
      <c r="AA10" s="596"/>
      <c r="AB10" s="596"/>
      <c r="AC10" s="596"/>
      <c r="AD10" s="597">
        <v>121998</v>
      </c>
      <c r="AE10" s="597"/>
      <c r="AF10" s="597"/>
      <c r="AG10" s="597"/>
      <c r="AH10" s="597"/>
      <c r="AI10" s="597"/>
      <c r="AJ10" s="597"/>
      <c r="AK10" s="597"/>
      <c r="AL10" s="598">
        <v>2.4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24352</v>
      </c>
      <c r="BH10" s="594"/>
      <c r="BI10" s="594"/>
      <c r="BJ10" s="594"/>
      <c r="BK10" s="594"/>
      <c r="BL10" s="594"/>
      <c r="BM10" s="594"/>
      <c r="BN10" s="595"/>
      <c r="BO10" s="596">
        <v>1.2</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4386</v>
      </c>
      <c r="CS10" s="594"/>
      <c r="CT10" s="594"/>
      <c r="CU10" s="594"/>
      <c r="CV10" s="594"/>
      <c r="CW10" s="594"/>
      <c r="CX10" s="594"/>
      <c r="CY10" s="595"/>
      <c r="CZ10" s="596">
        <v>0</v>
      </c>
      <c r="DA10" s="596"/>
      <c r="DB10" s="596"/>
      <c r="DC10" s="596"/>
      <c r="DD10" s="602" t="s">
        <v>221</v>
      </c>
      <c r="DE10" s="594"/>
      <c r="DF10" s="594"/>
      <c r="DG10" s="594"/>
      <c r="DH10" s="594"/>
      <c r="DI10" s="594"/>
      <c r="DJ10" s="594"/>
      <c r="DK10" s="594"/>
      <c r="DL10" s="594"/>
      <c r="DM10" s="594"/>
      <c r="DN10" s="594"/>
      <c r="DO10" s="594"/>
      <c r="DP10" s="595"/>
      <c r="DQ10" s="602">
        <v>53</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v>8543</v>
      </c>
      <c r="S11" s="594"/>
      <c r="T11" s="594"/>
      <c r="U11" s="594"/>
      <c r="V11" s="594"/>
      <c r="W11" s="594"/>
      <c r="X11" s="594"/>
      <c r="Y11" s="595"/>
      <c r="Z11" s="596">
        <v>0.1</v>
      </c>
      <c r="AA11" s="596"/>
      <c r="AB11" s="596"/>
      <c r="AC11" s="596"/>
      <c r="AD11" s="597">
        <v>8543</v>
      </c>
      <c r="AE11" s="597"/>
      <c r="AF11" s="597"/>
      <c r="AG11" s="597"/>
      <c r="AH11" s="597"/>
      <c r="AI11" s="597"/>
      <c r="AJ11" s="597"/>
      <c r="AK11" s="597"/>
      <c r="AL11" s="598">
        <v>0.2</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46467</v>
      </c>
      <c r="BH11" s="594"/>
      <c r="BI11" s="594"/>
      <c r="BJ11" s="594"/>
      <c r="BK11" s="594"/>
      <c r="BL11" s="594"/>
      <c r="BM11" s="594"/>
      <c r="BN11" s="595"/>
      <c r="BO11" s="596">
        <v>2.2999999999999998</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397524</v>
      </c>
      <c r="CS11" s="594"/>
      <c r="CT11" s="594"/>
      <c r="CU11" s="594"/>
      <c r="CV11" s="594"/>
      <c r="CW11" s="594"/>
      <c r="CX11" s="594"/>
      <c r="CY11" s="595"/>
      <c r="CZ11" s="596">
        <v>4.5</v>
      </c>
      <c r="DA11" s="596"/>
      <c r="DB11" s="596"/>
      <c r="DC11" s="596"/>
      <c r="DD11" s="602">
        <v>53785</v>
      </c>
      <c r="DE11" s="594"/>
      <c r="DF11" s="594"/>
      <c r="DG11" s="594"/>
      <c r="DH11" s="594"/>
      <c r="DI11" s="594"/>
      <c r="DJ11" s="594"/>
      <c r="DK11" s="594"/>
      <c r="DL11" s="594"/>
      <c r="DM11" s="594"/>
      <c r="DN11" s="594"/>
      <c r="DO11" s="594"/>
      <c r="DP11" s="595"/>
      <c r="DQ11" s="602">
        <v>259138</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1369767</v>
      </c>
      <c r="BH12" s="594"/>
      <c r="BI12" s="594"/>
      <c r="BJ12" s="594"/>
      <c r="BK12" s="594"/>
      <c r="BL12" s="594"/>
      <c r="BM12" s="594"/>
      <c r="BN12" s="595"/>
      <c r="BO12" s="596">
        <v>69</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259059</v>
      </c>
      <c r="CS12" s="594"/>
      <c r="CT12" s="594"/>
      <c r="CU12" s="594"/>
      <c r="CV12" s="594"/>
      <c r="CW12" s="594"/>
      <c r="CX12" s="594"/>
      <c r="CY12" s="595"/>
      <c r="CZ12" s="596">
        <v>2.9</v>
      </c>
      <c r="DA12" s="596"/>
      <c r="DB12" s="596"/>
      <c r="DC12" s="596"/>
      <c r="DD12" s="602">
        <v>99899</v>
      </c>
      <c r="DE12" s="594"/>
      <c r="DF12" s="594"/>
      <c r="DG12" s="594"/>
      <c r="DH12" s="594"/>
      <c r="DI12" s="594"/>
      <c r="DJ12" s="594"/>
      <c r="DK12" s="594"/>
      <c r="DL12" s="594"/>
      <c r="DM12" s="594"/>
      <c r="DN12" s="594"/>
      <c r="DO12" s="594"/>
      <c r="DP12" s="595"/>
      <c r="DQ12" s="602">
        <v>181007</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11214</v>
      </c>
      <c r="S13" s="594"/>
      <c r="T13" s="594"/>
      <c r="U13" s="594"/>
      <c r="V13" s="594"/>
      <c r="W13" s="594"/>
      <c r="X13" s="594"/>
      <c r="Y13" s="595"/>
      <c r="Z13" s="596">
        <v>0.1</v>
      </c>
      <c r="AA13" s="596"/>
      <c r="AB13" s="596"/>
      <c r="AC13" s="596"/>
      <c r="AD13" s="597">
        <v>11214</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1367989</v>
      </c>
      <c r="BH13" s="594"/>
      <c r="BI13" s="594"/>
      <c r="BJ13" s="594"/>
      <c r="BK13" s="594"/>
      <c r="BL13" s="594"/>
      <c r="BM13" s="594"/>
      <c r="BN13" s="595"/>
      <c r="BO13" s="596">
        <v>68.900000000000006</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954239</v>
      </c>
      <c r="CS13" s="594"/>
      <c r="CT13" s="594"/>
      <c r="CU13" s="594"/>
      <c r="CV13" s="594"/>
      <c r="CW13" s="594"/>
      <c r="CX13" s="594"/>
      <c r="CY13" s="595"/>
      <c r="CZ13" s="596">
        <v>10.8</v>
      </c>
      <c r="DA13" s="596"/>
      <c r="DB13" s="596"/>
      <c r="DC13" s="596"/>
      <c r="DD13" s="602">
        <v>448941</v>
      </c>
      <c r="DE13" s="594"/>
      <c r="DF13" s="594"/>
      <c r="DG13" s="594"/>
      <c r="DH13" s="594"/>
      <c r="DI13" s="594"/>
      <c r="DJ13" s="594"/>
      <c r="DK13" s="594"/>
      <c r="DL13" s="594"/>
      <c r="DM13" s="594"/>
      <c r="DN13" s="594"/>
      <c r="DO13" s="594"/>
      <c r="DP13" s="595"/>
      <c r="DQ13" s="602">
        <v>591366</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32577</v>
      </c>
      <c r="BH14" s="594"/>
      <c r="BI14" s="594"/>
      <c r="BJ14" s="594"/>
      <c r="BK14" s="594"/>
      <c r="BL14" s="594"/>
      <c r="BM14" s="594"/>
      <c r="BN14" s="595"/>
      <c r="BO14" s="596">
        <v>1.6</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294254</v>
      </c>
      <c r="CS14" s="594"/>
      <c r="CT14" s="594"/>
      <c r="CU14" s="594"/>
      <c r="CV14" s="594"/>
      <c r="CW14" s="594"/>
      <c r="CX14" s="594"/>
      <c r="CY14" s="595"/>
      <c r="CZ14" s="596">
        <v>3.3</v>
      </c>
      <c r="DA14" s="596"/>
      <c r="DB14" s="596"/>
      <c r="DC14" s="596"/>
      <c r="DD14" s="602">
        <v>99306</v>
      </c>
      <c r="DE14" s="594"/>
      <c r="DF14" s="594"/>
      <c r="DG14" s="594"/>
      <c r="DH14" s="594"/>
      <c r="DI14" s="594"/>
      <c r="DJ14" s="594"/>
      <c r="DK14" s="594"/>
      <c r="DL14" s="594"/>
      <c r="DM14" s="594"/>
      <c r="DN14" s="594"/>
      <c r="DO14" s="594"/>
      <c r="DP14" s="595"/>
      <c r="DQ14" s="602">
        <v>195531</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3889</v>
      </c>
      <c r="S15" s="594"/>
      <c r="T15" s="594"/>
      <c r="U15" s="594"/>
      <c r="V15" s="594"/>
      <c r="W15" s="594"/>
      <c r="X15" s="594"/>
      <c r="Y15" s="595"/>
      <c r="Z15" s="596">
        <v>0</v>
      </c>
      <c r="AA15" s="596"/>
      <c r="AB15" s="596"/>
      <c r="AC15" s="596"/>
      <c r="AD15" s="597">
        <v>3889</v>
      </c>
      <c r="AE15" s="597"/>
      <c r="AF15" s="597"/>
      <c r="AG15" s="597"/>
      <c r="AH15" s="597"/>
      <c r="AI15" s="597"/>
      <c r="AJ15" s="597"/>
      <c r="AK15" s="597"/>
      <c r="AL15" s="598">
        <v>0.1</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62087</v>
      </c>
      <c r="BH15" s="594"/>
      <c r="BI15" s="594"/>
      <c r="BJ15" s="594"/>
      <c r="BK15" s="594"/>
      <c r="BL15" s="594"/>
      <c r="BM15" s="594"/>
      <c r="BN15" s="595"/>
      <c r="BO15" s="596">
        <v>3.1</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1087974</v>
      </c>
      <c r="CS15" s="594"/>
      <c r="CT15" s="594"/>
      <c r="CU15" s="594"/>
      <c r="CV15" s="594"/>
      <c r="CW15" s="594"/>
      <c r="CX15" s="594"/>
      <c r="CY15" s="595"/>
      <c r="CZ15" s="596">
        <v>12.3</v>
      </c>
      <c r="DA15" s="596"/>
      <c r="DB15" s="596"/>
      <c r="DC15" s="596"/>
      <c r="DD15" s="602">
        <v>398152</v>
      </c>
      <c r="DE15" s="594"/>
      <c r="DF15" s="594"/>
      <c r="DG15" s="594"/>
      <c r="DH15" s="594"/>
      <c r="DI15" s="594"/>
      <c r="DJ15" s="594"/>
      <c r="DK15" s="594"/>
      <c r="DL15" s="594"/>
      <c r="DM15" s="594"/>
      <c r="DN15" s="594"/>
      <c r="DO15" s="594"/>
      <c r="DP15" s="595"/>
      <c r="DQ15" s="602">
        <v>598709</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3260445</v>
      </c>
      <c r="S16" s="594"/>
      <c r="T16" s="594"/>
      <c r="U16" s="594"/>
      <c r="V16" s="594"/>
      <c r="W16" s="594"/>
      <c r="X16" s="594"/>
      <c r="Y16" s="595"/>
      <c r="Z16" s="596">
        <v>36.1</v>
      </c>
      <c r="AA16" s="596"/>
      <c r="AB16" s="596"/>
      <c r="AC16" s="596"/>
      <c r="AD16" s="597">
        <v>2748744</v>
      </c>
      <c r="AE16" s="597"/>
      <c r="AF16" s="597"/>
      <c r="AG16" s="597"/>
      <c r="AH16" s="597"/>
      <c r="AI16" s="597"/>
      <c r="AJ16" s="597"/>
      <c r="AK16" s="597"/>
      <c r="AL16" s="598">
        <v>55.1</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436</v>
      </c>
      <c r="BH16" s="594"/>
      <c r="BI16" s="594"/>
      <c r="BJ16" s="594"/>
      <c r="BK16" s="594"/>
      <c r="BL16" s="594"/>
      <c r="BM16" s="594"/>
      <c r="BN16" s="595"/>
      <c r="BO16" s="596">
        <v>0</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130456</v>
      </c>
      <c r="CS16" s="594"/>
      <c r="CT16" s="594"/>
      <c r="CU16" s="594"/>
      <c r="CV16" s="594"/>
      <c r="CW16" s="594"/>
      <c r="CX16" s="594"/>
      <c r="CY16" s="595"/>
      <c r="CZ16" s="596">
        <v>1.5</v>
      </c>
      <c r="DA16" s="596"/>
      <c r="DB16" s="596"/>
      <c r="DC16" s="596"/>
      <c r="DD16" s="602" t="s">
        <v>221</v>
      </c>
      <c r="DE16" s="594"/>
      <c r="DF16" s="594"/>
      <c r="DG16" s="594"/>
      <c r="DH16" s="594"/>
      <c r="DI16" s="594"/>
      <c r="DJ16" s="594"/>
      <c r="DK16" s="594"/>
      <c r="DL16" s="594"/>
      <c r="DM16" s="594"/>
      <c r="DN16" s="594"/>
      <c r="DO16" s="594"/>
      <c r="DP16" s="595"/>
      <c r="DQ16" s="602">
        <v>786</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2748744</v>
      </c>
      <c r="S17" s="594"/>
      <c r="T17" s="594"/>
      <c r="U17" s="594"/>
      <c r="V17" s="594"/>
      <c r="W17" s="594"/>
      <c r="X17" s="594"/>
      <c r="Y17" s="595"/>
      <c r="Z17" s="596">
        <v>30.5</v>
      </c>
      <c r="AA17" s="596"/>
      <c r="AB17" s="596"/>
      <c r="AC17" s="596"/>
      <c r="AD17" s="597">
        <v>2748744</v>
      </c>
      <c r="AE17" s="597"/>
      <c r="AF17" s="597"/>
      <c r="AG17" s="597"/>
      <c r="AH17" s="597"/>
      <c r="AI17" s="597"/>
      <c r="AJ17" s="597"/>
      <c r="AK17" s="597"/>
      <c r="AL17" s="598">
        <v>55.1</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1141937</v>
      </c>
      <c r="CS17" s="594"/>
      <c r="CT17" s="594"/>
      <c r="CU17" s="594"/>
      <c r="CV17" s="594"/>
      <c r="CW17" s="594"/>
      <c r="CX17" s="594"/>
      <c r="CY17" s="595"/>
      <c r="CZ17" s="596">
        <v>12.9</v>
      </c>
      <c r="DA17" s="596"/>
      <c r="DB17" s="596"/>
      <c r="DC17" s="596"/>
      <c r="DD17" s="602" t="s">
        <v>221</v>
      </c>
      <c r="DE17" s="594"/>
      <c r="DF17" s="594"/>
      <c r="DG17" s="594"/>
      <c r="DH17" s="594"/>
      <c r="DI17" s="594"/>
      <c r="DJ17" s="594"/>
      <c r="DK17" s="594"/>
      <c r="DL17" s="594"/>
      <c r="DM17" s="594"/>
      <c r="DN17" s="594"/>
      <c r="DO17" s="594"/>
      <c r="DP17" s="595"/>
      <c r="DQ17" s="602">
        <v>1078115</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511700</v>
      </c>
      <c r="S18" s="594"/>
      <c r="T18" s="594"/>
      <c r="U18" s="594"/>
      <c r="V18" s="594"/>
      <c r="W18" s="594"/>
      <c r="X18" s="594"/>
      <c r="Y18" s="595"/>
      <c r="Z18" s="596">
        <v>5.7</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t="s">
        <v>221</v>
      </c>
      <c r="BH19" s="594"/>
      <c r="BI19" s="594"/>
      <c r="BJ19" s="594"/>
      <c r="BK19" s="594"/>
      <c r="BL19" s="594"/>
      <c r="BM19" s="594"/>
      <c r="BN19" s="595"/>
      <c r="BO19" s="596" t="s">
        <v>221</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5477889</v>
      </c>
      <c r="S20" s="594"/>
      <c r="T20" s="594"/>
      <c r="U20" s="594"/>
      <c r="V20" s="594"/>
      <c r="W20" s="594"/>
      <c r="X20" s="594"/>
      <c r="Y20" s="595"/>
      <c r="Z20" s="596">
        <v>60.7</v>
      </c>
      <c r="AA20" s="596"/>
      <c r="AB20" s="596"/>
      <c r="AC20" s="596"/>
      <c r="AD20" s="597">
        <v>4966188</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t="s">
        <v>221</v>
      </c>
      <c r="BH20" s="594"/>
      <c r="BI20" s="594"/>
      <c r="BJ20" s="594"/>
      <c r="BK20" s="594"/>
      <c r="BL20" s="594"/>
      <c r="BM20" s="594"/>
      <c r="BN20" s="595"/>
      <c r="BO20" s="596" t="s">
        <v>221</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8831169</v>
      </c>
      <c r="CS20" s="594"/>
      <c r="CT20" s="594"/>
      <c r="CU20" s="594"/>
      <c r="CV20" s="594"/>
      <c r="CW20" s="594"/>
      <c r="CX20" s="594"/>
      <c r="CY20" s="595"/>
      <c r="CZ20" s="596">
        <v>100</v>
      </c>
      <c r="DA20" s="596"/>
      <c r="DB20" s="596"/>
      <c r="DC20" s="596"/>
      <c r="DD20" s="602">
        <v>1120276</v>
      </c>
      <c r="DE20" s="594"/>
      <c r="DF20" s="594"/>
      <c r="DG20" s="594"/>
      <c r="DH20" s="594"/>
      <c r="DI20" s="594"/>
      <c r="DJ20" s="594"/>
      <c r="DK20" s="594"/>
      <c r="DL20" s="594"/>
      <c r="DM20" s="594"/>
      <c r="DN20" s="594"/>
      <c r="DO20" s="594"/>
      <c r="DP20" s="595"/>
      <c r="DQ20" s="602">
        <v>5961713</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2369</v>
      </c>
      <c r="S21" s="594"/>
      <c r="T21" s="594"/>
      <c r="U21" s="594"/>
      <c r="V21" s="594"/>
      <c r="W21" s="594"/>
      <c r="X21" s="594"/>
      <c r="Y21" s="595"/>
      <c r="Z21" s="596">
        <v>0</v>
      </c>
      <c r="AA21" s="596"/>
      <c r="AB21" s="596"/>
      <c r="AC21" s="596"/>
      <c r="AD21" s="597">
        <v>2369</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t="s">
        <v>221</v>
      </c>
      <c r="BH21" s="594"/>
      <c r="BI21" s="594"/>
      <c r="BJ21" s="594"/>
      <c r="BK21" s="594"/>
      <c r="BL21" s="594"/>
      <c r="BM21" s="594"/>
      <c r="BN21" s="595"/>
      <c r="BO21" s="596" t="s">
        <v>221</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110935</v>
      </c>
      <c r="S22" s="594"/>
      <c r="T22" s="594"/>
      <c r="U22" s="594"/>
      <c r="V22" s="594"/>
      <c r="W22" s="594"/>
      <c r="X22" s="594"/>
      <c r="Y22" s="595"/>
      <c r="Z22" s="596">
        <v>1.2</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236715</v>
      </c>
      <c r="S23" s="594"/>
      <c r="T23" s="594"/>
      <c r="U23" s="594"/>
      <c r="V23" s="594"/>
      <c r="W23" s="594"/>
      <c r="X23" s="594"/>
      <c r="Y23" s="595"/>
      <c r="Z23" s="596">
        <v>2.6</v>
      </c>
      <c r="AA23" s="596"/>
      <c r="AB23" s="596"/>
      <c r="AC23" s="596"/>
      <c r="AD23" s="597">
        <v>9274</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8161</v>
      </c>
      <c r="S24" s="594"/>
      <c r="T24" s="594"/>
      <c r="U24" s="594"/>
      <c r="V24" s="594"/>
      <c r="W24" s="594"/>
      <c r="X24" s="594"/>
      <c r="Y24" s="595"/>
      <c r="Z24" s="596">
        <v>0.1</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3051934</v>
      </c>
      <c r="CS24" s="583"/>
      <c r="CT24" s="583"/>
      <c r="CU24" s="583"/>
      <c r="CV24" s="583"/>
      <c r="CW24" s="583"/>
      <c r="CX24" s="583"/>
      <c r="CY24" s="584"/>
      <c r="CZ24" s="620">
        <v>34.6</v>
      </c>
      <c r="DA24" s="621"/>
      <c r="DB24" s="621"/>
      <c r="DC24" s="622"/>
      <c r="DD24" s="619">
        <v>2365674</v>
      </c>
      <c r="DE24" s="583"/>
      <c r="DF24" s="583"/>
      <c r="DG24" s="583"/>
      <c r="DH24" s="583"/>
      <c r="DI24" s="583"/>
      <c r="DJ24" s="583"/>
      <c r="DK24" s="584"/>
      <c r="DL24" s="619">
        <v>2358008</v>
      </c>
      <c r="DM24" s="583"/>
      <c r="DN24" s="583"/>
      <c r="DO24" s="583"/>
      <c r="DP24" s="583"/>
      <c r="DQ24" s="583"/>
      <c r="DR24" s="583"/>
      <c r="DS24" s="583"/>
      <c r="DT24" s="583"/>
      <c r="DU24" s="583"/>
      <c r="DV24" s="584"/>
      <c r="DW24" s="587">
        <v>43.8</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668715</v>
      </c>
      <c r="S25" s="594"/>
      <c r="T25" s="594"/>
      <c r="U25" s="594"/>
      <c r="V25" s="594"/>
      <c r="W25" s="594"/>
      <c r="X25" s="594"/>
      <c r="Y25" s="595"/>
      <c r="Z25" s="596">
        <v>7.4</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1231931</v>
      </c>
      <c r="CS25" s="625"/>
      <c r="CT25" s="625"/>
      <c r="CU25" s="625"/>
      <c r="CV25" s="625"/>
      <c r="CW25" s="625"/>
      <c r="CX25" s="625"/>
      <c r="CY25" s="626"/>
      <c r="CZ25" s="627">
        <v>13.9</v>
      </c>
      <c r="DA25" s="628"/>
      <c r="DB25" s="628"/>
      <c r="DC25" s="629"/>
      <c r="DD25" s="602">
        <v>1095819</v>
      </c>
      <c r="DE25" s="625"/>
      <c r="DF25" s="625"/>
      <c r="DG25" s="625"/>
      <c r="DH25" s="625"/>
      <c r="DI25" s="625"/>
      <c r="DJ25" s="625"/>
      <c r="DK25" s="626"/>
      <c r="DL25" s="602">
        <v>1092798</v>
      </c>
      <c r="DM25" s="625"/>
      <c r="DN25" s="625"/>
      <c r="DO25" s="625"/>
      <c r="DP25" s="625"/>
      <c r="DQ25" s="625"/>
      <c r="DR25" s="625"/>
      <c r="DS25" s="625"/>
      <c r="DT25" s="625"/>
      <c r="DU25" s="625"/>
      <c r="DV25" s="626"/>
      <c r="DW25" s="598">
        <v>20.3</v>
      </c>
      <c r="DX25" s="623"/>
      <c r="DY25" s="623"/>
      <c r="DZ25" s="623"/>
      <c r="EA25" s="623"/>
      <c r="EB25" s="623"/>
      <c r="EC25" s="624"/>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808642</v>
      </c>
      <c r="CS26" s="594"/>
      <c r="CT26" s="594"/>
      <c r="CU26" s="594"/>
      <c r="CV26" s="594"/>
      <c r="CW26" s="594"/>
      <c r="CX26" s="594"/>
      <c r="CY26" s="595"/>
      <c r="CZ26" s="627">
        <v>9.1999999999999993</v>
      </c>
      <c r="DA26" s="628"/>
      <c r="DB26" s="628"/>
      <c r="DC26" s="629"/>
      <c r="DD26" s="602">
        <v>700381</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3"/>
      <c r="DY26" s="623"/>
      <c r="DZ26" s="623"/>
      <c r="EA26" s="623"/>
      <c r="EB26" s="623"/>
      <c r="EC26" s="624"/>
    </row>
    <row r="27" spans="2:133" ht="11.25" customHeight="1">
      <c r="B27" s="590" t="s">
        <v>280</v>
      </c>
      <c r="C27" s="591"/>
      <c r="D27" s="591"/>
      <c r="E27" s="591"/>
      <c r="F27" s="591"/>
      <c r="G27" s="591"/>
      <c r="H27" s="591"/>
      <c r="I27" s="591"/>
      <c r="J27" s="591"/>
      <c r="K27" s="591"/>
      <c r="L27" s="591"/>
      <c r="M27" s="591"/>
      <c r="N27" s="591"/>
      <c r="O27" s="591"/>
      <c r="P27" s="591"/>
      <c r="Q27" s="592"/>
      <c r="R27" s="593">
        <v>479712</v>
      </c>
      <c r="S27" s="594"/>
      <c r="T27" s="594"/>
      <c r="U27" s="594"/>
      <c r="V27" s="594"/>
      <c r="W27" s="594"/>
      <c r="X27" s="594"/>
      <c r="Y27" s="595"/>
      <c r="Z27" s="596">
        <v>5.3</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1984074</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678079</v>
      </c>
      <c r="CS27" s="625"/>
      <c r="CT27" s="625"/>
      <c r="CU27" s="625"/>
      <c r="CV27" s="625"/>
      <c r="CW27" s="625"/>
      <c r="CX27" s="625"/>
      <c r="CY27" s="626"/>
      <c r="CZ27" s="627">
        <v>7.7</v>
      </c>
      <c r="DA27" s="628"/>
      <c r="DB27" s="628"/>
      <c r="DC27" s="629"/>
      <c r="DD27" s="602">
        <v>191753</v>
      </c>
      <c r="DE27" s="625"/>
      <c r="DF27" s="625"/>
      <c r="DG27" s="625"/>
      <c r="DH27" s="625"/>
      <c r="DI27" s="625"/>
      <c r="DJ27" s="625"/>
      <c r="DK27" s="626"/>
      <c r="DL27" s="602">
        <v>187108</v>
      </c>
      <c r="DM27" s="625"/>
      <c r="DN27" s="625"/>
      <c r="DO27" s="625"/>
      <c r="DP27" s="625"/>
      <c r="DQ27" s="625"/>
      <c r="DR27" s="625"/>
      <c r="DS27" s="625"/>
      <c r="DT27" s="625"/>
      <c r="DU27" s="625"/>
      <c r="DV27" s="626"/>
      <c r="DW27" s="598">
        <v>3.5</v>
      </c>
      <c r="DX27" s="623"/>
      <c r="DY27" s="623"/>
      <c r="DZ27" s="623"/>
      <c r="EA27" s="623"/>
      <c r="EB27" s="623"/>
      <c r="EC27" s="624"/>
    </row>
    <row r="28" spans="2:133" ht="11.25" customHeight="1">
      <c r="B28" s="590" t="s">
        <v>283</v>
      </c>
      <c r="C28" s="591"/>
      <c r="D28" s="591"/>
      <c r="E28" s="591"/>
      <c r="F28" s="591"/>
      <c r="G28" s="591"/>
      <c r="H28" s="591"/>
      <c r="I28" s="591"/>
      <c r="J28" s="591"/>
      <c r="K28" s="591"/>
      <c r="L28" s="591"/>
      <c r="M28" s="591"/>
      <c r="N28" s="591"/>
      <c r="O28" s="591"/>
      <c r="P28" s="591"/>
      <c r="Q28" s="592"/>
      <c r="R28" s="593">
        <v>74475</v>
      </c>
      <c r="S28" s="594"/>
      <c r="T28" s="594"/>
      <c r="U28" s="594"/>
      <c r="V28" s="594"/>
      <c r="W28" s="594"/>
      <c r="X28" s="594"/>
      <c r="Y28" s="595"/>
      <c r="Z28" s="596">
        <v>0.8</v>
      </c>
      <c r="AA28" s="596"/>
      <c r="AB28" s="596"/>
      <c r="AC28" s="596"/>
      <c r="AD28" s="597">
        <v>7552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1141924</v>
      </c>
      <c r="CS28" s="594"/>
      <c r="CT28" s="594"/>
      <c r="CU28" s="594"/>
      <c r="CV28" s="594"/>
      <c r="CW28" s="594"/>
      <c r="CX28" s="594"/>
      <c r="CY28" s="595"/>
      <c r="CZ28" s="627">
        <v>12.9</v>
      </c>
      <c r="DA28" s="628"/>
      <c r="DB28" s="628"/>
      <c r="DC28" s="629"/>
      <c r="DD28" s="602">
        <v>1078102</v>
      </c>
      <c r="DE28" s="594"/>
      <c r="DF28" s="594"/>
      <c r="DG28" s="594"/>
      <c r="DH28" s="594"/>
      <c r="DI28" s="594"/>
      <c r="DJ28" s="594"/>
      <c r="DK28" s="595"/>
      <c r="DL28" s="602">
        <v>1078102</v>
      </c>
      <c r="DM28" s="594"/>
      <c r="DN28" s="594"/>
      <c r="DO28" s="594"/>
      <c r="DP28" s="594"/>
      <c r="DQ28" s="594"/>
      <c r="DR28" s="594"/>
      <c r="DS28" s="594"/>
      <c r="DT28" s="594"/>
      <c r="DU28" s="594"/>
      <c r="DV28" s="595"/>
      <c r="DW28" s="598">
        <v>20</v>
      </c>
      <c r="DX28" s="623"/>
      <c r="DY28" s="623"/>
      <c r="DZ28" s="623"/>
      <c r="EA28" s="623"/>
      <c r="EB28" s="623"/>
      <c r="EC28" s="624"/>
    </row>
    <row r="29" spans="2:133" ht="11.25" customHeight="1">
      <c r="B29" s="590" t="s">
        <v>285</v>
      </c>
      <c r="C29" s="591"/>
      <c r="D29" s="591"/>
      <c r="E29" s="591"/>
      <c r="F29" s="591"/>
      <c r="G29" s="591"/>
      <c r="H29" s="591"/>
      <c r="I29" s="591"/>
      <c r="J29" s="591"/>
      <c r="K29" s="591"/>
      <c r="L29" s="591"/>
      <c r="M29" s="591"/>
      <c r="N29" s="591"/>
      <c r="O29" s="591"/>
      <c r="P29" s="591"/>
      <c r="Q29" s="592"/>
      <c r="R29" s="593">
        <v>7239</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1141667</v>
      </c>
      <c r="CS29" s="625"/>
      <c r="CT29" s="625"/>
      <c r="CU29" s="625"/>
      <c r="CV29" s="625"/>
      <c r="CW29" s="625"/>
      <c r="CX29" s="625"/>
      <c r="CY29" s="626"/>
      <c r="CZ29" s="627">
        <v>12.9</v>
      </c>
      <c r="DA29" s="628"/>
      <c r="DB29" s="628"/>
      <c r="DC29" s="629"/>
      <c r="DD29" s="602">
        <v>1077845</v>
      </c>
      <c r="DE29" s="625"/>
      <c r="DF29" s="625"/>
      <c r="DG29" s="625"/>
      <c r="DH29" s="625"/>
      <c r="DI29" s="625"/>
      <c r="DJ29" s="625"/>
      <c r="DK29" s="626"/>
      <c r="DL29" s="602">
        <v>1077845</v>
      </c>
      <c r="DM29" s="625"/>
      <c r="DN29" s="625"/>
      <c r="DO29" s="625"/>
      <c r="DP29" s="625"/>
      <c r="DQ29" s="625"/>
      <c r="DR29" s="625"/>
      <c r="DS29" s="625"/>
      <c r="DT29" s="625"/>
      <c r="DU29" s="625"/>
      <c r="DV29" s="626"/>
      <c r="DW29" s="598">
        <v>20</v>
      </c>
      <c r="DX29" s="623"/>
      <c r="DY29" s="623"/>
      <c r="DZ29" s="623"/>
      <c r="EA29" s="623"/>
      <c r="EB29" s="623"/>
      <c r="EC29" s="624"/>
    </row>
    <row r="30" spans="2:133" ht="11.25" customHeight="1">
      <c r="B30" s="590" t="s">
        <v>290</v>
      </c>
      <c r="C30" s="591"/>
      <c r="D30" s="591"/>
      <c r="E30" s="591"/>
      <c r="F30" s="591"/>
      <c r="G30" s="591"/>
      <c r="H30" s="591"/>
      <c r="I30" s="591"/>
      <c r="J30" s="591"/>
      <c r="K30" s="591"/>
      <c r="L30" s="591"/>
      <c r="M30" s="591"/>
      <c r="N30" s="591"/>
      <c r="O30" s="591"/>
      <c r="P30" s="591"/>
      <c r="Q30" s="592"/>
      <c r="R30" s="593">
        <v>88234</v>
      </c>
      <c r="S30" s="594"/>
      <c r="T30" s="594"/>
      <c r="U30" s="594"/>
      <c r="V30" s="594"/>
      <c r="W30" s="594"/>
      <c r="X30" s="594"/>
      <c r="Y30" s="595"/>
      <c r="Z30" s="596">
        <v>1</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169</v>
      </c>
      <c r="AY30" s="580"/>
      <c r="AZ30" s="580"/>
      <c r="BA30" s="580"/>
      <c r="BB30" s="580"/>
      <c r="BC30" s="580"/>
      <c r="BD30" s="580"/>
      <c r="BE30" s="580"/>
      <c r="BF30" s="581"/>
      <c r="BG30" s="651">
        <v>98.8</v>
      </c>
      <c r="BH30" s="652"/>
      <c r="BI30" s="652"/>
      <c r="BJ30" s="652"/>
      <c r="BK30" s="652"/>
      <c r="BL30" s="652"/>
      <c r="BM30" s="588">
        <v>96.1</v>
      </c>
      <c r="BN30" s="652"/>
      <c r="BO30" s="652"/>
      <c r="BP30" s="652"/>
      <c r="BQ30" s="653"/>
      <c r="BR30" s="651">
        <v>99</v>
      </c>
      <c r="BS30" s="652"/>
      <c r="BT30" s="652"/>
      <c r="BU30" s="652"/>
      <c r="BV30" s="652"/>
      <c r="BW30" s="652"/>
      <c r="BX30" s="588">
        <v>96.3</v>
      </c>
      <c r="BY30" s="652"/>
      <c r="BZ30" s="652"/>
      <c r="CA30" s="652"/>
      <c r="CB30" s="653"/>
      <c r="CD30" s="656"/>
      <c r="CE30" s="657"/>
      <c r="CF30" s="607" t="s">
        <v>293</v>
      </c>
      <c r="CG30" s="608"/>
      <c r="CH30" s="608"/>
      <c r="CI30" s="608"/>
      <c r="CJ30" s="608"/>
      <c r="CK30" s="608"/>
      <c r="CL30" s="608"/>
      <c r="CM30" s="608"/>
      <c r="CN30" s="608"/>
      <c r="CO30" s="608"/>
      <c r="CP30" s="608"/>
      <c r="CQ30" s="609"/>
      <c r="CR30" s="593">
        <v>1012615</v>
      </c>
      <c r="CS30" s="594"/>
      <c r="CT30" s="594"/>
      <c r="CU30" s="594"/>
      <c r="CV30" s="594"/>
      <c r="CW30" s="594"/>
      <c r="CX30" s="594"/>
      <c r="CY30" s="595"/>
      <c r="CZ30" s="627">
        <v>11.5</v>
      </c>
      <c r="DA30" s="628"/>
      <c r="DB30" s="628"/>
      <c r="DC30" s="629"/>
      <c r="DD30" s="602">
        <v>950357</v>
      </c>
      <c r="DE30" s="594"/>
      <c r="DF30" s="594"/>
      <c r="DG30" s="594"/>
      <c r="DH30" s="594"/>
      <c r="DI30" s="594"/>
      <c r="DJ30" s="594"/>
      <c r="DK30" s="595"/>
      <c r="DL30" s="602">
        <v>950357</v>
      </c>
      <c r="DM30" s="594"/>
      <c r="DN30" s="594"/>
      <c r="DO30" s="594"/>
      <c r="DP30" s="594"/>
      <c r="DQ30" s="594"/>
      <c r="DR30" s="594"/>
      <c r="DS30" s="594"/>
      <c r="DT30" s="594"/>
      <c r="DU30" s="594"/>
      <c r="DV30" s="595"/>
      <c r="DW30" s="598">
        <v>17.600000000000001</v>
      </c>
      <c r="DX30" s="623"/>
      <c r="DY30" s="623"/>
      <c r="DZ30" s="623"/>
      <c r="EA30" s="623"/>
      <c r="EB30" s="623"/>
      <c r="EC30" s="624"/>
    </row>
    <row r="31" spans="2:133" ht="11.25" customHeight="1">
      <c r="B31" s="590" t="s">
        <v>294</v>
      </c>
      <c r="C31" s="591"/>
      <c r="D31" s="591"/>
      <c r="E31" s="591"/>
      <c r="F31" s="591"/>
      <c r="G31" s="591"/>
      <c r="H31" s="591"/>
      <c r="I31" s="591"/>
      <c r="J31" s="591"/>
      <c r="K31" s="591"/>
      <c r="L31" s="591"/>
      <c r="M31" s="591"/>
      <c r="N31" s="591"/>
      <c r="O31" s="591"/>
      <c r="P31" s="591"/>
      <c r="Q31" s="592"/>
      <c r="R31" s="593">
        <v>175666</v>
      </c>
      <c r="S31" s="594"/>
      <c r="T31" s="594"/>
      <c r="U31" s="594"/>
      <c r="V31" s="594"/>
      <c r="W31" s="594"/>
      <c r="X31" s="594"/>
      <c r="Y31" s="595"/>
      <c r="Z31" s="596">
        <v>1.9</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98.9</v>
      </c>
      <c r="BH31" s="625"/>
      <c r="BI31" s="625"/>
      <c r="BJ31" s="625"/>
      <c r="BK31" s="625"/>
      <c r="BL31" s="625"/>
      <c r="BM31" s="599">
        <v>95.1</v>
      </c>
      <c r="BN31" s="649"/>
      <c r="BO31" s="649"/>
      <c r="BP31" s="649"/>
      <c r="BQ31" s="650"/>
      <c r="BR31" s="648">
        <v>98.6</v>
      </c>
      <c r="BS31" s="625"/>
      <c r="BT31" s="625"/>
      <c r="BU31" s="625"/>
      <c r="BV31" s="625"/>
      <c r="BW31" s="625"/>
      <c r="BX31" s="599">
        <v>95</v>
      </c>
      <c r="BY31" s="649"/>
      <c r="BZ31" s="649"/>
      <c r="CA31" s="649"/>
      <c r="CB31" s="650"/>
      <c r="CD31" s="656"/>
      <c r="CE31" s="657"/>
      <c r="CF31" s="607" t="s">
        <v>297</v>
      </c>
      <c r="CG31" s="608"/>
      <c r="CH31" s="608"/>
      <c r="CI31" s="608"/>
      <c r="CJ31" s="608"/>
      <c r="CK31" s="608"/>
      <c r="CL31" s="608"/>
      <c r="CM31" s="608"/>
      <c r="CN31" s="608"/>
      <c r="CO31" s="608"/>
      <c r="CP31" s="608"/>
      <c r="CQ31" s="609"/>
      <c r="CR31" s="593">
        <v>129052</v>
      </c>
      <c r="CS31" s="625"/>
      <c r="CT31" s="625"/>
      <c r="CU31" s="625"/>
      <c r="CV31" s="625"/>
      <c r="CW31" s="625"/>
      <c r="CX31" s="625"/>
      <c r="CY31" s="626"/>
      <c r="CZ31" s="627">
        <v>1.5</v>
      </c>
      <c r="DA31" s="628"/>
      <c r="DB31" s="628"/>
      <c r="DC31" s="629"/>
      <c r="DD31" s="602">
        <v>127488</v>
      </c>
      <c r="DE31" s="625"/>
      <c r="DF31" s="625"/>
      <c r="DG31" s="625"/>
      <c r="DH31" s="625"/>
      <c r="DI31" s="625"/>
      <c r="DJ31" s="625"/>
      <c r="DK31" s="626"/>
      <c r="DL31" s="602">
        <v>127488</v>
      </c>
      <c r="DM31" s="625"/>
      <c r="DN31" s="625"/>
      <c r="DO31" s="625"/>
      <c r="DP31" s="625"/>
      <c r="DQ31" s="625"/>
      <c r="DR31" s="625"/>
      <c r="DS31" s="625"/>
      <c r="DT31" s="625"/>
      <c r="DU31" s="625"/>
      <c r="DV31" s="626"/>
      <c r="DW31" s="598">
        <v>2.4</v>
      </c>
      <c r="DX31" s="623"/>
      <c r="DY31" s="623"/>
      <c r="DZ31" s="623"/>
      <c r="EA31" s="623"/>
      <c r="EB31" s="623"/>
      <c r="EC31" s="624"/>
    </row>
    <row r="32" spans="2:133" ht="11.25" customHeight="1">
      <c r="B32" s="590" t="s">
        <v>298</v>
      </c>
      <c r="C32" s="591"/>
      <c r="D32" s="591"/>
      <c r="E32" s="591"/>
      <c r="F32" s="591"/>
      <c r="G32" s="591"/>
      <c r="H32" s="591"/>
      <c r="I32" s="591"/>
      <c r="J32" s="591"/>
      <c r="K32" s="591"/>
      <c r="L32" s="591"/>
      <c r="M32" s="591"/>
      <c r="N32" s="591"/>
      <c r="O32" s="591"/>
      <c r="P32" s="591"/>
      <c r="Q32" s="592"/>
      <c r="R32" s="593">
        <v>162295</v>
      </c>
      <c r="S32" s="594"/>
      <c r="T32" s="594"/>
      <c r="U32" s="594"/>
      <c r="V32" s="594"/>
      <c r="W32" s="594"/>
      <c r="X32" s="594"/>
      <c r="Y32" s="595"/>
      <c r="Z32" s="596">
        <v>1.8</v>
      </c>
      <c r="AA32" s="596"/>
      <c r="AB32" s="596"/>
      <c r="AC32" s="596"/>
      <c r="AD32" s="597">
        <v>769</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98.7</v>
      </c>
      <c r="BH32" s="661"/>
      <c r="BI32" s="661"/>
      <c r="BJ32" s="661"/>
      <c r="BK32" s="661"/>
      <c r="BL32" s="661"/>
      <c r="BM32" s="662">
        <v>96.3</v>
      </c>
      <c r="BN32" s="661"/>
      <c r="BO32" s="661"/>
      <c r="BP32" s="661"/>
      <c r="BQ32" s="663"/>
      <c r="BR32" s="660">
        <v>99.1</v>
      </c>
      <c r="BS32" s="661"/>
      <c r="BT32" s="661"/>
      <c r="BU32" s="661"/>
      <c r="BV32" s="661"/>
      <c r="BW32" s="661"/>
      <c r="BX32" s="662">
        <v>96.6</v>
      </c>
      <c r="BY32" s="661"/>
      <c r="BZ32" s="661"/>
      <c r="CA32" s="661"/>
      <c r="CB32" s="663"/>
      <c r="CD32" s="658"/>
      <c r="CE32" s="659"/>
      <c r="CF32" s="607" t="s">
        <v>300</v>
      </c>
      <c r="CG32" s="608"/>
      <c r="CH32" s="608"/>
      <c r="CI32" s="608"/>
      <c r="CJ32" s="608"/>
      <c r="CK32" s="608"/>
      <c r="CL32" s="608"/>
      <c r="CM32" s="608"/>
      <c r="CN32" s="608"/>
      <c r="CO32" s="608"/>
      <c r="CP32" s="608"/>
      <c r="CQ32" s="609"/>
      <c r="CR32" s="593">
        <v>257</v>
      </c>
      <c r="CS32" s="594"/>
      <c r="CT32" s="594"/>
      <c r="CU32" s="594"/>
      <c r="CV32" s="594"/>
      <c r="CW32" s="594"/>
      <c r="CX32" s="594"/>
      <c r="CY32" s="595"/>
      <c r="CZ32" s="627">
        <v>0</v>
      </c>
      <c r="DA32" s="628"/>
      <c r="DB32" s="628"/>
      <c r="DC32" s="629"/>
      <c r="DD32" s="602">
        <v>257</v>
      </c>
      <c r="DE32" s="594"/>
      <c r="DF32" s="594"/>
      <c r="DG32" s="594"/>
      <c r="DH32" s="594"/>
      <c r="DI32" s="594"/>
      <c r="DJ32" s="594"/>
      <c r="DK32" s="595"/>
      <c r="DL32" s="602">
        <v>257</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301</v>
      </c>
      <c r="C33" s="591"/>
      <c r="D33" s="591"/>
      <c r="E33" s="591"/>
      <c r="F33" s="591"/>
      <c r="G33" s="591"/>
      <c r="H33" s="591"/>
      <c r="I33" s="591"/>
      <c r="J33" s="591"/>
      <c r="K33" s="591"/>
      <c r="L33" s="591"/>
      <c r="M33" s="591"/>
      <c r="N33" s="591"/>
      <c r="O33" s="591"/>
      <c r="P33" s="591"/>
      <c r="Q33" s="592"/>
      <c r="R33" s="593">
        <v>1527285</v>
      </c>
      <c r="S33" s="594"/>
      <c r="T33" s="594"/>
      <c r="U33" s="594"/>
      <c r="V33" s="594"/>
      <c r="W33" s="594"/>
      <c r="X33" s="594"/>
      <c r="Y33" s="595"/>
      <c r="Z33" s="596">
        <v>16.899999999999999</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4528503</v>
      </c>
      <c r="CS33" s="625"/>
      <c r="CT33" s="625"/>
      <c r="CU33" s="625"/>
      <c r="CV33" s="625"/>
      <c r="CW33" s="625"/>
      <c r="CX33" s="625"/>
      <c r="CY33" s="626"/>
      <c r="CZ33" s="627">
        <v>51.3</v>
      </c>
      <c r="DA33" s="628"/>
      <c r="DB33" s="628"/>
      <c r="DC33" s="629"/>
      <c r="DD33" s="602">
        <v>3371927</v>
      </c>
      <c r="DE33" s="625"/>
      <c r="DF33" s="625"/>
      <c r="DG33" s="625"/>
      <c r="DH33" s="625"/>
      <c r="DI33" s="625"/>
      <c r="DJ33" s="625"/>
      <c r="DK33" s="626"/>
      <c r="DL33" s="602">
        <v>2485761</v>
      </c>
      <c r="DM33" s="625"/>
      <c r="DN33" s="625"/>
      <c r="DO33" s="625"/>
      <c r="DP33" s="625"/>
      <c r="DQ33" s="625"/>
      <c r="DR33" s="625"/>
      <c r="DS33" s="625"/>
      <c r="DT33" s="625"/>
      <c r="DU33" s="625"/>
      <c r="DV33" s="626"/>
      <c r="DW33" s="598">
        <v>46.2</v>
      </c>
      <c r="DX33" s="623"/>
      <c r="DY33" s="623"/>
      <c r="DZ33" s="623"/>
      <c r="EA33" s="623"/>
      <c r="EB33" s="623"/>
      <c r="EC33" s="624"/>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1203767</v>
      </c>
      <c r="CS34" s="594"/>
      <c r="CT34" s="594"/>
      <c r="CU34" s="594"/>
      <c r="CV34" s="594"/>
      <c r="CW34" s="594"/>
      <c r="CX34" s="594"/>
      <c r="CY34" s="595"/>
      <c r="CZ34" s="627">
        <v>13.6</v>
      </c>
      <c r="DA34" s="628"/>
      <c r="DB34" s="628"/>
      <c r="DC34" s="629"/>
      <c r="DD34" s="602">
        <v>829962</v>
      </c>
      <c r="DE34" s="594"/>
      <c r="DF34" s="594"/>
      <c r="DG34" s="594"/>
      <c r="DH34" s="594"/>
      <c r="DI34" s="594"/>
      <c r="DJ34" s="594"/>
      <c r="DK34" s="595"/>
      <c r="DL34" s="602">
        <v>667119</v>
      </c>
      <c r="DM34" s="594"/>
      <c r="DN34" s="594"/>
      <c r="DO34" s="594"/>
      <c r="DP34" s="594"/>
      <c r="DQ34" s="594"/>
      <c r="DR34" s="594"/>
      <c r="DS34" s="594"/>
      <c r="DT34" s="594"/>
      <c r="DU34" s="594"/>
      <c r="DV34" s="595"/>
      <c r="DW34" s="598">
        <v>12.4</v>
      </c>
      <c r="DX34" s="623"/>
      <c r="DY34" s="623"/>
      <c r="DZ34" s="623"/>
      <c r="EA34" s="623"/>
      <c r="EB34" s="623"/>
      <c r="EC34" s="624"/>
    </row>
    <row r="35" spans="2:133" ht="11.25" customHeight="1">
      <c r="B35" s="590" t="s">
        <v>307</v>
      </c>
      <c r="C35" s="591"/>
      <c r="D35" s="591"/>
      <c r="E35" s="591"/>
      <c r="F35" s="591"/>
      <c r="G35" s="591"/>
      <c r="H35" s="591"/>
      <c r="I35" s="591"/>
      <c r="J35" s="591"/>
      <c r="K35" s="591"/>
      <c r="L35" s="591"/>
      <c r="M35" s="591"/>
      <c r="N35" s="591"/>
      <c r="O35" s="591"/>
      <c r="P35" s="591"/>
      <c r="Q35" s="592"/>
      <c r="R35" s="593">
        <v>399785</v>
      </c>
      <c r="S35" s="594"/>
      <c r="T35" s="594"/>
      <c r="U35" s="594"/>
      <c r="V35" s="594"/>
      <c r="W35" s="594"/>
      <c r="X35" s="594"/>
      <c r="Y35" s="595"/>
      <c r="Z35" s="596">
        <v>4.4000000000000004</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1441817</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52556</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7861</v>
      </c>
      <c r="CS35" s="625"/>
      <c r="CT35" s="625"/>
      <c r="CU35" s="625"/>
      <c r="CV35" s="625"/>
      <c r="CW35" s="625"/>
      <c r="CX35" s="625"/>
      <c r="CY35" s="626"/>
      <c r="CZ35" s="627">
        <v>0.1</v>
      </c>
      <c r="DA35" s="628"/>
      <c r="DB35" s="628"/>
      <c r="DC35" s="629"/>
      <c r="DD35" s="602">
        <v>4860</v>
      </c>
      <c r="DE35" s="625"/>
      <c r="DF35" s="625"/>
      <c r="DG35" s="625"/>
      <c r="DH35" s="625"/>
      <c r="DI35" s="625"/>
      <c r="DJ35" s="625"/>
      <c r="DK35" s="626"/>
      <c r="DL35" s="602">
        <v>4860</v>
      </c>
      <c r="DM35" s="625"/>
      <c r="DN35" s="625"/>
      <c r="DO35" s="625"/>
      <c r="DP35" s="625"/>
      <c r="DQ35" s="625"/>
      <c r="DR35" s="625"/>
      <c r="DS35" s="625"/>
      <c r="DT35" s="625"/>
      <c r="DU35" s="625"/>
      <c r="DV35" s="626"/>
      <c r="DW35" s="598">
        <v>0.1</v>
      </c>
      <c r="DX35" s="623"/>
      <c r="DY35" s="623"/>
      <c r="DZ35" s="623"/>
      <c r="EA35" s="623"/>
      <c r="EB35" s="623"/>
      <c r="EC35" s="624"/>
    </row>
    <row r="36" spans="2:133" ht="11.25" customHeight="1">
      <c r="B36" s="636" t="s">
        <v>311</v>
      </c>
      <c r="C36" s="637"/>
      <c r="D36" s="637"/>
      <c r="E36" s="637"/>
      <c r="F36" s="637"/>
      <c r="G36" s="637"/>
      <c r="H36" s="637"/>
      <c r="I36" s="637"/>
      <c r="J36" s="637"/>
      <c r="K36" s="637"/>
      <c r="L36" s="637"/>
      <c r="M36" s="637"/>
      <c r="N36" s="637"/>
      <c r="O36" s="637"/>
      <c r="P36" s="637"/>
      <c r="Q36" s="638"/>
      <c r="R36" s="665">
        <v>9019690</v>
      </c>
      <c r="S36" s="666"/>
      <c r="T36" s="666"/>
      <c r="U36" s="666"/>
      <c r="V36" s="666"/>
      <c r="W36" s="666"/>
      <c r="X36" s="666"/>
      <c r="Y36" s="667"/>
      <c r="Z36" s="668">
        <v>100</v>
      </c>
      <c r="AA36" s="668"/>
      <c r="AB36" s="668"/>
      <c r="AC36" s="668"/>
      <c r="AD36" s="669">
        <v>4986152</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500000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43475</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1869886</v>
      </c>
      <c r="CS36" s="594"/>
      <c r="CT36" s="594"/>
      <c r="CU36" s="594"/>
      <c r="CV36" s="594"/>
      <c r="CW36" s="594"/>
      <c r="CX36" s="594"/>
      <c r="CY36" s="595"/>
      <c r="CZ36" s="627">
        <v>21.2</v>
      </c>
      <c r="DA36" s="628"/>
      <c r="DB36" s="628"/>
      <c r="DC36" s="629"/>
      <c r="DD36" s="602">
        <v>1733167</v>
      </c>
      <c r="DE36" s="594"/>
      <c r="DF36" s="594"/>
      <c r="DG36" s="594"/>
      <c r="DH36" s="594"/>
      <c r="DI36" s="594"/>
      <c r="DJ36" s="594"/>
      <c r="DK36" s="595"/>
      <c r="DL36" s="602">
        <v>1420371</v>
      </c>
      <c r="DM36" s="594"/>
      <c r="DN36" s="594"/>
      <c r="DO36" s="594"/>
      <c r="DP36" s="594"/>
      <c r="DQ36" s="594"/>
      <c r="DR36" s="594"/>
      <c r="DS36" s="594"/>
      <c r="DT36" s="594"/>
      <c r="DU36" s="594"/>
      <c r="DV36" s="595"/>
      <c r="DW36" s="598">
        <v>26.4</v>
      </c>
      <c r="DX36" s="623"/>
      <c r="DY36" s="623"/>
      <c r="DZ36" s="623"/>
      <c r="EA36" s="623"/>
      <c r="EB36" s="623"/>
      <c r="EC36" s="624"/>
    </row>
    <row r="37" spans="2:133" ht="11.25" customHeight="1">
      <c r="AQ37" s="672" t="s">
        <v>315</v>
      </c>
      <c r="AR37" s="673"/>
      <c r="AS37" s="673"/>
      <c r="AT37" s="673"/>
      <c r="AU37" s="673"/>
      <c r="AV37" s="673"/>
      <c r="AW37" s="673"/>
      <c r="AX37" s="673"/>
      <c r="AY37" s="674"/>
      <c r="AZ37" s="593">
        <v>364388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1725</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433811</v>
      </c>
      <c r="CS37" s="625"/>
      <c r="CT37" s="625"/>
      <c r="CU37" s="625"/>
      <c r="CV37" s="625"/>
      <c r="CW37" s="625"/>
      <c r="CX37" s="625"/>
      <c r="CY37" s="626"/>
      <c r="CZ37" s="627">
        <v>4.9000000000000004</v>
      </c>
      <c r="DA37" s="628"/>
      <c r="DB37" s="628"/>
      <c r="DC37" s="629"/>
      <c r="DD37" s="602">
        <v>433811</v>
      </c>
      <c r="DE37" s="625"/>
      <c r="DF37" s="625"/>
      <c r="DG37" s="625"/>
      <c r="DH37" s="625"/>
      <c r="DI37" s="625"/>
      <c r="DJ37" s="625"/>
      <c r="DK37" s="626"/>
      <c r="DL37" s="602">
        <v>433807</v>
      </c>
      <c r="DM37" s="625"/>
      <c r="DN37" s="625"/>
      <c r="DO37" s="625"/>
      <c r="DP37" s="625"/>
      <c r="DQ37" s="625"/>
      <c r="DR37" s="625"/>
      <c r="DS37" s="625"/>
      <c r="DT37" s="625"/>
      <c r="DU37" s="625"/>
      <c r="DV37" s="626"/>
      <c r="DW37" s="598">
        <v>8.1</v>
      </c>
      <c r="DX37" s="623"/>
      <c r="DY37" s="623"/>
      <c r="DZ37" s="623"/>
      <c r="EA37" s="623"/>
      <c r="EB37" s="623"/>
      <c r="EC37" s="624"/>
    </row>
    <row r="38" spans="2:133" ht="11.25" customHeight="1">
      <c r="AQ38" s="672" t="s">
        <v>318</v>
      </c>
      <c r="AR38" s="673"/>
      <c r="AS38" s="673"/>
      <c r="AT38" s="673"/>
      <c r="AU38" s="673"/>
      <c r="AV38" s="673"/>
      <c r="AW38" s="673"/>
      <c r="AX38" s="673"/>
      <c r="AY38" s="674"/>
      <c r="AZ38" s="593">
        <v>67457</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2957</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463674</v>
      </c>
      <c r="CS38" s="594"/>
      <c r="CT38" s="594"/>
      <c r="CU38" s="594"/>
      <c r="CV38" s="594"/>
      <c r="CW38" s="594"/>
      <c r="CX38" s="594"/>
      <c r="CY38" s="595"/>
      <c r="CZ38" s="627">
        <v>5.3</v>
      </c>
      <c r="DA38" s="628"/>
      <c r="DB38" s="628"/>
      <c r="DC38" s="629"/>
      <c r="DD38" s="602">
        <v>402482</v>
      </c>
      <c r="DE38" s="594"/>
      <c r="DF38" s="594"/>
      <c r="DG38" s="594"/>
      <c r="DH38" s="594"/>
      <c r="DI38" s="594"/>
      <c r="DJ38" s="594"/>
      <c r="DK38" s="595"/>
      <c r="DL38" s="602">
        <v>393411</v>
      </c>
      <c r="DM38" s="594"/>
      <c r="DN38" s="594"/>
      <c r="DO38" s="594"/>
      <c r="DP38" s="594"/>
      <c r="DQ38" s="594"/>
      <c r="DR38" s="594"/>
      <c r="DS38" s="594"/>
      <c r="DT38" s="594"/>
      <c r="DU38" s="594"/>
      <c r="DV38" s="595"/>
      <c r="DW38" s="598">
        <v>7.3</v>
      </c>
      <c r="DX38" s="623"/>
      <c r="DY38" s="623"/>
      <c r="DZ38" s="623"/>
      <c r="EA38" s="623"/>
      <c r="EB38" s="623"/>
      <c r="EC38" s="624"/>
    </row>
    <row r="39" spans="2:133" ht="11.25" customHeight="1">
      <c r="AQ39" s="672" t="s">
        <v>321</v>
      </c>
      <c r="AR39" s="673"/>
      <c r="AS39" s="673"/>
      <c r="AT39" s="673"/>
      <c r="AU39" s="673"/>
      <c r="AV39" s="673"/>
      <c r="AW39" s="673"/>
      <c r="AX39" s="673"/>
      <c r="AY39" s="674"/>
      <c r="AZ39" s="593">
        <v>35612</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92</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880915</v>
      </c>
      <c r="CS39" s="625"/>
      <c r="CT39" s="625"/>
      <c r="CU39" s="625"/>
      <c r="CV39" s="625"/>
      <c r="CW39" s="625"/>
      <c r="CX39" s="625"/>
      <c r="CY39" s="626"/>
      <c r="CZ39" s="627">
        <v>10</v>
      </c>
      <c r="DA39" s="628"/>
      <c r="DB39" s="628"/>
      <c r="DC39" s="629"/>
      <c r="DD39" s="602">
        <v>299056</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67637</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94</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102400</v>
      </c>
      <c r="CS40" s="594"/>
      <c r="CT40" s="594"/>
      <c r="CU40" s="594"/>
      <c r="CV40" s="594"/>
      <c r="CW40" s="594"/>
      <c r="CX40" s="594"/>
      <c r="CY40" s="595"/>
      <c r="CZ40" s="627">
        <v>1.2</v>
      </c>
      <c r="DA40" s="628"/>
      <c r="DB40" s="628"/>
      <c r="DC40" s="629"/>
      <c r="DD40" s="602">
        <v>102400</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321</v>
      </c>
      <c r="AR41" s="614"/>
      <c r="AS41" s="614"/>
      <c r="AT41" s="614"/>
      <c r="AU41" s="614"/>
      <c r="AV41" s="614"/>
      <c r="AW41" s="614"/>
      <c r="AX41" s="614"/>
      <c r="AY41" s="615"/>
      <c r="AZ41" s="665">
        <v>406723</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293</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25"/>
      <c r="CT41" s="625"/>
      <c r="CU41" s="625"/>
      <c r="CV41" s="625"/>
      <c r="CW41" s="625"/>
      <c r="CX41" s="625"/>
      <c r="CY41" s="626"/>
      <c r="CZ41" s="627" t="s">
        <v>214</v>
      </c>
      <c r="DA41" s="628"/>
      <c r="DB41" s="628"/>
      <c r="DC41" s="629"/>
      <c r="DD41" s="602" t="s">
        <v>214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1250732</v>
      </c>
      <c r="CS42" s="594"/>
      <c r="CT42" s="594"/>
      <c r="CU42" s="594"/>
      <c r="CV42" s="594"/>
      <c r="CW42" s="594"/>
      <c r="CX42" s="594"/>
      <c r="CY42" s="595"/>
      <c r="CZ42" s="627">
        <v>14.2</v>
      </c>
      <c r="DA42" s="676"/>
      <c r="DB42" s="676"/>
      <c r="DC42" s="677"/>
      <c r="DD42" s="602">
        <v>224112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647</v>
      </c>
      <c r="CS43" s="625"/>
      <c r="CT43" s="625"/>
      <c r="CU43" s="625"/>
      <c r="CV43" s="625"/>
      <c r="CW43" s="625"/>
      <c r="CX43" s="625"/>
      <c r="CY43" s="626"/>
      <c r="CZ43" s="627">
        <v>0</v>
      </c>
      <c r="DA43" s="628"/>
      <c r="DB43" s="628"/>
      <c r="DC43" s="629"/>
      <c r="DD43" s="602">
        <v>647</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288</v>
      </c>
      <c r="CE44" s="700"/>
      <c r="CF44" s="590" t="s">
        <v>335</v>
      </c>
      <c r="CG44" s="591"/>
      <c r="CH44" s="591"/>
      <c r="CI44" s="591"/>
      <c r="CJ44" s="591"/>
      <c r="CK44" s="591"/>
      <c r="CL44" s="591"/>
      <c r="CM44" s="591"/>
      <c r="CN44" s="591"/>
      <c r="CO44" s="591"/>
      <c r="CP44" s="591"/>
      <c r="CQ44" s="592"/>
      <c r="CR44" s="593">
        <v>1120276</v>
      </c>
      <c r="CS44" s="594"/>
      <c r="CT44" s="594"/>
      <c r="CU44" s="594"/>
      <c r="CV44" s="594"/>
      <c r="CW44" s="594"/>
      <c r="CX44" s="594"/>
      <c r="CY44" s="595"/>
      <c r="CZ44" s="627">
        <v>12.7</v>
      </c>
      <c r="DA44" s="676"/>
      <c r="DB44" s="676"/>
      <c r="DC44" s="677"/>
      <c r="DD44" s="602">
        <v>223326</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627771</v>
      </c>
      <c r="CS45" s="625"/>
      <c r="CT45" s="625"/>
      <c r="CU45" s="625"/>
      <c r="CV45" s="625"/>
      <c r="CW45" s="625"/>
      <c r="CX45" s="625"/>
      <c r="CY45" s="626"/>
      <c r="CZ45" s="627">
        <v>7.1</v>
      </c>
      <c r="DA45" s="628"/>
      <c r="DB45" s="628"/>
      <c r="DC45" s="629"/>
      <c r="DD45" s="602">
        <v>15630</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475005</v>
      </c>
      <c r="CS46" s="594"/>
      <c r="CT46" s="594"/>
      <c r="CU46" s="594"/>
      <c r="CV46" s="594"/>
      <c r="CW46" s="594"/>
      <c r="CX46" s="594"/>
      <c r="CY46" s="595"/>
      <c r="CZ46" s="627">
        <v>5.4</v>
      </c>
      <c r="DA46" s="676"/>
      <c r="DB46" s="676"/>
      <c r="DC46" s="677"/>
      <c r="DD46" s="602">
        <v>205896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130456</v>
      </c>
      <c r="CS47" s="625"/>
      <c r="CT47" s="625"/>
      <c r="CU47" s="625"/>
      <c r="CV47" s="625"/>
      <c r="CW47" s="625"/>
      <c r="CX47" s="625"/>
      <c r="CY47" s="626"/>
      <c r="CZ47" s="627">
        <v>1.5</v>
      </c>
      <c r="DA47" s="628"/>
      <c r="DB47" s="628"/>
      <c r="DC47" s="629"/>
      <c r="DD47" s="602">
        <v>786</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340</v>
      </c>
      <c r="CE49" s="637"/>
      <c r="CF49" s="637"/>
      <c r="CG49" s="637"/>
      <c r="CH49" s="637"/>
      <c r="CI49" s="637"/>
      <c r="CJ49" s="637"/>
      <c r="CK49" s="637"/>
      <c r="CL49" s="637"/>
      <c r="CM49" s="637"/>
      <c r="CN49" s="637"/>
      <c r="CO49" s="637"/>
      <c r="CP49" s="637"/>
      <c r="CQ49" s="638"/>
      <c r="CR49" s="665">
        <v>8831169</v>
      </c>
      <c r="CS49" s="661"/>
      <c r="CT49" s="661"/>
      <c r="CU49" s="661"/>
      <c r="CV49" s="661"/>
      <c r="CW49" s="661"/>
      <c r="CX49" s="661"/>
      <c r="CY49" s="688"/>
      <c r="CZ49" s="689">
        <v>100</v>
      </c>
      <c r="DA49" s="690"/>
      <c r="DB49" s="690"/>
      <c r="DC49" s="691"/>
      <c r="DD49" s="692">
        <v>5961713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M10" sqref="CM10:CQ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8901</v>
      </c>
      <c r="R7" s="723"/>
      <c r="S7" s="723"/>
      <c r="T7" s="723"/>
      <c r="U7" s="723"/>
      <c r="V7" s="723">
        <v>8725</v>
      </c>
      <c r="W7" s="723"/>
      <c r="X7" s="723"/>
      <c r="Y7" s="723"/>
      <c r="Z7" s="723"/>
      <c r="AA7" s="723">
        <v>176</v>
      </c>
      <c r="AB7" s="723"/>
      <c r="AC7" s="723"/>
      <c r="AD7" s="723"/>
      <c r="AE7" s="724"/>
      <c r="AF7" s="725">
        <v>158</v>
      </c>
      <c r="AG7" s="726"/>
      <c r="AH7" s="726"/>
      <c r="AI7" s="726"/>
      <c r="AJ7" s="727"/>
      <c r="AK7" s="762">
        <v>54</v>
      </c>
      <c r="AL7" s="763"/>
      <c r="AM7" s="763"/>
      <c r="AN7" s="763"/>
      <c r="AO7" s="763"/>
      <c r="AP7" s="763">
        <v>10349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534</v>
      </c>
      <c r="BT7" s="767"/>
      <c r="BU7" s="767"/>
      <c r="BV7" s="767"/>
      <c r="BW7" s="767"/>
      <c r="BX7" s="767"/>
      <c r="BY7" s="767"/>
      <c r="BZ7" s="767"/>
      <c r="CA7" s="767"/>
      <c r="CB7" s="767"/>
      <c r="CC7" s="767"/>
      <c r="CD7" s="767"/>
      <c r="CE7" s="767"/>
      <c r="CF7" s="767"/>
      <c r="CG7" s="768"/>
      <c r="CH7" s="759">
        <v>28</v>
      </c>
      <c r="CI7" s="760"/>
      <c r="CJ7" s="760"/>
      <c r="CK7" s="760"/>
      <c r="CL7" s="761"/>
      <c r="CM7" s="759">
        <v>67</v>
      </c>
      <c r="CN7" s="760"/>
      <c r="CO7" s="760"/>
      <c r="CP7" s="760"/>
      <c r="CQ7" s="761"/>
      <c r="CR7" s="759">
        <v>42</v>
      </c>
      <c r="CS7" s="760"/>
      <c r="CT7" s="760"/>
      <c r="CU7" s="760"/>
      <c r="CV7" s="761"/>
      <c r="CW7" s="759" t="s">
        <v>533</v>
      </c>
      <c r="CX7" s="760"/>
      <c r="CY7" s="760"/>
      <c r="CZ7" s="760"/>
      <c r="DA7" s="761"/>
      <c r="DB7" s="759" t="s">
        <v>533</v>
      </c>
      <c r="DC7" s="760"/>
      <c r="DD7" s="760"/>
      <c r="DE7" s="760"/>
      <c r="DF7" s="761"/>
      <c r="DG7" s="759" t="s">
        <v>545</v>
      </c>
      <c r="DH7" s="760"/>
      <c r="DI7" s="760"/>
      <c r="DJ7" s="760"/>
      <c r="DK7" s="761"/>
      <c r="DL7" s="759" t="s">
        <v>533</v>
      </c>
      <c r="DM7" s="760"/>
      <c r="DN7" s="760"/>
      <c r="DO7" s="760"/>
      <c r="DP7" s="761"/>
      <c r="DQ7" s="759" t="s">
        <v>533</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66</v>
      </c>
      <c r="R8" s="747"/>
      <c r="S8" s="747"/>
      <c r="T8" s="747"/>
      <c r="U8" s="747"/>
      <c r="V8" s="747">
        <v>55</v>
      </c>
      <c r="W8" s="747"/>
      <c r="X8" s="747"/>
      <c r="Y8" s="747"/>
      <c r="Z8" s="747"/>
      <c r="AA8" s="747">
        <v>11</v>
      </c>
      <c r="AB8" s="747"/>
      <c r="AC8" s="747"/>
      <c r="AD8" s="747"/>
      <c r="AE8" s="748"/>
      <c r="AF8" s="749">
        <v>11</v>
      </c>
      <c r="AG8" s="750"/>
      <c r="AH8" s="750"/>
      <c r="AI8" s="750"/>
      <c r="AJ8" s="751"/>
      <c r="AK8" s="752">
        <v>11</v>
      </c>
      <c r="AL8" s="753"/>
      <c r="AM8" s="753"/>
      <c r="AN8" s="753"/>
      <c r="AO8" s="753"/>
      <c r="AP8" s="753" t="s">
        <v>533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535</v>
      </c>
      <c r="BT8" s="757"/>
      <c r="BU8" s="757"/>
      <c r="BV8" s="757"/>
      <c r="BW8" s="757"/>
      <c r="BX8" s="757"/>
      <c r="BY8" s="757"/>
      <c r="BZ8" s="757"/>
      <c r="CA8" s="757"/>
      <c r="CB8" s="757"/>
      <c r="CC8" s="757"/>
      <c r="CD8" s="757"/>
      <c r="CE8" s="757"/>
      <c r="CF8" s="757"/>
      <c r="CG8" s="758"/>
      <c r="CH8" s="769">
        <v>-1</v>
      </c>
      <c r="CI8" s="770"/>
      <c r="CJ8" s="770"/>
      <c r="CK8" s="770"/>
      <c r="CL8" s="771"/>
      <c r="CM8" s="769">
        <v>16</v>
      </c>
      <c r="CN8" s="770"/>
      <c r="CO8" s="770"/>
      <c r="CP8" s="770"/>
      <c r="CQ8" s="771"/>
      <c r="CR8" s="769">
        <v>10</v>
      </c>
      <c r="CS8" s="770"/>
      <c r="CT8" s="770"/>
      <c r="CU8" s="770"/>
      <c r="CV8" s="771"/>
      <c r="CW8" s="769" t="s">
        <v>533</v>
      </c>
      <c r="CX8" s="770"/>
      <c r="CY8" s="770"/>
      <c r="CZ8" s="770"/>
      <c r="DA8" s="771"/>
      <c r="DB8" s="769" t="s">
        <v>533</v>
      </c>
      <c r="DC8" s="770"/>
      <c r="DD8" s="770"/>
      <c r="DE8" s="770"/>
      <c r="DF8" s="771"/>
      <c r="DG8" s="769" t="s">
        <v>533</v>
      </c>
      <c r="DH8" s="770"/>
      <c r="DI8" s="770"/>
      <c r="DJ8" s="770"/>
      <c r="DK8" s="771"/>
      <c r="DL8" s="769" t="s">
        <v>533</v>
      </c>
      <c r="DM8" s="770"/>
      <c r="DN8" s="770"/>
      <c r="DO8" s="770"/>
      <c r="DP8" s="771"/>
      <c r="DQ8" s="769" t="s">
        <v>533</v>
      </c>
      <c r="DR8" s="770"/>
      <c r="DS8" s="770"/>
      <c r="DT8" s="770"/>
      <c r="DU8" s="771"/>
      <c r="DV8" s="772"/>
      <c r="DW8" s="773"/>
      <c r="DX8" s="773"/>
      <c r="DY8" s="773"/>
      <c r="DZ8" s="774"/>
      <c r="EA8" s="205"/>
    </row>
    <row r="9" spans="1:131" s="206" customFormat="1" ht="26.25" customHeight="1">
      <c r="A9" s="212">
        <v>3</v>
      </c>
      <c r="B9" s="743" t="s">
        <v>365</v>
      </c>
      <c r="C9" s="744"/>
      <c r="D9" s="744"/>
      <c r="E9" s="744"/>
      <c r="F9" s="744"/>
      <c r="G9" s="744"/>
      <c r="H9" s="744"/>
      <c r="I9" s="744"/>
      <c r="J9" s="744"/>
      <c r="K9" s="744"/>
      <c r="L9" s="744"/>
      <c r="M9" s="744"/>
      <c r="N9" s="744"/>
      <c r="O9" s="744"/>
      <c r="P9" s="745"/>
      <c r="Q9" s="746">
        <v>15</v>
      </c>
      <c r="R9" s="747"/>
      <c r="S9" s="747"/>
      <c r="T9" s="747"/>
      <c r="U9" s="747"/>
      <c r="V9" s="747">
        <v>13</v>
      </c>
      <c r="W9" s="747"/>
      <c r="X9" s="747"/>
      <c r="Y9" s="747"/>
      <c r="Z9" s="747"/>
      <c r="AA9" s="747">
        <v>2</v>
      </c>
      <c r="AB9" s="747"/>
      <c r="AC9" s="747"/>
      <c r="AD9" s="747"/>
      <c r="AE9" s="748"/>
      <c r="AF9" s="749">
        <v>2</v>
      </c>
      <c r="AG9" s="750"/>
      <c r="AH9" s="750"/>
      <c r="AI9" s="750"/>
      <c r="AJ9" s="751"/>
      <c r="AK9" s="752" t="s">
        <v>533</v>
      </c>
      <c r="AL9" s="753"/>
      <c r="AM9" s="753"/>
      <c r="AN9" s="753"/>
      <c r="AO9" s="753"/>
      <c r="AP9" s="753" t="s">
        <v>533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536</v>
      </c>
      <c r="BT9" s="757"/>
      <c r="BU9" s="757"/>
      <c r="BV9" s="757"/>
      <c r="BW9" s="757"/>
      <c r="BX9" s="757"/>
      <c r="BY9" s="757"/>
      <c r="BZ9" s="757"/>
      <c r="CA9" s="757"/>
      <c r="CB9" s="757"/>
      <c r="CC9" s="757"/>
      <c r="CD9" s="757"/>
      <c r="CE9" s="757"/>
      <c r="CF9" s="757"/>
      <c r="CG9" s="758"/>
      <c r="CH9" s="769">
        <v>0</v>
      </c>
      <c r="CI9" s="770"/>
      <c r="CJ9" s="770"/>
      <c r="CK9" s="770"/>
      <c r="CL9" s="771"/>
      <c r="CM9" s="769">
        <v>37</v>
      </c>
      <c r="CN9" s="770"/>
      <c r="CO9" s="770"/>
      <c r="CP9" s="770"/>
      <c r="CQ9" s="771"/>
      <c r="CR9" s="769">
        <v>2</v>
      </c>
      <c r="CS9" s="770"/>
      <c r="CT9" s="770"/>
      <c r="CU9" s="770"/>
      <c r="CV9" s="771"/>
      <c r="CW9" s="769" t="s">
        <v>533</v>
      </c>
      <c r="CX9" s="770"/>
      <c r="CY9" s="770"/>
      <c r="CZ9" s="770"/>
      <c r="DA9" s="771"/>
      <c r="DB9" s="769" t="s">
        <v>533</v>
      </c>
      <c r="DC9" s="770"/>
      <c r="DD9" s="770"/>
      <c r="DE9" s="770"/>
      <c r="DF9" s="771"/>
      <c r="DG9" s="769" t="s">
        <v>533</v>
      </c>
      <c r="DH9" s="770"/>
      <c r="DI9" s="770"/>
      <c r="DJ9" s="770"/>
      <c r="DK9" s="771"/>
      <c r="DL9" s="769" t="s">
        <v>533</v>
      </c>
      <c r="DM9" s="770"/>
      <c r="DN9" s="770"/>
      <c r="DO9" s="770"/>
      <c r="DP9" s="771"/>
      <c r="DQ9" s="769" t="s">
        <v>533</v>
      </c>
      <c r="DR9" s="770"/>
      <c r="DS9" s="770"/>
      <c r="DT9" s="770"/>
      <c r="DU9" s="771"/>
      <c r="DV9" s="772"/>
      <c r="DW9" s="773"/>
      <c r="DX9" s="773"/>
      <c r="DY9" s="773"/>
      <c r="DZ9" s="774"/>
      <c r="EA9" s="205"/>
    </row>
    <row r="10" spans="1:131" s="206" customFormat="1" ht="26.25" customHeight="1">
      <c r="A10" s="212">
        <v>4</v>
      </c>
      <c r="B10" s="743" t="s">
        <v>366</v>
      </c>
      <c r="C10" s="744"/>
      <c r="D10" s="744"/>
      <c r="E10" s="744"/>
      <c r="F10" s="744"/>
      <c r="G10" s="744"/>
      <c r="H10" s="744"/>
      <c r="I10" s="744"/>
      <c r="J10" s="744"/>
      <c r="K10" s="744"/>
      <c r="L10" s="744"/>
      <c r="M10" s="744"/>
      <c r="N10" s="744"/>
      <c r="O10" s="744"/>
      <c r="P10" s="745"/>
      <c r="Q10" s="746">
        <v>68</v>
      </c>
      <c r="R10" s="747"/>
      <c r="S10" s="747"/>
      <c r="T10" s="747"/>
      <c r="U10" s="747"/>
      <c r="V10" s="747">
        <v>68</v>
      </c>
      <c r="W10" s="747"/>
      <c r="X10" s="747"/>
      <c r="Y10" s="747"/>
      <c r="Z10" s="747"/>
      <c r="AA10" s="747" t="s">
        <v>533</v>
      </c>
      <c r="AB10" s="747"/>
      <c r="AC10" s="747"/>
      <c r="AD10" s="747"/>
      <c r="AE10" s="748"/>
      <c r="AF10" s="749" t="s">
        <v>111</v>
      </c>
      <c r="AG10" s="750"/>
      <c r="AH10" s="750"/>
      <c r="AI10" s="750"/>
      <c r="AJ10" s="751"/>
      <c r="AK10" s="752">
        <v>55</v>
      </c>
      <c r="AL10" s="753"/>
      <c r="AM10" s="753"/>
      <c r="AN10" s="753"/>
      <c r="AO10" s="753"/>
      <c r="AP10" s="753" t="s">
        <v>533</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t="s">
        <v>367</v>
      </c>
      <c r="C11" s="744"/>
      <c r="D11" s="744"/>
      <c r="E11" s="744"/>
      <c r="F11" s="744"/>
      <c r="G11" s="744"/>
      <c r="H11" s="744"/>
      <c r="I11" s="744"/>
      <c r="J11" s="744"/>
      <c r="K11" s="744"/>
      <c r="L11" s="744"/>
      <c r="M11" s="744"/>
      <c r="N11" s="744"/>
      <c r="O11" s="744"/>
      <c r="P11" s="745"/>
      <c r="Q11" s="746">
        <v>12</v>
      </c>
      <c r="R11" s="747"/>
      <c r="S11" s="747"/>
      <c r="T11" s="747"/>
      <c r="U11" s="747"/>
      <c r="V11" s="747">
        <v>12</v>
      </c>
      <c r="W11" s="747"/>
      <c r="X11" s="747"/>
      <c r="Y11" s="747"/>
      <c r="Z11" s="747"/>
      <c r="AA11" s="747" t="s">
        <v>533</v>
      </c>
      <c r="AB11" s="747"/>
      <c r="AC11" s="747"/>
      <c r="AD11" s="747"/>
      <c r="AE11" s="748"/>
      <c r="AF11" s="749" t="s">
        <v>111</v>
      </c>
      <c r="AG11" s="750"/>
      <c r="AH11" s="750"/>
      <c r="AI11" s="750"/>
      <c r="AJ11" s="751"/>
      <c r="AK11" s="752">
        <v>11</v>
      </c>
      <c r="AL11" s="753"/>
      <c r="AM11" s="753"/>
      <c r="AN11" s="753"/>
      <c r="AO11" s="753"/>
      <c r="AP11" s="753" t="s">
        <v>533</v>
      </c>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369</v>
      </c>
      <c r="B23" s="778" t="s">
        <v>370</v>
      </c>
      <c r="C23" s="779"/>
      <c r="D23" s="779"/>
      <c r="E23" s="779"/>
      <c r="F23" s="779"/>
      <c r="G23" s="779"/>
      <c r="H23" s="779"/>
      <c r="I23" s="779"/>
      <c r="J23" s="779"/>
      <c r="K23" s="779"/>
      <c r="L23" s="779"/>
      <c r="M23" s="779"/>
      <c r="N23" s="779"/>
      <c r="O23" s="779"/>
      <c r="P23" s="780"/>
      <c r="Q23" s="781">
        <v>9062</v>
      </c>
      <c r="R23" s="782"/>
      <c r="S23" s="782"/>
      <c r="T23" s="782"/>
      <c r="U23" s="782"/>
      <c r="V23" s="782">
        <v>8873</v>
      </c>
      <c r="W23" s="782"/>
      <c r="X23" s="782"/>
      <c r="Y23" s="782"/>
      <c r="Z23" s="782"/>
      <c r="AA23" s="782">
        <v>189</v>
      </c>
      <c r="AB23" s="782"/>
      <c r="AC23" s="782"/>
      <c r="AD23" s="782"/>
      <c r="AE23" s="783"/>
      <c r="AF23" s="784">
        <v>171</v>
      </c>
      <c r="AG23" s="782"/>
      <c r="AH23" s="782"/>
      <c r="AI23" s="782"/>
      <c r="AJ23" s="785"/>
      <c r="AK23" s="786"/>
      <c r="AL23" s="787"/>
      <c r="AM23" s="787"/>
      <c r="AN23" s="787"/>
      <c r="AO23" s="787"/>
      <c r="AP23" s="782">
        <v>10349</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381</v>
      </c>
      <c r="C28" s="720"/>
      <c r="D28" s="720"/>
      <c r="E28" s="720"/>
      <c r="F28" s="720"/>
      <c r="G28" s="720"/>
      <c r="H28" s="720"/>
      <c r="I28" s="720"/>
      <c r="J28" s="720"/>
      <c r="K28" s="720"/>
      <c r="L28" s="720"/>
      <c r="M28" s="720"/>
      <c r="N28" s="720"/>
      <c r="O28" s="720"/>
      <c r="P28" s="721"/>
      <c r="Q28" s="810">
        <v>1343</v>
      </c>
      <c r="R28" s="811"/>
      <c r="S28" s="811"/>
      <c r="T28" s="811"/>
      <c r="U28" s="811"/>
      <c r="V28" s="811">
        <v>1290</v>
      </c>
      <c r="W28" s="811"/>
      <c r="X28" s="811"/>
      <c r="Y28" s="811"/>
      <c r="Z28" s="811"/>
      <c r="AA28" s="811">
        <v>53</v>
      </c>
      <c r="AB28" s="811"/>
      <c r="AC28" s="811"/>
      <c r="AD28" s="811"/>
      <c r="AE28" s="812"/>
      <c r="AF28" s="813">
        <v>53</v>
      </c>
      <c r="AG28" s="811"/>
      <c r="AH28" s="811"/>
      <c r="AI28" s="811"/>
      <c r="AJ28" s="814"/>
      <c r="AK28" s="815">
        <v>67</v>
      </c>
      <c r="AL28" s="806"/>
      <c r="AM28" s="806"/>
      <c r="AN28" s="806"/>
      <c r="AO28" s="806"/>
      <c r="AP28" s="806" t="s">
        <v>533</v>
      </c>
      <c r="AQ28" s="806"/>
      <c r="AR28" s="806"/>
      <c r="AS28" s="806"/>
      <c r="AT28" s="806"/>
      <c r="AU28" s="806" t="s">
        <v>533</v>
      </c>
      <c r="AV28" s="806"/>
      <c r="AW28" s="806"/>
      <c r="AX28" s="806"/>
      <c r="AY28" s="806"/>
      <c r="AZ28" s="807" t="s">
        <v>533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382</v>
      </c>
      <c r="C29" s="744"/>
      <c r="D29" s="744"/>
      <c r="E29" s="744"/>
      <c r="F29" s="744"/>
      <c r="G29" s="744"/>
      <c r="H29" s="744"/>
      <c r="I29" s="744"/>
      <c r="J29" s="744"/>
      <c r="K29" s="744"/>
      <c r="L29" s="744"/>
      <c r="M29" s="744"/>
      <c r="N29" s="744"/>
      <c r="O29" s="744"/>
      <c r="P29" s="745"/>
      <c r="Q29" s="746">
        <v>1266</v>
      </c>
      <c r="R29" s="747"/>
      <c r="S29" s="747"/>
      <c r="T29" s="747"/>
      <c r="U29" s="747"/>
      <c r="V29" s="747">
        <v>1255</v>
      </c>
      <c r="W29" s="747"/>
      <c r="X29" s="747"/>
      <c r="Y29" s="747"/>
      <c r="Z29" s="747"/>
      <c r="AA29" s="747">
        <v>11</v>
      </c>
      <c r="AB29" s="747"/>
      <c r="AC29" s="747"/>
      <c r="AD29" s="747"/>
      <c r="AE29" s="748"/>
      <c r="AF29" s="749">
        <v>11</v>
      </c>
      <c r="AG29" s="750"/>
      <c r="AH29" s="750"/>
      <c r="AI29" s="750"/>
      <c r="AJ29" s="751"/>
      <c r="AK29" s="818">
        <v>220</v>
      </c>
      <c r="AL29" s="819"/>
      <c r="AM29" s="819"/>
      <c r="AN29" s="819"/>
      <c r="AO29" s="819"/>
      <c r="AP29" s="819" t="s">
        <v>533</v>
      </c>
      <c r="AQ29" s="819"/>
      <c r="AR29" s="819"/>
      <c r="AS29" s="819"/>
      <c r="AT29" s="819"/>
      <c r="AU29" s="819" t="s">
        <v>533</v>
      </c>
      <c r="AV29" s="819"/>
      <c r="AW29" s="819"/>
      <c r="AX29" s="819"/>
      <c r="AY29" s="819"/>
      <c r="AZ29" s="820" t="s">
        <v>533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383</v>
      </c>
      <c r="C30" s="744"/>
      <c r="D30" s="744"/>
      <c r="E30" s="744"/>
      <c r="F30" s="744"/>
      <c r="G30" s="744"/>
      <c r="H30" s="744"/>
      <c r="I30" s="744"/>
      <c r="J30" s="744"/>
      <c r="K30" s="744"/>
      <c r="L30" s="744"/>
      <c r="M30" s="744"/>
      <c r="N30" s="744"/>
      <c r="O30" s="744"/>
      <c r="P30" s="745"/>
      <c r="Q30" s="746">
        <v>161</v>
      </c>
      <c r="R30" s="747"/>
      <c r="S30" s="747"/>
      <c r="T30" s="747"/>
      <c r="U30" s="747"/>
      <c r="V30" s="747">
        <v>160</v>
      </c>
      <c r="W30" s="747"/>
      <c r="X30" s="747"/>
      <c r="Y30" s="747"/>
      <c r="Z30" s="747"/>
      <c r="AA30" s="747">
        <v>1</v>
      </c>
      <c r="AB30" s="747"/>
      <c r="AC30" s="747"/>
      <c r="AD30" s="747"/>
      <c r="AE30" s="748"/>
      <c r="AF30" s="749">
        <v>1</v>
      </c>
      <c r="AG30" s="750"/>
      <c r="AH30" s="750"/>
      <c r="AI30" s="750"/>
      <c r="AJ30" s="751"/>
      <c r="AK30" s="818">
        <v>46</v>
      </c>
      <c r="AL30" s="819"/>
      <c r="AM30" s="819"/>
      <c r="AN30" s="819"/>
      <c r="AO30" s="819"/>
      <c r="AP30" s="819" t="s">
        <v>533</v>
      </c>
      <c r="AQ30" s="819"/>
      <c r="AR30" s="819"/>
      <c r="AS30" s="819"/>
      <c r="AT30" s="819"/>
      <c r="AU30" s="819" t="s">
        <v>533</v>
      </c>
      <c r="AV30" s="819"/>
      <c r="AW30" s="819"/>
      <c r="AX30" s="819"/>
      <c r="AY30" s="819"/>
      <c r="AZ30" s="820" t="s">
        <v>533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384</v>
      </c>
      <c r="C31" s="744"/>
      <c r="D31" s="744"/>
      <c r="E31" s="744"/>
      <c r="F31" s="744"/>
      <c r="G31" s="744"/>
      <c r="H31" s="744"/>
      <c r="I31" s="744"/>
      <c r="J31" s="744"/>
      <c r="K31" s="744"/>
      <c r="L31" s="744"/>
      <c r="M31" s="744"/>
      <c r="N31" s="744"/>
      <c r="O31" s="744"/>
      <c r="P31" s="745"/>
      <c r="Q31" s="746">
        <v>393</v>
      </c>
      <c r="R31" s="747"/>
      <c r="S31" s="747"/>
      <c r="T31" s="747"/>
      <c r="U31" s="747"/>
      <c r="V31" s="747">
        <v>388</v>
      </c>
      <c r="W31" s="747"/>
      <c r="X31" s="747"/>
      <c r="Y31" s="747"/>
      <c r="Z31" s="747"/>
      <c r="AA31" s="747">
        <v>5</v>
      </c>
      <c r="AB31" s="747"/>
      <c r="AC31" s="747"/>
      <c r="AD31" s="747"/>
      <c r="AE31" s="748"/>
      <c r="AF31" s="749">
        <v>200</v>
      </c>
      <c r="AG31" s="750"/>
      <c r="AH31" s="750"/>
      <c r="AI31" s="750"/>
      <c r="AJ31" s="751"/>
      <c r="AK31" s="818">
        <v>67</v>
      </c>
      <c r="AL31" s="819"/>
      <c r="AM31" s="819"/>
      <c r="AN31" s="819"/>
      <c r="AO31" s="819"/>
      <c r="AP31" s="819">
        <v>1972</v>
      </c>
      <c r="AQ31" s="819"/>
      <c r="AR31" s="819"/>
      <c r="AS31" s="819"/>
      <c r="AT31" s="819"/>
      <c r="AU31" s="819">
        <v>708</v>
      </c>
      <c r="AV31" s="819"/>
      <c r="AW31" s="819"/>
      <c r="AX31" s="819"/>
      <c r="AY31" s="819"/>
      <c r="AZ31" s="820" t="s">
        <v>533</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386</v>
      </c>
      <c r="C32" s="744"/>
      <c r="D32" s="744"/>
      <c r="E32" s="744"/>
      <c r="F32" s="744"/>
      <c r="G32" s="744"/>
      <c r="H32" s="744"/>
      <c r="I32" s="744"/>
      <c r="J32" s="744"/>
      <c r="K32" s="744"/>
      <c r="L32" s="744"/>
      <c r="M32" s="744"/>
      <c r="N32" s="744"/>
      <c r="O32" s="744"/>
      <c r="P32" s="745"/>
      <c r="Q32" s="746">
        <f>772</f>
        <v>772</v>
      </c>
      <c r="R32" s="747"/>
      <c r="S32" s="747"/>
      <c r="T32" s="747"/>
      <c r="U32" s="747"/>
      <c r="V32" s="747">
        <v>740</v>
      </c>
      <c r="W32" s="747"/>
      <c r="X32" s="747"/>
      <c r="Y32" s="747"/>
      <c r="Z32" s="747"/>
      <c r="AA32" s="747">
        <v>32</v>
      </c>
      <c r="AB32" s="747"/>
      <c r="AC32" s="747"/>
      <c r="AD32" s="747"/>
      <c r="AE32" s="748"/>
      <c r="AF32" s="749">
        <v>273</v>
      </c>
      <c r="AG32" s="750"/>
      <c r="AH32" s="750"/>
      <c r="AI32" s="750"/>
      <c r="AJ32" s="751"/>
      <c r="AK32" s="818">
        <v>364</v>
      </c>
      <c r="AL32" s="819"/>
      <c r="AM32" s="819"/>
      <c r="AN32" s="819"/>
      <c r="AO32" s="819"/>
      <c r="AP32" s="819">
        <v>5858</v>
      </c>
      <c r="AQ32" s="819"/>
      <c r="AR32" s="819"/>
      <c r="AS32" s="819"/>
      <c r="AT32" s="819"/>
      <c r="AU32" s="819">
        <v>4235</v>
      </c>
      <c r="AV32" s="819"/>
      <c r="AW32" s="819"/>
      <c r="AX32" s="819"/>
      <c r="AY32" s="819"/>
      <c r="AZ32" s="820" t="s">
        <v>533</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387</v>
      </c>
      <c r="C33" s="744"/>
      <c r="D33" s="744"/>
      <c r="E33" s="744"/>
      <c r="F33" s="744"/>
      <c r="G33" s="744"/>
      <c r="H33" s="744"/>
      <c r="I33" s="744"/>
      <c r="J33" s="744"/>
      <c r="K33" s="744"/>
      <c r="L33" s="744"/>
      <c r="M33" s="744"/>
      <c r="N33" s="744"/>
      <c r="O33" s="744"/>
      <c r="P33" s="745"/>
      <c r="Q33" s="746">
        <v>2995</v>
      </c>
      <c r="R33" s="747"/>
      <c r="S33" s="747"/>
      <c r="T33" s="747"/>
      <c r="U33" s="747"/>
      <c r="V33" s="747">
        <v>3279</v>
      </c>
      <c r="W33" s="747"/>
      <c r="X33" s="747"/>
      <c r="Y33" s="747"/>
      <c r="Z33" s="747"/>
      <c r="AA33" s="747">
        <v>-284</v>
      </c>
      <c r="AB33" s="747"/>
      <c r="AC33" s="747"/>
      <c r="AD33" s="747"/>
      <c r="AE33" s="748"/>
      <c r="AF33" s="749">
        <v>185</v>
      </c>
      <c r="AG33" s="750"/>
      <c r="AH33" s="750"/>
      <c r="AI33" s="750"/>
      <c r="AJ33" s="751"/>
      <c r="AK33" s="818">
        <v>500</v>
      </c>
      <c r="AL33" s="819"/>
      <c r="AM33" s="819"/>
      <c r="AN33" s="819"/>
      <c r="AO33" s="819"/>
      <c r="AP33" s="819">
        <v>2262</v>
      </c>
      <c r="AQ33" s="819"/>
      <c r="AR33" s="819"/>
      <c r="AS33" s="819"/>
      <c r="AT33" s="819"/>
      <c r="AU33" s="819">
        <v>1458</v>
      </c>
      <c r="AV33" s="819"/>
      <c r="AW33" s="819"/>
      <c r="AX33" s="819"/>
      <c r="AY33" s="819"/>
      <c r="AZ33" s="820" t="s">
        <v>533</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388</v>
      </c>
      <c r="C34" s="744"/>
      <c r="D34" s="744"/>
      <c r="E34" s="744"/>
      <c r="F34" s="744"/>
      <c r="G34" s="744"/>
      <c r="H34" s="744"/>
      <c r="I34" s="744"/>
      <c r="J34" s="744"/>
      <c r="K34" s="744"/>
      <c r="L34" s="744"/>
      <c r="M34" s="744"/>
      <c r="N34" s="744"/>
      <c r="O34" s="744"/>
      <c r="P34" s="745"/>
      <c r="Q34" s="746">
        <v>109</v>
      </c>
      <c r="R34" s="747"/>
      <c r="S34" s="747"/>
      <c r="T34" s="747"/>
      <c r="U34" s="747"/>
      <c r="V34" s="747">
        <v>99</v>
      </c>
      <c r="W34" s="747"/>
      <c r="X34" s="747"/>
      <c r="Y34" s="747"/>
      <c r="Z34" s="747"/>
      <c r="AA34" s="747">
        <v>10</v>
      </c>
      <c r="AB34" s="747"/>
      <c r="AC34" s="747"/>
      <c r="AD34" s="747"/>
      <c r="AE34" s="748"/>
      <c r="AF34" s="749">
        <v>10</v>
      </c>
      <c r="AG34" s="750"/>
      <c r="AH34" s="750"/>
      <c r="AI34" s="750"/>
      <c r="AJ34" s="751"/>
      <c r="AK34" s="818" t="s">
        <v>533</v>
      </c>
      <c r="AL34" s="819"/>
      <c r="AM34" s="819"/>
      <c r="AN34" s="819"/>
      <c r="AO34" s="819"/>
      <c r="AP34" s="819" t="s">
        <v>533</v>
      </c>
      <c r="AQ34" s="819"/>
      <c r="AR34" s="819"/>
      <c r="AS34" s="819"/>
      <c r="AT34" s="819"/>
      <c r="AU34" s="819" t="s">
        <v>533</v>
      </c>
      <c r="AV34" s="819"/>
      <c r="AW34" s="819"/>
      <c r="AX34" s="819"/>
      <c r="AY34" s="819"/>
      <c r="AZ34" s="820" t="s">
        <v>533</v>
      </c>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390</v>
      </c>
      <c r="C35" s="744"/>
      <c r="D35" s="744"/>
      <c r="E35" s="744"/>
      <c r="F35" s="744"/>
      <c r="G35" s="744"/>
      <c r="H35" s="744"/>
      <c r="I35" s="744"/>
      <c r="J35" s="744"/>
      <c r="K35" s="744"/>
      <c r="L35" s="744"/>
      <c r="M35" s="744"/>
      <c r="N35" s="744"/>
      <c r="O35" s="744"/>
      <c r="P35" s="745"/>
      <c r="Q35" s="746">
        <v>30</v>
      </c>
      <c r="R35" s="747"/>
      <c r="S35" s="747"/>
      <c r="T35" s="747"/>
      <c r="U35" s="747"/>
      <c r="V35" s="747">
        <v>17</v>
      </c>
      <c r="W35" s="747"/>
      <c r="X35" s="747"/>
      <c r="Y35" s="747"/>
      <c r="Z35" s="747"/>
      <c r="AA35" s="747">
        <v>13</v>
      </c>
      <c r="AB35" s="747"/>
      <c r="AC35" s="747"/>
      <c r="AD35" s="747"/>
      <c r="AE35" s="748"/>
      <c r="AF35" s="749">
        <v>125</v>
      </c>
      <c r="AG35" s="750"/>
      <c r="AH35" s="750"/>
      <c r="AI35" s="750"/>
      <c r="AJ35" s="751"/>
      <c r="AK35" s="818" t="s">
        <v>533</v>
      </c>
      <c r="AL35" s="819"/>
      <c r="AM35" s="819"/>
      <c r="AN35" s="819"/>
      <c r="AO35" s="819"/>
      <c r="AP35" s="819" t="s">
        <v>533</v>
      </c>
      <c r="AQ35" s="819"/>
      <c r="AR35" s="819"/>
      <c r="AS35" s="819"/>
      <c r="AT35" s="819"/>
      <c r="AU35" s="819" t="s">
        <v>533</v>
      </c>
      <c r="AV35" s="819"/>
      <c r="AW35" s="819"/>
      <c r="AX35" s="819"/>
      <c r="AY35" s="819"/>
      <c r="AZ35" s="820" t="s">
        <v>533</v>
      </c>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391</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369</v>
      </c>
      <c r="B63" s="778" t="s">
        <v>392</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857</v>
      </c>
      <c r="AG63" s="830"/>
      <c r="AH63" s="830"/>
      <c r="AI63" s="830"/>
      <c r="AJ63" s="831"/>
      <c r="AK63" s="832"/>
      <c r="AL63" s="827"/>
      <c r="AM63" s="827"/>
      <c r="AN63" s="827"/>
      <c r="AO63" s="827"/>
      <c r="AP63" s="830">
        <f>AP31+AP32+AP33</f>
        <v>10092</v>
      </c>
      <c r="AQ63" s="830"/>
      <c r="AR63" s="830"/>
      <c r="AS63" s="830"/>
      <c r="AT63" s="830"/>
      <c r="AU63" s="830">
        <f>AU31+AU32+AU33</f>
        <v>6401</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394</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395</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1102" t="s">
        <v>537</v>
      </c>
      <c r="C68" s="1103"/>
      <c r="D68" s="1103"/>
      <c r="E68" s="1103"/>
      <c r="F68" s="1103"/>
      <c r="G68" s="1103"/>
      <c r="H68" s="1103"/>
      <c r="I68" s="1103"/>
      <c r="J68" s="1103"/>
      <c r="K68" s="1103"/>
      <c r="L68" s="1103"/>
      <c r="M68" s="1103"/>
      <c r="N68" s="1103"/>
      <c r="O68" s="1103"/>
      <c r="P68" s="1104"/>
      <c r="Q68" s="857">
        <v>305</v>
      </c>
      <c r="R68" s="854"/>
      <c r="S68" s="854"/>
      <c r="T68" s="854"/>
      <c r="U68" s="854"/>
      <c r="V68" s="854">
        <v>294</v>
      </c>
      <c r="W68" s="854"/>
      <c r="X68" s="854"/>
      <c r="Y68" s="854"/>
      <c r="Z68" s="854"/>
      <c r="AA68" s="854">
        <v>11</v>
      </c>
      <c r="AB68" s="854"/>
      <c r="AC68" s="854"/>
      <c r="AD68" s="854"/>
      <c r="AE68" s="854"/>
      <c r="AF68" s="854">
        <v>11</v>
      </c>
      <c r="AG68" s="854"/>
      <c r="AH68" s="854"/>
      <c r="AI68" s="854"/>
      <c r="AJ68" s="854"/>
      <c r="AK68" s="854" t="s">
        <v>546</v>
      </c>
      <c r="AL68" s="854"/>
      <c r="AM68" s="854"/>
      <c r="AN68" s="854"/>
      <c r="AO68" s="854"/>
      <c r="AP68" s="854">
        <v>599</v>
      </c>
      <c r="AQ68" s="854"/>
      <c r="AR68" s="854"/>
      <c r="AS68" s="854"/>
      <c r="AT68" s="854"/>
      <c r="AU68" s="854">
        <v>95</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538</v>
      </c>
      <c r="C69" s="862"/>
      <c r="D69" s="862"/>
      <c r="E69" s="862"/>
      <c r="F69" s="862"/>
      <c r="G69" s="862"/>
      <c r="H69" s="862"/>
      <c r="I69" s="862"/>
      <c r="J69" s="862"/>
      <c r="K69" s="862"/>
      <c r="L69" s="862"/>
      <c r="M69" s="862"/>
      <c r="N69" s="862"/>
      <c r="O69" s="862"/>
      <c r="P69" s="863"/>
      <c r="Q69" s="858">
        <v>779</v>
      </c>
      <c r="R69" s="819"/>
      <c r="S69" s="819"/>
      <c r="T69" s="819"/>
      <c r="U69" s="819"/>
      <c r="V69" s="819">
        <v>762</v>
      </c>
      <c r="W69" s="819"/>
      <c r="X69" s="819"/>
      <c r="Y69" s="819"/>
      <c r="Z69" s="819"/>
      <c r="AA69" s="819">
        <v>17</v>
      </c>
      <c r="AB69" s="819"/>
      <c r="AC69" s="819"/>
      <c r="AD69" s="819"/>
      <c r="AE69" s="819"/>
      <c r="AF69" s="819">
        <v>17</v>
      </c>
      <c r="AG69" s="819"/>
      <c r="AH69" s="819"/>
      <c r="AI69" s="819"/>
      <c r="AJ69" s="819"/>
      <c r="AK69" s="819" t="s">
        <v>533</v>
      </c>
      <c r="AL69" s="819"/>
      <c r="AM69" s="819"/>
      <c r="AN69" s="819"/>
      <c r="AO69" s="819"/>
      <c r="AP69" s="819">
        <v>813</v>
      </c>
      <c r="AQ69" s="819"/>
      <c r="AR69" s="819"/>
      <c r="AS69" s="819"/>
      <c r="AT69" s="819"/>
      <c r="AU69" s="819">
        <v>389</v>
      </c>
      <c r="AV69" s="819"/>
      <c r="AW69" s="819"/>
      <c r="AX69" s="819"/>
      <c r="AY69" s="819"/>
      <c r="AZ69" s="859"/>
      <c r="BA69" s="859"/>
      <c r="BB69" s="859"/>
      <c r="BC69" s="859"/>
      <c r="BD69" s="860"/>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539</v>
      </c>
      <c r="C70" s="862"/>
      <c r="D70" s="862"/>
      <c r="E70" s="862"/>
      <c r="F70" s="862"/>
      <c r="G70" s="862"/>
      <c r="H70" s="862"/>
      <c r="I70" s="862"/>
      <c r="J70" s="862"/>
      <c r="K70" s="862"/>
      <c r="L70" s="862"/>
      <c r="M70" s="862"/>
      <c r="N70" s="862"/>
      <c r="O70" s="862"/>
      <c r="P70" s="863"/>
      <c r="Q70" s="858">
        <v>246</v>
      </c>
      <c r="R70" s="819"/>
      <c r="S70" s="819"/>
      <c r="T70" s="819"/>
      <c r="U70" s="819"/>
      <c r="V70" s="819">
        <v>242</v>
      </c>
      <c r="W70" s="819"/>
      <c r="X70" s="819"/>
      <c r="Y70" s="819"/>
      <c r="Z70" s="819"/>
      <c r="AA70" s="819">
        <v>4</v>
      </c>
      <c r="AB70" s="819"/>
      <c r="AC70" s="819"/>
      <c r="AD70" s="819"/>
      <c r="AE70" s="819"/>
      <c r="AF70" s="819">
        <v>421</v>
      </c>
      <c r="AG70" s="819"/>
      <c r="AH70" s="819"/>
      <c r="AI70" s="819"/>
      <c r="AJ70" s="819"/>
      <c r="AK70" s="819" t="s">
        <v>533</v>
      </c>
      <c r="AL70" s="819"/>
      <c r="AM70" s="819"/>
      <c r="AN70" s="819"/>
      <c r="AO70" s="819"/>
      <c r="AP70" s="819" t="s">
        <v>533</v>
      </c>
      <c r="AQ70" s="819"/>
      <c r="AR70" s="819"/>
      <c r="AS70" s="819"/>
      <c r="AT70" s="819"/>
      <c r="AU70" s="819" t="s">
        <v>533</v>
      </c>
      <c r="AV70" s="819"/>
      <c r="AW70" s="819"/>
      <c r="AX70" s="819"/>
      <c r="AY70" s="819"/>
      <c r="AZ70" s="859"/>
      <c r="BA70" s="859"/>
      <c r="BB70" s="859"/>
      <c r="BC70" s="859"/>
      <c r="BD70" s="860"/>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540</v>
      </c>
      <c r="C71" s="862"/>
      <c r="D71" s="862"/>
      <c r="E71" s="862"/>
      <c r="F71" s="862"/>
      <c r="G71" s="862"/>
      <c r="H71" s="862"/>
      <c r="I71" s="862"/>
      <c r="J71" s="862"/>
      <c r="K71" s="862"/>
      <c r="L71" s="862"/>
      <c r="M71" s="862"/>
      <c r="N71" s="862"/>
      <c r="O71" s="862"/>
      <c r="P71" s="863"/>
      <c r="Q71" s="858">
        <v>16951</v>
      </c>
      <c r="R71" s="819"/>
      <c r="S71" s="819"/>
      <c r="T71" s="819"/>
      <c r="U71" s="819"/>
      <c r="V71" s="819">
        <v>15098</v>
      </c>
      <c r="W71" s="819"/>
      <c r="X71" s="819"/>
      <c r="Y71" s="819"/>
      <c r="Z71" s="819"/>
      <c r="AA71" s="819">
        <v>1853</v>
      </c>
      <c r="AB71" s="819"/>
      <c r="AC71" s="819"/>
      <c r="AD71" s="819"/>
      <c r="AE71" s="819"/>
      <c r="AF71" s="819">
        <v>1853</v>
      </c>
      <c r="AG71" s="819"/>
      <c r="AH71" s="819"/>
      <c r="AI71" s="819"/>
      <c r="AJ71" s="819"/>
      <c r="AK71" s="819" t="s">
        <v>533</v>
      </c>
      <c r="AL71" s="819"/>
      <c r="AM71" s="819"/>
      <c r="AN71" s="819"/>
      <c r="AO71" s="819"/>
      <c r="AP71" s="819" t="s">
        <v>533</v>
      </c>
      <c r="AQ71" s="819"/>
      <c r="AR71" s="819"/>
      <c r="AS71" s="819"/>
      <c r="AT71" s="819"/>
      <c r="AU71" s="819" t="s">
        <v>533</v>
      </c>
      <c r="AV71" s="819"/>
      <c r="AW71" s="819"/>
      <c r="AX71" s="819"/>
      <c r="AY71" s="819"/>
      <c r="AZ71" s="859"/>
      <c r="BA71" s="859"/>
      <c r="BB71" s="859"/>
      <c r="BC71" s="859"/>
      <c r="BD71" s="860"/>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541</v>
      </c>
      <c r="C72" s="862"/>
      <c r="D72" s="862"/>
      <c r="E72" s="862"/>
      <c r="F72" s="862"/>
      <c r="G72" s="862"/>
      <c r="H72" s="862"/>
      <c r="I72" s="862"/>
      <c r="J72" s="862"/>
      <c r="K72" s="862"/>
      <c r="L72" s="862"/>
      <c r="M72" s="862"/>
      <c r="N72" s="862"/>
      <c r="O72" s="862"/>
      <c r="P72" s="863"/>
      <c r="Q72" s="858">
        <v>17</v>
      </c>
      <c r="R72" s="819"/>
      <c r="S72" s="819"/>
      <c r="T72" s="819"/>
      <c r="U72" s="819"/>
      <c r="V72" s="819">
        <v>16</v>
      </c>
      <c r="W72" s="819"/>
      <c r="X72" s="819"/>
      <c r="Y72" s="819"/>
      <c r="Z72" s="819"/>
      <c r="AA72" s="819">
        <v>1</v>
      </c>
      <c r="AB72" s="819"/>
      <c r="AC72" s="819"/>
      <c r="AD72" s="819"/>
      <c r="AE72" s="819"/>
      <c r="AF72" s="819">
        <v>1</v>
      </c>
      <c r="AG72" s="819"/>
      <c r="AH72" s="819"/>
      <c r="AI72" s="819"/>
      <c r="AJ72" s="819"/>
      <c r="AK72" s="819">
        <v>8</v>
      </c>
      <c r="AL72" s="819"/>
      <c r="AM72" s="819"/>
      <c r="AN72" s="819"/>
      <c r="AO72" s="819"/>
      <c r="AP72" s="819" t="s">
        <v>533</v>
      </c>
      <c r="AQ72" s="819"/>
      <c r="AR72" s="819"/>
      <c r="AS72" s="819"/>
      <c r="AT72" s="819"/>
      <c r="AU72" s="819" t="s">
        <v>533</v>
      </c>
      <c r="AV72" s="819"/>
      <c r="AW72" s="819"/>
      <c r="AX72" s="819"/>
      <c r="AY72" s="819"/>
      <c r="AZ72" s="859"/>
      <c r="BA72" s="859"/>
      <c r="BB72" s="859"/>
      <c r="BC72" s="859"/>
      <c r="BD72" s="860"/>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542</v>
      </c>
      <c r="C73" s="862"/>
      <c r="D73" s="862"/>
      <c r="E73" s="862"/>
      <c r="F73" s="862"/>
      <c r="G73" s="862"/>
      <c r="H73" s="862"/>
      <c r="I73" s="862"/>
      <c r="J73" s="862"/>
      <c r="K73" s="862"/>
      <c r="L73" s="862"/>
      <c r="M73" s="862"/>
      <c r="N73" s="862"/>
      <c r="O73" s="862"/>
      <c r="P73" s="863"/>
      <c r="Q73" s="858">
        <v>125</v>
      </c>
      <c r="R73" s="819"/>
      <c r="S73" s="819"/>
      <c r="T73" s="819"/>
      <c r="U73" s="819"/>
      <c r="V73" s="819">
        <v>124</v>
      </c>
      <c r="W73" s="819"/>
      <c r="X73" s="819"/>
      <c r="Y73" s="819"/>
      <c r="Z73" s="819"/>
      <c r="AA73" s="819">
        <v>1</v>
      </c>
      <c r="AB73" s="819"/>
      <c r="AC73" s="819"/>
      <c r="AD73" s="819"/>
      <c r="AE73" s="819"/>
      <c r="AF73" s="819">
        <v>1</v>
      </c>
      <c r="AG73" s="819"/>
      <c r="AH73" s="819"/>
      <c r="AI73" s="819"/>
      <c r="AJ73" s="819"/>
      <c r="AK73" s="819" t="s">
        <v>533</v>
      </c>
      <c r="AL73" s="819"/>
      <c r="AM73" s="819"/>
      <c r="AN73" s="819"/>
      <c r="AO73" s="819"/>
      <c r="AP73" s="819" t="s">
        <v>533</v>
      </c>
      <c r="AQ73" s="819"/>
      <c r="AR73" s="819"/>
      <c r="AS73" s="819"/>
      <c r="AT73" s="819"/>
      <c r="AU73" s="819" t="s">
        <v>533</v>
      </c>
      <c r="AV73" s="819"/>
      <c r="AW73" s="819"/>
      <c r="AX73" s="819"/>
      <c r="AY73" s="819"/>
      <c r="AZ73" s="859"/>
      <c r="BA73" s="859"/>
      <c r="BB73" s="859"/>
      <c r="BC73" s="859"/>
      <c r="BD73" s="860"/>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543</v>
      </c>
      <c r="C74" s="862"/>
      <c r="D74" s="862"/>
      <c r="E74" s="862"/>
      <c r="F74" s="862"/>
      <c r="G74" s="862"/>
      <c r="H74" s="862"/>
      <c r="I74" s="862"/>
      <c r="J74" s="862"/>
      <c r="K74" s="862"/>
      <c r="L74" s="862"/>
      <c r="M74" s="862"/>
      <c r="N74" s="862"/>
      <c r="O74" s="862"/>
      <c r="P74" s="863"/>
      <c r="Q74" s="858">
        <v>4005</v>
      </c>
      <c r="R74" s="819"/>
      <c r="S74" s="819"/>
      <c r="T74" s="819"/>
      <c r="U74" s="819"/>
      <c r="V74" s="819">
        <v>3884</v>
      </c>
      <c r="W74" s="819"/>
      <c r="X74" s="819"/>
      <c r="Y74" s="819"/>
      <c r="Z74" s="819"/>
      <c r="AA74" s="819">
        <v>121</v>
      </c>
      <c r="AB74" s="819"/>
      <c r="AC74" s="819"/>
      <c r="AD74" s="819"/>
      <c r="AE74" s="819"/>
      <c r="AF74" s="819">
        <v>121</v>
      </c>
      <c r="AG74" s="819"/>
      <c r="AH74" s="819"/>
      <c r="AI74" s="819"/>
      <c r="AJ74" s="819"/>
      <c r="AK74" s="819">
        <v>165</v>
      </c>
      <c r="AL74" s="819"/>
      <c r="AM74" s="819"/>
      <c r="AN74" s="819"/>
      <c r="AO74" s="819"/>
      <c r="AP74" s="819" t="s">
        <v>533</v>
      </c>
      <c r="AQ74" s="819"/>
      <c r="AR74" s="819"/>
      <c r="AS74" s="819"/>
      <c r="AT74" s="819"/>
      <c r="AU74" s="819" t="s">
        <v>533</v>
      </c>
      <c r="AV74" s="819"/>
      <c r="AW74" s="819"/>
      <c r="AX74" s="819"/>
      <c r="AY74" s="819"/>
      <c r="AZ74" s="859"/>
      <c r="BA74" s="859"/>
      <c r="BB74" s="859"/>
      <c r="BC74" s="859"/>
      <c r="BD74" s="860"/>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544</v>
      </c>
      <c r="C75" s="862"/>
      <c r="D75" s="862"/>
      <c r="E75" s="862"/>
      <c r="F75" s="862"/>
      <c r="G75" s="862"/>
      <c r="H75" s="862"/>
      <c r="I75" s="862"/>
      <c r="J75" s="862"/>
      <c r="K75" s="862"/>
      <c r="L75" s="862"/>
      <c r="M75" s="862"/>
      <c r="N75" s="862"/>
      <c r="O75" s="862"/>
      <c r="P75" s="863"/>
      <c r="Q75" s="864">
        <v>665317</v>
      </c>
      <c r="R75" s="865"/>
      <c r="S75" s="865"/>
      <c r="T75" s="865"/>
      <c r="U75" s="818"/>
      <c r="V75" s="866">
        <v>642459</v>
      </c>
      <c r="W75" s="865"/>
      <c r="X75" s="865"/>
      <c r="Y75" s="865"/>
      <c r="Z75" s="818"/>
      <c r="AA75" s="866">
        <v>22858</v>
      </c>
      <c r="AB75" s="865"/>
      <c r="AC75" s="865"/>
      <c r="AD75" s="865"/>
      <c r="AE75" s="818"/>
      <c r="AF75" s="866">
        <v>22858</v>
      </c>
      <c r="AG75" s="865"/>
      <c r="AH75" s="865"/>
      <c r="AI75" s="865"/>
      <c r="AJ75" s="818"/>
      <c r="AK75" s="866">
        <v>8586</v>
      </c>
      <c r="AL75" s="865"/>
      <c r="AM75" s="865"/>
      <c r="AN75" s="865"/>
      <c r="AO75" s="818"/>
      <c r="AP75" s="866" t="s">
        <v>533</v>
      </c>
      <c r="AQ75" s="865"/>
      <c r="AR75" s="865"/>
      <c r="AS75" s="865"/>
      <c r="AT75" s="818"/>
      <c r="AU75" s="866" t="s">
        <v>533</v>
      </c>
      <c r="AV75" s="865"/>
      <c r="AW75" s="865"/>
      <c r="AX75" s="865"/>
      <c r="AY75" s="818"/>
      <c r="AZ75" s="859"/>
      <c r="BA75" s="859"/>
      <c r="BB75" s="859"/>
      <c r="BC75" s="859"/>
      <c r="BD75" s="860"/>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4"/>
      <c r="R76" s="865"/>
      <c r="S76" s="865"/>
      <c r="T76" s="865"/>
      <c r="U76" s="818"/>
      <c r="V76" s="866"/>
      <c r="W76" s="865"/>
      <c r="X76" s="865"/>
      <c r="Y76" s="865"/>
      <c r="Z76" s="818"/>
      <c r="AA76" s="866"/>
      <c r="AB76" s="865"/>
      <c r="AC76" s="865"/>
      <c r="AD76" s="865"/>
      <c r="AE76" s="818"/>
      <c r="AF76" s="866"/>
      <c r="AG76" s="865"/>
      <c r="AH76" s="865"/>
      <c r="AI76" s="865"/>
      <c r="AJ76" s="818"/>
      <c r="AK76" s="866"/>
      <c r="AL76" s="865"/>
      <c r="AM76" s="865"/>
      <c r="AN76" s="865"/>
      <c r="AO76" s="818"/>
      <c r="AP76" s="866"/>
      <c r="AQ76" s="865"/>
      <c r="AR76" s="865"/>
      <c r="AS76" s="865"/>
      <c r="AT76" s="818"/>
      <c r="AU76" s="866"/>
      <c r="AV76" s="865"/>
      <c r="AW76" s="865"/>
      <c r="AX76" s="865"/>
      <c r="AY76" s="818"/>
      <c r="AZ76" s="859"/>
      <c r="BA76" s="859"/>
      <c r="BB76" s="859"/>
      <c r="BC76" s="859"/>
      <c r="BD76" s="860"/>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4"/>
      <c r="R77" s="865"/>
      <c r="S77" s="865"/>
      <c r="T77" s="865"/>
      <c r="U77" s="818"/>
      <c r="V77" s="866"/>
      <c r="W77" s="865"/>
      <c r="X77" s="865"/>
      <c r="Y77" s="865"/>
      <c r="Z77" s="818"/>
      <c r="AA77" s="866"/>
      <c r="AB77" s="865"/>
      <c r="AC77" s="865"/>
      <c r="AD77" s="865"/>
      <c r="AE77" s="818"/>
      <c r="AF77" s="866"/>
      <c r="AG77" s="865"/>
      <c r="AH77" s="865"/>
      <c r="AI77" s="865"/>
      <c r="AJ77" s="818"/>
      <c r="AK77" s="866"/>
      <c r="AL77" s="865"/>
      <c r="AM77" s="865"/>
      <c r="AN77" s="865"/>
      <c r="AO77" s="818"/>
      <c r="AP77" s="866"/>
      <c r="AQ77" s="865"/>
      <c r="AR77" s="865"/>
      <c r="AS77" s="865"/>
      <c r="AT77" s="818"/>
      <c r="AU77" s="866"/>
      <c r="AV77" s="865"/>
      <c r="AW77" s="865"/>
      <c r="AX77" s="865"/>
      <c r="AY77" s="818"/>
      <c r="AZ77" s="859"/>
      <c r="BA77" s="859"/>
      <c r="BB77" s="859"/>
      <c r="BC77" s="859"/>
      <c r="BD77" s="860"/>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58"/>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59"/>
      <c r="BA78" s="859"/>
      <c r="BB78" s="859"/>
      <c r="BC78" s="859"/>
      <c r="BD78" s="860"/>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58"/>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59"/>
      <c r="BA79" s="859"/>
      <c r="BB79" s="859"/>
      <c r="BC79" s="859"/>
      <c r="BD79" s="860"/>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58"/>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59"/>
      <c r="BA80" s="859"/>
      <c r="BB80" s="859"/>
      <c r="BC80" s="859"/>
      <c r="BD80" s="860"/>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58"/>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59"/>
      <c r="BA81" s="859"/>
      <c r="BB81" s="859"/>
      <c r="BC81" s="859"/>
      <c r="BD81" s="860"/>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58"/>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59"/>
      <c r="BA82" s="859"/>
      <c r="BB82" s="859"/>
      <c r="BC82" s="859"/>
      <c r="BD82" s="860"/>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58"/>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59"/>
      <c r="BA83" s="859"/>
      <c r="BB83" s="859"/>
      <c r="BC83" s="859"/>
      <c r="BD83" s="860"/>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58"/>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59"/>
      <c r="BA84" s="859"/>
      <c r="BB84" s="859"/>
      <c r="BC84" s="859"/>
      <c r="BD84" s="860"/>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58"/>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59"/>
      <c r="BA85" s="859"/>
      <c r="BB85" s="859"/>
      <c r="BC85" s="859"/>
      <c r="BD85" s="860"/>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58"/>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59"/>
      <c r="BA86" s="859"/>
      <c r="BB86" s="859"/>
      <c r="BC86" s="859"/>
      <c r="BD86" s="860"/>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8" t="s">
        <v>396</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AF68+AF69+AF70+AF71+AF72+AF73+AF74+AF75</f>
        <v>25283</v>
      </c>
      <c r="AG88" s="830"/>
      <c r="AH88" s="830"/>
      <c r="AI88" s="830"/>
      <c r="AJ88" s="830"/>
      <c r="AK88" s="827"/>
      <c r="AL88" s="827"/>
      <c r="AM88" s="827"/>
      <c r="AN88" s="827"/>
      <c r="AO88" s="827"/>
      <c r="AP88" s="830">
        <f>AP68+AP69</f>
        <v>1412</v>
      </c>
      <c r="AQ88" s="830"/>
      <c r="AR88" s="830"/>
      <c r="AS88" s="830"/>
      <c r="AT88" s="830"/>
      <c r="AU88" s="830">
        <f>AU68+AU69</f>
        <v>484</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397</v>
      </c>
      <c r="BS102" s="779"/>
      <c r="BT102" s="779"/>
      <c r="BU102" s="779"/>
      <c r="BV102" s="779"/>
      <c r="BW102" s="779"/>
      <c r="BX102" s="779"/>
      <c r="BY102" s="779"/>
      <c r="BZ102" s="779"/>
      <c r="CA102" s="779"/>
      <c r="CB102" s="779"/>
      <c r="CC102" s="779"/>
      <c r="CD102" s="779"/>
      <c r="CE102" s="779"/>
      <c r="CF102" s="779"/>
      <c r="CG102" s="780"/>
      <c r="CH102" s="874"/>
      <c r="CI102" s="875"/>
      <c r="CJ102" s="875"/>
      <c r="CK102" s="875"/>
      <c r="CL102" s="876"/>
      <c r="CM102" s="874"/>
      <c r="CN102" s="875"/>
      <c r="CO102" s="875"/>
      <c r="CP102" s="875"/>
      <c r="CQ102" s="876"/>
      <c r="CR102" s="877">
        <v>54</v>
      </c>
      <c r="CS102" s="838"/>
      <c r="CT102" s="838"/>
      <c r="CU102" s="838"/>
      <c r="CV102" s="878"/>
      <c r="CW102" s="877"/>
      <c r="CX102" s="838"/>
      <c r="CY102" s="838"/>
      <c r="CZ102" s="838"/>
      <c r="DA102" s="878"/>
      <c r="DB102" s="877"/>
      <c r="DC102" s="838"/>
      <c r="DD102" s="838"/>
      <c r="DE102" s="838"/>
      <c r="DF102" s="878"/>
      <c r="DG102" s="877"/>
      <c r="DH102" s="838"/>
      <c r="DI102" s="838"/>
      <c r="DJ102" s="838"/>
      <c r="DK102" s="878"/>
      <c r="DL102" s="877"/>
      <c r="DM102" s="838"/>
      <c r="DN102" s="838"/>
      <c r="DO102" s="838"/>
      <c r="DP102" s="878"/>
      <c r="DQ102" s="877"/>
      <c r="DR102" s="838"/>
      <c r="DS102" s="838"/>
      <c r="DT102" s="838"/>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398</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399</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402</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403</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404</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405</v>
      </c>
      <c r="AB109" s="880"/>
      <c r="AC109" s="880"/>
      <c r="AD109" s="880"/>
      <c r="AE109" s="881"/>
      <c r="AF109" s="879" t="s">
        <v>287</v>
      </c>
      <c r="AG109" s="880"/>
      <c r="AH109" s="880"/>
      <c r="AI109" s="880"/>
      <c r="AJ109" s="881"/>
      <c r="AK109" s="879" t="s">
        <v>286</v>
      </c>
      <c r="AL109" s="880"/>
      <c r="AM109" s="880"/>
      <c r="AN109" s="880"/>
      <c r="AO109" s="881"/>
      <c r="AP109" s="879" t="s">
        <v>406</v>
      </c>
      <c r="AQ109" s="880"/>
      <c r="AR109" s="880"/>
      <c r="AS109" s="880"/>
      <c r="AT109" s="882"/>
      <c r="AU109" s="901" t="s">
        <v>404</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405</v>
      </c>
      <c r="BR109" s="880"/>
      <c r="BS109" s="880"/>
      <c r="BT109" s="880"/>
      <c r="BU109" s="881"/>
      <c r="BV109" s="879" t="s">
        <v>287</v>
      </c>
      <c r="BW109" s="880"/>
      <c r="BX109" s="880"/>
      <c r="BY109" s="880"/>
      <c r="BZ109" s="881"/>
      <c r="CA109" s="879" t="s">
        <v>286</v>
      </c>
      <c r="CB109" s="880"/>
      <c r="CC109" s="880"/>
      <c r="CD109" s="880"/>
      <c r="CE109" s="881"/>
      <c r="CF109" s="902" t="s">
        <v>406</v>
      </c>
      <c r="CG109" s="902"/>
      <c r="CH109" s="902"/>
      <c r="CI109" s="902"/>
      <c r="CJ109" s="902"/>
      <c r="CK109" s="879" t="s">
        <v>407</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405</v>
      </c>
      <c r="DH109" s="880"/>
      <c r="DI109" s="880"/>
      <c r="DJ109" s="880"/>
      <c r="DK109" s="881"/>
      <c r="DL109" s="879" t="s">
        <v>287</v>
      </c>
      <c r="DM109" s="880"/>
      <c r="DN109" s="880"/>
      <c r="DO109" s="880"/>
      <c r="DP109" s="881"/>
      <c r="DQ109" s="879" t="s">
        <v>286</v>
      </c>
      <c r="DR109" s="880"/>
      <c r="DS109" s="880"/>
      <c r="DT109" s="880"/>
      <c r="DU109" s="881"/>
      <c r="DV109" s="879" t="s">
        <v>406</v>
      </c>
      <c r="DW109" s="880"/>
      <c r="DX109" s="880"/>
      <c r="DY109" s="880"/>
      <c r="DZ109" s="882"/>
    </row>
    <row r="110" spans="1:131" s="197" customFormat="1" ht="26.25" customHeight="1">
      <c r="A110" s="883" t="s">
        <v>408</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1173377</v>
      </c>
      <c r="AB110" s="887"/>
      <c r="AC110" s="887"/>
      <c r="AD110" s="887"/>
      <c r="AE110" s="888"/>
      <c r="AF110" s="889">
        <v>1144215</v>
      </c>
      <c r="AG110" s="887"/>
      <c r="AH110" s="887"/>
      <c r="AI110" s="887"/>
      <c r="AJ110" s="888"/>
      <c r="AK110" s="889">
        <v>1141667</v>
      </c>
      <c r="AL110" s="887"/>
      <c r="AM110" s="887"/>
      <c r="AN110" s="887"/>
      <c r="AO110" s="888"/>
      <c r="AP110" s="890">
        <v>27.1</v>
      </c>
      <c r="AQ110" s="891"/>
      <c r="AR110" s="891"/>
      <c r="AS110" s="891"/>
      <c r="AT110" s="892"/>
      <c r="AU110" s="893" t="s">
        <v>60</v>
      </c>
      <c r="AV110" s="894"/>
      <c r="AW110" s="894"/>
      <c r="AX110" s="894"/>
      <c r="AY110" s="895"/>
      <c r="AZ110" s="940" t="s">
        <v>409</v>
      </c>
      <c r="BA110" s="884"/>
      <c r="BB110" s="884"/>
      <c r="BC110" s="884"/>
      <c r="BD110" s="884"/>
      <c r="BE110" s="884"/>
      <c r="BF110" s="884"/>
      <c r="BG110" s="884"/>
      <c r="BH110" s="884"/>
      <c r="BI110" s="884"/>
      <c r="BJ110" s="884"/>
      <c r="BK110" s="884"/>
      <c r="BL110" s="884"/>
      <c r="BM110" s="884"/>
      <c r="BN110" s="884"/>
      <c r="BO110" s="884"/>
      <c r="BP110" s="885"/>
      <c r="BQ110" s="926">
        <v>10195179</v>
      </c>
      <c r="BR110" s="927"/>
      <c r="BS110" s="927"/>
      <c r="BT110" s="927"/>
      <c r="BU110" s="927"/>
      <c r="BV110" s="927">
        <v>9834305</v>
      </c>
      <c r="BW110" s="927"/>
      <c r="BX110" s="927"/>
      <c r="BY110" s="927"/>
      <c r="BZ110" s="927"/>
      <c r="CA110" s="927">
        <v>10348977</v>
      </c>
      <c r="CB110" s="927"/>
      <c r="CC110" s="927"/>
      <c r="CD110" s="927"/>
      <c r="CE110" s="927"/>
      <c r="CF110" s="941">
        <v>246</v>
      </c>
      <c r="CG110" s="942"/>
      <c r="CH110" s="942"/>
      <c r="CI110" s="942"/>
      <c r="CJ110" s="942"/>
      <c r="CK110" s="943" t="s">
        <v>410</v>
      </c>
      <c r="CL110" s="944"/>
      <c r="CM110" s="923" t="s">
        <v>411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6"/>
      <c r="AV111" s="897"/>
      <c r="AW111" s="897"/>
      <c r="AX111" s="897"/>
      <c r="AY111" s="898"/>
      <c r="AZ111" s="949" t="s">
        <v>413</v>
      </c>
      <c r="BA111" s="950"/>
      <c r="BB111" s="950"/>
      <c r="BC111" s="950"/>
      <c r="BD111" s="950"/>
      <c r="BE111" s="950"/>
      <c r="BF111" s="950"/>
      <c r="BG111" s="950"/>
      <c r="BH111" s="950"/>
      <c r="BI111" s="950"/>
      <c r="BJ111" s="950"/>
      <c r="BK111" s="950"/>
      <c r="BL111" s="950"/>
      <c r="BM111" s="950"/>
      <c r="BN111" s="950"/>
      <c r="BO111" s="950"/>
      <c r="BP111" s="951"/>
      <c r="BQ111" s="916">
        <v>158092</v>
      </c>
      <c r="BR111" s="917"/>
      <c r="BS111" s="917"/>
      <c r="BT111" s="917"/>
      <c r="BU111" s="917"/>
      <c r="BV111" s="917">
        <v>116881</v>
      </c>
      <c r="BW111" s="917"/>
      <c r="BX111" s="917"/>
      <c r="BY111" s="917"/>
      <c r="BZ111" s="917"/>
      <c r="CA111" s="917">
        <v>85711</v>
      </c>
      <c r="CB111" s="917"/>
      <c r="CC111" s="917"/>
      <c r="CD111" s="917"/>
      <c r="CE111" s="917"/>
      <c r="CF111" s="911">
        <v>2</v>
      </c>
      <c r="CG111" s="912"/>
      <c r="CH111" s="912"/>
      <c r="CI111" s="912"/>
      <c r="CJ111" s="912"/>
      <c r="CK111" s="945"/>
      <c r="CL111" s="946"/>
      <c r="CM111" s="913" t="s">
        <v>414</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111</v>
      </c>
      <c r="DH111" s="917"/>
      <c r="DI111" s="917"/>
      <c r="DJ111" s="917"/>
      <c r="DK111" s="917"/>
      <c r="DL111" s="917" t="s">
        <v>111</v>
      </c>
      <c r="DM111" s="917"/>
      <c r="DN111" s="917"/>
      <c r="DO111" s="917"/>
      <c r="DP111" s="917"/>
      <c r="DQ111" s="917" t="s">
        <v>111</v>
      </c>
      <c r="DR111" s="917"/>
      <c r="DS111" s="917"/>
      <c r="DT111" s="917"/>
      <c r="DU111" s="917"/>
      <c r="DV111" s="918" t="s">
        <v>111</v>
      </c>
      <c r="DW111" s="918"/>
      <c r="DX111" s="918"/>
      <c r="DY111" s="918"/>
      <c r="DZ111" s="919"/>
    </row>
    <row r="112" spans="1:131" s="197" customFormat="1" ht="26.25" customHeight="1">
      <c r="A112" s="952" t="s">
        <v>415</v>
      </c>
      <c r="B112" s="953"/>
      <c r="C112" s="950" t="s">
        <v>416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20" t="s">
        <v>111</v>
      </c>
      <c r="AB112" s="921"/>
      <c r="AC112" s="921"/>
      <c r="AD112" s="921"/>
      <c r="AE112" s="922"/>
      <c r="AF112" s="958" t="s">
        <v>111</v>
      </c>
      <c r="AG112" s="921"/>
      <c r="AH112" s="921"/>
      <c r="AI112" s="921"/>
      <c r="AJ112" s="922"/>
      <c r="AK112" s="958" t="s">
        <v>111</v>
      </c>
      <c r="AL112" s="921"/>
      <c r="AM112" s="921"/>
      <c r="AN112" s="921"/>
      <c r="AO112" s="922"/>
      <c r="AP112" s="959" t="s">
        <v>111</v>
      </c>
      <c r="AQ112" s="960"/>
      <c r="AR112" s="960"/>
      <c r="AS112" s="960"/>
      <c r="AT112" s="961"/>
      <c r="AU112" s="896"/>
      <c r="AV112" s="897"/>
      <c r="AW112" s="897"/>
      <c r="AX112" s="897"/>
      <c r="AY112" s="898"/>
      <c r="AZ112" s="949" t="s">
        <v>417</v>
      </c>
      <c r="BA112" s="950"/>
      <c r="BB112" s="950"/>
      <c r="BC112" s="950"/>
      <c r="BD112" s="950"/>
      <c r="BE112" s="950"/>
      <c r="BF112" s="950"/>
      <c r="BG112" s="950"/>
      <c r="BH112" s="950"/>
      <c r="BI112" s="950"/>
      <c r="BJ112" s="950"/>
      <c r="BK112" s="950"/>
      <c r="BL112" s="950"/>
      <c r="BM112" s="950"/>
      <c r="BN112" s="950"/>
      <c r="BO112" s="950"/>
      <c r="BP112" s="951"/>
      <c r="BQ112" s="916">
        <v>7311697</v>
      </c>
      <c r="BR112" s="917"/>
      <c r="BS112" s="917"/>
      <c r="BT112" s="917"/>
      <c r="BU112" s="917"/>
      <c r="BV112" s="917">
        <v>6543852</v>
      </c>
      <c r="BW112" s="917"/>
      <c r="BX112" s="917"/>
      <c r="BY112" s="917"/>
      <c r="BZ112" s="917"/>
      <c r="CA112" s="917">
        <v>6400608</v>
      </c>
      <c r="CB112" s="917"/>
      <c r="CC112" s="917"/>
      <c r="CD112" s="917"/>
      <c r="CE112" s="917"/>
      <c r="CF112" s="911">
        <v>152.1</v>
      </c>
      <c r="CG112" s="912"/>
      <c r="CH112" s="912"/>
      <c r="CI112" s="912"/>
      <c r="CJ112" s="912"/>
      <c r="CK112" s="945"/>
      <c r="CL112" s="946"/>
      <c r="CM112" s="913" t="s">
        <v>418</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111</v>
      </c>
      <c r="DH112" s="917"/>
      <c r="DI112" s="917"/>
      <c r="DJ112" s="917"/>
      <c r="DK112" s="917"/>
      <c r="DL112" s="917" t="s">
        <v>111</v>
      </c>
      <c r="DM112" s="917"/>
      <c r="DN112" s="917"/>
      <c r="DO112" s="917"/>
      <c r="DP112" s="917"/>
      <c r="DQ112" s="917" t="s">
        <v>111</v>
      </c>
      <c r="DR112" s="917"/>
      <c r="DS112" s="917"/>
      <c r="DT112" s="917"/>
      <c r="DU112" s="917"/>
      <c r="DV112" s="918" t="s">
        <v>111</v>
      </c>
      <c r="DW112" s="918"/>
      <c r="DX112" s="918"/>
      <c r="DY112" s="918"/>
      <c r="DZ112" s="919"/>
    </row>
    <row r="113" spans="1:130" s="197" customFormat="1" ht="26.25" customHeight="1">
      <c r="A113" s="954"/>
      <c r="B113" s="955"/>
      <c r="C113" s="950" t="s">
        <v>419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618180</v>
      </c>
      <c r="AB113" s="934"/>
      <c r="AC113" s="934"/>
      <c r="AD113" s="934"/>
      <c r="AE113" s="935"/>
      <c r="AF113" s="936">
        <v>600899</v>
      </c>
      <c r="AG113" s="934"/>
      <c r="AH113" s="934"/>
      <c r="AI113" s="934"/>
      <c r="AJ113" s="935"/>
      <c r="AK113" s="936">
        <v>593588</v>
      </c>
      <c r="AL113" s="934"/>
      <c r="AM113" s="934"/>
      <c r="AN113" s="934"/>
      <c r="AO113" s="935"/>
      <c r="AP113" s="937">
        <v>14.1</v>
      </c>
      <c r="AQ113" s="938"/>
      <c r="AR113" s="938"/>
      <c r="AS113" s="938"/>
      <c r="AT113" s="939"/>
      <c r="AU113" s="896"/>
      <c r="AV113" s="897"/>
      <c r="AW113" s="897"/>
      <c r="AX113" s="897"/>
      <c r="AY113" s="898"/>
      <c r="AZ113" s="949" t="s">
        <v>420</v>
      </c>
      <c r="BA113" s="950"/>
      <c r="BB113" s="950"/>
      <c r="BC113" s="950"/>
      <c r="BD113" s="950"/>
      <c r="BE113" s="950"/>
      <c r="BF113" s="950"/>
      <c r="BG113" s="950"/>
      <c r="BH113" s="950"/>
      <c r="BI113" s="950"/>
      <c r="BJ113" s="950"/>
      <c r="BK113" s="950"/>
      <c r="BL113" s="950"/>
      <c r="BM113" s="950"/>
      <c r="BN113" s="950"/>
      <c r="BO113" s="950"/>
      <c r="BP113" s="951"/>
      <c r="BQ113" s="916">
        <v>761252</v>
      </c>
      <c r="BR113" s="917"/>
      <c r="BS113" s="917"/>
      <c r="BT113" s="917"/>
      <c r="BU113" s="917"/>
      <c r="BV113" s="917">
        <v>627141</v>
      </c>
      <c r="BW113" s="917"/>
      <c r="BX113" s="917"/>
      <c r="BY113" s="917"/>
      <c r="BZ113" s="917"/>
      <c r="CA113" s="917">
        <v>483920</v>
      </c>
      <c r="CB113" s="917"/>
      <c r="CC113" s="917"/>
      <c r="CD113" s="917"/>
      <c r="CE113" s="917"/>
      <c r="CF113" s="911">
        <v>11.5</v>
      </c>
      <c r="CG113" s="912"/>
      <c r="CH113" s="912"/>
      <c r="CI113" s="912"/>
      <c r="CJ113" s="912"/>
      <c r="CK113" s="945"/>
      <c r="CL113" s="946"/>
      <c r="CM113" s="913" t="s">
        <v>421</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20" t="s">
        <v>111</v>
      </c>
      <c r="DH113" s="921"/>
      <c r="DI113" s="921"/>
      <c r="DJ113" s="921"/>
      <c r="DK113" s="922"/>
      <c r="DL113" s="958" t="s">
        <v>111</v>
      </c>
      <c r="DM113" s="921"/>
      <c r="DN113" s="921"/>
      <c r="DO113" s="921"/>
      <c r="DP113" s="922"/>
      <c r="DQ113" s="958" t="s">
        <v>111</v>
      </c>
      <c r="DR113" s="921"/>
      <c r="DS113" s="921"/>
      <c r="DT113" s="921"/>
      <c r="DU113" s="922"/>
      <c r="DV113" s="959" t="s">
        <v>111</v>
      </c>
      <c r="DW113" s="960"/>
      <c r="DX113" s="960"/>
      <c r="DY113" s="960"/>
      <c r="DZ113" s="961"/>
    </row>
    <row r="114" spans="1:130" s="197" customFormat="1" ht="26.25" customHeight="1">
      <c r="A114" s="954"/>
      <c r="B114" s="955"/>
      <c r="C114" s="950" t="s">
        <v>422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20">
        <v>137811</v>
      </c>
      <c r="AB114" s="921"/>
      <c r="AC114" s="921"/>
      <c r="AD114" s="921"/>
      <c r="AE114" s="922"/>
      <c r="AF114" s="958">
        <v>141345</v>
      </c>
      <c r="AG114" s="921"/>
      <c r="AH114" s="921"/>
      <c r="AI114" s="921"/>
      <c r="AJ114" s="922"/>
      <c r="AK114" s="958">
        <v>149078</v>
      </c>
      <c r="AL114" s="921"/>
      <c r="AM114" s="921"/>
      <c r="AN114" s="921"/>
      <c r="AO114" s="922"/>
      <c r="AP114" s="959">
        <v>3.5</v>
      </c>
      <c r="AQ114" s="960"/>
      <c r="AR114" s="960"/>
      <c r="AS114" s="960"/>
      <c r="AT114" s="961"/>
      <c r="AU114" s="896"/>
      <c r="AV114" s="897"/>
      <c r="AW114" s="897"/>
      <c r="AX114" s="897"/>
      <c r="AY114" s="898"/>
      <c r="AZ114" s="949" t="s">
        <v>423</v>
      </c>
      <c r="BA114" s="950"/>
      <c r="BB114" s="950"/>
      <c r="BC114" s="950"/>
      <c r="BD114" s="950"/>
      <c r="BE114" s="950"/>
      <c r="BF114" s="950"/>
      <c r="BG114" s="950"/>
      <c r="BH114" s="950"/>
      <c r="BI114" s="950"/>
      <c r="BJ114" s="950"/>
      <c r="BK114" s="950"/>
      <c r="BL114" s="950"/>
      <c r="BM114" s="950"/>
      <c r="BN114" s="950"/>
      <c r="BO114" s="950"/>
      <c r="BP114" s="951"/>
      <c r="BQ114" s="916">
        <v>363787</v>
      </c>
      <c r="BR114" s="917"/>
      <c r="BS114" s="917"/>
      <c r="BT114" s="917"/>
      <c r="BU114" s="917"/>
      <c r="BV114" s="917">
        <v>175498</v>
      </c>
      <c r="BW114" s="917"/>
      <c r="BX114" s="917"/>
      <c r="BY114" s="917"/>
      <c r="BZ114" s="917"/>
      <c r="CA114" s="917">
        <v>195459</v>
      </c>
      <c r="CB114" s="917"/>
      <c r="CC114" s="917"/>
      <c r="CD114" s="917"/>
      <c r="CE114" s="917"/>
      <c r="CF114" s="911">
        <v>4.5999999999999996</v>
      </c>
      <c r="CG114" s="912"/>
      <c r="CH114" s="912"/>
      <c r="CI114" s="912"/>
      <c r="CJ114" s="912"/>
      <c r="CK114" s="945"/>
      <c r="CL114" s="946"/>
      <c r="CM114" s="913" t="s">
        <v>424</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20" t="s">
        <v>111</v>
      </c>
      <c r="DH114" s="921"/>
      <c r="DI114" s="921"/>
      <c r="DJ114" s="921"/>
      <c r="DK114" s="922"/>
      <c r="DL114" s="958" t="s">
        <v>111</v>
      </c>
      <c r="DM114" s="921"/>
      <c r="DN114" s="921"/>
      <c r="DO114" s="921"/>
      <c r="DP114" s="922"/>
      <c r="DQ114" s="958" t="s">
        <v>111</v>
      </c>
      <c r="DR114" s="921"/>
      <c r="DS114" s="921"/>
      <c r="DT114" s="921"/>
      <c r="DU114" s="922"/>
      <c r="DV114" s="959" t="s">
        <v>111</v>
      </c>
      <c r="DW114" s="960"/>
      <c r="DX114" s="960"/>
      <c r="DY114" s="960"/>
      <c r="DZ114" s="961"/>
    </row>
    <row r="115" spans="1:130" s="197" customFormat="1" ht="26.25" customHeight="1">
      <c r="A115" s="954"/>
      <c r="B115" s="955"/>
      <c r="C115" s="950" t="s">
        <v>425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1043</v>
      </c>
      <c r="AB115" s="934"/>
      <c r="AC115" s="934"/>
      <c r="AD115" s="934"/>
      <c r="AE115" s="935"/>
      <c r="AF115" s="936">
        <v>1013</v>
      </c>
      <c r="AG115" s="934"/>
      <c r="AH115" s="934"/>
      <c r="AI115" s="934"/>
      <c r="AJ115" s="935"/>
      <c r="AK115" s="936">
        <v>412</v>
      </c>
      <c r="AL115" s="934"/>
      <c r="AM115" s="934"/>
      <c r="AN115" s="934"/>
      <c r="AO115" s="935"/>
      <c r="AP115" s="937">
        <v>0</v>
      </c>
      <c r="AQ115" s="938"/>
      <c r="AR115" s="938"/>
      <c r="AS115" s="938"/>
      <c r="AT115" s="939"/>
      <c r="AU115" s="896"/>
      <c r="AV115" s="897"/>
      <c r="AW115" s="897"/>
      <c r="AX115" s="897"/>
      <c r="AY115" s="898"/>
      <c r="AZ115" s="949" t="s">
        <v>426</v>
      </c>
      <c r="BA115" s="950"/>
      <c r="BB115" s="950"/>
      <c r="BC115" s="950"/>
      <c r="BD115" s="950"/>
      <c r="BE115" s="950"/>
      <c r="BF115" s="950"/>
      <c r="BG115" s="950"/>
      <c r="BH115" s="950"/>
      <c r="BI115" s="950"/>
      <c r="BJ115" s="950"/>
      <c r="BK115" s="950"/>
      <c r="BL115" s="950"/>
      <c r="BM115" s="950"/>
      <c r="BN115" s="950"/>
      <c r="BO115" s="950"/>
      <c r="BP115" s="951"/>
      <c r="BQ115" s="916" t="s">
        <v>111</v>
      </c>
      <c r="BR115" s="917"/>
      <c r="BS115" s="917"/>
      <c r="BT115" s="917"/>
      <c r="BU115" s="917"/>
      <c r="BV115" s="917" t="s">
        <v>111</v>
      </c>
      <c r="BW115" s="917"/>
      <c r="BX115" s="917"/>
      <c r="BY115" s="917"/>
      <c r="BZ115" s="917"/>
      <c r="CA115" s="917" t="s">
        <v>111</v>
      </c>
      <c r="CB115" s="917"/>
      <c r="CC115" s="917"/>
      <c r="CD115" s="917"/>
      <c r="CE115" s="917"/>
      <c r="CF115" s="911" t="s">
        <v>111</v>
      </c>
      <c r="CG115" s="912"/>
      <c r="CH115" s="912"/>
      <c r="CI115" s="912"/>
      <c r="CJ115" s="912"/>
      <c r="CK115" s="945"/>
      <c r="CL115" s="946"/>
      <c r="CM115" s="949" t="s">
        <v>427</v>
      </c>
      <c r="CN115" s="964"/>
      <c r="CO115" s="964"/>
      <c r="CP115" s="964"/>
      <c r="CQ115" s="964"/>
      <c r="CR115" s="964"/>
      <c r="CS115" s="964"/>
      <c r="CT115" s="964"/>
      <c r="CU115" s="964"/>
      <c r="CV115" s="964"/>
      <c r="CW115" s="964"/>
      <c r="CX115" s="964"/>
      <c r="CY115" s="964"/>
      <c r="CZ115" s="964"/>
      <c r="DA115" s="964"/>
      <c r="DB115" s="964"/>
      <c r="DC115" s="964"/>
      <c r="DD115" s="964"/>
      <c r="DE115" s="964"/>
      <c r="DF115" s="951"/>
      <c r="DG115" s="920" t="s">
        <v>111</v>
      </c>
      <c r="DH115" s="921"/>
      <c r="DI115" s="921"/>
      <c r="DJ115" s="921"/>
      <c r="DK115" s="922"/>
      <c r="DL115" s="958" t="s">
        <v>111</v>
      </c>
      <c r="DM115" s="921"/>
      <c r="DN115" s="921"/>
      <c r="DO115" s="921"/>
      <c r="DP115" s="922"/>
      <c r="DQ115" s="958" t="s">
        <v>111</v>
      </c>
      <c r="DR115" s="921"/>
      <c r="DS115" s="921"/>
      <c r="DT115" s="921"/>
      <c r="DU115" s="922"/>
      <c r="DV115" s="959" t="s">
        <v>111</v>
      </c>
      <c r="DW115" s="960"/>
      <c r="DX115" s="960"/>
      <c r="DY115" s="960"/>
      <c r="DZ115" s="961"/>
    </row>
    <row r="116" spans="1:130" s="197" customFormat="1" ht="26.25" customHeight="1">
      <c r="A116" s="956"/>
      <c r="B116" s="957"/>
      <c r="C116" s="962" t="s">
        <v>428</v>
      </c>
      <c r="D116" s="962"/>
      <c r="E116" s="962"/>
      <c r="F116" s="962"/>
      <c r="G116" s="962"/>
      <c r="H116" s="962"/>
      <c r="I116" s="962"/>
      <c r="J116" s="962"/>
      <c r="K116" s="962"/>
      <c r="L116" s="962"/>
      <c r="M116" s="962"/>
      <c r="N116" s="962"/>
      <c r="O116" s="962"/>
      <c r="P116" s="962"/>
      <c r="Q116" s="962"/>
      <c r="R116" s="962"/>
      <c r="S116" s="962"/>
      <c r="T116" s="962"/>
      <c r="U116" s="962"/>
      <c r="V116" s="962"/>
      <c r="W116" s="962"/>
      <c r="X116" s="962"/>
      <c r="Y116" s="962"/>
      <c r="Z116" s="963"/>
      <c r="AA116" s="920">
        <v>93</v>
      </c>
      <c r="AB116" s="921"/>
      <c r="AC116" s="921"/>
      <c r="AD116" s="921"/>
      <c r="AE116" s="922"/>
      <c r="AF116" s="958">
        <v>277</v>
      </c>
      <c r="AG116" s="921"/>
      <c r="AH116" s="921"/>
      <c r="AI116" s="921"/>
      <c r="AJ116" s="922"/>
      <c r="AK116" s="958">
        <v>257</v>
      </c>
      <c r="AL116" s="921"/>
      <c r="AM116" s="921"/>
      <c r="AN116" s="921"/>
      <c r="AO116" s="922"/>
      <c r="AP116" s="959">
        <v>0</v>
      </c>
      <c r="AQ116" s="960"/>
      <c r="AR116" s="960"/>
      <c r="AS116" s="960"/>
      <c r="AT116" s="961"/>
      <c r="AU116" s="896"/>
      <c r="AV116" s="897"/>
      <c r="AW116" s="897"/>
      <c r="AX116" s="897"/>
      <c r="AY116" s="898"/>
      <c r="AZ116" s="949" t="s">
        <v>429</v>
      </c>
      <c r="BA116" s="950"/>
      <c r="BB116" s="950"/>
      <c r="BC116" s="950"/>
      <c r="BD116" s="950"/>
      <c r="BE116" s="950"/>
      <c r="BF116" s="950"/>
      <c r="BG116" s="950"/>
      <c r="BH116" s="950"/>
      <c r="BI116" s="950"/>
      <c r="BJ116" s="950"/>
      <c r="BK116" s="950"/>
      <c r="BL116" s="950"/>
      <c r="BM116" s="950"/>
      <c r="BN116" s="950"/>
      <c r="BO116" s="950"/>
      <c r="BP116" s="951"/>
      <c r="BQ116" s="916" t="s">
        <v>111</v>
      </c>
      <c r="BR116" s="917"/>
      <c r="BS116" s="917"/>
      <c r="BT116" s="917"/>
      <c r="BU116" s="917"/>
      <c r="BV116" s="917" t="s">
        <v>111</v>
      </c>
      <c r="BW116" s="917"/>
      <c r="BX116" s="917"/>
      <c r="BY116" s="917"/>
      <c r="BZ116" s="917"/>
      <c r="CA116" s="917" t="s">
        <v>111</v>
      </c>
      <c r="CB116" s="917"/>
      <c r="CC116" s="917"/>
      <c r="CD116" s="917"/>
      <c r="CE116" s="917"/>
      <c r="CF116" s="911" t="s">
        <v>111</v>
      </c>
      <c r="CG116" s="912"/>
      <c r="CH116" s="912"/>
      <c r="CI116" s="912"/>
      <c r="CJ116" s="912"/>
      <c r="CK116" s="945"/>
      <c r="CL116" s="946"/>
      <c r="CM116" s="913" t="s">
        <v>430</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20">
        <v>2610</v>
      </c>
      <c r="DH116" s="921"/>
      <c r="DI116" s="921"/>
      <c r="DJ116" s="921"/>
      <c r="DK116" s="922"/>
      <c r="DL116" s="958">
        <v>1597</v>
      </c>
      <c r="DM116" s="921"/>
      <c r="DN116" s="921"/>
      <c r="DO116" s="921"/>
      <c r="DP116" s="922"/>
      <c r="DQ116" s="958">
        <v>1185</v>
      </c>
      <c r="DR116" s="921"/>
      <c r="DS116" s="921"/>
      <c r="DT116" s="921"/>
      <c r="DU116" s="922"/>
      <c r="DV116" s="959">
        <v>0</v>
      </c>
      <c r="DW116" s="960"/>
      <c r="DX116" s="960"/>
      <c r="DY116" s="960"/>
      <c r="DZ116" s="961"/>
    </row>
    <row r="117" spans="1:130" s="197" customFormat="1" ht="26.25" customHeight="1">
      <c r="A117" s="901" t="s">
        <v>169</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8" t="s">
        <v>431</v>
      </c>
      <c r="Z117" s="881"/>
      <c r="AA117" s="973">
        <v>1930504</v>
      </c>
      <c r="AB117" s="974"/>
      <c r="AC117" s="974"/>
      <c r="AD117" s="974"/>
      <c r="AE117" s="975"/>
      <c r="AF117" s="976">
        <v>1887749</v>
      </c>
      <c r="AG117" s="974"/>
      <c r="AH117" s="974"/>
      <c r="AI117" s="974"/>
      <c r="AJ117" s="975"/>
      <c r="AK117" s="976">
        <v>1885002</v>
      </c>
      <c r="AL117" s="974"/>
      <c r="AM117" s="974"/>
      <c r="AN117" s="974"/>
      <c r="AO117" s="975"/>
      <c r="AP117" s="977"/>
      <c r="AQ117" s="978"/>
      <c r="AR117" s="978"/>
      <c r="AS117" s="978"/>
      <c r="AT117" s="979"/>
      <c r="AU117" s="896"/>
      <c r="AV117" s="897"/>
      <c r="AW117" s="897"/>
      <c r="AX117" s="897"/>
      <c r="AY117" s="898"/>
      <c r="AZ117" s="970" t="s">
        <v>432</v>
      </c>
      <c r="BA117" s="962"/>
      <c r="BB117" s="962"/>
      <c r="BC117" s="962"/>
      <c r="BD117" s="962"/>
      <c r="BE117" s="962"/>
      <c r="BF117" s="962"/>
      <c r="BG117" s="962"/>
      <c r="BH117" s="962"/>
      <c r="BI117" s="962"/>
      <c r="BJ117" s="962"/>
      <c r="BK117" s="962"/>
      <c r="BL117" s="962"/>
      <c r="BM117" s="962"/>
      <c r="BN117" s="962"/>
      <c r="BO117" s="962"/>
      <c r="BP117" s="963"/>
      <c r="BQ117" s="971" t="s">
        <v>111</v>
      </c>
      <c r="BR117" s="972"/>
      <c r="BS117" s="972"/>
      <c r="BT117" s="972"/>
      <c r="BU117" s="972"/>
      <c r="BV117" s="972" t="s">
        <v>111</v>
      </c>
      <c r="BW117" s="972"/>
      <c r="BX117" s="972"/>
      <c r="BY117" s="972"/>
      <c r="BZ117" s="972"/>
      <c r="CA117" s="972" t="s">
        <v>111</v>
      </c>
      <c r="CB117" s="972"/>
      <c r="CC117" s="972"/>
      <c r="CD117" s="972"/>
      <c r="CE117" s="972"/>
      <c r="CF117" s="911" t="s">
        <v>111</v>
      </c>
      <c r="CG117" s="912"/>
      <c r="CH117" s="912"/>
      <c r="CI117" s="912"/>
      <c r="CJ117" s="912"/>
      <c r="CK117" s="945"/>
      <c r="CL117" s="946"/>
      <c r="CM117" s="913" t="s">
        <v>433</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20" t="s">
        <v>111</v>
      </c>
      <c r="DH117" s="921"/>
      <c r="DI117" s="921"/>
      <c r="DJ117" s="921"/>
      <c r="DK117" s="922"/>
      <c r="DL117" s="958" t="s">
        <v>111</v>
      </c>
      <c r="DM117" s="921"/>
      <c r="DN117" s="921"/>
      <c r="DO117" s="921"/>
      <c r="DP117" s="922"/>
      <c r="DQ117" s="958" t="s">
        <v>111</v>
      </c>
      <c r="DR117" s="921"/>
      <c r="DS117" s="921"/>
      <c r="DT117" s="921"/>
      <c r="DU117" s="922"/>
      <c r="DV117" s="959" t="s">
        <v>111</v>
      </c>
      <c r="DW117" s="960"/>
      <c r="DX117" s="960"/>
      <c r="DY117" s="960"/>
      <c r="DZ117" s="961"/>
    </row>
    <row r="118" spans="1:130" s="197" customFormat="1" ht="26.25" customHeight="1">
      <c r="A118" s="901" t="s">
        <v>407</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405</v>
      </c>
      <c r="AB118" s="880"/>
      <c r="AC118" s="880"/>
      <c r="AD118" s="880"/>
      <c r="AE118" s="881"/>
      <c r="AF118" s="879" t="s">
        <v>287</v>
      </c>
      <c r="AG118" s="880"/>
      <c r="AH118" s="880"/>
      <c r="AI118" s="880"/>
      <c r="AJ118" s="881"/>
      <c r="AK118" s="879" t="s">
        <v>286</v>
      </c>
      <c r="AL118" s="880"/>
      <c r="AM118" s="880"/>
      <c r="AN118" s="880"/>
      <c r="AO118" s="881"/>
      <c r="AP118" s="965" t="s">
        <v>406</v>
      </c>
      <c r="AQ118" s="966"/>
      <c r="AR118" s="966"/>
      <c r="AS118" s="966"/>
      <c r="AT118" s="967"/>
      <c r="AU118" s="899"/>
      <c r="AV118" s="900"/>
      <c r="AW118" s="900"/>
      <c r="AX118" s="900"/>
      <c r="AY118" s="900"/>
      <c r="AZ118" s="228" t="s">
        <v>169</v>
      </c>
      <c r="BA118" s="228"/>
      <c r="BB118" s="228"/>
      <c r="BC118" s="228"/>
      <c r="BD118" s="228"/>
      <c r="BE118" s="228"/>
      <c r="BF118" s="228"/>
      <c r="BG118" s="228"/>
      <c r="BH118" s="228"/>
      <c r="BI118" s="228"/>
      <c r="BJ118" s="228"/>
      <c r="BK118" s="228"/>
      <c r="BL118" s="228"/>
      <c r="BM118" s="228"/>
      <c r="BN118" s="228"/>
      <c r="BO118" s="968" t="s">
        <v>434</v>
      </c>
      <c r="BP118" s="969"/>
      <c r="BQ118" s="971">
        <v>18790007</v>
      </c>
      <c r="BR118" s="972"/>
      <c r="BS118" s="972"/>
      <c r="BT118" s="972"/>
      <c r="BU118" s="972"/>
      <c r="BV118" s="972">
        <v>17297677</v>
      </c>
      <c r="BW118" s="972"/>
      <c r="BX118" s="972"/>
      <c r="BY118" s="972"/>
      <c r="BZ118" s="972"/>
      <c r="CA118" s="972">
        <v>17514675</v>
      </c>
      <c r="CB118" s="972"/>
      <c r="CC118" s="972"/>
      <c r="CD118" s="972"/>
      <c r="CE118" s="972"/>
      <c r="CF118" s="998"/>
      <c r="CG118" s="999"/>
      <c r="CH118" s="999"/>
      <c r="CI118" s="999"/>
      <c r="CJ118" s="1000"/>
      <c r="CK118" s="945"/>
      <c r="CL118" s="946"/>
      <c r="CM118" s="913" t="s">
        <v>435</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20">
        <v>2100</v>
      </c>
      <c r="DH118" s="921"/>
      <c r="DI118" s="921"/>
      <c r="DJ118" s="921"/>
      <c r="DK118" s="922"/>
      <c r="DL118" s="958" t="s">
        <v>111</v>
      </c>
      <c r="DM118" s="921"/>
      <c r="DN118" s="921"/>
      <c r="DO118" s="921"/>
      <c r="DP118" s="922"/>
      <c r="DQ118" s="958" t="s">
        <v>111</v>
      </c>
      <c r="DR118" s="921"/>
      <c r="DS118" s="921"/>
      <c r="DT118" s="921"/>
      <c r="DU118" s="922"/>
      <c r="DV118" s="959" t="s">
        <v>111</v>
      </c>
      <c r="DW118" s="960"/>
      <c r="DX118" s="960"/>
      <c r="DY118" s="960"/>
      <c r="DZ118" s="961"/>
    </row>
    <row r="119" spans="1:130" s="197" customFormat="1" ht="26.25" customHeight="1">
      <c r="A119" s="1066" t="s">
        <v>410</v>
      </c>
      <c r="B119" s="944"/>
      <c r="C119" s="923" t="s">
        <v>411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6" t="s">
        <v>111</v>
      </c>
      <c r="AB119" s="887"/>
      <c r="AC119" s="887"/>
      <c r="AD119" s="887"/>
      <c r="AE119" s="888"/>
      <c r="AF119" s="889" t="s">
        <v>111</v>
      </c>
      <c r="AG119" s="887"/>
      <c r="AH119" s="887"/>
      <c r="AI119" s="887"/>
      <c r="AJ119" s="888"/>
      <c r="AK119" s="889" t="s">
        <v>111</v>
      </c>
      <c r="AL119" s="887"/>
      <c r="AM119" s="887"/>
      <c r="AN119" s="887"/>
      <c r="AO119" s="888"/>
      <c r="AP119" s="890" t="s">
        <v>111</v>
      </c>
      <c r="AQ119" s="891"/>
      <c r="AR119" s="891"/>
      <c r="AS119" s="891"/>
      <c r="AT119" s="892"/>
      <c r="AU119" s="990" t="s">
        <v>436</v>
      </c>
      <c r="AV119" s="991"/>
      <c r="AW119" s="991"/>
      <c r="AX119" s="991"/>
      <c r="AY119" s="992"/>
      <c r="AZ119" s="940" t="s">
        <v>437</v>
      </c>
      <c r="BA119" s="884"/>
      <c r="BB119" s="884"/>
      <c r="BC119" s="884"/>
      <c r="BD119" s="884"/>
      <c r="BE119" s="884"/>
      <c r="BF119" s="884"/>
      <c r="BG119" s="884"/>
      <c r="BH119" s="884"/>
      <c r="BI119" s="884"/>
      <c r="BJ119" s="884"/>
      <c r="BK119" s="884"/>
      <c r="BL119" s="884"/>
      <c r="BM119" s="884"/>
      <c r="BN119" s="884"/>
      <c r="BO119" s="884"/>
      <c r="BP119" s="885"/>
      <c r="BQ119" s="926">
        <v>2380100</v>
      </c>
      <c r="BR119" s="927"/>
      <c r="BS119" s="927"/>
      <c r="BT119" s="927"/>
      <c r="BU119" s="927"/>
      <c r="BV119" s="927">
        <v>2892735</v>
      </c>
      <c r="BW119" s="927"/>
      <c r="BX119" s="927"/>
      <c r="BY119" s="927"/>
      <c r="BZ119" s="927"/>
      <c r="CA119" s="927">
        <v>3168560</v>
      </c>
      <c r="CB119" s="927"/>
      <c r="CC119" s="927"/>
      <c r="CD119" s="927"/>
      <c r="CE119" s="927"/>
      <c r="CF119" s="941">
        <v>75.3</v>
      </c>
      <c r="CG119" s="942"/>
      <c r="CH119" s="942"/>
      <c r="CI119" s="942"/>
      <c r="CJ119" s="942"/>
      <c r="CK119" s="947"/>
      <c r="CL119" s="948"/>
      <c r="CM119" s="987" t="s">
        <v>438</v>
      </c>
      <c r="CN119" s="988"/>
      <c r="CO119" s="988"/>
      <c r="CP119" s="988"/>
      <c r="CQ119" s="988"/>
      <c r="CR119" s="988"/>
      <c r="CS119" s="988"/>
      <c r="CT119" s="988"/>
      <c r="CU119" s="988"/>
      <c r="CV119" s="988"/>
      <c r="CW119" s="988"/>
      <c r="CX119" s="988"/>
      <c r="CY119" s="988"/>
      <c r="CZ119" s="988"/>
      <c r="DA119" s="988"/>
      <c r="DB119" s="988"/>
      <c r="DC119" s="988"/>
      <c r="DD119" s="988"/>
      <c r="DE119" s="988"/>
      <c r="DF119" s="989"/>
      <c r="DG119" s="980">
        <v>153382</v>
      </c>
      <c r="DH119" s="981"/>
      <c r="DI119" s="981"/>
      <c r="DJ119" s="981"/>
      <c r="DK119" s="982"/>
      <c r="DL119" s="983">
        <v>115284</v>
      </c>
      <c r="DM119" s="981"/>
      <c r="DN119" s="981"/>
      <c r="DO119" s="981"/>
      <c r="DP119" s="982"/>
      <c r="DQ119" s="983">
        <v>84526</v>
      </c>
      <c r="DR119" s="981"/>
      <c r="DS119" s="981"/>
      <c r="DT119" s="981"/>
      <c r="DU119" s="982"/>
      <c r="DV119" s="984">
        <v>2</v>
      </c>
      <c r="DW119" s="985"/>
      <c r="DX119" s="985"/>
      <c r="DY119" s="985"/>
      <c r="DZ119" s="986"/>
    </row>
    <row r="120" spans="1:130" s="197" customFormat="1" ht="26.25" customHeight="1">
      <c r="A120" s="1067"/>
      <c r="B120" s="946"/>
      <c r="C120" s="913" t="s">
        <v>414</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20" t="s">
        <v>111</v>
      </c>
      <c r="AB120" s="921"/>
      <c r="AC120" s="921"/>
      <c r="AD120" s="921"/>
      <c r="AE120" s="922"/>
      <c r="AF120" s="958" t="s">
        <v>111</v>
      </c>
      <c r="AG120" s="921"/>
      <c r="AH120" s="921"/>
      <c r="AI120" s="921"/>
      <c r="AJ120" s="922"/>
      <c r="AK120" s="958" t="s">
        <v>111</v>
      </c>
      <c r="AL120" s="921"/>
      <c r="AM120" s="921"/>
      <c r="AN120" s="921"/>
      <c r="AO120" s="922"/>
      <c r="AP120" s="959" t="s">
        <v>111</v>
      </c>
      <c r="AQ120" s="960"/>
      <c r="AR120" s="960"/>
      <c r="AS120" s="960"/>
      <c r="AT120" s="961"/>
      <c r="AU120" s="993"/>
      <c r="AV120" s="994"/>
      <c r="AW120" s="994"/>
      <c r="AX120" s="994"/>
      <c r="AY120" s="995"/>
      <c r="AZ120" s="949" t="s">
        <v>439</v>
      </c>
      <c r="BA120" s="950"/>
      <c r="BB120" s="950"/>
      <c r="BC120" s="950"/>
      <c r="BD120" s="950"/>
      <c r="BE120" s="950"/>
      <c r="BF120" s="950"/>
      <c r="BG120" s="950"/>
      <c r="BH120" s="950"/>
      <c r="BI120" s="950"/>
      <c r="BJ120" s="950"/>
      <c r="BK120" s="950"/>
      <c r="BL120" s="950"/>
      <c r="BM120" s="950"/>
      <c r="BN120" s="950"/>
      <c r="BO120" s="950"/>
      <c r="BP120" s="951"/>
      <c r="BQ120" s="916">
        <v>485475</v>
      </c>
      <c r="BR120" s="917"/>
      <c r="BS120" s="917"/>
      <c r="BT120" s="917"/>
      <c r="BU120" s="917"/>
      <c r="BV120" s="917">
        <v>417396</v>
      </c>
      <c r="BW120" s="917"/>
      <c r="BX120" s="917"/>
      <c r="BY120" s="917"/>
      <c r="BZ120" s="917"/>
      <c r="CA120" s="917">
        <v>420119</v>
      </c>
      <c r="CB120" s="917"/>
      <c r="CC120" s="917"/>
      <c r="CD120" s="917"/>
      <c r="CE120" s="917"/>
      <c r="CF120" s="911">
        <v>10</v>
      </c>
      <c r="CG120" s="912"/>
      <c r="CH120" s="912"/>
      <c r="CI120" s="912"/>
      <c r="CJ120" s="912"/>
      <c r="CK120" s="1007" t="s">
        <v>440</v>
      </c>
      <c r="CL120" s="1008"/>
      <c r="CM120" s="1008"/>
      <c r="CN120" s="1008"/>
      <c r="CO120" s="1009"/>
      <c r="CP120" s="1015" t="s">
        <v>386</v>
      </c>
      <c r="CQ120" s="1016"/>
      <c r="CR120" s="1016"/>
      <c r="CS120" s="1016"/>
      <c r="CT120" s="1016"/>
      <c r="CU120" s="1016"/>
      <c r="CV120" s="1016"/>
      <c r="CW120" s="1016"/>
      <c r="CX120" s="1016"/>
      <c r="CY120" s="1016"/>
      <c r="CZ120" s="1016"/>
      <c r="DA120" s="1016"/>
      <c r="DB120" s="1016"/>
      <c r="DC120" s="1016"/>
      <c r="DD120" s="1016"/>
      <c r="DE120" s="1016"/>
      <c r="DF120" s="1017"/>
      <c r="DG120" s="926">
        <v>4782717</v>
      </c>
      <c r="DH120" s="927"/>
      <c r="DI120" s="927"/>
      <c r="DJ120" s="927"/>
      <c r="DK120" s="927"/>
      <c r="DL120" s="927">
        <v>4679206</v>
      </c>
      <c r="DM120" s="927"/>
      <c r="DN120" s="927"/>
      <c r="DO120" s="927"/>
      <c r="DP120" s="927"/>
      <c r="DQ120" s="927">
        <v>4234991</v>
      </c>
      <c r="DR120" s="927"/>
      <c r="DS120" s="927"/>
      <c r="DT120" s="927"/>
      <c r="DU120" s="927"/>
      <c r="DV120" s="928">
        <v>100.7</v>
      </c>
      <c r="DW120" s="928"/>
      <c r="DX120" s="928"/>
      <c r="DY120" s="928"/>
      <c r="DZ120" s="929"/>
    </row>
    <row r="121" spans="1:130" s="197" customFormat="1" ht="26.25" customHeight="1">
      <c r="A121" s="1067"/>
      <c r="B121" s="946"/>
      <c r="C121" s="1004" t="s">
        <v>441</v>
      </c>
      <c r="D121" s="1005"/>
      <c r="E121" s="1005"/>
      <c r="F121" s="1005"/>
      <c r="G121" s="1005"/>
      <c r="H121" s="1005"/>
      <c r="I121" s="1005"/>
      <c r="J121" s="1005"/>
      <c r="K121" s="1005"/>
      <c r="L121" s="1005"/>
      <c r="M121" s="1005"/>
      <c r="N121" s="1005"/>
      <c r="O121" s="1005"/>
      <c r="P121" s="1005"/>
      <c r="Q121" s="1005"/>
      <c r="R121" s="1005"/>
      <c r="S121" s="1005"/>
      <c r="T121" s="1005"/>
      <c r="U121" s="1005"/>
      <c r="V121" s="1005"/>
      <c r="W121" s="1005"/>
      <c r="X121" s="1005"/>
      <c r="Y121" s="1005"/>
      <c r="Z121" s="1006"/>
      <c r="AA121" s="920" t="s">
        <v>111</v>
      </c>
      <c r="AB121" s="921"/>
      <c r="AC121" s="921"/>
      <c r="AD121" s="921"/>
      <c r="AE121" s="922"/>
      <c r="AF121" s="958" t="s">
        <v>111</v>
      </c>
      <c r="AG121" s="921"/>
      <c r="AH121" s="921"/>
      <c r="AI121" s="921"/>
      <c r="AJ121" s="922"/>
      <c r="AK121" s="958" t="s">
        <v>111</v>
      </c>
      <c r="AL121" s="921"/>
      <c r="AM121" s="921"/>
      <c r="AN121" s="921"/>
      <c r="AO121" s="922"/>
      <c r="AP121" s="959" t="s">
        <v>111</v>
      </c>
      <c r="AQ121" s="960"/>
      <c r="AR121" s="960"/>
      <c r="AS121" s="960"/>
      <c r="AT121" s="961"/>
      <c r="AU121" s="993"/>
      <c r="AV121" s="994"/>
      <c r="AW121" s="994"/>
      <c r="AX121" s="994"/>
      <c r="AY121" s="995"/>
      <c r="AZ121" s="970" t="s">
        <v>442</v>
      </c>
      <c r="BA121" s="962"/>
      <c r="BB121" s="962"/>
      <c r="BC121" s="962"/>
      <c r="BD121" s="962"/>
      <c r="BE121" s="962"/>
      <c r="BF121" s="962"/>
      <c r="BG121" s="962"/>
      <c r="BH121" s="962"/>
      <c r="BI121" s="962"/>
      <c r="BJ121" s="962"/>
      <c r="BK121" s="962"/>
      <c r="BL121" s="962"/>
      <c r="BM121" s="962"/>
      <c r="BN121" s="962"/>
      <c r="BO121" s="962"/>
      <c r="BP121" s="963"/>
      <c r="BQ121" s="971">
        <v>12470182</v>
      </c>
      <c r="BR121" s="972"/>
      <c r="BS121" s="972"/>
      <c r="BT121" s="972"/>
      <c r="BU121" s="972"/>
      <c r="BV121" s="972">
        <v>12033580</v>
      </c>
      <c r="BW121" s="972"/>
      <c r="BX121" s="972"/>
      <c r="BY121" s="972"/>
      <c r="BZ121" s="972"/>
      <c r="CA121" s="972">
        <v>12084139</v>
      </c>
      <c r="CB121" s="972"/>
      <c r="CC121" s="972"/>
      <c r="CD121" s="972"/>
      <c r="CE121" s="972"/>
      <c r="CF121" s="1018">
        <v>287.2</v>
      </c>
      <c r="CG121" s="1019"/>
      <c r="CH121" s="1019"/>
      <c r="CI121" s="1019"/>
      <c r="CJ121" s="1019"/>
      <c r="CK121" s="1010"/>
      <c r="CL121" s="1011"/>
      <c r="CM121" s="1011"/>
      <c r="CN121" s="1011"/>
      <c r="CO121" s="1012"/>
      <c r="CP121" s="1001" t="s">
        <v>387</v>
      </c>
      <c r="CQ121" s="1002"/>
      <c r="CR121" s="1002"/>
      <c r="CS121" s="1002"/>
      <c r="CT121" s="1002"/>
      <c r="CU121" s="1002"/>
      <c r="CV121" s="1002"/>
      <c r="CW121" s="1002"/>
      <c r="CX121" s="1002"/>
      <c r="CY121" s="1002"/>
      <c r="CZ121" s="1002"/>
      <c r="DA121" s="1002"/>
      <c r="DB121" s="1002"/>
      <c r="DC121" s="1002"/>
      <c r="DD121" s="1002"/>
      <c r="DE121" s="1002"/>
      <c r="DF121" s="1003"/>
      <c r="DG121" s="916">
        <v>1725321</v>
      </c>
      <c r="DH121" s="917"/>
      <c r="DI121" s="917"/>
      <c r="DJ121" s="917"/>
      <c r="DK121" s="917"/>
      <c r="DL121" s="917">
        <v>1102848</v>
      </c>
      <c r="DM121" s="917"/>
      <c r="DN121" s="917"/>
      <c r="DO121" s="917"/>
      <c r="DP121" s="917"/>
      <c r="DQ121" s="917">
        <v>1457687</v>
      </c>
      <c r="DR121" s="917"/>
      <c r="DS121" s="917"/>
      <c r="DT121" s="917"/>
      <c r="DU121" s="917"/>
      <c r="DV121" s="918">
        <v>34.6</v>
      </c>
      <c r="DW121" s="918"/>
      <c r="DX121" s="918"/>
      <c r="DY121" s="918"/>
      <c r="DZ121" s="919"/>
    </row>
    <row r="122" spans="1:130" s="197" customFormat="1" ht="26.25" customHeight="1">
      <c r="A122" s="1067"/>
      <c r="B122" s="946"/>
      <c r="C122" s="913" t="s">
        <v>424</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20" t="s">
        <v>111</v>
      </c>
      <c r="AB122" s="921"/>
      <c r="AC122" s="921"/>
      <c r="AD122" s="921"/>
      <c r="AE122" s="922"/>
      <c r="AF122" s="958" t="s">
        <v>111</v>
      </c>
      <c r="AG122" s="921"/>
      <c r="AH122" s="921"/>
      <c r="AI122" s="921"/>
      <c r="AJ122" s="922"/>
      <c r="AK122" s="958" t="s">
        <v>111</v>
      </c>
      <c r="AL122" s="921"/>
      <c r="AM122" s="921"/>
      <c r="AN122" s="921"/>
      <c r="AO122" s="922"/>
      <c r="AP122" s="959" t="s">
        <v>111</v>
      </c>
      <c r="AQ122" s="960"/>
      <c r="AR122" s="960"/>
      <c r="AS122" s="960"/>
      <c r="AT122" s="961"/>
      <c r="AU122" s="996"/>
      <c r="AV122" s="997"/>
      <c r="AW122" s="997"/>
      <c r="AX122" s="997"/>
      <c r="AY122" s="997"/>
      <c r="AZ122" s="228" t="s">
        <v>169</v>
      </c>
      <c r="BA122" s="228"/>
      <c r="BB122" s="228"/>
      <c r="BC122" s="228"/>
      <c r="BD122" s="228"/>
      <c r="BE122" s="228"/>
      <c r="BF122" s="228"/>
      <c r="BG122" s="228"/>
      <c r="BH122" s="228"/>
      <c r="BI122" s="228"/>
      <c r="BJ122" s="228"/>
      <c r="BK122" s="228"/>
      <c r="BL122" s="228"/>
      <c r="BM122" s="228"/>
      <c r="BN122" s="228"/>
      <c r="BO122" s="968" t="s">
        <v>443</v>
      </c>
      <c r="BP122" s="969"/>
      <c r="BQ122" s="1028">
        <v>15335757</v>
      </c>
      <c r="BR122" s="1029"/>
      <c r="BS122" s="1029"/>
      <c r="BT122" s="1029"/>
      <c r="BU122" s="1029"/>
      <c r="BV122" s="1029">
        <v>15343711</v>
      </c>
      <c r="BW122" s="1029"/>
      <c r="BX122" s="1029"/>
      <c r="BY122" s="1029"/>
      <c r="BZ122" s="1029"/>
      <c r="CA122" s="1029">
        <v>15672818</v>
      </c>
      <c r="CB122" s="1029"/>
      <c r="CC122" s="1029"/>
      <c r="CD122" s="1029"/>
      <c r="CE122" s="1029"/>
      <c r="CF122" s="998"/>
      <c r="CG122" s="999"/>
      <c r="CH122" s="999"/>
      <c r="CI122" s="999"/>
      <c r="CJ122" s="1000"/>
      <c r="CK122" s="1010"/>
      <c r="CL122" s="1011"/>
      <c r="CM122" s="1011"/>
      <c r="CN122" s="1011"/>
      <c r="CO122" s="1012"/>
      <c r="CP122" s="1001" t="s">
        <v>384</v>
      </c>
      <c r="CQ122" s="1002"/>
      <c r="CR122" s="1002"/>
      <c r="CS122" s="1002"/>
      <c r="CT122" s="1002"/>
      <c r="CU122" s="1002"/>
      <c r="CV122" s="1002"/>
      <c r="CW122" s="1002"/>
      <c r="CX122" s="1002"/>
      <c r="CY122" s="1002"/>
      <c r="CZ122" s="1002"/>
      <c r="DA122" s="1002"/>
      <c r="DB122" s="1002"/>
      <c r="DC122" s="1002"/>
      <c r="DD122" s="1002"/>
      <c r="DE122" s="1002"/>
      <c r="DF122" s="1003"/>
      <c r="DG122" s="916">
        <v>803659</v>
      </c>
      <c r="DH122" s="917"/>
      <c r="DI122" s="917"/>
      <c r="DJ122" s="917"/>
      <c r="DK122" s="917"/>
      <c r="DL122" s="917">
        <v>761798</v>
      </c>
      <c r="DM122" s="917"/>
      <c r="DN122" s="917"/>
      <c r="DO122" s="917"/>
      <c r="DP122" s="917"/>
      <c r="DQ122" s="917">
        <v>707930</v>
      </c>
      <c r="DR122" s="917"/>
      <c r="DS122" s="917"/>
      <c r="DT122" s="917"/>
      <c r="DU122" s="917"/>
      <c r="DV122" s="918">
        <v>16.8</v>
      </c>
      <c r="DW122" s="918"/>
      <c r="DX122" s="918"/>
      <c r="DY122" s="918"/>
      <c r="DZ122" s="919"/>
    </row>
    <row r="123" spans="1:130" s="197" customFormat="1" ht="26.25" customHeight="1" thickBot="1">
      <c r="A123" s="1067"/>
      <c r="B123" s="946"/>
      <c r="C123" s="913" t="s">
        <v>430</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20">
        <v>1043</v>
      </c>
      <c r="AB123" s="921"/>
      <c r="AC123" s="921"/>
      <c r="AD123" s="921"/>
      <c r="AE123" s="922"/>
      <c r="AF123" s="958">
        <v>1013</v>
      </c>
      <c r="AG123" s="921"/>
      <c r="AH123" s="921"/>
      <c r="AI123" s="921"/>
      <c r="AJ123" s="922"/>
      <c r="AK123" s="958">
        <v>412</v>
      </c>
      <c r="AL123" s="921"/>
      <c r="AM123" s="921"/>
      <c r="AN123" s="921"/>
      <c r="AO123" s="922"/>
      <c r="AP123" s="959">
        <v>0</v>
      </c>
      <c r="AQ123" s="960"/>
      <c r="AR123" s="960"/>
      <c r="AS123" s="960"/>
      <c r="AT123" s="961"/>
      <c r="AU123" s="1025" t="s">
        <v>444</v>
      </c>
      <c r="AV123" s="1026"/>
      <c r="AW123" s="1026"/>
      <c r="AX123" s="1026"/>
      <c r="AY123" s="1026"/>
      <c r="AZ123" s="1026"/>
      <c r="BA123" s="1026"/>
      <c r="BB123" s="1026"/>
      <c r="BC123" s="1026"/>
      <c r="BD123" s="1026"/>
      <c r="BE123" s="1026"/>
      <c r="BF123" s="1026"/>
      <c r="BG123" s="1026"/>
      <c r="BH123" s="1026"/>
      <c r="BI123" s="1026"/>
      <c r="BJ123" s="1026"/>
      <c r="BK123" s="1026"/>
      <c r="BL123" s="1026"/>
      <c r="BM123" s="1026"/>
      <c r="BN123" s="1026"/>
      <c r="BO123" s="1026"/>
      <c r="BP123" s="1027"/>
      <c r="BQ123" s="1020">
        <v>80.2</v>
      </c>
      <c r="BR123" s="1021"/>
      <c r="BS123" s="1021"/>
      <c r="BT123" s="1021"/>
      <c r="BU123" s="1021"/>
      <c r="BV123" s="1021">
        <v>46.1</v>
      </c>
      <c r="BW123" s="1021"/>
      <c r="BX123" s="1021"/>
      <c r="BY123" s="1021"/>
      <c r="BZ123" s="1021"/>
      <c r="CA123" s="1021">
        <v>43.7</v>
      </c>
      <c r="CB123" s="1021"/>
      <c r="CC123" s="1021"/>
      <c r="CD123" s="1021"/>
      <c r="CE123" s="1021"/>
      <c r="CF123" s="1022"/>
      <c r="CG123" s="1023"/>
      <c r="CH123" s="1023"/>
      <c r="CI123" s="1023"/>
      <c r="CJ123" s="1024"/>
      <c r="CK123" s="1010"/>
      <c r="CL123" s="1011"/>
      <c r="CM123" s="1011"/>
      <c r="CN123" s="1011"/>
      <c r="CO123" s="1012"/>
      <c r="CP123" s="1001" t="s">
        <v>390</v>
      </c>
      <c r="CQ123" s="1002"/>
      <c r="CR123" s="1002"/>
      <c r="CS123" s="1002"/>
      <c r="CT123" s="1002"/>
      <c r="CU123" s="1002"/>
      <c r="CV123" s="1002"/>
      <c r="CW123" s="1002"/>
      <c r="CX123" s="1002"/>
      <c r="CY123" s="1002"/>
      <c r="CZ123" s="1002"/>
      <c r="DA123" s="1002"/>
      <c r="DB123" s="1002"/>
      <c r="DC123" s="1002"/>
      <c r="DD123" s="1002"/>
      <c r="DE123" s="1002"/>
      <c r="DF123" s="1003"/>
      <c r="DG123" s="920" t="s">
        <v>111</v>
      </c>
      <c r="DH123" s="921"/>
      <c r="DI123" s="921"/>
      <c r="DJ123" s="921"/>
      <c r="DK123" s="922"/>
      <c r="DL123" s="958" t="s">
        <v>111</v>
      </c>
      <c r="DM123" s="921"/>
      <c r="DN123" s="921"/>
      <c r="DO123" s="921"/>
      <c r="DP123" s="922"/>
      <c r="DQ123" s="958" t="s">
        <v>111</v>
      </c>
      <c r="DR123" s="921"/>
      <c r="DS123" s="921"/>
      <c r="DT123" s="921"/>
      <c r="DU123" s="922"/>
      <c r="DV123" s="959" t="s">
        <v>111</v>
      </c>
      <c r="DW123" s="960"/>
      <c r="DX123" s="960"/>
      <c r="DY123" s="960"/>
      <c r="DZ123" s="961"/>
    </row>
    <row r="124" spans="1:130" s="197" customFormat="1" ht="26.25" customHeight="1">
      <c r="A124" s="1067"/>
      <c r="B124" s="946"/>
      <c r="C124" s="913" t="s">
        <v>433</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20" t="s">
        <v>111</v>
      </c>
      <c r="AB124" s="921"/>
      <c r="AC124" s="921"/>
      <c r="AD124" s="921"/>
      <c r="AE124" s="922"/>
      <c r="AF124" s="958" t="s">
        <v>111</v>
      </c>
      <c r="AG124" s="921"/>
      <c r="AH124" s="921"/>
      <c r="AI124" s="921"/>
      <c r="AJ124" s="922"/>
      <c r="AK124" s="958" t="s">
        <v>111</v>
      </c>
      <c r="AL124" s="921"/>
      <c r="AM124" s="921"/>
      <c r="AN124" s="921"/>
      <c r="AO124" s="922"/>
      <c r="AP124" s="959" t="s">
        <v>111</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3"/>
      <c r="CL124" s="1013"/>
      <c r="CM124" s="1013"/>
      <c r="CN124" s="1013"/>
      <c r="CO124" s="1014"/>
      <c r="CP124" s="1001" t="s">
        <v>445</v>
      </c>
      <c r="CQ124" s="1002"/>
      <c r="CR124" s="1002"/>
      <c r="CS124" s="1002"/>
      <c r="CT124" s="1002"/>
      <c r="CU124" s="1002"/>
      <c r="CV124" s="1002"/>
      <c r="CW124" s="1002"/>
      <c r="CX124" s="1002"/>
      <c r="CY124" s="1002"/>
      <c r="CZ124" s="1002"/>
      <c r="DA124" s="1002"/>
      <c r="DB124" s="1002"/>
      <c r="DC124" s="1002"/>
      <c r="DD124" s="1002"/>
      <c r="DE124" s="1002"/>
      <c r="DF124" s="1003"/>
      <c r="DG124" s="980" t="s">
        <v>111</v>
      </c>
      <c r="DH124" s="981"/>
      <c r="DI124" s="981"/>
      <c r="DJ124" s="981"/>
      <c r="DK124" s="982"/>
      <c r="DL124" s="983" t="s">
        <v>111</v>
      </c>
      <c r="DM124" s="981"/>
      <c r="DN124" s="981"/>
      <c r="DO124" s="981"/>
      <c r="DP124" s="982"/>
      <c r="DQ124" s="983" t="s">
        <v>111</v>
      </c>
      <c r="DR124" s="981"/>
      <c r="DS124" s="981"/>
      <c r="DT124" s="981"/>
      <c r="DU124" s="982"/>
      <c r="DV124" s="984" t="s">
        <v>111</v>
      </c>
      <c r="DW124" s="985"/>
      <c r="DX124" s="985"/>
      <c r="DY124" s="985"/>
      <c r="DZ124" s="986"/>
    </row>
    <row r="125" spans="1:130" s="197" customFormat="1" ht="26.25" customHeight="1" thickBot="1">
      <c r="A125" s="1067"/>
      <c r="B125" s="946"/>
      <c r="C125" s="913" t="s">
        <v>435</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20" t="s">
        <v>111</v>
      </c>
      <c r="AB125" s="921"/>
      <c r="AC125" s="921"/>
      <c r="AD125" s="921"/>
      <c r="AE125" s="922"/>
      <c r="AF125" s="958" t="s">
        <v>111</v>
      </c>
      <c r="AG125" s="921"/>
      <c r="AH125" s="921"/>
      <c r="AI125" s="921"/>
      <c r="AJ125" s="922"/>
      <c r="AK125" s="958" t="s">
        <v>111</v>
      </c>
      <c r="AL125" s="921"/>
      <c r="AM125" s="921"/>
      <c r="AN125" s="921"/>
      <c r="AO125" s="922"/>
      <c r="AP125" s="959" t="s">
        <v>111</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8" t="s">
        <v>446</v>
      </c>
      <c r="CL125" s="1008"/>
      <c r="CM125" s="1008"/>
      <c r="CN125" s="1008"/>
      <c r="CO125" s="1009"/>
      <c r="CP125" s="940" t="s">
        <v>447</v>
      </c>
      <c r="CQ125" s="884"/>
      <c r="CR125" s="884"/>
      <c r="CS125" s="884"/>
      <c r="CT125" s="884"/>
      <c r="CU125" s="884"/>
      <c r="CV125" s="884"/>
      <c r="CW125" s="884"/>
      <c r="CX125" s="884"/>
      <c r="CY125" s="884"/>
      <c r="CZ125" s="884"/>
      <c r="DA125" s="884"/>
      <c r="DB125" s="884"/>
      <c r="DC125" s="884"/>
      <c r="DD125" s="884"/>
      <c r="DE125" s="884"/>
      <c r="DF125" s="885"/>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1067"/>
      <c r="B126" s="946"/>
      <c r="C126" s="913" t="s">
        <v>438</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20" t="s">
        <v>111</v>
      </c>
      <c r="AB126" s="921"/>
      <c r="AC126" s="921"/>
      <c r="AD126" s="921"/>
      <c r="AE126" s="922"/>
      <c r="AF126" s="958" t="s">
        <v>111</v>
      </c>
      <c r="AG126" s="921"/>
      <c r="AH126" s="921"/>
      <c r="AI126" s="921"/>
      <c r="AJ126" s="922"/>
      <c r="AK126" s="958" t="s">
        <v>111</v>
      </c>
      <c r="AL126" s="921"/>
      <c r="AM126" s="921"/>
      <c r="AN126" s="921"/>
      <c r="AO126" s="922"/>
      <c r="AP126" s="959" t="s">
        <v>111</v>
      </c>
      <c r="AQ126" s="960"/>
      <c r="AR126" s="960"/>
      <c r="AS126" s="960"/>
      <c r="AT126" s="961"/>
      <c r="AU126" s="233"/>
      <c r="AV126" s="233"/>
      <c r="AW126" s="233"/>
      <c r="AX126" s="1030" t="s">
        <v>448</v>
      </c>
      <c r="AY126" s="1031"/>
      <c r="AZ126" s="1031"/>
      <c r="BA126" s="1031"/>
      <c r="BB126" s="1031"/>
      <c r="BC126" s="1031"/>
      <c r="BD126" s="1031"/>
      <c r="BE126" s="1032"/>
      <c r="BF126" s="1112" t="s">
        <v>449</v>
      </c>
      <c r="BG126" s="1031"/>
      <c r="BH126" s="1031"/>
      <c r="BI126" s="1031"/>
      <c r="BJ126" s="1031"/>
      <c r="BK126" s="1031"/>
      <c r="BL126" s="1032"/>
      <c r="BM126" s="1112" t="s">
        <v>450</v>
      </c>
      <c r="BN126" s="1031"/>
      <c r="BO126" s="1031"/>
      <c r="BP126" s="1031"/>
      <c r="BQ126" s="1031"/>
      <c r="BR126" s="1031"/>
      <c r="BS126" s="1032"/>
      <c r="BT126" s="1112" t="s">
        <v>451</v>
      </c>
      <c r="BU126" s="1031"/>
      <c r="BV126" s="1031"/>
      <c r="BW126" s="1031"/>
      <c r="BX126" s="1031"/>
      <c r="BY126" s="1031"/>
      <c r="BZ126" s="1113"/>
      <c r="CA126" s="233"/>
      <c r="CB126" s="233"/>
      <c r="CC126" s="233"/>
      <c r="CD126" s="234"/>
      <c r="CE126" s="234"/>
      <c r="CF126" s="234"/>
      <c r="CG126" s="231"/>
      <c r="CH126" s="231"/>
      <c r="CI126" s="231"/>
      <c r="CJ126" s="232"/>
      <c r="CK126" s="1011"/>
      <c r="CL126" s="1011"/>
      <c r="CM126" s="1011"/>
      <c r="CN126" s="1011"/>
      <c r="CO126" s="1012"/>
      <c r="CP126" s="949" t="s">
        <v>452</v>
      </c>
      <c r="CQ126" s="950"/>
      <c r="CR126" s="950"/>
      <c r="CS126" s="950"/>
      <c r="CT126" s="950"/>
      <c r="CU126" s="950"/>
      <c r="CV126" s="950"/>
      <c r="CW126" s="950"/>
      <c r="CX126" s="950"/>
      <c r="CY126" s="950"/>
      <c r="CZ126" s="950"/>
      <c r="DA126" s="950"/>
      <c r="DB126" s="950"/>
      <c r="DC126" s="950"/>
      <c r="DD126" s="950"/>
      <c r="DE126" s="950"/>
      <c r="DF126" s="951"/>
      <c r="DG126" s="916" t="s">
        <v>111</v>
      </c>
      <c r="DH126" s="917"/>
      <c r="DI126" s="917"/>
      <c r="DJ126" s="917"/>
      <c r="DK126" s="917"/>
      <c r="DL126" s="917" t="s">
        <v>111</v>
      </c>
      <c r="DM126" s="917"/>
      <c r="DN126" s="917"/>
      <c r="DO126" s="917"/>
      <c r="DP126" s="917"/>
      <c r="DQ126" s="917" t="s">
        <v>111</v>
      </c>
      <c r="DR126" s="917"/>
      <c r="DS126" s="917"/>
      <c r="DT126" s="917"/>
      <c r="DU126" s="917"/>
      <c r="DV126" s="918" t="s">
        <v>111</v>
      </c>
      <c r="DW126" s="918"/>
      <c r="DX126" s="918"/>
      <c r="DY126" s="918"/>
      <c r="DZ126" s="919"/>
    </row>
    <row r="127" spans="1:130" s="197" customFormat="1" ht="26.25" customHeight="1" thickBot="1">
      <c r="A127" s="1068"/>
      <c r="B127" s="948"/>
      <c r="C127" s="987" t="s">
        <v>453</v>
      </c>
      <c r="D127" s="988"/>
      <c r="E127" s="988"/>
      <c r="F127" s="988"/>
      <c r="G127" s="988"/>
      <c r="H127" s="988"/>
      <c r="I127" s="988"/>
      <c r="J127" s="988"/>
      <c r="K127" s="988"/>
      <c r="L127" s="988"/>
      <c r="M127" s="988"/>
      <c r="N127" s="988"/>
      <c r="O127" s="988"/>
      <c r="P127" s="988"/>
      <c r="Q127" s="988"/>
      <c r="R127" s="988"/>
      <c r="S127" s="988"/>
      <c r="T127" s="988"/>
      <c r="U127" s="988"/>
      <c r="V127" s="988"/>
      <c r="W127" s="988"/>
      <c r="X127" s="988"/>
      <c r="Y127" s="988"/>
      <c r="Z127" s="989"/>
      <c r="AA127" s="920" t="s">
        <v>111</v>
      </c>
      <c r="AB127" s="921"/>
      <c r="AC127" s="921"/>
      <c r="AD127" s="921"/>
      <c r="AE127" s="922"/>
      <c r="AF127" s="958" t="s">
        <v>111</v>
      </c>
      <c r="AG127" s="921"/>
      <c r="AH127" s="921"/>
      <c r="AI127" s="921"/>
      <c r="AJ127" s="922"/>
      <c r="AK127" s="958" t="s">
        <v>111</v>
      </c>
      <c r="AL127" s="921"/>
      <c r="AM127" s="921"/>
      <c r="AN127" s="921"/>
      <c r="AO127" s="922"/>
      <c r="AP127" s="959" t="s">
        <v>111</v>
      </c>
      <c r="AQ127" s="960"/>
      <c r="AR127" s="960"/>
      <c r="AS127" s="960"/>
      <c r="AT127" s="961"/>
      <c r="AU127" s="233"/>
      <c r="AV127" s="233"/>
      <c r="AW127" s="233"/>
      <c r="AX127" s="883" t="s">
        <v>454</v>
      </c>
      <c r="AY127" s="884"/>
      <c r="AZ127" s="884"/>
      <c r="BA127" s="884"/>
      <c r="BB127" s="884"/>
      <c r="BC127" s="884"/>
      <c r="BD127" s="884"/>
      <c r="BE127" s="885"/>
      <c r="BF127" s="1035" t="s">
        <v>111</v>
      </c>
      <c r="BG127" s="1036"/>
      <c r="BH127" s="1036"/>
      <c r="BI127" s="1036"/>
      <c r="BJ127" s="1036"/>
      <c r="BK127" s="1036"/>
      <c r="BL127" s="1093"/>
      <c r="BM127" s="1035">
        <v>14.77</v>
      </c>
      <c r="BN127" s="1036"/>
      <c r="BO127" s="1036"/>
      <c r="BP127" s="1036"/>
      <c r="BQ127" s="1036"/>
      <c r="BR127" s="1036"/>
      <c r="BS127" s="1093"/>
      <c r="BT127" s="1035">
        <v>20</v>
      </c>
      <c r="BU127" s="1036"/>
      <c r="BV127" s="1036"/>
      <c r="BW127" s="1036"/>
      <c r="BX127" s="1036"/>
      <c r="BY127" s="1036"/>
      <c r="BZ127" s="1037"/>
      <c r="CA127" s="234"/>
      <c r="CB127" s="234"/>
      <c r="CC127" s="234"/>
      <c r="CD127" s="234"/>
      <c r="CE127" s="234"/>
      <c r="CF127" s="234"/>
      <c r="CG127" s="231"/>
      <c r="CH127" s="231"/>
      <c r="CI127" s="231"/>
      <c r="CJ127" s="232"/>
      <c r="CK127" s="1033"/>
      <c r="CL127" s="1033"/>
      <c r="CM127" s="1033"/>
      <c r="CN127" s="1033"/>
      <c r="CO127" s="1034"/>
      <c r="CP127" s="1038" t="s">
        <v>455</v>
      </c>
      <c r="CQ127" s="1039"/>
      <c r="CR127" s="1039"/>
      <c r="CS127" s="1039"/>
      <c r="CT127" s="1039"/>
      <c r="CU127" s="1039"/>
      <c r="CV127" s="1039"/>
      <c r="CW127" s="1039"/>
      <c r="CX127" s="1039"/>
      <c r="CY127" s="1039"/>
      <c r="CZ127" s="1039"/>
      <c r="DA127" s="1039"/>
      <c r="DB127" s="1039"/>
      <c r="DC127" s="1039"/>
      <c r="DD127" s="1039"/>
      <c r="DE127" s="1039"/>
      <c r="DF127" s="1040"/>
      <c r="DG127" s="1041" t="s">
        <v>111</v>
      </c>
      <c r="DH127" s="1042"/>
      <c r="DI127" s="1042"/>
      <c r="DJ127" s="1042"/>
      <c r="DK127" s="1042"/>
      <c r="DL127" s="1042" t="s">
        <v>111</v>
      </c>
      <c r="DM127" s="1042"/>
      <c r="DN127" s="1042"/>
      <c r="DO127" s="1042"/>
      <c r="DP127" s="1042"/>
      <c r="DQ127" s="1042" t="s">
        <v>111</v>
      </c>
      <c r="DR127" s="1042"/>
      <c r="DS127" s="1042"/>
      <c r="DT127" s="1042"/>
      <c r="DU127" s="1042"/>
      <c r="DV127" s="1043" t="s">
        <v>111</v>
      </c>
      <c r="DW127" s="1043"/>
      <c r="DX127" s="1043"/>
      <c r="DY127" s="1043"/>
      <c r="DZ127" s="1044"/>
    </row>
    <row r="128" spans="1:130" s="197" customFormat="1" ht="26.25" customHeight="1">
      <c r="A128" s="1062" t="s">
        <v>456</v>
      </c>
      <c r="B128" s="1063"/>
      <c r="C128" s="1063"/>
      <c r="D128" s="1063"/>
      <c r="E128" s="1063"/>
      <c r="F128" s="1063"/>
      <c r="G128" s="1063"/>
      <c r="H128" s="1063"/>
      <c r="I128" s="1063"/>
      <c r="J128" s="1063"/>
      <c r="K128" s="1063"/>
      <c r="L128" s="1063"/>
      <c r="M128" s="1063"/>
      <c r="N128" s="1063"/>
      <c r="O128" s="1063"/>
      <c r="P128" s="1063"/>
      <c r="Q128" s="1063"/>
      <c r="R128" s="1063"/>
      <c r="S128" s="1063"/>
      <c r="T128" s="1063"/>
      <c r="U128" s="1063"/>
      <c r="V128" s="1063"/>
      <c r="W128" s="1064" t="s">
        <v>457</v>
      </c>
      <c r="X128" s="1064"/>
      <c r="Y128" s="1064"/>
      <c r="Z128" s="1065"/>
      <c r="AA128" s="1105">
        <v>69814</v>
      </c>
      <c r="AB128" s="1106"/>
      <c r="AC128" s="1106"/>
      <c r="AD128" s="1106"/>
      <c r="AE128" s="1107"/>
      <c r="AF128" s="1108">
        <v>66157</v>
      </c>
      <c r="AG128" s="1106"/>
      <c r="AH128" s="1106"/>
      <c r="AI128" s="1106"/>
      <c r="AJ128" s="1107"/>
      <c r="AK128" s="1108">
        <v>63822</v>
      </c>
      <c r="AL128" s="1106"/>
      <c r="AM128" s="1106"/>
      <c r="AN128" s="1106"/>
      <c r="AO128" s="1107"/>
      <c r="AP128" s="1109"/>
      <c r="AQ128" s="1110"/>
      <c r="AR128" s="1110"/>
      <c r="AS128" s="1110"/>
      <c r="AT128" s="1111"/>
      <c r="AU128" s="235"/>
      <c r="AV128" s="235"/>
      <c r="AW128" s="235"/>
      <c r="AX128" s="1045" t="s">
        <v>458</v>
      </c>
      <c r="AY128" s="950"/>
      <c r="AZ128" s="950"/>
      <c r="BA128" s="950"/>
      <c r="BB128" s="950"/>
      <c r="BC128" s="950"/>
      <c r="BD128" s="950"/>
      <c r="BE128" s="951"/>
      <c r="BF128" s="1057" t="s">
        <v>111</v>
      </c>
      <c r="BG128" s="1058"/>
      <c r="BH128" s="1058"/>
      <c r="BI128" s="1058"/>
      <c r="BJ128" s="1058"/>
      <c r="BK128" s="1058"/>
      <c r="BL128" s="1059"/>
      <c r="BM128" s="1057">
        <v>19.77</v>
      </c>
      <c r="BN128" s="1058"/>
      <c r="BO128" s="1058"/>
      <c r="BP128" s="1058"/>
      <c r="BQ128" s="1058"/>
      <c r="BR128" s="1058"/>
      <c r="BS128" s="1059"/>
      <c r="BT128" s="1057">
        <v>30</v>
      </c>
      <c r="BU128" s="1060"/>
      <c r="BV128" s="1060"/>
      <c r="BW128" s="1060"/>
      <c r="BX128" s="1060"/>
      <c r="BY128" s="1060"/>
      <c r="BZ128" s="106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51" t="s">
        <v>459</v>
      </c>
      <c r="X129" s="1052"/>
      <c r="Y129" s="1052"/>
      <c r="Z129" s="1053"/>
      <c r="AA129" s="920">
        <v>5448813</v>
      </c>
      <c r="AB129" s="921"/>
      <c r="AC129" s="921"/>
      <c r="AD129" s="921"/>
      <c r="AE129" s="922"/>
      <c r="AF129" s="958">
        <v>5373508</v>
      </c>
      <c r="AG129" s="921"/>
      <c r="AH129" s="921"/>
      <c r="AI129" s="921"/>
      <c r="AJ129" s="922"/>
      <c r="AK129" s="958">
        <v>5364240</v>
      </c>
      <c r="AL129" s="921"/>
      <c r="AM129" s="921"/>
      <c r="AN129" s="921"/>
      <c r="AO129" s="922"/>
      <c r="AP129" s="1054"/>
      <c r="AQ129" s="1055"/>
      <c r="AR129" s="1055"/>
      <c r="AS129" s="1055"/>
      <c r="AT129" s="1056"/>
      <c r="AU129" s="235"/>
      <c r="AV129" s="235"/>
      <c r="AW129" s="235"/>
      <c r="AX129" s="1045" t="s">
        <v>460</v>
      </c>
      <c r="AY129" s="950"/>
      <c r="AZ129" s="950"/>
      <c r="BA129" s="950"/>
      <c r="BB129" s="950"/>
      <c r="BC129" s="950"/>
      <c r="BD129" s="950"/>
      <c r="BE129" s="951"/>
      <c r="BF129" s="1046">
        <v>16.100000000000001</v>
      </c>
      <c r="BG129" s="1047"/>
      <c r="BH129" s="1047"/>
      <c r="BI129" s="1047"/>
      <c r="BJ129" s="1047"/>
      <c r="BK129" s="1047"/>
      <c r="BL129" s="1048"/>
      <c r="BM129" s="1046">
        <v>25</v>
      </c>
      <c r="BN129" s="1047"/>
      <c r="BO129" s="1047"/>
      <c r="BP129" s="1047"/>
      <c r="BQ129" s="1047"/>
      <c r="BR129" s="1047"/>
      <c r="BS129" s="1048"/>
      <c r="BT129" s="1046">
        <v>35</v>
      </c>
      <c r="BU129" s="1049"/>
      <c r="BV129" s="1049"/>
      <c r="BW129" s="1049"/>
      <c r="BX129" s="1049"/>
      <c r="BY129" s="1049"/>
      <c r="BZ129" s="105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51" t="s">
        <v>462</v>
      </c>
      <c r="X130" s="1052"/>
      <c r="Y130" s="1052"/>
      <c r="Z130" s="1053"/>
      <c r="AA130" s="920">
        <v>1142559</v>
      </c>
      <c r="AB130" s="921"/>
      <c r="AC130" s="921"/>
      <c r="AD130" s="921"/>
      <c r="AE130" s="922"/>
      <c r="AF130" s="958">
        <v>1142949</v>
      </c>
      <c r="AG130" s="921"/>
      <c r="AH130" s="921"/>
      <c r="AI130" s="921"/>
      <c r="AJ130" s="922"/>
      <c r="AK130" s="958">
        <v>1156898</v>
      </c>
      <c r="AL130" s="921"/>
      <c r="AM130" s="921"/>
      <c r="AN130" s="921"/>
      <c r="AO130" s="922"/>
      <c r="AP130" s="1054"/>
      <c r="AQ130" s="1055"/>
      <c r="AR130" s="1055"/>
      <c r="AS130" s="1055"/>
      <c r="AT130" s="1056"/>
      <c r="AU130" s="235"/>
      <c r="AV130" s="235"/>
      <c r="AW130" s="235"/>
      <c r="AX130" s="1089" t="s">
        <v>463</v>
      </c>
      <c r="AY130" s="1039"/>
      <c r="AZ130" s="1039"/>
      <c r="BA130" s="1039"/>
      <c r="BB130" s="1039"/>
      <c r="BC130" s="1039"/>
      <c r="BD130" s="1039"/>
      <c r="BE130" s="1040"/>
      <c r="BF130" s="1090">
        <v>43.7</v>
      </c>
      <c r="BG130" s="1091"/>
      <c r="BH130" s="1091"/>
      <c r="BI130" s="1091"/>
      <c r="BJ130" s="1091"/>
      <c r="BK130" s="1091"/>
      <c r="BL130" s="1092"/>
      <c r="BM130" s="1090">
        <v>350</v>
      </c>
      <c r="BN130" s="1091"/>
      <c r="BO130" s="1091"/>
      <c r="BP130" s="1091"/>
      <c r="BQ130" s="1091"/>
      <c r="BR130" s="1091"/>
      <c r="BS130" s="1092"/>
      <c r="BT130" s="1069"/>
      <c r="BU130" s="1070"/>
      <c r="BV130" s="1070"/>
      <c r="BW130" s="1070"/>
      <c r="BX130" s="1070"/>
      <c r="BY130" s="1070"/>
      <c r="BZ130" s="107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94"/>
      <c r="B131" s="1095"/>
      <c r="C131" s="1095"/>
      <c r="D131" s="1095"/>
      <c r="E131" s="1095"/>
      <c r="F131" s="1095"/>
      <c r="G131" s="1095"/>
      <c r="H131" s="1095"/>
      <c r="I131" s="1095"/>
      <c r="J131" s="1095"/>
      <c r="K131" s="1095"/>
      <c r="L131" s="1095"/>
      <c r="M131" s="1095"/>
      <c r="N131" s="1095"/>
      <c r="O131" s="1095"/>
      <c r="P131" s="1095"/>
      <c r="Q131" s="1095"/>
      <c r="R131" s="1095"/>
      <c r="S131" s="1095"/>
      <c r="T131" s="1095"/>
      <c r="U131" s="1095"/>
      <c r="V131" s="1095"/>
      <c r="W131" s="1096" t="s">
        <v>464</v>
      </c>
      <c r="X131" s="1097"/>
      <c r="Y131" s="1097"/>
      <c r="Z131" s="1098"/>
      <c r="AA131" s="980">
        <v>4306254</v>
      </c>
      <c r="AB131" s="981"/>
      <c r="AC131" s="981"/>
      <c r="AD131" s="981"/>
      <c r="AE131" s="982"/>
      <c r="AF131" s="983">
        <v>4230559</v>
      </c>
      <c r="AG131" s="981"/>
      <c r="AH131" s="981"/>
      <c r="AI131" s="981"/>
      <c r="AJ131" s="982"/>
      <c r="AK131" s="983">
        <v>4207342</v>
      </c>
      <c r="AL131" s="981"/>
      <c r="AM131" s="981"/>
      <c r="AN131" s="981"/>
      <c r="AO131" s="982"/>
      <c r="AP131" s="1099"/>
      <c r="AQ131" s="1100"/>
      <c r="AR131" s="1100"/>
      <c r="AS131" s="1100"/>
      <c r="AT131" s="1101"/>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73" t="s">
        <v>465</v>
      </c>
      <c r="B132" s="1074"/>
      <c r="C132" s="1074"/>
      <c r="D132" s="1074"/>
      <c r="E132" s="1074"/>
      <c r="F132" s="1074"/>
      <c r="G132" s="1074"/>
      <c r="H132" s="1074"/>
      <c r="I132" s="1074"/>
      <c r="J132" s="1074"/>
      <c r="K132" s="1074"/>
      <c r="L132" s="1074"/>
      <c r="M132" s="1074"/>
      <c r="N132" s="1074"/>
      <c r="O132" s="1074"/>
      <c r="P132" s="1074"/>
      <c r="Q132" s="1074"/>
      <c r="R132" s="1074"/>
      <c r="S132" s="1074"/>
      <c r="T132" s="1074"/>
      <c r="U132" s="1074"/>
      <c r="V132" s="1077" t="s">
        <v>466</v>
      </c>
      <c r="W132" s="1077"/>
      <c r="X132" s="1077"/>
      <c r="Y132" s="1077"/>
      <c r="Z132" s="1078"/>
      <c r="AA132" s="1079">
        <v>16.67646637</v>
      </c>
      <c r="AB132" s="1080"/>
      <c r="AC132" s="1080"/>
      <c r="AD132" s="1080"/>
      <c r="AE132" s="1081"/>
      <c r="AF132" s="1082">
        <v>16.041449839999999</v>
      </c>
      <c r="AG132" s="1080"/>
      <c r="AH132" s="1080"/>
      <c r="AI132" s="1080"/>
      <c r="AJ132" s="1081"/>
      <c r="AK132" s="1082">
        <v>15.788638049999999</v>
      </c>
      <c r="AL132" s="1080"/>
      <c r="AM132" s="1080"/>
      <c r="AN132" s="1080"/>
      <c r="AO132" s="1081"/>
      <c r="AP132" s="998"/>
      <c r="AQ132" s="999"/>
      <c r="AR132" s="999"/>
      <c r="AS132" s="999"/>
      <c r="AT132" s="108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75"/>
      <c r="B133" s="1076"/>
      <c r="C133" s="1076"/>
      <c r="D133" s="1076"/>
      <c r="E133" s="1076"/>
      <c r="F133" s="1076"/>
      <c r="G133" s="1076"/>
      <c r="H133" s="1076"/>
      <c r="I133" s="1076"/>
      <c r="J133" s="1076"/>
      <c r="K133" s="1076"/>
      <c r="L133" s="1076"/>
      <c r="M133" s="1076"/>
      <c r="N133" s="1076"/>
      <c r="O133" s="1076"/>
      <c r="P133" s="1076"/>
      <c r="Q133" s="1076"/>
      <c r="R133" s="1076"/>
      <c r="S133" s="1076"/>
      <c r="T133" s="1076"/>
      <c r="U133" s="1076"/>
      <c r="V133" s="1084" t="s">
        <v>467</v>
      </c>
      <c r="W133" s="1084"/>
      <c r="X133" s="1084"/>
      <c r="Y133" s="1084"/>
      <c r="Z133" s="1085"/>
      <c r="AA133" s="1086">
        <v>18</v>
      </c>
      <c r="AB133" s="1087"/>
      <c r="AC133" s="1087"/>
      <c r="AD133" s="1087"/>
      <c r="AE133" s="1088"/>
      <c r="AF133" s="1086">
        <v>16.899999999999999</v>
      </c>
      <c r="AG133" s="1087"/>
      <c r="AH133" s="1087"/>
      <c r="AI133" s="1087"/>
      <c r="AJ133" s="1088"/>
      <c r="AK133" s="1086">
        <v>16.100000000000001</v>
      </c>
      <c r="AL133" s="1087"/>
      <c r="AM133" s="1087"/>
      <c r="AN133" s="1087"/>
      <c r="AO133" s="1088"/>
      <c r="AP133" s="1022"/>
      <c r="AQ133" s="1023"/>
      <c r="AR133" s="1023"/>
      <c r="AS133" s="1023"/>
      <c r="AT133" s="107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68:P68"/>
    <mergeCell ref="B70:P70"/>
    <mergeCell ref="B69:P69"/>
    <mergeCell ref="B71:P71"/>
    <mergeCell ref="B72:P72"/>
    <mergeCell ref="B74:P74"/>
    <mergeCell ref="B73:P73"/>
    <mergeCell ref="B75:P75"/>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AP88:AT88"/>
    <mergeCell ref="AU88:AY88"/>
    <mergeCell ref="AZ88:BD88"/>
    <mergeCell ref="BV112:BZ112"/>
    <mergeCell ref="AF114:AJ114"/>
    <mergeCell ref="AP113:AT113"/>
    <mergeCell ref="AZ113:BP113"/>
    <mergeCell ref="AZ112:BP112"/>
    <mergeCell ref="BQ112:BU112"/>
    <mergeCell ref="AP86:AT86"/>
    <mergeCell ref="AU86:AY86"/>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T130:BZ130"/>
    <mergeCell ref="DG125:DK125"/>
    <mergeCell ref="DL125:DP125"/>
    <mergeCell ref="AF124:AJ124"/>
    <mergeCell ref="AK124:AO124"/>
    <mergeCell ref="AP124:AT124"/>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CF116:CJ116"/>
    <mergeCell ref="CM116:DF116"/>
    <mergeCell ref="DG116:DK116"/>
    <mergeCell ref="DL116:DP116"/>
    <mergeCell ref="CA112:CE112"/>
    <mergeCell ref="CF112:CJ112"/>
    <mergeCell ref="CM112:DF112"/>
    <mergeCell ref="A112:B116"/>
    <mergeCell ref="C112:Z112"/>
    <mergeCell ref="AA112:AE112"/>
    <mergeCell ref="AF112:AJ112"/>
    <mergeCell ref="AK112:AO112"/>
    <mergeCell ref="AP112:AT112"/>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CA113:CE113"/>
    <mergeCell ref="CF113:CJ113"/>
    <mergeCell ref="CM113:DF113"/>
    <mergeCell ref="DG113:DK113"/>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AZ71:BD71"/>
    <mergeCell ref="CR70:CV70"/>
    <mergeCell ref="CW70:DA70"/>
    <mergeCell ref="DB70:DF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DG70:DK70"/>
    <mergeCell ref="DL70:DP70"/>
    <mergeCell ref="DQ70:DU70"/>
    <mergeCell ref="AP70:AT70"/>
    <mergeCell ref="AU70:AY70"/>
    <mergeCell ref="AZ70:BD70"/>
    <mergeCell ref="BS70:CG70"/>
    <mergeCell ref="CH70:CL70"/>
    <mergeCell ref="CM70:CQ70"/>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4" zoomScale="75" zoomScaleNormal="85" zoomScaleSheetLayoutView="75" workbookViewId="0">
      <selection activeCell="M27" sqref="M27"/>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34"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19" t="s">
        <v>475</v>
      </c>
      <c r="H9" s="1120"/>
      <c r="I9" s="1120"/>
      <c r="J9" s="1121"/>
      <c r="K9" s="263">
        <v>1231931</v>
      </c>
      <c r="L9" s="264">
        <v>101956</v>
      </c>
      <c r="M9" s="265">
        <v>89595</v>
      </c>
      <c r="N9" s="266">
        <v>13.8</v>
      </c>
    </row>
    <row r="10" spans="1:16">
      <c r="A10" s="248"/>
      <c r="B10" s="244"/>
      <c r="C10" s="244"/>
      <c r="D10" s="244"/>
      <c r="E10" s="244"/>
      <c r="F10" s="244"/>
      <c r="G10" s="1119" t="s">
        <v>476</v>
      </c>
      <c r="H10" s="1120"/>
      <c r="I10" s="1120"/>
      <c r="J10" s="1121"/>
      <c r="K10" s="267">
        <v>154221</v>
      </c>
      <c r="L10" s="268">
        <v>12763</v>
      </c>
      <c r="M10" s="269">
        <v>8996</v>
      </c>
      <c r="N10" s="270">
        <v>41.9</v>
      </c>
    </row>
    <row r="11" spans="1:16" ht="13.5" customHeight="1">
      <c r="A11" s="248"/>
      <c r="B11" s="244"/>
      <c r="C11" s="244"/>
      <c r="D11" s="244"/>
      <c r="E11" s="244"/>
      <c r="F11" s="244"/>
      <c r="G11" s="1119" t="s">
        <v>477</v>
      </c>
      <c r="H11" s="1120"/>
      <c r="I11" s="1120"/>
      <c r="J11" s="1121"/>
      <c r="K11" s="267">
        <v>17787</v>
      </c>
      <c r="L11" s="268">
        <v>1472</v>
      </c>
      <c r="M11" s="269">
        <v>12730</v>
      </c>
      <c r="N11" s="270">
        <v>-88.4</v>
      </c>
    </row>
    <row r="12" spans="1:16" ht="13.5" customHeight="1">
      <c r="A12" s="248"/>
      <c r="B12" s="244"/>
      <c r="C12" s="244"/>
      <c r="D12" s="244"/>
      <c r="E12" s="244"/>
      <c r="F12" s="244"/>
      <c r="G12" s="1119" t="s">
        <v>478</v>
      </c>
      <c r="H12" s="1120"/>
      <c r="I12" s="1120"/>
      <c r="J12" s="1121"/>
      <c r="K12" s="267">
        <v>31549</v>
      </c>
      <c r="L12" s="268">
        <v>2611</v>
      </c>
      <c r="M12" s="269">
        <v>1070</v>
      </c>
      <c r="N12" s="270">
        <v>144</v>
      </c>
    </row>
    <row r="13" spans="1:16" ht="13.5" customHeight="1">
      <c r="A13" s="248"/>
      <c r="B13" s="244"/>
      <c r="C13" s="244"/>
      <c r="D13" s="244"/>
      <c r="E13" s="244"/>
      <c r="F13" s="244"/>
      <c r="G13" s="1119" t="s">
        <v>479</v>
      </c>
      <c r="H13" s="1120"/>
      <c r="I13" s="1120"/>
      <c r="J13" s="1121"/>
      <c r="K13" s="267" t="s">
        <v>480</v>
      </c>
      <c r="L13" s="268" t="s">
        <v>480</v>
      </c>
      <c r="M13" s="269">
        <v>19</v>
      </c>
      <c r="N13" s="270" t="s">
        <v>480</v>
      </c>
    </row>
    <row r="14" spans="1:16" ht="13.5" customHeight="1">
      <c r="A14" s="248"/>
      <c r="B14" s="244"/>
      <c r="C14" s="244"/>
      <c r="D14" s="244"/>
      <c r="E14" s="244"/>
      <c r="F14" s="244"/>
      <c r="G14" s="1119" t="s">
        <v>481</v>
      </c>
      <c r="H14" s="1120"/>
      <c r="I14" s="1120"/>
      <c r="J14" s="1121"/>
      <c r="K14" s="267">
        <v>57337</v>
      </c>
      <c r="L14" s="268">
        <v>4745</v>
      </c>
      <c r="M14" s="269">
        <v>4490</v>
      </c>
      <c r="N14" s="270">
        <v>5.7</v>
      </c>
    </row>
    <row r="15" spans="1:16" ht="13.5" customHeight="1">
      <c r="A15" s="248"/>
      <c r="B15" s="244"/>
      <c r="C15" s="244"/>
      <c r="D15" s="244"/>
      <c r="E15" s="244"/>
      <c r="F15" s="244"/>
      <c r="G15" s="1119" t="s">
        <v>482</v>
      </c>
      <c r="H15" s="1120"/>
      <c r="I15" s="1120"/>
      <c r="J15" s="1121"/>
      <c r="K15" s="267">
        <v>647</v>
      </c>
      <c r="L15" s="268">
        <v>54</v>
      </c>
      <c r="M15" s="269">
        <v>2030</v>
      </c>
      <c r="N15" s="270">
        <v>-97.3</v>
      </c>
    </row>
    <row r="16" spans="1:16">
      <c r="A16" s="248"/>
      <c r="B16" s="244"/>
      <c r="C16" s="244"/>
      <c r="D16" s="244"/>
      <c r="E16" s="244"/>
      <c r="F16" s="244"/>
      <c r="G16" s="1122" t="s">
        <v>483</v>
      </c>
      <c r="H16" s="1123"/>
      <c r="I16" s="1123"/>
      <c r="J16" s="1124"/>
      <c r="K16" s="268">
        <v>-136341</v>
      </c>
      <c r="L16" s="268">
        <v>-11284</v>
      </c>
      <c r="M16" s="269">
        <v>-9813</v>
      </c>
      <c r="N16" s="270">
        <v>15</v>
      </c>
    </row>
    <row r="17" spans="1:16">
      <c r="A17" s="248"/>
      <c r="B17" s="244"/>
      <c r="C17" s="244"/>
      <c r="D17" s="244"/>
      <c r="E17" s="244"/>
      <c r="F17" s="244"/>
      <c r="G17" s="1122" t="s">
        <v>169</v>
      </c>
      <c r="H17" s="1123"/>
      <c r="I17" s="1123"/>
      <c r="J17" s="1124"/>
      <c r="K17" s="268">
        <v>1357131</v>
      </c>
      <c r="L17" s="268">
        <v>112317</v>
      </c>
      <c r="M17" s="269">
        <v>109116</v>
      </c>
      <c r="N17" s="270">
        <v>2.9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4" t="s">
        <v>488</v>
      </c>
      <c r="H21" s="1115"/>
      <c r="I21" s="1115"/>
      <c r="J21" s="1116"/>
      <c r="K21" s="280">
        <v>10.76</v>
      </c>
      <c r="L21" s="281">
        <v>10.38</v>
      </c>
      <c r="M21" s="282">
        <v>0.38</v>
      </c>
      <c r="N21" s="249"/>
      <c r="O21" s="283"/>
      <c r="P21" s="279"/>
    </row>
    <row r="22" spans="1:16" s="284" customFormat="1">
      <c r="A22" s="279"/>
      <c r="B22" s="249"/>
      <c r="C22" s="249"/>
      <c r="D22" s="249"/>
      <c r="E22" s="249"/>
      <c r="F22" s="249"/>
      <c r="G22" s="1114" t="s">
        <v>489</v>
      </c>
      <c r="H22" s="1115"/>
      <c r="I22" s="1115"/>
      <c r="J22" s="1116"/>
      <c r="K22" s="285">
        <v>98</v>
      </c>
      <c r="L22" s="286">
        <v>95.1</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30" t="s">
        <v>492</v>
      </c>
      <c r="H32" s="1131"/>
      <c r="I32" s="1131"/>
      <c r="J32" s="1132"/>
      <c r="K32" s="294">
        <v>1141667</v>
      </c>
      <c r="L32" s="294">
        <v>94485</v>
      </c>
      <c r="M32" s="295">
        <v>57190</v>
      </c>
      <c r="N32" s="296">
        <v>65.2</v>
      </c>
    </row>
    <row r="33" spans="1:16" ht="13.5" customHeight="1">
      <c r="A33" s="248"/>
      <c r="B33" s="244"/>
      <c r="C33" s="244"/>
      <c r="D33" s="244"/>
      <c r="E33" s="244"/>
      <c r="F33" s="244"/>
      <c r="G33" s="1130" t="s">
        <v>493</v>
      </c>
      <c r="H33" s="1131"/>
      <c r="I33" s="1131"/>
      <c r="J33" s="1132"/>
      <c r="K33" s="294" t="s">
        <v>480</v>
      </c>
      <c r="L33" s="294" t="s">
        <v>480</v>
      </c>
      <c r="M33" s="295" t="s">
        <v>480</v>
      </c>
      <c r="N33" s="296" t="s">
        <v>480</v>
      </c>
    </row>
    <row r="34" spans="1:16" ht="27" customHeight="1">
      <c r="A34" s="248"/>
      <c r="B34" s="244"/>
      <c r="C34" s="244"/>
      <c r="D34" s="244"/>
      <c r="E34" s="244"/>
      <c r="F34" s="244"/>
      <c r="G34" s="1130" t="s">
        <v>494</v>
      </c>
      <c r="H34" s="1131"/>
      <c r="I34" s="1131"/>
      <c r="J34" s="1132"/>
      <c r="K34" s="294" t="s">
        <v>480</v>
      </c>
      <c r="L34" s="294" t="s">
        <v>480</v>
      </c>
      <c r="M34" s="295">
        <v>1</v>
      </c>
      <c r="N34" s="296" t="s">
        <v>480</v>
      </c>
    </row>
    <row r="35" spans="1:16" ht="27" customHeight="1">
      <c r="A35" s="248"/>
      <c r="B35" s="244"/>
      <c r="C35" s="244"/>
      <c r="D35" s="244"/>
      <c r="E35" s="244"/>
      <c r="F35" s="244"/>
      <c r="G35" s="1130" t="s">
        <v>495</v>
      </c>
      <c r="H35" s="1131"/>
      <c r="I35" s="1131"/>
      <c r="J35" s="1132"/>
      <c r="K35" s="294">
        <v>593588</v>
      </c>
      <c r="L35" s="294">
        <v>49126</v>
      </c>
      <c r="M35" s="295">
        <v>16809</v>
      </c>
      <c r="N35" s="296">
        <v>192.3</v>
      </c>
    </row>
    <row r="36" spans="1:16" ht="27" customHeight="1">
      <c r="A36" s="248"/>
      <c r="B36" s="244"/>
      <c r="C36" s="244"/>
      <c r="D36" s="244"/>
      <c r="E36" s="244"/>
      <c r="F36" s="244"/>
      <c r="G36" s="1130" t="s">
        <v>496</v>
      </c>
      <c r="H36" s="1131"/>
      <c r="I36" s="1131"/>
      <c r="J36" s="1132"/>
      <c r="K36" s="294">
        <v>149078</v>
      </c>
      <c r="L36" s="294">
        <v>12338</v>
      </c>
      <c r="M36" s="295">
        <v>4695</v>
      </c>
      <c r="N36" s="296">
        <v>162.80000000000001</v>
      </c>
    </row>
    <row r="37" spans="1:16" ht="13.5" customHeight="1">
      <c r="A37" s="248"/>
      <c r="B37" s="244"/>
      <c r="C37" s="244"/>
      <c r="D37" s="244"/>
      <c r="E37" s="244"/>
      <c r="F37" s="244"/>
      <c r="G37" s="1130" t="s">
        <v>497</v>
      </c>
      <c r="H37" s="1131"/>
      <c r="I37" s="1131"/>
      <c r="J37" s="1132"/>
      <c r="K37" s="294">
        <v>412</v>
      </c>
      <c r="L37" s="294">
        <v>34</v>
      </c>
      <c r="M37" s="295">
        <v>1282</v>
      </c>
      <c r="N37" s="296">
        <v>-97.3</v>
      </c>
    </row>
    <row r="38" spans="1:16" ht="27" customHeight="1">
      <c r="A38" s="248"/>
      <c r="B38" s="244"/>
      <c r="C38" s="244"/>
      <c r="D38" s="244"/>
      <c r="E38" s="244"/>
      <c r="F38" s="244"/>
      <c r="G38" s="1133" t="s">
        <v>498</v>
      </c>
      <c r="H38" s="1134"/>
      <c r="I38" s="1134"/>
      <c r="J38" s="1135"/>
      <c r="K38" s="297">
        <v>257</v>
      </c>
      <c r="L38" s="297">
        <v>21</v>
      </c>
      <c r="M38" s="298">
        <v>8</v>
      </c>
      <c r="N38" s="299">
        <v>162.5</v>
      </c>
      <c r="O38" s="293"/>
    </row>
    <row r="39" spans="1:16">
      <c r="A39" s="248"/>
      <c r="B39" s="244"/>
      <c r="C39" s="244"/>
      <c r="D39" s="244"/>
      <c r="E39" s="244"/>
      <c r="F39" s="244"/>
      <c r="G39" s="1133" t="s">
        <v>499</v>
      </c>
      <c r="H39" s="1134"/>
      <c r="I39" s="1134"/>
      <c r="J39" s="1135"/>
      <c r="K39" s="300">
        <v>-63822</v>
      </c>
      <c r="L39" s="300">
        <v>-5282</v>
      </c>
      <c r="M39" s="301">
        <v>-2615</v>
      </c>
      <c r="N39" s="302">
        <v>102</v>
      </c>
      <c r="O39" s="293"/>
    </row>
    <row r="40" spans="1:16" ht="27" customHeight="1">
      <c r="A40" s="248"/>
      <c r="B40" s="244"/>
      <c r="C40" s="244"/>
      <c r="D40" s="244"/>
      <c r="E40" s="244"/>
      <c r="F40" s="244"/>
      <c r="G40" s="1130" t="s">
        <v>500</v>
      </c>
      <c r="H40" s="1131"/>
      <c r="I40" s="1131"/>
      <c r="J40" s="1132"/>
      <c r="K40" s="300">
        <v>-1156898</v>
      </c>
      <c r="L40" s="300">
        <v>-95746</v>
      </c>
      <c r="M40" s="301">
        <v>-54029</v>
      </c>
      <c r="N40" s="302">
        <v>77.2</v>
      </c>
      <c r="O40" s="293"/>
    </row>
    <row r="41" spans="1:16">
      <c r="A41" s="248"/>
      <c r="B41" s="244"/>
      <c r="C41" s="244"/>
      <c r="D41" s="244"/>
      <c r="E41" s="244"/>
      <c r="F41" s="244"/>
      <c r="G41" s="1136" t="s">
        <v>281</v>
      </c>
      <c r="H41" s="1137"/>
      <c r="I41" s="1137"/>
      <c r="J41" s="1138"/>
      <c r="K41" s="294">
        <v>664282</v>
      </c>
      <c r="L41" s="300">
        <v>54977</v>
      </c>
      <c r="M41" s="301">
        <v>23340</v>
      </c>
      <c r="N41" s="302">
        <v>135.5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5" t="s">
        <v>470</v>
      </c>
      <c r="J49" s="1127" t="s">
        <v>504</v>
      </c>
      <c r="K49" s="1128"/>
      <c r="L49" s="1128"/>
      <c r="M49" s="1128"/>
      <c r="N49" s="1129"/>
    </row>
    <row r="50" spans="1:14">
      <c r="A50" s="248"/>
      <c r="B50" s="244"/>
      <c r="C50" s="244"/>
      <c r="D50" s="244"/>
      <c r="E50" s="244"/>
      <c r="F50" s="244"/>
      <c r="G50" s="312"/>
      <c r="H50" s="313"/>
      <c r="I50" s="1126"/>
      <c r="J50" s="314" t="s">
        <v>505</v>
      </c>
      <c r="K50" s="315" t="s">
        <v>506</v>
      </c>
      <c r="L50" s="316" t="s">
        <v>507</v>
      </c>
      <c r="M50" s="317" t="s">
        <v>508</v>
      </c>
      <c r="N50" s="318" t="s">
        <v>509</v>
      </c>
    </row>
    <row r="51" spans="1:14">
      <c r="A51" s="248"/>
      <c r="B51" s="244"/>
      <c r="C51" s="244"/>
      <c r="D51" s="244"/>
      <c r="E51" s="244"/>
      <c r="F51" s="244"/>
      <c r="G51" s="310" t="s">
        <v>510</v>
      </c>
      <c r="H51" s="311"/>
      <c r="I51" s="319">
        <v>2238230</v>
      </c>
      <c r="J51" s="320">
        <v>175520</v>
      </c>
      <c r="K51" s="321">
        <v>80.3</v>
      </c>
      <c r="L51" s="322">
        <v>89245</v>
      </c>
      <c r="M51" s="323">
        <v>27</v>
      </c>
      <c r="N51" s="324">
        <v>53.3</v>
      </c>
    </row>
    <row r="52" spans="1:14">
      <c r="A52" s="248"/>
      <c r="B52" s="244"/>
      <c r="C52" s="244"/>
      <c r="D52" s="244"/>
      <c r="E52" s="244"/>
      <c r="F52" s="244"/>
      <c r="G52" s="325"/>
      <c r="H52" s="326" t="s">
        <v>511</v>
      </c>
      <c r="I52" s="327">
        <v>574459</v>
      </c>
      <c r="J52" s="328">
        <v>45049</v>
      </c>
      <c r="K52" s="329">
        <v>-4</v>
      </c>
      <c r="L52" s="330">
        <v>42966</v>
      </c>
      <c r="M52" s="331">
        <v>2.9</v>
      </c>
      <c r="N52" s="332">
        <v>-6.9</v>
      </c>
    </row>
    <row r="53" spans="1:14">
      <c r="A53" s="248"/>
      <c r="B53" s="244"/>
      <c r="C53" s="244"/>
      <c r="D53" s="244"/>
      <c r="E53" s="244"/>
      <c r="F53" s="244"/>
      <c r="G53" s="310" t="s">
        <v>512</v>
      </c>
      <c r="H53" s="311"/>
      <c r="I53" s="319">
        <v>650440</v>
      </c>
      <c r="J53" s="320">
        <v>51680</v>
      </c>
      <c r="K53" s="321">
        <v>-70.599999999999994</v>
      </c>
      <c r="L53" s="322">
        <v>70897</v>
      </c>
      <c r="M53" s="323">
        <v>-20.6</v>
      </c>
      <c r="N53" s="324">
        <v>-50</v>
      </c>
    </row>
    <row r="54" spans="1:14">
      <c r="A54" s="248"/>
      <c r="B54" s="244"/>
      <c r="C54" s="244"/>
      <c r="D54" s="244"/>
      <c r="E54" s="244"/>
      <c r="F54" s="244"/>
      <c r="G54" s="325"/>
      <c r="H54" s="326" t="s">
        <v>511</v>
      </c>
      <c r="I54" s="327">
        <v>196689</v>
      </c>
      <c r="J54" s="328">
        <v>15628</v>
      </c>
      <c r="K54" s="329">
        <v>-65.3</v>
      </c>
      <c r="L54" s="330">
        <v>39878</v>
      </c>
      <c r="M54" s="331">
        <v>-7.2</v>
      </c>
      <c r="N54" s="332">
        <v>-58.1</v>
      </c>
    </row>
    <row r="55" spans="1:14">
      <c r="A55" s="248"/>
      <c r="B55" s="244"/>
      <c r="C55" s="244"/>
      <c r="D55" s="244"/>
      <c r="E55" s="244"/>
      <c r="F55" s="244"/>
      <c r="G55" s="310" t="s">
        <v>513</v>
      </c>
      <c r="H55" s="311"/>
      <c r="I55" s="319">
        <v>1855442</v>
      </c>
      <c r="J55" s="320">
        <v>149223</v>
      </c>
      <c r="K55" s="321">
        <v>188.7</v>
      </c>
      <c r="L55" s="322">
        <v>66496</v>
      </c>
      <c r="M55" s="323">
        <v>-6.2</v>
      </c>
      <c r="N55" s="324">
        <v>194.9</v>
      </c>
    </row>
    <row r="56" spans="1:14">
      <c r="A56" s="248"/>
      <c r="B56" s="244"/>
      <c r="C56" s="244"/>
      <c r="D56" s="244"/>
      <c r="E56" s="244"/>
      <c r="F56" s="244"/>
      <c r="G56" s="325"/>
      <c r="H56" s="326" t="s">
        <v>511</v>
      </c>
      <c r="I56" s="327">
        <v>442742</v>
      </c>
      <c r="J56" s="328">
        <v>35607</v>
      </c>
      <c r="K56" s="329">
        <v>127.8</v>
      </c>
      <c r="L56" s="330">
        <v>36530</v>
      </c>
      <c r="M56" s="331">
        <v>-8.4</v>
      </c>
      <c r="N56" s="332">
        <v>136.19999999999999</v>
      </c>
    </row>
    <row r="57" spans="1:14">
      <c r="A57" s="248"/>
      <c r="B57" s="244"/>
      <c r="C57" s="244"/>
      <c r="D57" s="244"/>
      <c r="E57" s="244"/>
      <c r="F57" s="244"/>
      <c r="G57" s="310" t="s">
        <v>514</v>
      </c>
      <c r="H57" s="311"/>
      <c r="I57" s="319">
        <v>542412</v>
      </c>
      <c r="J57" s="320">
        <v>44002</v>
      </c>
      <c r="K57" s="321">
        <v>-70.5</v>
      </c>
      <c r="L57" s="322">
        <v>82748</v>
      </c>
      <c r="M57" s="323">
        <v>24.4</v>
      </c>
      <c r="N57" s="324">
        <v>-94.9</v>
      </c>
    </row>
    <row r="58" spans="1:14">
      <c r="A58" s="248"/>
      <c r="B58" s="244"/>
      <c r="C58" s="244"/>
      <c r="D58" s="244"/>
      <c r="E58" s="244"/>
      <c r="F58" s="244"/>
      <c r="G58" s="325"/>
      <c r="H58" s="326" t="s">
        <v>511</v>
      </c>
      <c r="I58" s="327">
        <v>378431</v>
      </c>
      <c r="J58" s="328">
        <v>30699</v>
      </c>
      <c r="K58" s="329">
        <v>-13.8</v>
      </c>
      <c r="L58" s="330">
        <v>44732</v>
      </c>
      <c r="M58" s="331">
        <v>22.5</v>
      </c>
      <c r="N58" s="332">
        <v>-36.299999999999997</v>
      </c>
    </row>
    <row r="59" spans="1:14">
      <c r="A59" s="248"/>
      <c r="B59" s="244"/>
      <c r="C59" s="244"/>
      <c r="D59" s="244"/>
      <c r="E59" s="244"/>
      <c r="F59" s="244"/>
      <c r="G59" s="310" t="s">
        <v>515</v>
      </c>
      <c r="H59" s="311"/>
      <c r="I59" s="319">
        <v>1120276</v>
      </c>
      <c r="J59" s="320">
        <v>92715</v>
      </c>
      <c r="K59" s="321">
        <v>110.7</v>
      </c>
      <c r="L59" s="322">
        <v>91837</v>
      </c>
      <c r="M59" s="323">
        <v>11</v>
      </c>
      <c r="N59" s="324">
        <v>99.7</v>
      </c>
    </row>
    <row r="60" spans="1:14">
      <c r="A60" s="248"/>
      <c r="B60" s="244"/>
      <c r="C60" s="244"/>
      <c r="D60" s="244"/>
      <c r="E60" s="244"/>
      <c r="F60" s="244"/>
      <c r="G60" s="325"/>
      <c r="H60" s="326" t="s">
        <v>511</v>
      </c>
      <c r="I60" s="333">
        <v>475005</v>
      </c>
      <c r="J60" s="328">
        <v>39312</v>
      </c>
      <c r="K60" s="329">
        <v>28.1</v>
      </c>
      <c r="L60" s="330">
        <v>54439</v>
      </c>
      <c r="M60" s="331">
        <v>21.7</v>
      </c>
      <c r="N60" s="332">
        <v>6.4</v>
      </c>
    </row>
    <row r="61" spans="1:14">
      <c r="A61" s="248"/>
      <c r="B61" s="244"/>
      <c r="C61" s="244"/>
      <c r="D61" s="244"/>
      <c r="E61" s="244"/>
      <c r="F61" s="244"/>
      <c r="G61" s="310" t="s">
        <v>516</v>
      </c>
      <c r="H61" s="334"/>
      <c r="I61" s="335">
        <v>1281360</v>
      </c>
      <c r="J61" s="336">
        <v>102628</v>
      </c>
      <c r="K61" s="337">
        <v>47.7</v>
      </c>
      <c r="L61" s="338">
        <v>80245</v>
      </c>
      <c r="M61" s="339">
        <v>7.1</v>
      </c>
      <c r="N61" s="324">
        <v>40.6</v>
      </c>
    </row>
    <row r="62" spans="1:14">
      <c r="A62" s="248"/>
      <c r="B62" s="244"/>
      <c r="C62" s="244"/>
      <c r="D62" s="244"/>
      <c r="E62" s="244"/>
      <c r="F62" s="244"/>
      <c r="G62" s="325"/>
      <c r="H62" s="326" t="s">
        <v>511</v>
      </c>
      <c r="I62" s="327">
        <v>413465</v>
      </c>
      <c r="J62" s="328">
        <v>33259</v>
      </c>
      <c r="K62" s="329">
        <v>14.6</v>
      </c>
      <c r="L62" s="330">
        <v>43709</v>
      </c>
      <c r="M62" s="331">
        <v>6.3</v>
      </c>
      <c r="N62" s="332">
        <v>8.3000000000000007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19"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12.43</v>
      </c>
      <c r="G47" s="12">
        <v>16.36</v>
      </c>
      <c r="H47" s="12">
        <v>22.42</v>
      </c>
      <c r="I47" s="12">
        <v>32.1</v>
      </c>
      <c r="J47" s="13">
        <v>36.299999999999997</v>
      </c>
    </row>
    <row r="48" spans="2:10" ht="57.75" customHeight="1">
      <c r="B48" s="14"/>
      <c r="C48" s="1141" t="s">
        <v>4</v>
      </c>
      <c r="D48" s="1141"/>
      <c r="E48" s="1142"/>
      <c r="F48" s="15">
        <v>2.82</v>
      </c>
      <c r="G48" s="16">
        <v>2.76</v>
      </c>
      <c r="H48" s="16">
        <v>3.4</v>
      </c>
      <c r="I48" s="16">
        <v>2.91</v>
      </c>
      <c r="J48" s="17">
        <v>3.19</v>
      </c>
    </row>
    <row r="49" spans="2:10" ht="57.75" customHeight="1" thickBot="1">
      <c r="B49" s="18"/>
      <c r="C49" s="1143" t="s">
        <v>5</v>
      </c>
      <c r="D49" s="1143"/>
      <c r="E49" s="1144"/>
      <c r="F49" s="19">
        <v>7.9</v>
      </c>
      <c r="G49" s="20">
        <v>4.9800000000000004</v>
      </c>
      <c r="H49" s="20">
        <v>9.25</v>
      </c>
      <c r="I49" s="20">
        <v>8.82</v>
      </c>
      <c r="J49" s="21">
        <v>4.42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523</v>
      </c>
      <c r="D34" s="1151"/>
      <c r="E34" s="1152"/>
      <c r="F34" s="32">
        <v>2.8</v>
      </c>
      <c r="G34" s="33">
        <v>2.93</v>
      </c>
      <c r="H34" s="33">
        <v>3.84</v>
      </c>
      <c r="I34" s="33">
        <v>4.83</v>
      </c>
      <c r="J34" s="34">
        <v>5.08</v>
      </c>
      <c r="K34" s="22"/>
      <c r="L34" s="22"/>
      <c r="M34" s="22"/>
      <c r="N34" s="22"/>
      <c r="O34" s="22"/>
      <c r="P34" s="22"/>
    </row>
    <row r="35" spans="1:16" ht="39" customHeight="1">
      <c r="A35" s="22"/>
      <c r="B35" s="35"/>
      <c r="C35" s="1145" t="s">
        <v>524</v>
      </c>
      <c r="D35" s="1146"/>
      <c r="E35" s="1147"/>
      <c r="F35" s="36">
        <v>3.54</v>
      </c>
      <c r="G35" s="37">
        <v>3.55</v>
      </c>
      <c r="H35" s="37">
        <v>3.69</v>
      </c>
      <c r="I35" s="37">
        <v>3.83</v>
      </c>
      <c r="J35" s="38">
        <v>3.73</v>
      </c>
      <c r="K35" s="22"/>
      <c r="L35" s="22"/>
      <c r="M35" s="22"/>
      <c r="N35" s="22"/>
      <c r="O35" s="22"/>
      <c r="P35" s="22"/>
    </row>
    <row r="36" spans="1:16" ht="39" customHeight="1">
      <c r="A36" s="22"/>
      <c r="B36" s="35"/>
      <c r="C36" s="1145" t="s">
        <v>525</v>
      </c>
      <c r="D36" s="1146"/>
      <c r="E36" s="1147"/>
      <c r="F36" s="36">
        <v>0.36</v>
      </c>
      <c r="G36" s="37">
        <v>0.08</v>
      </c>
      <c r="H36" s="37">
        <v>5.47</v>
      </c>
      <c r="I36" s="37">
        <v>6.32</v>
      </c>
      <c r="J36" s="38">
        <v>3.44</v>
      </c>
      <c r="K36" s="22"/>
      <c r="L36" s="22"/>
      <c r="M36" s="22"/>
      <c r="N36" s="22"/>
      <c r="O36" s="22"/>
      <c r="P36" s="22"/>
    </row>
    <row r="37" spans="1:16" ht="39" customHeight="1">
      <c r="A37" s="22"/>
      <c r="B37" s="35"/>
      <c r="C37" s="1145" t="s">
        <v>526</v>
      </c>
      <c r="D37" s="1146"/>
      <c r="E37" s="1147"/>
      <c r="F37" s="36">
        <v>2.7</v>
      </c>
      <c r="G37" s="37">
        <v>2.6</v>
      </c>
      <c r="H37" s="37">
        <v>3.18</v>
      </c>
      <c r="I37" s="37">
        <v>2.67</v>
      </c>
      <c r="J37" s="38">
        <v>2.94</v>
      </c>
      <c r="K37" s="22"/>
      <c r="L37" s="22"/>
      <c r="M37" s="22"/>
      <c r="N37" s="22"/>
      <c r="O37" s="22"/>
      <c r="P37" s="22"/>
    </row>
    <row r="38" spans="1:16" ht="39" customHeight="1">
      <c r="A38" s="22"/>
      <c r="B38" s="35"/>
      <c r="C38" s="1145" t="s">
        <v>527</v>
      </c>
      <c r="D38" s="1146"/>
      <c r="E38" s="1147"/>
      <c r="F38" s="36">
        <v>0.56999999999999995</v>
      </c>
      <c r="G38" s="37">
        <v>0.47</v>
      </c>
      <c r="H38" s="37">
        <v>2.75</v>
      </c>
      <c r="I38" s="37">
        <v>2.95</v>
      </c>
      <c r="J38" s="38">
        <v>2.3199999999999998</v>
      </c>
      <c r="K38" s="22"/>
      <c r="L38" s="22"/>
      <c r="M38" s="22"/>
      <c r="N38" s="22"/>
      <c r="O38" s="22"/>
      <c r="P38" s="22"/>
    </row>
    <row r="39" spans="1:16" ht="39" customHeight="1">
      <c r="A39" s="22"/>
      <c r="B39" s="35"/>
      <c r="C39" s="1145" t="s">
        <v>528</v>
      </c>
      <c r="D39" s="1146"/>
      <c r="E39" s="1147"/>
      <c r="F39" s="36">
        <v>1.84</v>
      </c>
      <c r="G39" s="37">
        <v>0.81</v>
      </c>
      <c r="H39" s="37">
        <v>0.62</v>
      </c>
      <c r="I39" s="37">
        <v>0.63</v>
      </c>
      <c r="J39" s="38">
        <v>0.97</v>
      </c>
      <c r="K39" s="22"/>
      <c r="L39" s="22"/>
      <c r="M39" s="22"/>
      <c r="N39" s="22"/>
      <c r="O39" s="22"/>
      <c r="P39" s="22"/>
    </row>
    <row r="40" spans="1:16" ht="39" customHeight="1">
      <c r="A40" s="22"/>
      <c r="B40" s="35"/>
      <c r="C40" s="1145" t="s">
        <v>529</v>
      </c>
      <c r="D40" s="1146"/>
      <c r="E40" s="1147"/>
      <c r="F40" s="36">
        <v>0.05</v>
      </c>
      <c r="G40" s="37">
        <v>7.0000000000000007E-2</v>
      </c>
      <c r="H40" s="37">
        <v>0.09</v>
      </c>
      <c r="I40" s="37">
        <v>0.12</v>
      </c>
      <c r="J40" s="38">
        <v>0.2</v>
      </c>
      <c r="K40" s="22"/>
      <c r="L40" s="22"/>
      <c r="M40" s="22"/>
      <c r="N40" s="22"/>
      <c r="O40" s="22"/>
      <c r="P40" s="22"/>
    </row>
    <row r="41" spans="1:16" ht="39" customHeight="1">
      <c r="A41" s="22"/>
      <c r="B41" s="35"/>
      <c r="C41" s="1145" t="s">
        <v>530</v>
      </c>
      <c r="D41" s="1146"/>
      <c r="E41" s="1147"/>
      <c r="F41" s="36">
        <v>0.08</v>
      </c>
      <c r="G41" s="37">
        <v>0.08</v>
      </c>
      <c r="H41" s="37">
        <v>0.11</v>
      </c>
      <c r="I41" s="37">
        <v>0.19</v>
      </c>
      <c r="J41" s="38">
        <v>0.2</v>
      </c>
      <c r="K41" s="22"/>
      <c r="L41" s="22"/>
      <c r="M41" s="22"/>
      <c r="N41" s="22"/>
      <c r="O41" s="22"/>
      <c r="P41" s="22"/>
    </row>
    <row r="42" spans="1:16" ht="39" customHeight="1">
      <c r="A42" s="22"/>
      <c r="B42" s="39"/>
      <c r="C42" s="1145" t="s">
        <v>531</v>
      </c>
      <c r="D42" s="1146"/>
      <c r="E42" s="1147"/>
      <c r="F42" s="36" t="s">
        <v>480</v>
      </c>
      <c r="G42" s="37" t="s">
        <v>480</v>
      </c>
      <c r="H42" s="37" t="s">
        <v>480</v>
      </c>
      <c r="I42" s="37" t="s">
        <v>480</v>
      </c>
      <c r="J42" s="38" t="s">
        <v>480</v>
      </c>
      <c r="K42" s="22"/>
      <c r="L42" s="22"/>
      <c r="M42" s="22"/>
      <c r="N42" s="22"/>
      <c r="O42" s="22"/>
      <c r="P42" s="22"/>
    </row>
    <row r="43" spans="1:16" ht="39" customHeight="1" thickBot="1">
      <c r="A43" s="22"/>
      <c r="B43" s="40"/>
      <c r="C43" s="1148" t="s">
        <v>532</v>
      </c>
      <c r="D43" s="1149"/>
      <c r="E43" s="1150"/>
      <c r="F43" s="41">
        <v>0.42</v>
      </c>
      <c r="G43" s="42">
        <v>0.51</v>
      </c>
      <c r="H43" s="42">
        <v>0.44</v>
      </c>
      <c r="I43" s="42">
        <v>0.38</v>
      </c>
      <c r="J43" s="43">
        <v>0.24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1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1264</v>
      </c>
      <c r="L45" s="60">
        <v>1237</v>
      </c>
      <c r="M45" s="60">
        <v>1173</v>
      </c>
      <c r="N45" s="60">
        <v>1144</v>
      </c>
      <c r="O45" s="61">
        <v>1142</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644</v>
      </c>
      <c r="L48" s="64">
        <v>625</v>
      </c>
      <c r="M48" s="64">
        <v>618</v>
      </c>
      <c r="N48" s="64">
        <v>601</v>
      </c>
      <c r="O48" s="65">
        <v>594</v>
      </c>
      <c r="P48" s="48"/>
      <c r="Q48" s="48"/>
      <c r="R48" s="48"/>
      <c r="S48" s="48"/>
      <c r="T48" s="48"/>
      <c r="U48" s="48"/>
    </row>
    <row r="49" spans="1:21" ht="30.75" customHeight="1">
      <c r="A49" s="48"/>
      <c r="B49" s="1163"/>
      <c r="C49" s="1164"/>
      <c r="D49" s="62"/>
      <c r="E49" s="1155" t="s">
        <v>16</v>
      </c>
      <c r="F49" s="1155"/>
      <c r="G49" s="1155"/>
      <c r="H49" s="1155"/>
      <c r="I49" s="1155"/>
      <c r="J49" s="1156"/>
      <c r="K49" s="63">
        <v>143</v>
      </c>
      <c r="L49" s="64">
        <v>138</v>
      </c>
      <c r="M49" s="64">
        <v>138</v>
      </c>
      <c r="N49" s="64">
        <v>141</v>
      </c>
      <c r="O49" s="65">
        <v>149</v>
      </c>
      <c r="P49" s="48"/>
      <c r="Q49" s="48"/>
      <c r="R49" s="48"/>
      <c r="S49" s="48"/>
      <c r="T49" s="48"/>
      <c r="U49" s="48"/>
    </row>
    <row r="50" spans="1:21" ht="30.75" customHeight="1">
      <c r="A50" s="48"/>
      <c r="B50" s="1163"/>
      <c r="C50" s="1164"/>
      <c r="D50" s="62"/>
      <c r="E50" s="1155" t="s">
        <v>17</v>
      </c>
      <c r="F50" s="1155"/>
      <c r="G50" s="1155"/>
      <c r="H50" s="1155"/>
      <c r="I50" s="1155"/>
      <c r="J50" s="1156"/>
      <c r="K50" s="63">
        <v>1</v>
      </c>
      <c r="L50" s="64">
        <v>1</v>
      </c>
      <c r="M50" s="64">
        <v>1</v>
      </c>
      <c r="N50" s="64">
        <v>1</v>
      </c>
      <c r="O50" s="65">
        <v>0</v>
      </c>
      <c r="P50" s="48"/>
      <c r="Q50" s="48"/>
      <c r="R50" s="48"/>
      <c r="S50" s="48"/>
      <c r="T50" s="48"/>
      <c r="U50" s="48"/>
    </row>
    <row r="51" spans="1:21" ht="30.75" customHeight="1">
      <c r="A51" s="48"/>
      <c r="B51" s="1165"/>
      <c r="C51" s="1166"/>
      <c r="D51" s="66"/>
      <c r="E51" s="1155" t="s">
        <v>18</v>
      </c>
      <c r="F51" s="1155"/>
      <c r="G51" s="1155"/>
      <c r="H51" s="1155"/>
      <c r="I51" s="1155"/>
      <c r="J51" s="1156"/>
      <c r="K51" s="63">
        <v>1</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1223</v>
      </c>
      <c r="L52" s="64">
        <v>1237</v>
      </c>
      <c r="M52" s="64">
        <v>1212</v>
      </c>
      <c r="N52" s="64">
        <v>1210</v>
      </c>
      <c r="O52" s="65">
        <v>1220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830</v>
      </c>
      <c r="L53" s="69">
        <v>764</v>
      </c>
      <c r="M53" s="69">
        <v>718</v>
      </c>
      <c r="N53" s="69">
        <v>677</v>
      </c>
      <c r="O53" s="70">
        <v>665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廣納 智彦(hironou tomohiko)</cp:lastModifiedBy>
  <cp:lastPrinted>2016-04-05T12:43:12Z</cp:lastPrinted>
  <dcterms:created xsi:type="dcterms:W3CDTF">2016-02-15T01:49:44Z</dcterms:created>
  <dcterms:modified xsi:type="dcterms:W3CDTF">2016-04-05T12:48:34Z</dcterms:modified>
  <cp:category/>
</cp:coreProperties>
</file>