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30" yWindow="165" windowWidth="19230" windowHeight="5940" tabRatio="876"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O35"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BE35" i="9"/>
  <c r="CO34" i="9"/>
  <c r="CO35" i="9" s="1"/>
  <c r="BW34" i="9"/>
  <c r="BW35" i="9" s="1"/>
  <c r="BW36" i="9" s="1"/>
  <c r="BW37" i="9" s="1"/>
  <c r="BW38" i="9" s="1"/>
  <c r="BW39" i="9" s="1"/>
  <c r="BW40" i="9" s="1"/>
  <c r="BE34" i="9"/>
  <c r="C34" i="9"/>
  <c r="C35" i="9" l="1"/>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AM34" i="9"/>
  <c r="AM35" i="9" s="1"/>
</calcChain>
</file>

<file path=xl/sharedStrings.xml><?xml version="1.0" encoding="utf-8"?>
<sst xmlns="http://schemas.openxmlformats.org/spreadsheetml/2006/main" count="964" uniqueCount="539">
  <si>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</si>
  <si>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</si>
  <si>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</si>
  <si>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</si>
  <si>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</si>
  <si>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</si>
  <si>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</si>
  <si>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</si>
  <si>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</si>
  <si>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</si>
  <si>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</si>
  <si>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</si>
  <si>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</si>
  <si>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</si>
  <si>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</si>
  <si>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</si>
  <si>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</si>
  <si>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</si>
  <si>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</si>
  <si>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</si>
  <si>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</si>
  <si>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</si>
  <si>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</si>
  <si>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</si>
  <si>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</si>
  <si>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</si>
  <si>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</si>
  <si>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</si>
  <si>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</si>
  <si>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</si>
  <si>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</si>
  <si>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</si>
  <si>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</si>
  <si>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</si>
  <si>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</si>
  <si>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</si>
  <si>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</si>
  <si>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</si>
  <si>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</si>
  <si>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</si>
  <si>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</si>
  <si>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</si>
  <si>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</si>
  <si>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</si>
  <si>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</si>
  <si>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</si>
  <si>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</si>
  <si>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</si>
  <si>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</si>
  <si>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</si>
  <si>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</si>
  <si>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</si>
  <si>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</si>
  <si>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</si>
  <si>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</si>
  <si>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</si>
  <si>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</si>
  <si>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</si>
  <si>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</si>
  <si>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</si>
  <si>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</si>
  <si>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</si>
  <si>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</si>
  <si>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</si>
  <si>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</si>
  <si>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</si>
  <si>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</si>
  <si>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</si>
  <si>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</si>
  <si>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</si>
  <si>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</si>
  <si>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</si>
  <si>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</si>
  <si>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</si>
  <si>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</si>
  <si>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</si>
  <si>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</si>
  <si>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</si>
  <si>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</si>
  <si>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</si>
  <si>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</si>
  <si>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猪名川町</t>
    <phoneticPr fontId="5"/>
  </si>
  <si>
    <t>地方交付税種地</t>
    <rPh sb="0" eb="2">
      <t>チホウ</t>
    </rPh>
    <rPh sb="2" eb="5">
      <t>コウフゼイ</t>
    </rPh>
    <rPh sb="5" eb="6">
      <t>シュ</t>
    </rPh>
    <rPh sb="6" eb="7">
      <t>チ</t>
    </rPh>
    <phoneticPr fontId="5"/>
  </si>
  <si>
    <t>2-7</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</si>
  <si>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</si>
  <si>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</si>
  <si>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</si>
  <si>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</si>
  <si>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</si>
  <si>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</si>
  <si>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</si>
  <si>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</si>
  <si>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</si>
  <si>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</si>
  <si>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</si>
  <si>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</si>
  <si>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</si>
  <si>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</si>
  <si>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</si>
  <si>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</si>
  <si>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</si>
  <si>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</si>
  <si>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</si>
  <si>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</si>
  <si>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</si>
  <si>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</si>
  <si>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</si>
  <si>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</si>
  <si>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</si>
  <si>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</si>
  <si>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</si>
  <si>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</si>
  <si>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</si>
  <si>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</si>
  <si>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</si>
  <si>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</si>
  <si>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</si>
  <si>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</si>
  <si>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</si>
  <si>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</si>
  <si>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</si>
  <si>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</si>
  <si>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</si>
  <si>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</si>
  <si>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</si>
  <si>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</si>
  <si>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</si>
  <si>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</si>
  <si>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</si>
  <si>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</si>
  <si>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</si>
  <si>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</si>
  <si>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</si>
  <si>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</si>
  <si>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</si>
  <si>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</si>
  <si>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</si>
  <si>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</si>
  <si>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</si>
  <si>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</si>
  <si>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</si>
  <si>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</si>
  <si>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</si>
  <si>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</si>
  <si>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</si>
  <si>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</si>
  <si>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</si>
  <si>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</si>
  <si>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</si>
  <si>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</si>
  <si>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</si>
  <si>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</si>
  <si>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</si>
  <si>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</si>
  <si>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</si>
  <si>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</si>
  <si>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</si>
  <si>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</si>
  <si>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</si>
  <si>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</si>
  <si>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</si>
  <si>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</si>
  <si>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</si>
  <si>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</si>
  <si>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</si>
  <si>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</si>
  <si>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</si>
  <si>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</si>
  <si>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</si>
  <si>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</si>
  <si>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</si>
  <si>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</si>
  <si>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</si>
  <si>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</si>
  <si>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</si>
  <si>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</si>
  <si>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</si>
  <si>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</si>
  <si>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</si>
  <si>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</si>
  <si>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</si>
  <si>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</si>
  <si>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</si>
  <si>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</si>
  <si>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</si>
  <si>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</si>
  <si>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</si>
  <si>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</si>
  <si>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</si>
  <si>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</si>
  <si>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</si>
  <si>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</si>
  <si>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</si>
  <si>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</si>
  <si>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兵庫県猪名川町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</si>
  <si>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</si>
  <si>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</si>
  <si>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</si>
  <si>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</si>
  <si>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</si>
  <si>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</si>
  <si>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</si>
  <si>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</si>
  <si>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</si>
  <si>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</si>
  <si>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</si>
  <si>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</si>
  <si>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</si>
  <si>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</si>
  <si>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</si>
  <si>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</si>
  <si>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</si>
  <si>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</si>
  <si>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</si>
  <si>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</si>
  <si>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</si>
  <si>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</si>
  <si>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</si>
  <si>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</si>
  <si>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</si>
  <si>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</si>
  <si>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</si>
  <si>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</si>
  <si>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</si>
  <si>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</si>
  <si>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</si>
  <si>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</si>
  <si>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</si>
  <si>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</si>
  <si>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</si>
  <si>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</si>
  <si>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</si>
  <si>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</si>
  <si>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</si>
  <si>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</si>
  <si>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</si>
  <si>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</si>
  <si>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</si>
  <si>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</si>
  <si>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</si>
  <si>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</si>
  <si>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</si>
  <si>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</si>
  <si>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</si>
  <si>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</si>
  <si>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</si>
  <si>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</si>
  <si>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</si>
  <si>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</si>
  <si>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</si>
  <si>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</si>
  <si>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</si>
  <si>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</si>
  <si>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</si>
  <si>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</si>
  <si>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</si>
  <si>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</si>
  <si>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</si>
  <si>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</si>
  <si>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</si>
  <si>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</si>
  <si>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</si>
  <si>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</si>
  <si>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</si>
  <si>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</si>
  <si>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</si>
  <si>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</si>
  <si>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</si>
  <si>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</si>
  <si>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</si>
  <si>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</si>
  <si>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</si>
  <si>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</si>
  <si>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</si>
  <si>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</si>
  <si>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</si>
  <si>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</si>
  <si>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</si>
  <si>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</si>
  <si>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</si>
  <si>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</si>
  <si>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</si>
  <si>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</si>
  <si>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</si>
  <si>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</si>
  <si>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</si>
  <si>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</si>
  <si>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</si>
  <si>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</si>
  <si>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</si>
  <si>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</si>
  <si>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</si>
  <si>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</si>
  <si>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</si>
  <si>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</si>
  <si>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</si>
  <si>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</si>
  <si>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</si>
  <si>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</si>
  <si>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</si>
  <si>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</si>
  <si>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</si>
  <si>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</si>
  <si>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</si>
  <si>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</si>
  <si>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</si>
  <si>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</si>
  <si>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</si>
  <si>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</si>
  <si>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</si>
  <si>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</si>
  <si>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</si>
  <si>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</si>
  <si>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</si>
  <si>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</si>
  <si>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</si>
  <si>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</si>
  <si>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</si>
  <si>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</si>
  <si>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</si>
  <si>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</si>
  <si>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</si>
  <si>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</si>
  <si>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</si>
  <si>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</si>
  <si>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</si>
  <si>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</si>
  <si>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</si>
  <si>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</si>
  <si>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</si>
  <si>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</si>
  <si>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</si>
  <si>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</si>
  <si>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</si>
  <si>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</si>
  <si>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</si>
  <si>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</si>
  <si>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</si>
  <si>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</si>
  <si>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</si>
  <si>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</si>
  <si>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</si>
  <si>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</si>
  <si>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</si>
  <si>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兵庫県猪名川町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</si>
  <si>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</si>
  <si>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</si>
  <si>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</si>
  <si>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</si>
  <si>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</si>
  <si>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</si>
  <si>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</si>
  <si>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</si>
  <si>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</si>
  <si>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</si>
  <si>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</si>
  <si>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</si>
  <si>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</si>
  <si>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</si>
  <si>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</si>
  <si>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</si>
  <si>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</si>
  <si>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</si>
  <si>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</si>
  <si>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</si>
  <si>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奨学金特別会計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</si>
  <si>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</si>
  <si>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</si>
  <si>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</si>
  <si>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</si>
  <si>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</si>
  <si>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</si>
  <si>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</si>
  <si>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</si>
  <si>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</si>
  <si>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</si>
  <si>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</si>
  <si>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</si>
  <si>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</si>
  <si>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</si>
  <si>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</si>
  <si>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</si>
  <si>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</si>
  <si>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農業共済特別会計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</si>
  <si>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</si>
  <si>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</si>
  <si>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</si>
  <si>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</si>
  <si>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</si>
  <si>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</si>
  <si>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</si>
  <si>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</si>
  <si>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</si>
  <si>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</si>
  <si>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</si>
  <si>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</si>
  <si>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</si>
  <si>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</si>
  <si>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</si>
  <si>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</si>
  <si>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</si>
  <si>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</si>
  <si>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</si>
  <si>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</si>
  <si>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</si>
  <si>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</si>
  <si>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</si>
  <si>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</si>
  <si>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</si>
  <si>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</si>
  <si>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</si>
  <si>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</si>
  <si>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</si>
  <si>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</si>
  <si>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</si>
  <si>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</si>
  <si>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</si>
  <si>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</si>
  <si>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</si>
  <si>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</si>
  <si>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</si>
  <si>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</si>
  <si>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</si>
  <si>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</si>
  <si>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</si>
  <si>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</si>
  <si>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</si>
  <si>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</si>
  <si>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</si>
  <si>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</si>
  <si>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</si>
  <si>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</si>
  <si>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</si>
  <si>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</si>
  <si>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</si>
  <si>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</si>
  <si>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</si>
  <si>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</si>
  <si>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</si>
  <si>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</si>
  <si>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</si>
  <si>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</si>
  <si>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</si>
  <si>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</si>
  <si>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</si>
  <si>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</si>
  <si>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</si>
  <si>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</si>
  <si>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</si>
  <si>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</si>
  <si>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</si>
  <si>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</si>
  <si>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</si>
  <si>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</si>
  <si>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</si>
  <si>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</si>
  <si>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</si>
  <si>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</si>
  <si>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</si>
  <si>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</si>
  <si>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</si>
  <si>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</si>
  <si>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</si>
  <si>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</si>
  <si>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</si>
  <si>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</si>
  <si>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</si>
  <si>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</si>
  <si>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</si>
  <si>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</si>
  <si>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</si>
  <si>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</si>
  <si>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</si>
  <si>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</si>
  <si>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</si>
  <si>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</si>
  <si>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</si>
  <si>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</si>
  <si>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</si>
  <si>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</si>
  <si>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</si>
  <si>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</si>
  <si>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</si>
  <si>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</si>
  <si>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</si>
  <si>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</si>
  <si>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</si>
  <si>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</si>
  <si>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</si>
  <si>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</si>
  <si>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</si>
  <si>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</si>
  <si>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</si>
  <si>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</si>
  <si>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</si>
  <si>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</si>
  <si>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</si>
  <si>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</si>
  <si>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</si>
  <si>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</si>
  <si>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</si>
  <si>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</si>
  <si>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</si>
  <si>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</si>
  <si>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</si>
  <si>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</si>
  <si>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</si>
  <si>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</si>
  <si>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</si>
  <si>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</si>
  <si>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</si>
  <si>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</si>
  <si>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</si>
  <si>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</si>
  <si>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</si>
  <si>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</si>
  <si>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</si>
  <si>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</si>
  <si>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</si>
  <si>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</si>
  <si>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</si>
  <si>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水道事業会計</t>
  </si>
  <si>
    <t>国民健康保険特別会計</t>
  </si>
  <si>
    <t>下水道事業会計</t>
  </si>
  <si>
    <t>介護保険特別会計</t>
  </si>
  <si>
    <t>後期高齢者医療保険特別会計</t>
  </si>
  <si>
    <t>農業共済特別会計</t>
  </si>
  <si>
    <t>奨学金特別会計</t>
  </si>
  <si>
    <t>その他会計（赤字）</t>
  </si>
  <si>
    <t>その他会計（黒字）</t>
  </si>
  <si>
    <t>猪名川流域広域ごみ処理施設組合</t>
    <rPh sb="0" eb="3">
      <t>イナガワ</t>
    </rPh>
    <rPh sb="3" eb="5">
      <t>リュウイキ</t>
    </rPh>
    <rPh sb="5" eb="7">
      <t>コウイキ</t>
    </rPh>
    <rPh sb="9" eb="11">
      <t>ショリ</t>
    </rPh>
    <rPh sb="11" eb="13">
      <t>シセツ</t>
    </rPh>
    <rPh sb="13" eb="15">
      <t>クミアイ</t>
    </rPh>
    <phoneticPr fontId="30"/>
  </si>
  <si>
    <t>丹波少年自然の家事務組合</t>
    <rPh sb="0" eb="2">
      <t>タンバ</t>
    </rPh>
    <rPh sb="2" eb="4">
      <t>ショウネン</t>
    </rPh>
    <rPh sb="4" eb="6">
      <t>シゼン</t>
    </rPh>
    <rPh sb="7" eb="8">
      <t>イエ</t>
    </rPh>
    <rPh sb="8" eb="10">
      <t>ジム</t>
    </rPh>
    <rPh sb="10" eb="12">
      <t>クミアイ</t>
    </rPh>
    <phoneticPr fontId="30"/>
  </si>
  <si>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30"/>
  </si>
  <si>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30"/>
  </si>
  <si>
    <t>兵庫県市町村職員退職手当組合</t>
    <rPh sb="0" eb="3">
      <t>ヒョウゴケン</t>
    </rPh>
    <rPh sb="3" eb="6">
      <t>シチョウソン</t>
    </rPh>
    <rPh sb="6" eb="8">
      <t>ショクイン</t>
    </rPh>
    <rPh sb="8" eb="10">
      <t>タイショク</t>
    </rPh>
    <rPh sb="10" eb="12">
      <t>テアテ</t>
    </rPh>
    <rPh sb="12" eb="14">
      <t>クミアイ</t>
    </rPh>
    <phoneticPr fontId="30"/>
  </si>
  <si>
    <t>兵庫県市町交通災害共済組合</t>
    <rPh sb="0" eb="3">
      <t>ヒョウゴケン</t>
    </rPh>
    <rPh sb="3" eb="5">
      <t>シチョウ</t>
    </rPh>
    <rPh sb="5" eb="7">
      <t>コウツウ</t>
    </rPh>
    <rPh sb="7" eb="9">
      <t>サイガイ</t>
    </rPh>
    <rPh sb="9" eb="11">
      <t>キョウサイ</t>
    </rPh>
    <rPh sb="11" eb="13">
      <t>クミアイ</t>
    </rPh>
    <phoneticPr fontId="30"/>
  </si>
  <si>
    <t>兵庫県町議会議員公務災害補償組合</t>
    <rPh sb="0" eb="3">
      <t>ヒョウゴケン</t>
    </rPh>
    <rPh sb="3" eb="6">
      <t>チョウギカイ</t>
    </rPh>
    <rPh sb="6" eb="8">
      <t>ギイン</t>
    </rPh>
    <rPh sb="8" eb="10">
      <t>コウム</t>
    </rPh>
    <rPh sb="10" eb="12">
      <t>サイガイ</t>
    </rPh>
    <rPh sb="12" eb="14">
      <t>ホショウ</t>
    </rPh>
    <rPh sb="14" eb="16">
      <t>クミアイ</t>
    </rPh>
    <phoneticPr fontId="30"/>
  </si>
  <si>
    <t>兵庫県町土地開発公社</t>
    <rPh sb="0" eb="3">
      <t>ヒョウゴケン</t>
    </rPh>
    <rPh sb="3" eb="4">
      <t>チョウ</t>
    </rPh>
    <rPh sb="4" eb="6">
      <t>トチ</t>
    </rPh>
    <rPh sb="6" eb="8">
      <t>カイハツ</t>
    </rPh>
    <rPh sb="8" eb="10">
      <t>コウシャ</t>
    </rPh>
    <phoneticPr fontId="31"/>
  </si>
  <si>
    <t>(株)いながわフレッシュパーク</t>
    <rPh sb="0" eb="3">
      <t>カブ</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</si>
</sst>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2">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Ｐゴシック"/>
      <family val="2"/>
      <charset val="128"/>
    </font>
    <font>
      <b/>
      <sz val="18"/>
      <color theme="3"/>
      <name val="ＭＳ Ｐゴシック"/>
      <family val="2"/>
      <charset val="128"/>
      <scheme val="major"/>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18005</c:v>
                </c:pt>
                <c:pt idx="1">
                  <c:v>13839</c:v>
                </c:pt>
                <c:pt idx="2">
                  <c:v>28465</c:v>
                </c:pt>
                <c:pt idx="3">
                  <c:v>24402</c:v>
                </c:pt>
                <c:pt idx="4">
                  <c:v>43052</c:v>
                </c:pt>
              </c:numCache>
            </c:numRef>
          </c:val>
          <c:smooth val="0"/>
        </c:ser>
        <c:dLbls>
          <c:showLegendKey val="0"/>
          <c:showVal val="0"/>
          <c:showCatName val="0"/>
          <c:showSerName val="0"/>
          <c:showPercent val="0"/>
          <c:showBubbleSize val="0"/>
        </c:dLbls>
        <c:marker val="1"/>
        <c:smooth val="0"/>
        <c:axId val="171671936"/>
        <c:axId val="171673856"/>
      </c:lineChart>
      <c:catAx>
        <c:axId val="1716719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1673856"/>
        <c:crosses val="autoZero"/>
        <c:auto val="1"/>
        <c:lblAlgn val="ctr"/>
        <c:lblOffset val="100"/>
        <c:tickLblSkip val="1"/>
        <c:tickMarkSkip val="1"/>
        <c:noMultiLvlLbl val="0"/>
      </c:catAx>
      <c:valAx>
        <c:axId val="17167385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1671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4.55</c:v>
                </c:pt>
                <c:pt idx="1">
                  <c:v>5.53</c:v>
                </c:pt>
                <c:pt idx="2">
                  <c:v>4.8899999999999997</c:v>
                </c:pt>
                <c:pt idx="3">
                  <c:v>4.62</c:v>
                </c:pt>
                <c:pt idx="4">
                  <c:v>6.27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34.46</c:v>
                </c:pt>
                <c:pt idx="1">
                  <c:v>34.36</c:v>
                </c:pt>
                <c:pt idx="2">
                  <c:v>37.78</c:v>
                </c:pt>
                <c:pt idx="3">
                  <c:v>40.85</c:v>
                </c:pt>
                <c:pt idx="4">
                  <c:v>42.59</c:v>
                </c:pt>
              </c:numCache>
            </c:numRef>
          </c:val>
        </c:ser>
        <c:dLbls>
          <c:showLegendKey val="0"/>
          <c:showVal val="0"/>
          <c:showCatName val="0"/>
          <c:showSerName val="0"/>
          <c:showPercent val="0"/>
          <c:showBubbleSize val="0"/>
        </c:dLbls>
        <c:gapWidth val="250"/>
        <c:overlap val="100"/>
        <c:axId val="171304064"/>
        <c:axId val="1713059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3.52</c:v>
                </c:pt>
                <c:pt idx="1">
                  <c:v>0.59</c:v>
                </c:pt>
                <c:pt idx="2">
                  <c:v>2.57</c:v>
                </c:pt>
                <c:pt idx="3">
                  <c:v>4.03</c:v>
                </c:pt>
                <c:pt idx="4">
                  <c:v>3</c:v>
                </c:pt>
              </c:numCache>
            </c:numRef>
          </c:val>
          <c:smooth val="0"/>
        </c:ser>
        <c:dLbls>
          <c:showLegendKey val="0"/>
          <c:showVal val="0"/>
          <c:showCatName val="0"/>
          <c:showSerName val="0"/>
          <c:showPercent val="0"/>
          <c:showBubbleSize val="0"/>
        </c:dLbls>
        <c:marker val="1"/>
        <c:smooth val="0"/>
        <c:axId val="171304064"/>
        <c:axId val="171305984"/>
      </c:lineChart>
      <c:catAx>
        <c:axId val="171304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1305984"/>
        <c:crosses val="autoZero"/>
        <c:auto val="1"/>
        <c:lblAlgn val="ctr"/>
        <c:lblOffset val="100"/>
        <c:tickLblSkip val="1"/>
        <c:tickMarkSkip val="1"/>
        <c:noMultiLvlLbl val="0"/>
      </c:catAx>
      <c:valAx>
        <c:axId val="1713059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304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奨学金特別会計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農業共済特別会計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c:v>
                </c:pt>
                <c:pt idx="2">
                  <c:v>#N/A</c:v>
                </c:pt>
                <c:pt idx="3">
                  <c:v>0.2</c:v>
                </c:pt>
                <c:pt idx="4">
                  <c:v>#N/A</c:v>
                </c:pt>
                <c:pt idx="5">
                  <c:v>0.19</c:v>
                </c:pt>
                <c:pt idx="6">
                  <c:v>#N/A</c:v>
                </c:pt>
                <c:pt idx="7">
                  <c:v>0.18</c:v>
                </c:pt>
                <c:pt idx="8">
                  <c:v>#N/A</c:v>
                </c:pt>
                <c:pt idx="9">
                  <c:v>0.17</c:v>
                </c:pt>
              </c:numCache>
            </c:numRef>
          </c:val>
        </c:ser>
        <c:ser>
          <c:idx val="4"/>
          <c:order val="4"/>
          <c:tx>
            <c:strRef>
              <c:f>データシート!$A$31</c:f>
              <c:strCache>
                <c:ptCount val="1"/>
                <c:pt idx="0">
                  <c:v>後期高齢者医療保険特別会計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0.15</c:v>
                </c:pt>
                <c:pt idx="2">
                  <c:v>#N/A</c:v>
                </c:pt>
                <c:pt idx="3">
                  <c:v>0.11</c:v>
                </c:pt>
                <c:pt idx="4">
                  <c:v>#N/A</c:v>
                </c:pt>
                <c:pt idx="5">
                  <c:v>0.19</c:v>
                </c:pt>
                <c:pt idx="6">
                  <c:v>#N/A</c:v>
                </c:pt>
                <c:pt idx="7">
                  <c:v>0.21</c:v>
                </c:pt>
                <c:pt idx="8">
                  <c:v>#N/A</c:v>
                </c:pt>
                <c:pt idx="9">
                  <c:v>0.18</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0.14000000000000001</c:v>
                </c:pt>
                <c:pt idx="2">
                  <c:v>#N/A</c:v>
                </c:pt>
                <c:pt idx="3">
                  <c:v>0.49</c:v>
                </c:pt>
                <c:pt idx="4">
                  <c:v>#N/A</c:v>
                </c:pt>
                <c:pt idx="5">
                  <c:v>0.48</c:v>
                </c:pt>
                <c:pt idx="6">
                  <c:v>#N/A</c:v>
                </c:pt>
                <c:pt idx="7">
                  <c:v>0.88</c:v>
                </c:pt>
                <c:pt idx="8">
                  <c:v>#N/A</c:v>
                </c:pt>
                <c:pt idx="9">
                  <c:v>1.19</c:v>
                </c:pt>
              </c:numCache>
            </c:numRef>
          </c:val>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2.5499999999999998</c:v>
                </c:pt>
                <c:pt idx="2">
                  <c:v>#N/A</c:v>
                </c:pt>
                <c:pt idx="3">
                  <c:v>2.85</c:v>
                </c:pt>
                <c:pt idx="4">
                  <c:v>#N/A</c:v>
                </c:pt>
                <c:pt idx="5">
                  <c:v>2.5099999999999998</c:v>
                </c:pt>
                <c:pt idx="6">
                  <c:v>#N/A</c:v>
                </c:pt>
                <c:pt idx="7">
                  <c:v>3.19</c:v>
                </c:pt>
                <c:pt idx="8">
                  <c:v>#N/A</c:v>
                </c:pt>
                <c:pt idx="9">
                  <c:v>2.79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3.49</c:v>
                </c:pt>
                <c:pt idx="2">
                  <c:v>#N/A</c:v>
                </c:pt>
                <c:pt idx="3">
                  <c:v>3.73</c:v>
                </c:pt>
                <c:pt idx="4">
                  <c:v>#N/A</c:v>
                </c:pt>
                <c:pt idx="5">
                  <c:v>4.26</c:v>
                </c:pt>
                <c:pt idx="6">
                  <c:v>#N/A</c:v>
                </c:pt>
                <c:pt idx="7">
                  <c:v>3.65</c:v>
                </c:pt>
                <c:pt idx="8">
                  <c:v>#N/A</c:v>
                </c:pt>
                <c:pt idx="9">
                  <c:v>3.85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1.96</c:v>
                </c:pt>
                <c:pt idx="2">
                  <c:v>#N/A</c:v>
                </c:pt>
                <c:pt idx="3">
                  <c:v>2.88</c:v>
                </c:pt>
                <c:pt idx="4">
                  <c:v>#N/A</c:v>
                </c:pt>
                <c:pt idx="5">
                  <c:v>4.47</c:v>
                </c:pt>
                <c:pt idx="6">
                  <c:v>#N/A</c:v>
                </c:pt>
                <c:pt idx="7">
                  <c:v>6.14</c:v>
                </c:pt>
                <c:pt idx="8">
                  <c:v>#N/A</c:v>
                </c:pt>
                <c:pt idx="9">
                  <c:v>4.51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4.54</c:v>
                </c:pt>
                <c:pt idx="2">
                  <c:v>#N/A</c:v>
                </c:pt>
                <c:pt idx="3">
                  <c:v>5.53</c:v>
                </c:pt>
                <c:pt idx="4">
                  <c:v>#N/A</c:v>
                </c:pt>
                <c:pt idx="5">
                  <c:v>4.8899999999999997</c:v>
                </c:pt>
                <c:pt idx="6">
                  <c:v>#N/A</c:v>
                </c:pt>
                <c:pt idx="7">
                  <c:v>4.6100000000000003</c:v>
                </c:pt>
                <c:pt idx="8">
                  <c:v>#N/A</c:v>
                </c:pt>
                <c:pt idx="9">
                  <c:v>6.27</c:v>
                </c:pt>
              </c:numCache>
            </c:numRef>
          </c:val>
        </c:ser>
        <c:dLbls>
          <c:showLegendKey val="0"/>
          <c:showVal val="0"/>
          <c:showCatName val="0"/>
          <c:showSerName val="0"/>
          <c:showPercent val="0"/>
          <c:showBubbleSize val="0"/>
        </c:dLbls>
        <c:gapWidth val="150"/>
        <c:overlap val="100"/>
        <c:axId val="171400192"/>
        <c:axId val="171426560"/>
      </c:barChart>
      <c:catAx>
        <c:axId val="17140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1426560"/>
        <c:crosses val="autoZero"/>
        <c:auto val="1"/>
        <c:lblAlgn val="ctr"/>
        <c:lblOffset val="100"/>
        <c:tickLblSkip val="1"/>
        <c:tickMarkSkip val="1"/>
        <c:noMultiLvlLbl val="0"/>
      </c:catAx>
      <c:valAx>
        <c:axId val="1714265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4001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1258</c:v>
                </c:pt>
                <c:pt idx="5">
                  <c:v>1114</c:v>
                </c:pt>
                <c:pt idx="8">
                  <c:v>1116</c:v>
                </c:pt>
                <c:pt idx="11">
                  <c:v>1107</c:v>
                </c:pt>
                <c:pt idx="14">
                  <c:v>1126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1</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104</c:v>
                </c:pt>
                <c:pt idx="3">
                  <c:v>163</c:v>
                </c:pt>
                <c:pt idx="6">
                  <c:v>189</c:v>
                </c:pt>
                <c:pt idx="9">
                  <c:v>189</c:v>
                </c:pt>
                <c:pt idx="12">
                  <c:v>189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259</c:v>
                </c:pt>
                <c:pt idx="3">
                  <c:v>243</c:v>
                </c:pt>
                <c:pt idx="6">
                  <c:v>237</c:v>
                </c:pt>
                <c:pt idx="9">
                  <c:v>236</c:v>
                </c:pt>
                <c:pt idx="12">
                  <c:v>250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1116</c:v>
                </c:pt>
                <c:pt idx="3">
                  <c:v>928</c:v>
                </c:pt>
                <c:pt idx="6">
                  <c:v>843</c:v>
                </c:pt>
                <c:pt idx="9">
                  <c:v>806</c:v>
                </c:pt>
                <c:pt idx="12">
                  <c:v>713</c:v>
                </c:pt>
              </c:numCache>
            </c:numRef>
          </c:val>
        </c:ser>
        <c:dLbls>
          <c:showLegendKey val="0"/>
          <c:showVal val="0"/>
          <c:showCatName val="0"/>
          <c:showSerName val="0"/>
          <c:showPercent val="0"/>
          <c:showBubbleSize val="0"/>
        </c:dLbls>
        <c:gapWidth val="100"/>
        <c:overlap val="100"/>
        <c:axId val="172994944"/>
        <c:axId val="172996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221</c:v>
                </c:pt>
                <c:pt idx="2">
                  <c:v>#N/A</c:v>
                </c:pt>
                <c:pt idx="3">
                  <c:v>#N/A</c:v>
                </c:pt>
                <c:pt idx="4">
                  <c:v>220</c:v>
                </c:pt>
                <c:pt idx="5">
                  <c:v>#N/A</c:v>
                </c:pt>
                <c:pt idx="6">
                  <c:v>#N/A</c:v>
                </c:pt>
                <c:pt idx="7">
                  <c:v>153</c:v>
                </c:pt>
                <c:pt idx="8">
                  <c:v>#N/A</c:v>
                </c:pt>
                <c:pt idx="9">
                  <c:v>#N/A</c:v>
                </c:pt>
                <c:pt idx="10">
                  <c:v>125</c:v>
                </c:pt>
                <c:pt idx="11">
                  <c:v>#N/A</c:v>
                </c:pt>
                <c:pt idx="12">
                  <c:v>#N/A</c:v>
                </c:pt>
                <c:pt idx="13">
                  <c:v>26</c:v>
                </c:pt>
                <c:pt idx="14">
                  <c:v>#N/A</c:v>
                </c:pt>
              </c:numCache>
            </c:numRef>
          </c:val>
          <c:smooth val="0"/>
        </c:ser>
        <c:dLbls>
          <c:showLegendKey val="0"/>
          <c:showVal val="0"/>
          <c:showCatName val="0"/>
          <c:showSerName val="0"/>
          <c:showPercent val="0"/>
          <c:showBubbleSize val="0"/>
        </c:dLbls>
        <c:marker val="1"/>
        <c:smooth val="0"/>
        <c:axId val="172994944"/>
        <c:axId val="172996864"/>
      </c:lineChart>
      <c:catAx>
        <c:axId val="17299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2996864"/>
        <c:crosses val="autoZero"/>
        <c:auto val="1"/>
        <c:lblAlgn val="ctr"/>
        <c:lblOffset val="100"/>
        <c:tickLblSkip val="1"/>
        <c:tickMarkSkip val="1"/>
        <c:noMultiLvlLbl val="0"/>
      </c:catAx>
      <c:valAx>
        <c:axId val="172996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994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11179</c:v>
                </c:pt>
                <c:pt idx="5">
                  <c:v>11250</c:v>
                </c:pt>
                <c:pt idx="8">
                  <c:v>10987</c:v>
                </c:pt>
                <c:pt idx="11">
                  <c:v>10913</c:v>
                </c:pt>
                <c:pt idx="14">
                  <c:v>10690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642</c:v>
                </c:pt>
                <c:pt idx="5">
                  <c:v>728</c:v>
                </c:pt>
                <c:pt idx="8">
                  <c:v>810</c:v>
                </c:pt>
                <c:pt idx="11">
                  <c:v>924</c:v>
                </c:pt>
                <c:pt idx="14">
                  <c:v>891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5811</c:v>
                </c:pt>
                <c:pt idx="5">
                  <c:v>5882</c:v>
                </c:pt>
                <c:pt idx="8">
                  <c:v>6105</c:v>
                </c:pt>
                <c:pt idx="11">
                  <c:v>6297</c:v>
                </c:pt>
                <c:pt idx="14">
                  <c:v>6024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2</c:v>
                </c:pt>
                <c:pt idx="6">
                  <c:v>7</c:v>
                </c:pt>
                <c:pt idx="9">
                  <c:v>6</c:v>
                </c:pt>
                <c:pt idx="12">
                  <c:v>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0</c:v>
                </c:pt>
                <c:pt idx="3">
                  <c:v>0</c:v>
                </c:pt>
                <c:pt idx="6">
                  <c:v>0</c:v>
                </c:pt>
                <c:pt idx="9">
                  <c:v>0</c:v>
                </c:pt>
                <c:pt idx="12">
                  <c:v>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1945</c:v>
                </c:pt>
                <c:pt idx="3">
                  <c:v>1811</c:v>
                </c:pt>
                <c:pt idx="6">
                  <c:v>1649</c:v>
                </c:pt>
                <c:pt idx="9">
                  <c:v>1485</c:v>
                </c:pt>
                <c:pt idx="12">
                  <c:v>1318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3078</c:v>
                </c:pt>
                <c:pt idx="3">
                  <c:v>2909</c:v>
                </c:pt>
                <c:pt idx="6">
                  <c:v>2745</c:v>
                </c:pt>
                <c:pt idx="9">
                  <c:v>2552</c:v>
                </c:pt>
                <c:pt idx="12">
                  <c:v>2382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134</c:v>
                </c:pt>
                <c:pt idx="3">
                  <c:v>57</c:v>
                </c:pt>
                <c:pt idx="6">
                  <c:v>49</c:v>
                </c:pt>
                <c:pt idx="9">
                  <c:v>22</c:v>
                </c:pt>
                <c:pt idx="12">
                  <c:v>765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7219</c:v>
                </c:pt>
                <c:pt idx="3">
                  <c:v>6994</c:v>
                </c:pt>
                <c:pt idx="6">
                  <c:v>7171</c:v>
                </c:pt>
                <c:pt idx="9">
                  <c:v>7095</c:v>
                </c:pt>
                <c:pt idx="12">
                  <c:v>7363</c:v>
                </c:pt>
              </c:numCache>
            </c:numRef>
          </c:val>
        </c:ser>
        <c:dLbls>
          <c:showLegendKey val="0"/>
          <c:showVal val="0"/>
          <c:showCatName val="0"/>
          <c:showSerName val="0"/>
          <c:showPercent val="0"/>
          <c:showBubbleSize val="0"/>
        </c:dLbls>
        <c:gapWidth val="100"/>
        <c:overlap val="100"/>
        <c:axId val="171326080"/>
        <c:axId val="1713364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71326080"/>
        <c:axId val="171336448"/>
      </c:lineChart>
      <c:catAx>
        <c:axId val="171326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1336448"/>
        <c:crosses val="autoZero"/>
        <c:auto val="1"/>
        <c:lblAlgn val="ctr"/>
        <c:lblOffset val="100"/>
        <c:tickLblSkip val="1"/>
        <c:tickMarkSkip val="1"/>
        <c:noMultiLvlLbl val="0"/>
      </c:catAx>
      <c:valAx>
        <c:axId val="171336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1326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兵庫県猪名川町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31,798
31,655
90.33
10,751,338
10,049,647
414,013
6,599,024
7,363,131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町税収入が減少傾向となっているものの、地方消費税交付金などの増加などから基準財政収入額は前年度水準を維持しました。一方、幼児数・児童数の減少や公債費の減少により基準財政需要額が減少したことから、財政力指数は僅かに減少しました。引き続き人件費や公債費などの義務的経費の削減により歳出を抑制するとともに、徴収業務の強化に取り組み、財政基盤の強化に努めます。</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1411</xdr:rowOff>
    </xdr:from>
    <xdr:to>
      <xdr:col>7</xdr:col>
      <xdr:colOff>152400</xdr:colOff>
      <xdr:row>43</xdr:row>
      <xdr:rowOff>1411</xdr:rowOff>
    </xdr:to>
    <xdr:cxnSp macro="">
      <xdr:nvCxnSpPr>
        <xdr:cNvPr id="67" name="直線コネクタ 66"/>
        <xdr:cNvCxnSpPr/>
      </xdr:nvCxnSpPr>
      <xdr:spPr>
        <a:xfrm>
          <a:off x="4114800" y="73737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1411</xdr:rowOff>
    </xdr:from>
    <xdr:to>
      <xdr:col>6</xdr:col>
      <xdr:colOff>0</xdr:colOff>
      <xdr:row>43</xdr:row>
      <xdr:rowOff>1411</xdr:rowOff>
    </xdr:to>
    <xdr:cxnSp macro="">
      <xdr:nvCxnSpPr>
        <xdr:cNvPr id="70" name="直線コネクタ 69"/>
        <xdr:cNvCxnSpPr/>
      </xdr:nvCxnSpPr>
      <xdr:spPr>
        <a:xfrm>
          <a:off x="3225800" y="73737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132645</xdr:rowOff>
    </xdr:from>
    <xdr:to>
      <xdr:col>4</xdr:col>
      <xdr:colOff>482600</xdr:colOff>
      <xdr:row>43</xdr:row>
      <xdr:rowOff>1411</xdr:rowOff>
    </xdr:to>
    <xdr:cxnSp macro="">
      <xdr:nvCxnSpPr>
        <xdr:cNvPr id="73" name="直線コネクタ 72"/>
        <xdr:cNvCxnSpPr/>
      </xdr:nvCxnSpPr>
      <xdr:spPr>
        <a:xfrm>
          <a:off x="2336800" y="73335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105833</xdr:rowOff>
    </xdr:from>
    <xdr:to>
      <xdr:col>3</xdr:col>
      <xdr:colOff>279400</xdr:colOff>
      <xdr:row>42</xdr:row>
      <xdr:rowOff>132645</xdr:rowOff>
    </xdr:to>
    <xdr:cxnSp macro="">
      <xdr:nvCxnSpPr>
        <xdr:cNvPr id="76" name="直線コネクタ 75"/>
        <xdr:cNvCxnSpPr/>
      </xdr:nvCxnSpPr>
      <xdr:spPr>
        <a:xfrm>
          <a:off x="1447800" y="73067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122061</xdr:rowOff>
    </xdr:from>
    <xdr:to>
      <xdr:col>7</xdr:col>
      <xdr:colOff>203200</xdr:colOff>
      <xdr:row>43</xdr:row>
      <xdr:rowOff>52211</xdr:rowOff>
    </xdr:to>
    <xdr:sp macro="" textlink="">
      <xdr:nvSpPr>
        <xdr:cNvPr id="86" name="円/楕円 85"/>
        <xdr:cNvSpPr/>
      </xdr:nvSpPr>
      <xdr:spPr>
        <a:xfrm>
          <a:off x="49022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94138</xdr:rowOff>
    </xdr:from>
    <xdr:ext cx="762000" cy="259045"/>
    <xdr:sp macro="" textlink="">
      <xdr:nvSpPr>
        <xdr:cNvPr id="87" name="財政力該当値テキスト"/>
        <xdr:cNvSpPr txBox="1"/>
      </xdr:nvSpPr>
      <xdr:spPr>
        <a:xfrm>
          <a:off x="5041900" y="7295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122061</xdr:rowOff>
    </xdr:from>
    <xdr:to>
      <xdr:col>6</xdr:col>
      <xdr:colOff>50800</xdr:colOff>
      <xdr:row>43</xdr:row>
      <xdr:rowOff>52211</xdr:rowOff>
    </xdr:to>
    <xdr:sp macro="" textlink="">
      <xdr:nvSpPr>
        <xdr:cNvPr id="88" name="円/楕円 87"/>
        <xdr:cNvSpPr/>
      </xdr:nvSpPr>
      <xdr:spPr>
        <a:xfrm>
          <a:off x="4064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36988</xdr:rowOff>
    </xdr:from>
    <xdr:ext cx="736600" cy="259045"/>
    <xdr:sp macro="" textlink="">
      <xdr:nvSpPr>
        <xdr:cNvPr id="89" name="テキスト ボックス 88"/>
        <xdr:cNvSpPr txBox="1"/>
      </xdr:nvSpPr>
      <xdr:spPr>
        <a:xfrm>
          <a:off x="3733800" y="7409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122061</xdr:rowOff>
    </xdr:from>
    <xdr:to>
      <xdr:col>4</xdr:col>
      <xdr:colOff>533400</xdr:colOff>
      <xdr:row>43</xdr:row>
      <xdr:rowOff>52211</xdr:rowOff>
    </xdr:to>
    <xdr:sp macro="" textlink="">
      <xdr:nvSpPr>
        <xdr:cNvPr id="90" name="円/楕円 89"/>
        <xdr:cNvSpPr/>
      </xdr:nvSpPr>
      <xdr:spPr>
        <a:xfrm>
          <a:off x="3175000" y="732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36988</xdr:rowOff>
    </xdr:from>
    <xdr:ext cx="762000" cy="259045"/>
    <xdr:sp macro="" textlink="">
      <xdr:nvSpPr>
        <xdr:cNvPr id="91" name="テキスト ボックス 90"/>
        <xdr:cNvSpPr txBox="1"/>
      </xdr:nvSpPr>
      <xdr:spPr>
        <a:xfrm>
          <a:off x="2844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81845</xdr:rowOff>
    </xdr:from>
    <xdr:to>
      <xdr:col>3</xdr:col>
      <xdr:colOff>330200</xdr:colOff>
      <xdr:row>43</xdr:row>
      <xdr:rowOff>11995</xdr:rowOff>
    </xdr:to>
    <xdr:sp macro="" textlink="">
      <xdr:nvSpPr>
        <xdr:cNvPr id="92" name="円/楕円 91"/>
        <xdr:cNvSpPr/>
      </xdr:nvSpPr>
      <xdr:spPr>
        <a:xfrm>
          <a:off x="2286000" y="728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168222</xdr:rowOff>
    </xdr:from>
    <xdr:ext cx="762000" cy="259045"/>
    <xdr:sp macro="" textlink="">
      <xdr:nvSpPr>
        <xdr:cNvPr id="93" name="テキスト ボックス 92"/>
        <xdr:cNvSpPr txBox="1"/>
      </xdr:nvSpPr>
      <xdr:spPr>
        <a:xfrm>
          <a:off x="1955800" y="7369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55033</xdr:rowOff>
    </xdr:from>
    <xdr:to>
      <xdr:col>2</xdr:col>
      <xdr:colOff>127000</xdr:colOff>
      <xdr:row>42</xdr:row>
      <xdr:rowOff>156633</xdr:rowOff>
    </xdr:to>
    <xdr:sp macro="" textlink="">
      <xdr:nvSpPr>
        <xdr:cNvPr id="94" name="円/楕円 93"/>
        <xdr:cNvSpPr/>
      </xdr:nvSpPr>
      <xdr:spPr>
        <a:xfrm>
          <a:off x="1397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141410</xdr:rowOff>
    </xdr:from>
    <xdr:ext cx="762000" cy="259045"/>
    <xdr:sp macro="" textlink="">
      <xdr:nvSpPr>
        <xdr:cNvPr id="95" name="テキスト ボックス 94"/>
        <xdr:cNvSpPr txBox="1"/>
      </xdr:nvSpPr>
      <xdr:spPr>
        <a:xfrm>
          <a:off x="1066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町税、普通交付税が減少したものの、配当割交付金や地方消費税交付金などの増加で経常一般財源総額は前年度並みを維持しており、また、給与減額措置や公債費の抑制に取り組むなど経常経費の抑制に取り組んできたことから、経常収支比率は</a:t>
          </a:r>
          <a:r>
            <a:rPr lang="en-US" altLang="ja-JP" sz="1100" b="0" i="0" baseline="0">
              <a:solidFill>
                <a:schemeClr val="dk1"/>
              </a:solidFill>
              <a:effectLst/>
              <a:latin typeface="+mn-lt"/>
              <a:ea typeface="+mn-ea"/>
              <a:cs typeface="+mn-cs"/>
            </a:rPr>
            <a:t>86.2</a:t>
          </a:r>
          <a:r>
            <a:rPr lang="ja-JP" altLang="ja-JP" sz="1100" b="0" i="0" baseline="0">
              <a:solidFill>
                <a:schemeClr val="dk1"/>
              </a:solidFill>
              <a:effectLst/>
              <a:latin typeface="+mn-lt"/>
              <a:ea typeface="+mn-ea"/>
              <a:cs typeface="+mn-cs"/>
            </a:rPr>
            <a:t>％と前年度と比較して</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ポイント改善しました。</a:t>
          </a:r>
          <a:endParaRPr lang="ja-JP" altLang="ja-JP" sz="1400">
            <a:effectLst/>
          </a:endParaRPr>
        </a:p>
        <a:p>
          <a:pPr rtl="0"/>
          <a:r>
            <a:rPr lang="ja-JP" altLang="ja-JP" sz="1100" b="0" i="0" baseline="0">
              <a:solidFill>
                <a:schemeClr val="dk1"/>
              </a:solidFill>
              <a:effectLst/>
              <a:latin typeface="+mn-lt"/>
              <a:ea typeface="+mn-ea"/>
              <a:cs typeface="+mn-cs"/>
            </a:rPr>
            <a:t>　引き続き人件費の抑制や、地方債発行の抑制など義務的経費の抑制に努めます。</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51562</xdr:rowOff>
    </xdr:from>
    <xdr:to>
      <xdr:col>7</xdr:col>
      <xdr:colOff>152400</xdr:colOff>
      <xdr:row>63</xdr:row>
      <xdr:rowOff>99822</xdr:rowOff>
    </xdr:to>
    <xdr:cxnSp macro="">
      <xdr:nvCxnSpPr>
        <xdr:cNvPr id="128" name="直線コネクタ 127"/>
        <xdr:cNvCxnSpPr/>
      </xdr:nvCxnSpPr>
      <xdr:spPr>
        <a:xfrm flipV="1">
          <a:off x="4114800" y="1085291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99822</xdr:rowOff>
    </xdr:from>
    <xdr:to>
      <xdr:col>6</xdr:col>
      <xdr:colOff>0</xdr:colOff>
      <xdr:row>63</xdr:row>
      <xdr:rowOff>157734</xdr:rowOff>
    </xdr:to>
    <xdr:cxnSp macro="">
      <xdr:nvCxnSpPr>
        <xdr:cNvPr id="131" name="直線コネクタ 130"/>
        <xdr:cNvCxnSpPr/>
      </xdr:nvCxnSpPr>
      <xdr:spPr>
        <a:xfrm flipV="1">
          <a:off x="3225800" y="1090117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157734</xdr:rowOff>
    </xdr:from>
    <xdr:to>
      <xdr:col>4</xdr:col>
      <xdr:colOff>482600</xdr:colOff>
      <xdr:row>63</xdr:row>
      <xdr:rowOff>167386</xdr:rowOff>
    </xdr:to>
    <xdr:cxnSp macro="">
      <xdr:nvCxnSpPr>
        <xdr:cNvPr id="134" name="直線コネクタ 133"/>
        <xdr:cNvCxnSpPr/>
      </xdr:nvCxnSpPr>
      <xdr:spPr>
        <a:xfrm flipV="1">
          <a:off x="2336800" y="1095908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138430</xdr:rowOff>
    </xdr:from>
    <xdr:to>
      <xdr:col>3</xdr:col>
      <xdr:colOff>279400</xdr:colOff>
      <xdr:row>63</xdr:row>
      <xdr:rowOff>167386</xdr:rowOff>
    </xdr:to>
    <xdr:cxnSp macro="">
      <xdr:nvCxnSpPr>
        <xdr:cNvPr id="137" name="直線コネクタ 136"/>
        <xdr:cNvCxnSpPr/>
      </xdr:nvCxnSpPr>
      <xdr:spPr>
        <a:xfrm>
          <a:off x="1447800" y="10939780"/>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762</xdr:rowOff>
    </xdr:from>
    <xdr:to>
      <xdr:col>7</xdr:col>
      <xdr:colOff>203200</xdr:colOff>
      <xdr:row>63</xdr:row>
      <xdr:rowOff>102362</xdr:rowOff>
    </xdr:to>
    <xdr:sp macro="" textlink="">
      <xdr:nvSpPr>
        <xdr:cNvPr id="147" name="円/楕円 146"/>
        <xdr:cNvSpPr/>
      </xdr:nvSpPr>
      <xdr:spPr>
        <a:xfrm>
          <a:off x="4902200" y="1080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17289</xdr:rowOff>
    </xdr:from>
    <xdr:ext cx="762000" cy="259045"/>
    <xdr:sp macro="" textlink="">
      <xdr:nvSpPr>
        <xdr:cNvPr id="148" name="財政構造の弾力性該当値テキスト"/>
        <xdr:cNvSpPr txBox="1"/>
      </xdr:nvSpPr>
      <xdr:spPr>
        <a:xfrm>
          <a:off x="5041900" y="1064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49022</xdr:rowOff>
    </xdr:from>
    <xdr:to>
      <xdr:col>6</xdr:col>
      <xdr:colOff>50800</xdr:colOff>
      <xdr:row>63</xdr:row>
      <xdr:rowOff>150622</xdr:rowOff>
    </xdr:to>
    <xdr:sp macro="" textlink="">
      <xdr:nvSpPr>
        <xdr:cNvPr id="149" name="円/楕円 148"/>
        <xdr:cNvSpPr/>
      </xdr:nvSpPr>
      <xdr:spPr>
        <a:xfrm>
          <a:off x="4064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50" name="テキスト ボックス 149"/>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106934</xdr:rowOff>
    </xdr:from>
    <xdr:to>
      <xdr:col>4</xdr:col>
      <xdr:colOff>533400</xdr:colOff>
      <xdr:row>64</xdr:row>
      <xdr:rowOff>37084</xdr:rowOff>
    </xdr:to>
    <xdr:sp macro="" textlink="">
      <xdr:nvSpPr>
        <xdr:cNvPr id="151" name="円/楕円 150"/>
        <xdr:cNvSpPr/>
      </xdr:nvSpPr>
      <xdr:spPr>
        <a:xfrm>
          <a:off x="3175000" y="1090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21861</xdr:rowOff>
    </xdr:from>
    <xdr:ext cx="762000" cy="259045"/>
    <xdr:sp macro="" textlink="">
      <xdr:nvSpPr>
        <xdr:cNvPr id="152" name="テキスト ボックス 151"/>
        <xdr:cNvSpPr txBox="1"/>
      </xdr:nvSpPr>
      <xdr:spPr>
        <a:xfrm>
          <a:off x="2844800" y="1099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116586</xdr:rowOff>
    </xdr:from>
    <xdr:to>
      <xdr:col>3</xdr:col>
      <xdr:colOff>330200</xdr:colOff>
      <xdr:row>64</xdr:row>
      <xdr:rowOff>46736</xdr:rowOff>
    </xdr:to>
    <xdr:sp macro="" textlink="">
      <xdr:nvSpPr>
        <xdr:cNvPr id="153" name="円/楕円 152"/>
        <xdr:cNvSpPr/>
      </xdr:nvSpPr>
      <xdr:spPr>
        <a:xfrm>
          <a:off x="22860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31513</xdr:rowOff>
    </xdr:from>
    <xdr:ext cx="762000" cy="259045"/>
    <xdr:sp macro="" textlink="">
      <xdr:nvSpPr>
        <xdr:cNvPr id="154" name="テキスト ボックス 153"/>
        <xdr:cNvSpPr txBox="1"/>
      </xdr:nvSpPr>
      <xdr:spPr>
        <a:xfrm>
          <a:off x="1955800" y="11004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55" name="円/楕円 154"/>
        <xdr:cNvSpPr/>
      </xdr:nvSpPr>
      <xdr:spPr>
        <a:xfrm>
          <a:off x="1397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2557</xdr:rowOff>
    </xdr:from>
    <xdr:ext cx="762000" cy="259045"/>
    <xdr:sp macro="" textlink="">
      <xdr:nvSpPr>
        <xdr:cNvPr id="156" name="テキスト ボックス 155"/>
        <xdr:cNvSpPr txBox="1"/>
      </xdr:nvSpPr>
      <xdr:spPr>
        <a:xfrm>
          <a:off x="1066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[129,207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050" b="0" i="0" baseline="0">
              <a:solidFill>
                <a:schemeClr val="dk1"/>
              </a:solidFill>
              <a:effectLst/>
              <a:latin typeface="+mn-lt"/>
              <a:ea typeface="+mn-ea"/>
              <a:cs typeface="+mn-cs"/>
            </a:rPr>
            <a:t>　人件費では一般職員の月例給減額措置や退職手当組合負担金の減少などが大きな減少要因となりましたが、人事院勧告に準拠した給与改定による増額や選挙関連の人件費の増加があったため、人件費全体では前年度並みの水準となりました。一方、物件費では産業拠点地区基本構想の策定や学校給食センターの整備、社会保障・税番号制度への移行作業などで大きく増加したため、人件費・物件費等全体では、前年度と比較して</a:t>
          </a:r>
          <a:r>
            <a:rPr lang="en-US" altLang="ja-JP" sz="1050" b="0" i="0" baseline="0">
              <a:solidFill>
                <a:schemeClr val="dk1"/>
              </a:solidFill>
              <a:effectLst/>
              <a:latin typeface="+mn-lt"/>
              <a:ea typeface="+mn-ea"/>
              <a:cs typeface="+mn-cs"/>
            </a:rPr>
            <a:t>4,991</a:t>
          </a:r>
          <a:r>
            <a:rPr lang="ja-JP" altLang="ja-JP" sz="1050" b="0" i="0" baseline="0">
              <a:solidFill>
                <a:schemeClr val="dk1"/>
              </a:solidFill>
              <a:effectLst/>
              <a:latin typeface="+mn-lt"/>
              <a:ea typeface="+mn-ea"/>
              <a:cs typeface="+mn-cs"/>
            </a:rPr>
            <a:t>円増加しました。 </a:t>
          </a:r>
          <a:endParaRPr lang="ja-JP" altLang="ja-JP" sz="1050">
            <a:effectLst/>
          </a:endParaRPr>
        </a:p>
        <a:p>
          <a:pPr rtl="0"/>
          <a:r>
            <a:rPr lang="ja-JP" altLang="ja-JP" sz="1050" b="0" i="0" baseline="0">
              <a:solidFill>
                <a:schemeClr val="dk1"/>
              </a:solidFill>
              <a:effectLst/>
              <a:latin typeface="+mn-lt"/>
              <a:ea typeface="+mn-ea"/>
              <a:cs typeface="+mn-cs"/>
            </a:rPr>
            <a:t>　また、類似団体と比較して</a:t>
          </a:r>
          <a:r>
            <a:rPr lang="en-US" altLang="ja-JP" sz="1050" b="0" i="0" baseline="0">
              <a:solidFill>
                <a:schemeClr val="dk1"/>
              </a:solidFill>
              <a:effectLst/>
              <a:latin typeface="+mn-lt"/>
              <a:ea typeface="+mn-ea"/>
              <a:cs typeface="+mn-cs"/>
            </a:rPr>
            <a:t>16,175</a:t>
          </a:r>
          <a:r>
            <a:rPr lang="ja-JP" altLang="ja-JP" sz="1050" b="0" i="0" baseline="0">
              <a:solidFill>
                <a:schemeClr val="dk1"/>
              </a:solidFill>
              <a:effectLst/>
              <a:latin typeface="+mn-lt"/>
              <a:ea typeface="+mn-ea"/>
              <a:cs typeface="+mn-cs"/>
            </a:rPr>
            <a:t>円高くなっていますが、これまでニュータウン開発に伴う人口の増加によって、住民ニーズとしては阪神間他都市と同様のサービスが求められ、大型公共施設整備を行ったこと、また、町単独の消防本部を設置していることが要因と考えられます。</a:t>
          </a:r>
          <a:endParaRPr lang="ja-JP" altLang="ja-JP" sz="105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167261</xdr:rowOff>
    </xdr:from>
    <xdr:to>
      <xdr:col>7</xdr:col>
      <xdr:colOff>152400</xdr:colOff>
      <xdr:row>84</xdr:row>
      <xdr:rowOff>35954</xdr:rowOff>
    </xdr:to>
    <xdr:cxnSp macro="">
      <xdr:nvCxnSpPr>
        <xdr:cNvPr id="191" name="直線コネクタ 190"/>
        <xdr:cNvCxnSpPr/>
      </xdr:nvCxnSpPr>
      <xdr:spPr>
        <a:xfrm>
          <a:off x="4114800" y="14397611"/>
          <a:ext cx="838200" cy="40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43031</xdr:rowOff>
    </xdr:from>
    <xdr:ext cx="762000" cy="259045"/>
    <xdr:sp macro="" textlink="">
      <xdr:nvSpPr>
        <xdr:cNvPr id="192" name="人件費・物件費等の状況平均値テキスト"/>
        <xdr:cNvSpPr txBox="1"/>
      </xdr:nvSpPr>
      <xdr:spPr>
        <a:xfrm>
          <a:off x="5041900" y="14101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167261</xdr:rowOff>
    </xdr:from>
    <xdr:to>
      <xdr:col>6</xdr:col>
      <xdr:colOff>0</xdr:colOff>
      <xdr:row>84</xdr:row>
      <xdr:rowOff>9581</xdr:rowOff>
    </xdr:to>
    <xdr:cxnSp macro="">
      <xdr:nvCxnSpPr>
        <xdr:cNvPr id="194" name="直線コネクタ 193"/>
        <xdr:cNvCxnSpPr/>
      </xdr:nvCxnSpPr>
      <xdr:spPr>
        <a:xfrm flipV="1">
          <a:off x="3225800" y="14397611"/>
          <a:ext cx="889000" cy="13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9581</xdr:rowOff>
    </xdr:from>
    <xdr:to>
      <xdr:col>4</xdr:col>
      <xdr:colOff>482600</xdr:colOff>
      <xdr:row>84</xdr:row>
      <xdr:rowOff>32617</xdr:rowOff>
    </xdr:to>
    <xdr:cxnSp macro="">
      <xdr:nvCxnSpPr>
        <xdr:cNvPr id="197" name="直線コネクタ 196"/>
        <xdr:cNvCxnSpPr/>
      </xdr:nvCxnSpPr>
      <xdr:spPr>
        <a:xfrm flipV="1">
          <a:off x="2336800" y="14411381"/>
          <a:ext cx="889000" cy="23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5527</xdr:rowOff>
    </xdr:from>
    <xdr:to>
      <xdr:col>3</xdr:col>
      <xdr:colOff>279400</xdr:colOff>
      <xdr:row>84</xdr:row>
      <xdr:rowOff>32617</xdr:rowOff>
    </xdr:to>
    <xdr:cxnSp macro="">
      <xdr:nvCxnSpPr>
        <xdr:cNvPr id="200" name="直線コネクタ 199"/>
        <xdr:cNvCxnSpPr/>
      </xdr:nvCxnSpPr>
      <xdr:spPr>
        <a:xfrm>
          <a:off x="1447800" y="14407327"/>
          <a:ext cx="889000" cy="27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156604</xdr:rowOff>
    </xdr:from>
    <xdr:to>
      <xdr:col>7</xdr:col>
      <xdr:colOff>203200</xdr:colOff>
      <xdr:row>84</xdr:row>
      <xdr:rowOff>86754</xdr:rowOff>
    </xdr:to>
    <xdr:sp macro="" textlink="">
      <xdr:nvSpPr>
        <xdr:cNvPr id="210" name="円/楕円 209"/>
        <xdr:cNvSpPr/>
      </xdr:nvSpPr>
      <xdr:spPr>
        <a:xfrm>
          <a:off x="4902200" y="14386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128681</xdr:rowOff>
    </xdr:from>
    <xdr:ext cx="762000" cy="259045"/>
    <xdr:sp macro="" textlink="">
      <xdr:nvSpPr>
        <xdr:cNvPr id="211" name="人件費・物件費等の状況該当値テキスト"/>
        <xdr:cNvSpPr txBox="1"/>
      </xdr:nvSpPr>
      <xdr:spPr>
        <a:xfrm>
          <a:off x="5041900" y="14359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129,207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116461</xdr:rowOff>
    </xdr:from>
    <xdr:to>
      <xdr:col>6</xdr:col>
      <xdr:colOff>50800</xdr:colOff>
      <xdr:row>84</xdr:row>
      <xdr:rowOff>46611</xdr:rowOff>
    </xdr:to>
    <xdr:sp macro="" textlink="">
      <xdr:nvSpPr>
        <xdr:cNvPr id="212" name="円/楕円 211"/>
        <xdr:cNvSpPr/>
      </xdr:nvSpPr>
      <xdr:spPr>
        <a:xfrm>
          <a:off x="4064000" y="14346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31388</xdr:rowOff>
    </xdr:from>
    <xdr:ext cx="736600" cy="259045"/>
    <xdr:sp macro="" textlink="">
      <xdr:nvSpPr>
        <xdr:cNvPr id="213" name="テキスト ボックス 212"/>
        <xdr:cNvSpPr txBox="1"/>
      </xdr:nvSpPr>
      <xdr:spPr>
        <a:xfrm>
          <a:off x="3733800" y="14433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124,216</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130231</xdr:rowOff>
    </xdr:from>
    <xdr:to>
      <xdr:col>4</xdr:col>
      <xdr:colOff>533400</xdr:colOff>
      <xdr:row>84</xdr:row>
      <xdr:rowOff>60381</xdr:rowOff>
    </xdr:to>
    <xdr:sp macro="" textlink="">
      <xdr:nvSpPr>
        <xdr:cNvPr id="214" name="円/楕円 213"/>
        <xdr:cNvSpPr/>
      </xdr:nvSpPr>
      <xdr:spPr>
        <a:xfrm>
          <a:off x="3175000" y="14360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45158</xdr:rowOff>
    </xdr:from>
    <xdr:ext cx="762000" cy="259045"/>
    <xdr:sp macro="" textlink="">
      <xdr:nvSpPr>
        <xdr:cNvPr id="215" name="テキスト ボックス 214"/>
        <xdr:cNvSpPr txBox="1"/>
      </xdr:nvSpPr>
      <xdr:spPr>
        <a:xfrm>
          <a:off x="2844800" y="14446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125,928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153267</xdr:rowOff>
    </xdr:from>
    <xdr:to>
      <xdr:col>3</xdr:col>
      <xdr:colOff>330200</xdr:colOff>
      <xdr:row>84</xdr:row>
      <xdr:rowOff>83417</xdr:rowOff>
    </xdr:to>
    <xdr:sp macro="" textlink="">
      <xdr:nvSpPr>
        <xdr:cNvPr id="216" name="円/楕円 215"/>
        <xdr:cNvSpPr/>
      </xdr:nvSpPr>
      <xdr:spPr>
        <a:xfrm>
          <a:off x="2286000" y="14383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68194</xdr:rowOff>
    </xdr:from>
    <xdr:ext cx="762000" cy="259045"/>
    <xdr:sp macro="" textlink="">
      <xdr:nvSpPr>
        <xdr:cNvPr id="217" name="テキスト ボックス 216"/>
        <xdr:cNvSpPr txBox="1"/>
      </xdr:nvSpPr>
      <xdr:spPr>
        <a:xfrm>
          <a:off x="1955800" y="14469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128,792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126177</xdr:rowOff>
    </xdr:from>
    <xdr:to>
      <xdr:col>2</xdr:col>
      <xdr:colOff>127000</xdr:colOff>
      <xdr:row>84</xdr:row>
      <xdr:rowOff>56327</xdr:rowOff>
    </xdr:to>
    <xdr:sp macro="" textlink="">
      <xdr:nvSpPr>
        <xdr:cNvPr id="218" name="円/楕円 217"/>
        <xdr:cNvSpPr/>
      </xdr:nvSpPr>
      <xdr:spPr>
        <a:xfrm>
          <a:off x="1397000" y="14356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41104</xdr:rowOff>
    </xdr:from>
    <xdr:ext cx="762000" cy="259045"/>
    <xdr:sp macro="" textlink="">
      <xdr:nvSpPr>
        <xdr:cNvPr id="219" name="テキスト ボックス 218"/>
        <xdr:cNvSpPr txBox="1"/>
      </xdr:nvSpPr>
      <xdr:spPr>
        <a:xfrm>
          <a:off x="1066800" y="14442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125,424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年度から給与減額措置に取り組んでおり、ラスパイレス指数は</a:t>
          </a:r>
          <a:r>
            <a:rPr lang="en-US" altLang="ja-JP" sz="1100" b="0" i="0" baseline="0">
              <a:solidFill>
                <a:schemeClr val="dk1"/>
              </a:solidFill>
              <a:effectLst/>
              <a:latin typeface="+mn-lt"/>
              <a:ea typeface="+mn-ea"/>
              <a:cs typeface="+mn-cs"/>
            </a:rPr>
            <a:t>98.1</a:t>
          </a:r>
          <a:r>
            <a:rPr lang="ja-JP" altLang="ja-JP" sz="1100" b="0" i="0" baseline="0">
              <a:solidFill>
                <a:schemeClr val="dk1"/>
              </a:solidFill>
              <a:effectLst/>
              <a:latin typeface="+mn-lt"/>
              <a:ea typeface="+mn-ea"/>
              <a:cs typeface="+mn-cs"/>
            </a:rPr>
            <a:t>と前年度から</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ポイントの微増となりました。</a:t>
          </a:r>
          <a:endParaRPr lang="ja-JP" altLang="ja-JP" sz="1400">
            <a:effectLst/>
          </a:endParaRPr>
        </a:p>
        <a:p>
          <a:pPr rtl="0"/>
          <a:r>
            <a:rPr lang="ja-JP" altLang="ja-JP" sz="1100" b="0" i="0" baseline="0">
              <a:solidFill>
                <a:schemeClr val="dk1"/>
              </a:solidFill>
              <a:effectLst/>
              <a:latin typeface="+mn-lt"/>
              <a:ea typeface="+mn-ea"/>
              <a:cs typeface="+mn-cs"/>
            </a:rPr>
            <a:t>　今後においても、国との均衡を考慮しながら、職員定数適正化に努めます。</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18204</xdr:rowOff>
    </xdr:from>
    <xdr:to>
      <xdr:col>24</xdr:col>
      <xdr:colOff>558800</xdr:colOff>
      <xdr:row>84</xdr:row>
      <xdr:rowOff>50377</xdr:rowOff>
    </xdr:to>
    <xdr:cxnSp macro="">
      <xdr:nvCxnSpPr>
        <xdr:cNvPr id="253" name="直線コネクタ 252"/>
        <xdr:cNvCxnSpPr/>
      </xdr:nvCxnSpPr>
      <xdr:spPr>
        <a:xfrm>
          <a:off x="16179800" y="14420004"/>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18204</xdr:rowOff>
    </xdr:from>
    <xdr:to>
      <xdr:col>23</xdr:col>
      <xdr:colOff>406400</xdr:colOff>
      <xdr:row>89</xdr:row>
      <xdr:rowOff>45720</xdr:rowOff>
    </xdr:to>
    <xdr:cxnSp macro="">
      <xdr:nvCxnSpPr>
        <xdr:cNvPr id="256" name="直線コネクタ 255"/>
        <xdr:cNvCxnSpPr/>
      </xdr:nvCxnSpPr>
      <xdr:spPr>
        <a:xfrm flipV="1">
          <a:off x="15290800" y="14420004"/>
          <a:ext cx="889000" cy="88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118111</xdr:rowOff>
    </xdr:to>
    <xdr:cxnSp macro="">
      <xdr:nvCxnSpPr>
        <xdr:cNvPr id="259" name="直線コネクタ 258"/>
        <xdr:cNvCxnSpPr/>
      </xdr:nvCxnSpPr>
      <xdr:spPr>
        <a:xfrm flipV="1">
          <a:off x="14401800" y="15304770"/>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96096</xdr:rowOff>
    </xdr:from>
    <xdr:to>
      <xdr:col>21</xdr:col>
      <xdr:colOff>0</xdr:colOff>
      <xdr:row>89</xdr:row>
      <xdr:rowOff>118111</xdr:rowOff>
    </xdr:to>
    <xdr:cxnSp macro="">
      <xdr:nvCxnSpPr>
        <xdr:cNvPr id="262" name="直線コネクタ 261"/>
        <xdr:cNvCxnSpPr/>
      </xdr:nvCxnSpPr>
      <xdr:spPr>
        <a:xfrm>
          <a:off x="13512800" y="14669346"/>
          <a:ext cx="889000" cy="707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171027</xdr:rowOff>
    </xdr:from>
    <xdr:to>
      <xdr:col>24</xdr:col>
      <xdr:colOff>609600</xdr:colOff>
      <xdr:row>84</xdr:row>
      <xdr:rowOff>101177</xdr:rowOff>
    </xdr:to>
    <xdr:sp macro="" textlink="">
      <xdr:nvSpPr>
        <xdr:cNvPr id="272" name="円/楕円 271"/>
        <xdr:cNvSpPr/>
      </xdr:nvSpPr>
      <xdr:spPr>
        <a:xfrm>
          <a:off x="169672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143104</xdr:rowOff>
    </xdr:from>
    <xdr:ext cx="762000" cy="259045"/>
    <xdr:sp macro="" textlink="">
      <xdr:nvSpPr>
        <xdr:cNvPr id="273" name="給与水準   （国との比較）該当値テキスト"/>
        <xdr:cNvSpPr txBox="1"/>
      </xdr:nvSpPr>
      <xdr:spPr>
        <a:xfrm>
          <a:off x="17106900" y="14373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138854</xdr:rowOff>
    </xdr:from>
    <xdr:to>
      <xdr:col>23</xdr:col>
      <xdr:colOff>457200</xdr:colOff>
      <xdr:row>84</xdr:row>
      <xdr:rowOff>69004</xdr:rowOff>
    </xdr:to>
    <xdr:sp macro="" textlink="">
      <xdr:nvSpPr>
        <xdr:cNvPr id="274" name="円/楕円 273"/>
        <xdr:cNvSpPr/>
      </xdr:nvSpPr>
      <xdr:spPr>
        <a:xfrm>
          <a:off x="161290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53781</xdr:rowOff>
    </xdr:from>
    <xdr:ext cx="736600" cy="259045"/>
    <xdr:sp macro="" textlink="">
      <xdr:nvSpPr>
        <xdr:cNvPr id="275" name="テキスト ボックス 274"/>
        <xdr:cNvSpPr txBox="1"/>
      </xdr:nvSpPr>
      <xdr:spPr>
        <a:xfrm>
          <a:off x="15798800" y="14455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6" name="円/楕円 275"/>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77" name="テキスト ボックス 276"/>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8" name="円/楕円 277"/>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79" name="テキスト ボックス 278"/>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45296</xdr:rowOff>
    </xdr:from>
    <xdr:to>
      <xdr:col>19</xdr:col>
      <xdr:colOff>533400</xdr:colOff>
      <xdr:row>85</xdr:row>
      <xdr:rowOff>146896</xdr:rowOff>
    </xdr:to>
    <xdr:sp macro="" textlink="">
      <xdr:nvSpPr>
        <xdr:cNvPr id="280" name="円/楕円 279"/>
        <xdr:cNvSpPr/>
      </xdr:nvSpPr>
      <xdr:spPr>
        <a:xfrm>
          <a:off x="13462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131673</xdr:rowOff>
    </xdr:from>
    <xdr:ext cx="762000" cy="259045"/>
    <xdr:sp macro="" textlink="">
      <xdr:nvSpPr>
        <xdr:cNvPr id="281" name="テキスト ボックス 280"/>
        <xdr:cNvSpPr txBox="1"/>
      </xdr:nvSpPr>
      <xdr:spPr>
        <a:xfrm>
          <a:off x="13131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100" b="0" i="0" baseline="0">
              <a:solidFill>
                <a:sysClr val="windowText" lastClr="000000"/>
              </a:solidFill>
              <a:effectLst/>
              <a:latin typeface="+mn-lt"/>
              <a:ea typeface="+mn-ea"/>
              <a:cs typeface="+mn-cs"/>
            </a:rPr>
            <a:t>当町では人口千人当たりの職員数は、7.</a:t>
          </a:r>
          <a:r>
            <a:rPr lang="en-US" altLang="ja-JP" sz="1100" b="0" i="0" baseline="0">
              <a:solidFill>
                <a:sysClr val="windowText" lastClr="000000"/>
              </a:solidFill>
              <a:effectLst/>
              <a:latin typeface="+mn-lt"/>
              <a:ea typeface="+mn-ea"/>
              <a:cs typeface="+mn-cs"/>
            </a:rPr>
            <a:t>55</a:t>
          </a:r>
          <a:r>
            <a:rPr lang="ja-JP" altLang="ja-JP" sz="1100" b="0" i="0" baseline="0">
              <a:solidFill>
                <a:sysClr val="windowText" lastClr="000000"/>
              </a:solidFill>
              <a:effectLst/>
              <a:latin typeface="+mn-lt"/>
              <a:ea typeface="+mn-ea"/>
              <a:cs typeface="+mn-cs"/>
            </a:rPr>
            <a:t>人と前年度と比較して</a:t>
          </a:r>
          <a:r>
            <a:rPr lang="en-US" altLang="ja-JP" sz="1100" b="0" i="0" baseline="0">
              <a:solidFill>
                <a:sysClr val="windowText" lastClr="000000"/>
              </a:solidFill>
              <a:effectLst/>
              <a:latin typeface="+mn-lt"/>
              <a:ea typeface="+mn-ea"/>
              <a:cs typeface="+mn-cs"/>
            </a:rPr>
            <a:t>0.06</a:t>
          </a:r>
          <a:r>
            <a:rPr lang="ja-JP" altLang="ja-JP" sz="1100" b="0" i="0" baseline="0">
              <a:solidFill>
                <a:sysClr val="windowText" lastClr="000000"/>
              </a:solidFill>
              <a:effectLst/>
              <a:latin typeface="+mn-lt"/>
              <a:ea typeface="+mn-ea"/>
              <a:cs typeface="+mn-cs"/>
            </a:rPr>
            <a:t>ポイント増加しています。職員数は</a:t>
          </a:r>
          <a:r>
            <a:rPr lang="en-US" altLang="ja-JP" sz="1100" b="0" i="0" baseline="0">
              <a:solidFill>
                <a:sysClr val="windowText" lastClr="000000"/>
              </a:solidFill>
              <a:effectLst/>
              <a:latin typeface="+mn-lt"/>
              <a:ea typeface="+mn-ea"/>
              <a:cs typeface="+mn-cs"/>
            </a:rPr>
            <a:t>240</a:t>
          </a:r>
          <a:r>
            <a:rPr lang="ja-JP" altLang="ja-JP" sz="1100" b="0" i="0" baseline="0">
              <a:solidFill>
                <a:sysClr val="windowText" lastClr="000000"/>
              </a:solidFill>
              <a:effectLst/>
              <a:latin typeface="+mn-lt"/>
              <a:ea typeface="+mn-ea"/>
              <a:cs typeface="+mn-cs"/>
            </a:rPr>
            <a:t>人で前年度から</a:t>
          </a:r>
          <a:r>
            <a:rPr lang="en-US" altLang="ja-JP" sz="1100" b="0" i="0" baseline="0">
              <a:solidFill>
                <a:sysClr val="windowText" lastClr="000000"/>
              </a:solidFill>
              <a:effectLst/>
              <a:latin typeface="+mn-lt"/>
              <a:ea typeface="+mn-ea"/>
              <a:cs typeface="+mn-cs"/>
            </a:rPr>
            <a:t>1</a:t>
          </a:r>
          <a:r>
            <a:rPr lang="ja-JP" altLang="ja-JP" sz="1100" b="0" i="0" baseline="0">
              <a:solidFill>
                <a:sysClr val="windowText" lastClr="000000"/>
              </a:solidFill>
              <a:effectLst/>
              <a:latin typeface="+mn-lt"/>
              <a:ea typeface="+mn-ea"/>
              <a:cs typeface="+mn-cs"/>
            </a:rPr>
            <a:t>人増加しています。類似</a:t>
          </a:r>
          <a:r>
            <a:rPr lang="ja-JP" altLang="ja-JP" sz="1100" b="0" i="0" baseline="0">
              <a:solidFill>
                <a:schemeClr val="dk1"/>
              </a:solidFill>
              <a:effectLst/>
              <a:latin typeface="+mn-lt"/>
              <a:ea typeface="+mn-ea"/>
              <a:cs typeface="+mn-cs"/>
            </a:rPr>
            <a:t>団体平均と比較して</a:t>
          </a:r>
          <a:r>
            <a:rPr lang="en-US" altLang="ja-JP" sz="1100" b="0" i="0" baseline="0">
              <a:solidFill>
                <a:schemeClr val="dk1"/>
              </a:solidFill>
              <a:effectLst/>
              <a:latin typeface="+mn-lt"/>
              <a:ea typeface="+mn-ea"/>
              <a:cs typeface="+mn-cs"/>
            </a:rPr>
            <a:t>0.82</a:t>
          </a:r>
          <a:r>
            <a:rPr lang="ja-JP" altLang="ja-JP" sz="1100" b="0" i="0" baseline="0">
              <a:solidFill>
                <a:schemeClr val="dk1"/>
              </a:solidFill>
              <a:effectLst/>
              <a:latin typeface="+mn-lt"/>
              <a:ea typeface="+mn-ea"/>
              <a:cs typeface="+mn-cs"/>
            </a:rPr>
            <a:t>ポイント高くなっていますが、町単独で消防本部を設置していることが職員数を押し上げる要因となっています。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162137</xdr:rowOff>
    </xdr:from>
    <xdr:to>
      <xdr:col>24</xdr:col>
      <xdr:colOff>558800</xdr:colOff>
      <xdr:row>60</xdr:row>
      <xdr:rowOff>169031</xdr:rowOff>
    </xdr:to>
    <xdr:cxnSp macro="">
      <xdr:nvCxnSpPr>
        <xdr:cNvPr id="318" name="直線コネクタ 317"/>
        <xdr:cNvCxnSpPr/>
      </xdr:nvCxnSpPr>
      <xdr:spPr>
        <a:xfrm>
          <a:off x="16179800" y="10449137"/>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9"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147199</xdr:rowOff>
    </xdr:from>
    <xdr:to>
      <xdr:col>23</xdr:col>
      <xdr:colOff>406400</xdr:colOff>
      <xdr:row>60</xdr:row>
      <xdr:rowOff>162137</xdr:rowOff>
    </xdr:to>
    <xdr:cxnSp macro="">
      <xdr:nvCxnSpPr>
        <xdr:cNvPr id="321" name="直線コネクタ 320"/>
        <xdr:cNvCxnSpPr/>
      </xdr:nvCxnSpPr>
      <xdr:spPr>
        <a:xfrm>
          <a:off x="15290800" y="10434199"/>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3" name="テキスト ボックス 322"/>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147199</xdr:rowOff>
    </xdr:from>
    <xdr:to>
      <xdr:col>22</xdr:col>
      <xdr:colOff>203200</xdr:colOff>
      <xdr:row>60</xdr:row>
      <xdr:rowOff>150646</xdr:rowOff>
    </xdr:to>
    <xdr:cxnSp macro="">
      <xdr:nvCxnSpPr>
        <xdr:cNvPr id="324" name="直線コネクタ 323"/>
        <xdr:cNvCxnSpPr/>
      </xdr:nvCxnSpPr>
      <xdr:spPr>
        <a:xfrm flipV="1">
          <a:off x="14401800" y="1043419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6" name="テキスト ボックス 325"/>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146050</xdr:rowOff>
    </xdr:from>
    <xdr:to>
      <xdr:col>21</xdr:col>
      <xdr:colOff>0</xdr:colOff>
      <xdr:row>60</xdr:row>
      <xdr:rowOff>150646</xdr:rowOff>
    </xdr:to>
    <xdr:cxnSp macro="">
      <xdr:nvCxnSpPr>
        <xdr:cNvPr id="327" name="直線コネクタ 326"/>
        <xdr:cNvCxnSpPr/>
      </xdr:nvCxnSpPr>
      <xdr:spPr>
        <a:xfrm>
          <a:off x="13512800" y="10433050"/>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9" name="テキスト ボックス 328"/>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1" name="テキスト ボックス 330"/>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118231</xdr:rowOff>
    </xdr:from>
    <xdr:to>
      <xdr:col>24</xdr:col>
      <xdr:colOff>609600</xdr:colOff>
      <xdr:row>61</xdr:row>
      <xdr:rowOff>48381</xdr:rowOff>
    </xdr:to>
    <xdr:sp macro="" textlink="">
      <xdr:nvSpPr>
        <xdr:cNvPr id="337" name="円/楕円 336"/>
        <xdr:cNvSpPr/>
      </xdr:nvSpPr>
      <xdr:spPr>
        <a:xfrm>
          <a:off x="16967200" y="10405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90308</xdr:rowOff>
    </xdr:from>
    <xdr:ext cx="762000" cy="259045"/>
    <xdr:sp macro="" textlink="">
      <xdr:nvSpPr>
        <xdr:cNvPr id="338" name="定員管理の状況該当値テキスト"/>
        <xdr:cNvSpPr txBox="1"/>
      </xdr:nvSpPr>
      <xdr:spPr>
        <a:xfrm>
          <a:off x="17106900" y="10377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111337</xdr:rowOff>
    </xdr:from>
    <xdr:to>
      <xdr:col>23</xdr:col>
      <xdr:colOff>457200</xdr:colOff>
      <xdr:row>61</xdr:row>
      <xdr:rowOff>41487</xdr:rowOff>
    </xdr:to>
    <xdr:sp macro="" textlink="">
      <xdr:nvSpPr>
        <xdr:cNvPr id="339" name="円/楕円 338"/>
        <xdr:cNvSpPr/>
      </xdr:nvSpPr>
      <xdr:spPr>
        <a:xfrm>
          <a:off x="16129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26264</xdr:rowOff>
    </xdr:from>
    <xdr:ext cx="736600" cy="259045"/>
    <xdr:sp macro="" textlink="">
      <xdr:nvSpPr>
        <xdr:cNvPr id="340" name="テキスト ボックス 339"/>
        <xdr:cNvSpPr txBox="1"/>
      </xdr:nvSpPr>
      <xdr:spPr>
        <a:xfrm>
          <a:off x="15798800" y="104847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96399</xdr:rowOff>
    </xdr:from>
    <xdr:to>
      <xdr:col>22</xdr:col>
      <xdr:colOff>254000</xdr:colOff>
      <xdr:row>61</xdr:row>
      <xdr:rowOff>26549</xdr:rowOff>
    </xdr:to>
    <xdr:sp macro="" textlink="">
      <xdr:nvSpPr>
        <xdr:cNvPr id="341" name="円/楕円 340"/>
        <xdr:cNvSpPr/>
      </xdr:nvSpPr>
      <xdr:spPr>
        <a:xfrm>
          <a:off x="152400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11326</xdr:rowOff>
    </xdr:from>
    <xdr:ext cx="762000" cy="259045"/>
    <xdr:sp macro="" textlink="">
      <xdr:nvSpPr>
        <xdr:cNvPr id="342" name="テキスト ボックス 341"/>
        <xdr:cNvSpPr txBox="1"/>
      </xdr:nvSpPr>
      <xdr:spPr>
        <a:xfrm>
          <a:off x="14909800" y="10469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99846</xdr:rowOff>
    </xdr:from>
    <xdr:to>
      <xdr:col>21</xdr:col>
      <xdr:colOff>50800</xdr:colOff>
      <xdr:row>61</xdr:row>
      <xdr:rowOff>29996</xdr:rowOff>
    </xdr:to>
    <xdr:sp macro="" textlink="">
      <xdr:nvSpPr>
        <xdr:cNvPr id="343" name="円/楕円 342"/>
        <xdr:cNvSpPr/>
      </xdr:nvSpPr>
      <xdr:spPr>
        <a:xfrm>
          <a:off x="14351000" y="103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14773</xdr:rowOff>
    </xdr:from>
    <xdr:ext cx="762000" cy="259045"/>
    <xdr:sp macro="" textlink="">
      <xdr:nvSpPr>
        <xdr:cNvPr id="344" name="テキスト ボックス 343"/>
        <xdr:cNvSpPr txBox="1"/>
      </xdr:nvSpPr>
      <xdr:spPr>
        <a:xfrm>
          <a:off x="14020800" y="104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95250</xdr:rowOff>
    </xdr:from>
    <xdr:to>
      <xdr:col>19</xdr:col>
      <xdr:colOff>533400</xdr:colOff>
      <xdr:row>61</xdr:row>
      <xdr:rowOff>25400</xdr:rowOff>
    </xdr:to>
    <xdr:sp macro="" textlink="">
      <xdr:nvSpPr>
        <xdr:cNvPr id="345" name="円/楕円 344"/>
        <xdr:cNvSpPr/>
      </xdr:nvSpPr>
      <xdr:spPr>
        <a:xfrm>
          <a:off x="13462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10177</xdr:rowOff>
    </xdr:from>
    <xdr:ext cx="762000" cy="259045"/>
    <xdr:sp macro="" textlink="">
      <xdr:nvSpPr>
        <xdr:cNvPr id="346" name="テキスト ボックス 345"/>
        <xdr:cNvSpPr txBox="1"/>
      </xdr:nvSpPr>
      <xdr:spPr>
        <a:xfrm>
          <a:off x="13131800" y="1046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地方債借入金の抑制などの効果から</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％となり、前年度の</a:t>
          </a:r>
          <a:r>
            <a:rPr lang="en-US" altLang="ja-JP" sz="1100" b="0" i="0" baseline="0">
              <a:solidFill>
                <a:schemeClr val="dk1"/>
              </a:solidFill>
              <a:effectLst/>
              <a:latin typeface="+mn-lt"/>
              <a:ea typeface="+mn-ea"/>
              <a:cs typeface="+mn-cs"/>
            </a:rPr>
            <a:t>2.9</a:t>
          </a:r>
          <a:r>
            <a:rPr lang="ja-JP" altLang="ja-JP" sz="1100" b="0" i="0" baseline="0">
              <a:solidFill>
                <a:schemeClr val="dk1"/>
              </a:solidFill>
              <a:effectLst/>
              <a:latin typeface="+mn-lt"/>
              <a:ea typeface="+mn-ea"/>
              <a:cs typeface="+mn-cs"/>
            </a:rPr>
            <a:t>％と比較して</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ポイント改善しました。地方債の元利償還金も前年度と比較して</a:t>
          </a:r>
          <a:r>
            <a:rPr lang="en-US" altLang="ja-JP" sz="1100" b="0" i="0" baseline="0">
              <a:solidFill>
                <a:schemeClr val="dk1"/>
              </a:solidFill>
              <a:effectLst/>
              <a:latin typeface="+mn-lt"/>
              <a:ea typeface="+mn-ea"/>
              <a:cs typeface="+mn-cs"/>
            </a:rPr>
            <a:t>11.5</a:t>
          </a:r>
          <a:r>
            <a:rPr lang="ja-JP" altLang="ja-JP" sz="1100" b="0" i="0" baseline="0">
              <a:solidFill>
                <a:schemeClr val="dk1"/>
              </a:solidFill>
              <a:effectLst/>
              <a:latin typeface="+mn-lt"/>
              <a:ea typeface="+mn-ea"/>
              <a:cs typeface="+mn-cs"/>
            </a:rPr>
            <a:t>ポイント減少し、順調に減少しています。 また、類似団体平均と比較して</a:t>
          </a:r>
          <a:r>
            <a:rPr lang="en-US" altLang="ja-JP" sz="1100" b="0" i="0" baseline="0">
              <a:solidFill>
                <a:schemeClr val="dk1"/>
              </a:solidFill>
              <a:effectLst/>
              <a:latin typeface="+mn-lt"/>
              <a:ea typeface="+mn-ea"/>
              <a:cs typeface="+mn-cs"/>
            </a:rPr>
            <a:t>6.0</a:t>
          </a:r>
          <a:r>
            <a:rPr lang="ja-JP" altLang="ja-JP" sz="1100" b="0" i="0" baseline="0">
              <a:solidFill>
                <a:schemeClr val="dk1"/>
              </a:solidFill>
              <a:effectLst/>
              <a:latin typeface="+mn-lt"/>
              <a:ea typeface="+mn-ea"/>
              <a:cs typeface="+mn-cs"/>
            </a:rPr>
            <a:t>ポイント低くなっており、良好な数値を示しています。 </a:t>
          </a:r>
          <a:endParaRPr lang="ja-JP" altLang="ja-JP" sz="1400">
            <a:effectLst/>
          </a:endParaRPr>
        </a:p>
        <a:p>
          <a:r>
            <a:rPr lang="ja-JP" altLang="ja-JP" sz="1100" b="0" i="0" baseline="0">
              <a:solidFill>
                <a:schemeClr val="dk1"/>
              </a:solidFill>
              <a:effectLst/>
              <a:latin typeface="+mn-lt"/>
              <a:ea typeface="+mn-ea"/>
              <a:cs typeface="+mn-cs"/>
            </a:rPr>
            <a:t>　今後は、公共施設の老朽化対策が増大すると見込まれるため、実質公債費比率は増加傾向に転じるものと考えられますが、地方債の借り入れにあたっては、各財政指標を注視し、将来に過度の負担を残さないように慎重に対応いたします。</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33020</xdr:rowOff>
    </xdr:from>
    <xdr:to>
      <xdr:col>24</xdr:col>
      <xdr:colOff>558800</xdr:colOff>
      <xdr:row>39</xdr:row>
      <xdr:rowOff>129540</xdr:rowOff>
    </xdr:to>
    <xdr:cxnSp macro="">
      <xdr:nvCxnSpPr>
        <xdr:cNvPr id="379" name="直線コネクタ 378"/>
        <xdr:cNvCxnSpPr/>
      </xdr:nvCxnSpPr>
      <xdr:spPr>
        <a:xfrm flipV="1">
          <a:off x="16179800" y="671957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129540</xdr:rowOff>
    </xdr:from>
    <xdr:to>
      <xdr:col>23</xdr:col>
      <xdr:colOff>406400</xdr:colOff>
      <xdr:row>40</xdr:row>
      <xdr:rowOff>6350</xdr:rowOff>
    </xdr:to>
    <xdr:cxnSp macro="">
      <xdr:nvCxnSpPr>
        <xdr:cNvPr id="382" name="直線コネクタ 381"/>
        <xdr:cNvCxnSpPr/>
      </xdr:nvCxnSpPr>
      <xdr:spPr>
        <a:xfrm flipV="1">
          <a:off x="15290800" y="681609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6350</xdr:rowOff>
    </xdr:from>
    <xdr:to>
      <xdr:col>22</xdr:col>
      <xdr:colOff>203200</xdr:colOff>
      <xdr:row>40</xdr:row>
      <xdr:rowOff>54610</xdr:rowOff>
    </xdr:to>
    <xdr:cxnSp macro="">
      <xdr:nvCxnSpPr>
        <xdr:cNvPr id="385" name="直線コネクタ 384"/>
        <xdr:cNvCxnSpPr/>
      </xdr:nvCxnSpPr>
      <xdr:spPr>
        <a:xfrm flipV="1">
          <a:off x="14401800" y="68643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54610</xdr:rowOff>
    </xdr:from>
    <xdr:to>
      <xdr:col>21</xdr:col>
      <xdr:colOff>0</xdr:colOff>
      <xdr:row>40</xdr:row>
      <xdr:rowOff>70696</xdr:rowOff>
    </xdr:to>
    <xdr:cxnSp macro="">
      <xdr:nvCxnSpPr>
        <xdr:cNvPr id="388" name="直線コネクタ 387"/>
        <xdr:cNvCxnSpPr/>
      </xdr:nvCxnSpPr>
      <xdr:spPr>
        <a:xfrm flipV="1">
          <a:off x="13512800" y="691261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153670</xdr:rowOff>
    </xdr:from>
    <xdr:to>
      <xdr:col>24</xdr:col>
      <xdr:colOff>609600</xdr:colOff>
      <xdr:row>39</xdr:row>
      <xdr:rowOff>83820</xdr:rowOff>
    </xdr:to>
    <xdr:sp macro="" textlink="">
      <xdr:nvSpPr>
        <xdr:cNvPr id="398" name="円/楕円 397"/>
        <xdr:cNvSpPr/>
      </xdr:nvSpPr>
      <xdr:spPr>
        <a:xfrm>
          <a:off x="169672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170197</xdr:rowOff>
    </xdr:from>
    <xdr:ext cx="762000" cy="259045"/>
    <xdr:sp macro="" textlink="">
      <xdr:nvSpPr>
        <xdr:cNvPr id="399" name="公債費負担の状況該当値テキスト"/>
        <xdr:cNvSpPr txBox="1"/>
      </xdr:nvSpPr>
      <xdr:spPr>
        <a:xfrm>
          <a:off x="17106900" y="651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78740</xdr:rowOff>
    </xdr:from>
    <xdr:to>
      <xdr:col>23</xdr:col>
      <xdr:colOff>457200</xdr:colOff>
      <xdr:row>40</xdr:row>
      <xdr:rowOff>8890</xdr:rowOff>
    </xdr:to>
    <xdr:sp macro="" textlink="">
      <xdr:nvSpPr>
        <xdr:cNvPr id="400" name="円/楕円 399"/>
        <xdr:cNvSpPr/>
      </xdr:nvSpPr>
      <xdr:spPr>
        <a:xfrm>
          <a:off x="16129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19067</xdr:rowOff>
    </xdr:from>
    <xdr:ext cx="736600" cy="259045"/>
    <xdr:sp macro="" textlink="">
      <xdr:nvSpPr>
        <xdr:cNvPr id="401" name="テキスト ボックス 400"/>
        <xdr:cNvSpPr txBox="1"/>
      </xdr:nvSpPr>
      <xdr:spPr>
        <a:xfrm>
          <a:off x="15798800" y="6534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127000</xdr:rowOff>
    </xdr:from>
    <xdr:to>
      <xdr:col>22</xdr:col>
      <xdr:colOff>254000</xdr:colOff>
      <xdr:row>40</xdr:row>
      <xdr:rowOff>57150</xdr:rowOff>
    </xdr:to>
    <xdr:sp macro="" textlink="">
      <xdr:nvSpPr>
        <xdr:cNvPr id="402" name="円/楕円 401"/>
        <xdr:cNvSpPr/>
      </xdr:nvSpPr>
      <xdr:spPr>
        <a:xfrm>
          <a:off x="15240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67327</xdr:rowOff>
    </xdr:from>
    <xdr:ext cx="762000" cy="259045"/>
    <xdr:sp macro="" textlink="">
      <xdr:nvSpPr>
        <xdr:cNvPr id="403" name="テキスト ボックス 402"/>
        <xdr:cNvSpPr txBox="1"/>
      </xdr:nvSpPr>
      <xdr:spPr>
        <a:xfrm>
          <a:off x="14909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3810</xdr:rowOff>
    </xdr:from>
    <xdr:to>
      <xdr:col>21</xdr:col>
      <xdr:colOff>50800</xdr:colOff>
      <xdr:row>40</xdr:row>
      <xdr:rowOff>105410</xdr:rowOff>
    </xdr:to>
    <xdr:sp macro="" textlink="">
      <xdr:nvSpPr>
        <xdr:cNvPr id="404" name="円/楕円 403"/>
        <xdr:cNvSpPr/>
      </xdr:nvSpPr>
      <xdr:spPr>
        <a:xfrm>
          <a:off x="14351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115587</xdr:rowOff>
    </xdr:from>
    <xdr:ext cx="762000" cy="259045"/>
    <xdr:sp macro="" textlink="">
      <xdr:nvSpPr>
        <xdr:cNvPr id="405" name="テキスト ボックス 404"/>
        <xdr:cNvSpPr txBox="1"/>
      </xdr:nvSpPr>
      <xdr:spPr>
        <a:xfrm>
          <a:off x="14020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19896</xdr:rowOff>
    </xdr:from>
    <xdr:to>
      <xdr:col>19</xdr:col>
      <xdr:colOff>533400</xdr:colOff>
      <xdr:row>40</xdr:row>
      <xdr:rowOff>121496</xdr:rowOff>
    </xdr:to>
    <xdr:sp macro="" textlink="">
      <xdr:nvSpPr>
        <xdr:cNvPr id="406" name="円/楕円 405"/>
        <xdr:cNvSpPr/>
      </xdr:nvSpPr>
      <xdr:spPr>
        <a:xfrm>
          <a:off x="134620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131673</xdr:rowOff>
    </xdr:from>
    <xdr:ext cx="762000" cy="259045"/>
    <xdr:sp macro="" textlink="">
      <xdr:nvSpPr>
        <xdr:cNvPr id="407" name="テキスト ボックス 406"/>
        <xdr:cNvSpPr txBox="1"/>
      </xdr:nvSpPr>
      <xdr:spPr>
        <a:xfrm>
          <a:off x="13131800" y="664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将来負担額については、下水道事業会計や猪名川上流広域ごみ処理施設組合に係る償還が進んでいることから、地方債残高全体では微減となっていますが、学校給食ンセンターの建替えにより今後</a:t>
          </a:r>
          <a:r>
            <a:rPr lang="en-US" altLang="ja-JP" sz="1100" b="0" i="0" baseline="0">
              <a:solidFill>
                <a:schemeClr val="dk1"/>
              </a:solidFill>
              <a:effectLst/>
              <a:latin typeface="+mn-lt"/>
              <a:ea typeface="+mn-ea"/>
              <a:cs typeface="+mn-cs"/>
            </a:rPr>
            <a:t>10</a:t>
          </a:r>
          <a:r>
            <a:rPr lang="ja-JP" altLang="ja-JP" sz="1100" b="0" i="0" baseline="0">
              <a:solidFill>
                <a:schemeClr val="dk1"/>
              </a:solidFill>
              <a:effectLst/>
              <a:latin typeface="+mn-lt"/>
              <a:ea typeface="+mn-ea"/>
              <a:cs typeface="+mn-cs"/>
            </a:rPr>
            <a:t>年間で</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億円の債務負担行為を計上した影響で、将来負担比率は－％（△</a:t>
          </a:r>
          <a:r>
            <a:rPr lang="en-US" altLang="ja-JP" sz="1100" b="0" i="0" baseline="0">
              <a:solidFill>
                <a:schemeClr val="dk1"/>
              </a:solidFill>
              <a:effectLst/>
              <a:latin typeface="+mn-lt"/>
              <a:ea typeface="+mn-ea"/>
              <a:cs typeface="+mn-cs"/>
            </a:rPr>
            <a:t>104.0</a:t>
          </a:r>
          <a:r>
            <a:rPr lang="ja-JP" altLang="ja-JP" sz="1100" b="0" i="0" baseline="0">
              <a:solidFill>
                <a:schemeClr val="dk1"/>
              </a:solidFill>
              <a:effectLst/>
              <a:latin typeface="+mn-lt"/>
              <a:ea typeface="+mn-ea"/>
              <a:cs typeface="+mn-cs"/>
            </a:rPr>
            <a:t>％）と類似団体平均を大きく上回っているものの、実数では</a:t>
          </a:r>
          <a:r>
            <a:rPr lang="en-US" altLang="ja-JP" sz="1100" b="0" i="0" baseline="0">
              <a:solidFill>
                <a:schemeClr val="dk1"/>
              </a:solidFill>
              <a:effectLst/>
              <a:latin typeface="+mn-lt"/>
              <a:ea typeface="+mn-ea"/>
              <a:cs typeface="+mn-cs"/>
            </a:rPr>
            <a:t>20.0</a:t>
          </a:r>
          <a:r>
            <a:rPr lang="ja-JP" altLang="ja-JP" sz="1100" b="0" i="0" baseline="0">
              <a:solidFill>
                <a:schemeClr val="dk1"/>
              </a:solidFill>
              <a:effectLst/>
              <a:latin typeface="+mn-lt"/>
              <a:ea typeface="+mn-ea"/>
              <a:cs typeface="+mn-cs"/>
            </a:rPr>
            <a:t>ポイント悪化しました。 </a:t>
          </a:r>
          <a:endParaRPr lang="ja-JP" altLang="ja-JP" sz="1400">
            <a:effectLst/>
          </a:endParaRPr>
        </a:p>
        <a:p>
          <a:pPr rtl="0"/>
          <a:r>
            <a:rPr lang="ja-JP" altLang="ja-JP" sz="1100" b="0" i="0" baseline="0">
              <a:solidFill>
                <a:schemeClr val="dk1"/>
              </a:solidFill>
              <a:effectLst/>
              <a:latin typeface="+mn-lt"/>
              <a:ea typeface="+mn-ea"/>
              <a:cs typeface="+mn-cs"/>
            </a:rPr>
            <a:t>　今後は公共施設の老朽化対策などにより、地方債残高の増加が見込まれるため、各財政指標を注視し、財政の健全な運営に努めます。</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1"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2" name="フローチャート : 判断 441"/>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5" name="フローチャート : 判断 444"/>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6" name="テキスト ボックス 445"/>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0" name="テキスト ボックス 449"/>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兵庫県猪名川町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31,798
31,655
90.33
10,751,338
10,049,647
414,013
6,599,024
7,363,131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人件費に対する経常収支比率は</a:t>
          </a:r>
          <a:r>
            <a:rPr lang="en-US" altLang="ja-JP" sz="1100" b="0" i="0" baseline="0">
              <a:solidFill>
                <a:schemeClr val="dk1"/>
              </a:solidFill>
              <a:effectLst/>
              <a:latin typeface="+mn-lt"/>
              <a:ea typeface="+mn-ea"/>
              <a:cs typeface="+mn-cs"/>
            </a:rPr>
            <a:t>29.3</a:t>
          </a:r>
          <a:r>
            <a:rPr lang="ja-JP" altLang="ja-JP" sz="1100" b="0" i="0" baseline="0">
              <a:solidFill>
                <a:schemeClr val="dk1"/>
              </a:solidFill>
              <a:effectLst/>
              <a:latin typeface="+mn-lt"/>
              <a:ea typeface="+mn-ea"/>
              <a:cs typeface="+mn-cs"/>
            </a:rPr>
            <a:t>％で、類似団体の</a:t>
          </a:r>
          <a:r>
            <a:rPr lang="en-US" altLang="ja-JP" sz="1100" b="0" i="0" baseline="0">
              <a:solidFill>
                <a:schemeClr val="dk1"/>
              </a:solidFill>
              <a:effectLst/>
              <a:latin typeface="+mn-lt"/>
              <a:ea typeface="+mn-ea"/>
              <a:cs typeface="+mn-cs"/>
            </a:rPr>
            <a:t>23.6</a:t>
          </a:r>
          <a:r>
            <a:rPr lang="ja-JP" altLang="ja-JP" sz="1100" b="0" i="0" baseline="0">
              <a:solidFill>
                <a:schemeClr val="dk1"/>
              </a:solidFill>
              <a:effectLst/>
              <a:latin typeface="+mn-lt"/>
              <a:ea typeface="+mn-ea"/>
              <a:cs typeface="+mn-cs"/>
            </a:rPr>
            <a:t>％より</a:t>
          </a:r>
          <a:r>
            <a:rPr lang="en-US" altLang="ja-JP" sz="1100" b="0" i="0" baseline="0">
              <a:solidFill>
                <a:schemeClr val="dk1"/>
              </a:solidFill>
              <a:effectLst/>
              <a:latin typeface="+mn-lt"/>
              <a:ea typeface="+mn-ea"/>
              <a:cs typeface="+mn-cs"/>
            </a:rPr>
            <a:t>5.7</a:t>
          </a:r>
          <a:r>
            <a:rPr lang="ja-JP" altLang="ja-JP" sz="1100" b="0" i="0" baseline="0">
              <a:solidFill>
                <a:schemeClr val="dk1"/>
              </a:solidFill>
              <a:effectLst/>
              <a:latin typeface="+mn-lt"/>
              <a:ea typeface="+mn-ea"/>
              <a:cs typeface="+mn-cs"/>
            </a:rPr>
            <a:t>ポイント高くなっています。これは、町単独消防本部の設置により職員数が類似団体平均と比較して多いことが主な要因であり、行政サービスの提供方法の差異によるものといえます。</a:t>
          </a:r>
          <a:endParaRPr lang="ja-JP" altLang="ja-JP" sz="1400">
            <a:effectLst/>
          </a:endParaRPr>
        </a:p>
        <a:p>
          <a:pPr rtl="0"/>
          <a:r>
            <a:rPr lang="ja-JP" altLang="ja-JP" sz="1100" b="0" i="0" baseline="0">
              <a:solidFill>
                <a:schemeClr val="dk1"/>
              </a:solidFill>
              <a:effectLst/>
              <a:latin typeface="+mn-lt"/>
              <a:ea typeface="+mn-ea"/>
              <a:cs typeface="+mn-cs"/>
            </a:rPr>
            <a:t>　前年度と比較すると給与の減額措置などにより</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ポイント改善しました。引き続き人件費を抑制し、経常収支比率改善に努めます。</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94996</xdr:rowOff>
    </xdr:from>
    <xdr:to>
      <xdr:col>7</xdr:col>
      <xdr:colOff>15875</xdr:colOff>
      <xdr:row>38</xdr:row>
      <xdr:rowOff>117856</xdr:rowOff>
    </xdr:to>
    <xdr:cxnSp macro="">
      <xdr:nvCxnSpPr>
        <xdr:cNvPr id="62" name="直線コネクタ 61"/>
        <xdr:cNvCxnSpPr/>
      </xdr:nvCxnSpPr>
      <xdr:spPr>
        <a:xfrm flipV="1">
          <a:off x="3987800" y="661009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117856</xdr:rowOff>
    </xdr:from>
    <xdr:to>
      <xdr:col>5</xdr:col>
      <xdr:colOff>549275</xdr:colOff>
      <xdr:row>38</xdr:row>
      <xdr:rowOff>149860</xdr:rowOff>
    </xdr:to>
    <xdr:cxnSp macro="">
      <xdr:nvCxnSpPr>
        <xdr:cNvPr id="65" name="直線コネクタ 64"/>
        <xdr:cNvCxnSpPr/>
      </xdr:nvCxnSpPr>
      <xdr:spPr>
        <a:xfrm flipV="1">
          <a:off x="3098800" y="663295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149860</xdr:rowOff>
    </xdr:from>
    <xdr:to>
      <xdr:col>4</xdr:col>
      <xdr:colOff>346075</xdr:colOff>
      <xdr:row>38</xdr:row>
      <xdr:rowOff>163576</xdr:rowOff>
    </xdr:to>
    <xdr:cxnSp macro="">
      <xdr:nvCxnSpPr>
        <xdr:cNvPr id="68" name="直線コネクタ 67"/>
        <xdr:cNvCxnSpPr/>
      </xdr:nvCxnSpPr>
      <xdr:spPr>
        <a:xfrm flipV="1">
          <a:off x="2209800" y="66649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127000</xdr:rowOff>
    </xdr:from>
    <xdr:to>
      <xdr:col>3</xdr:col>
      <xdr:colOff>142875</xdr:colOff>
      <xdr:row>38</xdr:row>
      <xdr:rowOff>163576</xdr:rowOff>
    </xdr:to>
    <xdr:cxnSp macro="">
      <xdr:nvCxnSpPr>
        <xdr:cNvPr id="71" name="直線コネクタ 70"/>
        <xdr:cNvCxnSpPr/>
      </xdr:nvCxnSpPr>
      <xdr:spPr>
        <a:xfrm>
          <a:off x="1320800" y="664210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44196</xdr:rowOff>
    </xdr:from>
    <xdr:to>
      <xdr:col>7</xdr:col>
      <xdr:colOff>66675</xdr:colOff>
      <xdr:row>38</xdr:row>
      <xdr:rowOff>145796</xdr:rowOff>
    </xdr:to>
    <xdr:sp macro="" textlink="">
      <xdr:nvSpPr>
        <xdr:cNvPr id="81" name="円/楕円 80"/>
        <xdr:cNvSpPr/>
      </xdr:nvSpPr>
      <xdr:spPr>
        <a:xfrm>
          <a:off x="4775200" y="65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16273</xdr:rowOff>
    </xdr:from>
    <xdr:ext cx="762000" cy="259045"/>
    <xdr:sp macro="" textlink="">
      <xdr:nvSpPr>
        <xdr:cNvPr id="82" name="人件費該当値テキスト"/>
        <xdr:cNvSpPr txBox="1"/>
      </xdr:nvSpPr>
      <xdr:spPr>
        <a:xfrm>
          <a:off x="49149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29.3</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67056</xdr:rowOff>
    </xdr:from>
    <xdr:to>
      <xdr:col>5</xdr:col>
      <xdr:colOff>600075</xdr:colOff>
      <xdr:row>38</xdr:row>
      <xdr:rowOff>168656</xdr:rowOff>
    </xdr:to>
    <xdr:sp macro="" textlink="">
      <xdr:nvSpPr>
        <xdr:cNvPr id="83" name="円/楕円 82"/>
        <xdr:cNvSpPr/>
      </xdr:nvSpPr>
      <xdr:spPr>
        <a:xfrm>
          <a:off x="3937000" y="658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153433</xdr:rowOff>
    </xdr:from>
    <xdr:ext cx="736600" cy="259045"/>
    <xdr:sp macro="" textlink="">
      <xdr:nvSpPr>
        <xdr:cNvPr id="84" name="テキスト ボックス 83"/>
        <xdr:cNvSpPr txBox="1"/>
      </xdr:nvSpPr>
      <xdr:spPr>
        <a:xfrm>
          <a:off x="3606800" y="6668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99060</xdr:rowOff>
    </xdr:from>
    <xdr:to>
      <xdr:col>4</xdr:col>
      <xdr:colOff>396875</xdr:colOff>
      <xdr:row>39</xdr:row>
      <xdr:rowOff>29210</xdr:rowOff>
    </xdr:to>
    <xdr:sp macro="" textlink="">
      <xdr:nvSpPr>
        <xdr:cNvPr id="85" name="円/楕円 84"/>
        <xdr:cNvSpPr/>
      </xdr:nvSpPr>
      <xdr:spPr>
        <a:xfrm>
          <a:off x="3048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13987</xdr:rowOff>
    </xdr:from>
    <xdr:ext cx="762000" cy="259045"/>
    <xdr:sp macro="" textlink="">
      <xdr:nvSpPr>
        <xdr:cNvPr id="86" name="テキスト ボックス 85"/>
        <xdr:cNvSpPr txBox="1"/>
      </xdr:nvSpPr>
      <xdr:spPr>
        <a:xfrm>
          <a:off x="2717800" y="670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112776</xdr:rowOff>
    </xdr:from>
    <xdr:to>
      <xdr:col>3</xdr:col>
      <xdr:colOff>193675</xdr:colOff>
      <xdr:row>39</xdr:row>
      <xdr:rowOff>42926</xdr:rowOff>
    </xdr:to>
    <xdr:sp macro="" textlink="">
      <xdr:nvSpPr>
        <xdr:cNvPr id="87" name="円/楕円 86"/>
        <xdr:cNvSpPr/>
      </xdr:nvSpPr>
      <xdr:spPr>
        <a:xfrm>
          <a:off x="2159000" y="6627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27703</xdr:rowOff>
    </xdr:from>
    <xdr:ext cx="762000" cy="259045"/>
    <xdr:sp macro="" textlink="">
      <xdr:nvSpPr>
        <xdr:cNvPr id="88" name="テキスト ボックス 87"/>
        <xdr:cNvSpPr txBox="1"/>
      </xdr:nvSpPr>
      <xdr:spPr>
        <a:xfrm>
          <a:off x="1828800" y="671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89" name="円/楕円 88"/>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162577</xdr:rowOff>
    </xdr:from>
    <xdr:ext cx="762000" cy="259045"/>
    <xdr:sp macro="" textlink="">
      <xdr:nvSpPr>
        <xdr:cNvPr id="90" name="テキスト ボックス 89"/>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物件費に対する経常収支比率は18.</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％で、類似団体の</a:t>
          </a:r>
          <a:r>
            <a:rPr lang="en-US" altLang="ja-JP" sz="1100" b="0" i="0" baseline="0">
              <a:solidFill>
                <a:schemeClr val="dk1"/>
              </a:solidFill>
              <a:effectLst/>
              <a:latin typeface="+mn-lt"/>
              <a:ea typeface="+mn-ea"/>
              <a:cs typeface="+mn-cs"/>
            </a:rPr>
            <a:t>15.9</a:t>
          </a:r>
          <a:r>
            <a:rPr lang="ja-JP" altLang="ja-JP" sz="1100" b="0" i="0" baseline="0">
              <a:solidFill>
                <a:schemeClr val="dk1"/>
              </a:solidFill>
              <a:effectLst/>
              <a:latin typeface="+mn-lt"/>
              <a:ea typeface="+mn-ea"/>
              <a:cs typeface="+mn-cs"/>
            </a:rPr>
            <a:t>％と比較すると</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ポイント高くなっており、前年度と比較すると</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ポイント増加しています。引き続きコスト削減や事務の効率化を進め、健全な財政運営に努めます。</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35560</xdr:rowOff>
    </xdr:from>
    <xdr:to>
      <xdr:col>24</xdr:col>
      <xdr:colOff>31750</xdr:colOff>
      <xdr:row>18</xdr:row>
      <xdr:rowOff>53848</xdr:rowOff>
    </xdr:to>
    <xdr:cxnSp macro="">
      <xdr:nvCxnSpPr>
        <xdr:cNvPr id="120" name="直線コネクタ 119"/>
        <xdr:cNvCxnSpPr/>
      </xdr:nvCxnSpPr>
      <xdr:spPr>
        <a:xfrm>
          <a:off x="15671800" y="31216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35560</xdr:rowOff>
    </xdr:from>
    <xdr:to>
      <xdr:col>22</xdr:col>
      <xdr:colOff>565150</xdr:colOff>
      <xdr:row>18</xdr:row>
      <xdr:rowOff>49276</xdr:rowOff>
    </xdr:to>
    <xdr:cxnSp macro="">
      <xdr:nvCxnSpPr>
        <xdr:cNvPr id="123" name="直線コネクタ 122"/>
        <xdr:cNvCxnSpPr/>
      </xdr:nvCxnSpPr>
      <xdr:spPr>
        <a:xfrm flipV="1">
          <a:off x="14782800" y="312166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49276</xdr:rowOff>
    </xdr:from>
    <xdr:to>
      <xdr:col>21</xdr:col>
      <xdr:colOff>361950</xdr:colOff>
      <xdr:row>18</xdr:row>
      <xdr:rowOff>53848</xdr:rowOff>
    </xdr:to>
    <xdr:cxnSp macro="">
      <xdr:nvCxnSpPr>
        <xdr:cNvPr id="126" name="直線コネクタ 125"/>
        <xdr:cNvCxnSpPr/>
      </xdr:nvCxnSpPr>
      <xdr:spPr>
        <a:xfrm flipV="1">
          <a:off x="13893800" y="31353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165862</xdr:rowOff>
    </xdr:from>
    <xdr:to>
      <xdr:col>20</xdr:col>
      <xdr:colOff>158750</xdr:colOff>
      <xdr:row>18</xdr:row>
      <xdr:rowOff>53848</xdr:rowOff>
    </xdr:to>
    <xdr:cxnSp macro="">
      <xdr:nvCxnSpPr>
        <xdr:cNvPr id="129" name="直線コネクタ 128"/>
        <xdr:cNvCxnSpPr/>
      </xdr:nvCxnSpPr>
      <xdr:spPr>
        <a:xfrm>
          <a:off x="13004800" y="308051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3048</xdr:rowOff>
    </xdr:from>
    <xdr:to>
      <xdr:col>24</xdr:col>
      <xdr:colOff>82550</xdr:colOff>
      <xdr:row>18</xdr:row>
      <xdr:rowOff>104648</xdr:rowOff>
    </xdr:to>
    <xdr:sp macro="" textlink="">
      <xdr:nvSpPr>
        <xdr:cNvPr id="139" name="円/楕円 138"/>
        <xdr:cNvSpPr/>
      </xdr:nvSpPr>
      <xdr:spPr>
        <a:xfrm>
          <a:off x="164592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146575</xdr:rowOff>
    </xdr:from>
    <xdr:ext cx="762000" cy="259045"/>
    <xdr:sp macro="" textlink="">
      <xdr:nvSpPr>
        <xdr:cNvPr id="140" name="物件費該当値テキスト"/>
        <xdr:cNvSpPr txBox="1"/>
      </xdr:nvSpPr>
      <xdr:spPr>
        <a:xfrm>
          <a:off x="16598900" y="306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156210</xdr:rowOff>
    </xdr:from>
    <xdr:to>
      <xdr:col>22</xdr:col>
      <xdr:colOff>615950</xdr:colOff>
      <xdr:row>18</xdr:row>
      <xdr:rowOff>86360</xdr:rowOff>
    </xdr:to>
    <xdr:sp macro="" textlink="">
      <xdr:nvSpPr>
        <xdr:cNvPr id="141" name="円/楕円 140"/>
        <xdr:cNvSpPr/>
      </xdr:nvSpPr>
      <xdr:spPr>
        <a:xfrm>
          <a:off x="156210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71137</xdr:rowOff>
    </xdr:from>
    <xdr:ext cx="736600" cy="259045"/>
    <xdr:sp macro="" textlink="">
      <xdr:nvSpPr>
        <xdr:cNvPr id="142" name="テキスト ボックス 141"/>
        <xdr:cNvSpPr txBox="1"/>
      </xdr:nvSpPr>
      <xdr:spPr>
        <a:xfrm>
          <a:off x="15290800" y="315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169926</xdr:rowOff>
    </xdr:from>
    <xdr:to>
      <xdr:col>21</xdr:col>
      <xdr:colOff>412750</xdr:colOff>
      <xdr:row>18</xdr:row>
      <xdr:rowOff>100076</xdr:rowOff>
    </xdr:to>
    <xdr:sp macro="" textlink="">
      <xdr:nvSpPr>
        <xdr:cNvPr id="143" name="円/楕円 142"/>
        <xdr:cNvSpPr/>
      </xdr:nvSpPr>
      <xdr:spPr>
        <a:xfrm>
          <a:off x="14732000" y="3084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84853</xdr:rowOff>
    </xdr:from>
    <xdr:ext cx="762000" cy="259045"/>
    <xdr:sp macro="" textlink="">
      <xdr:nvSpPr>
        <xdr:cNvPr id="144" name="テキスト ボックス 143"/>
        <xdr:cNvSpPr txBox="1"/>
      </xdr:nvSpPr>
      <xdr:spPr>
        <a:xfrm>
          <a:off x="14401800" y="317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3048</xdr:rowOff>
    </xdr:from>
    <xdr:to>
      <xdr:col>20</xdr:col>
      <xdr:colOff>209550</xdr:colOff>
      <xdr:row>18</xdr:row>
      <xdr:rowOff>104648</xdr:rowOff>
    </xdr:to>
    <xdr:sp macro="" textlink="">
      <xdr:nvSpPr>
        <xdr:cNvPr id="145" name="円/楕円 144"/>
        <xdr:cNvSpPr/>
      </xdr:nvSpPr>
      <xdr:spPr>
        <a:xfrm>
          <a:off x="13843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89425</xdr:rowOff>
    </xdr:from>
    <xdr:ext cx="762000" cy="259045"/>
    <xdr:sp macro="" textlink="">
      <xdr:nvSpPr>
        <xdr:cNvPr id="146" name="テキスト ボックス 145"/>
        <xdr:cNvSpPr txBox="1"/>
      </xdr:nvSpPr>
      <xdr:spPr>
        <a:xfrm>
          <a:off x="13512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115062</xdr:rowOff>
    </xdr:from>
    <xdr:to>
      <xdr:col>19</xdr:col>
      <xdr:colOff>6350</xdr:colOff>
      <xdr:row>18</xdr:row>
      <xdr:rowOff>45212</xdr:rowOff>
    </xdr:to>
    <xdr:sp macro="" textlink="">
      <xdr:nvSpPr>
        <xdr:cNvPr id="147" name="円/楕円 146"/>
        <xdr:cNvSpPr/>
      </xdr:nvSpPr>
      <xdr:spPr>
        <a:xfrm>
          <a:off x="12954000" y="3029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29989</xdr:rowOff>
    </xdr:from>
    <xdr:ext cx="762000" cy="259045"/>
    <xdr:sp macro="" textlink="">
      <xdr:nvSpPr>
        <xdr:cNvPr id="148" name="テキスト ボックス 147"/>
        <xdr:cNvSpPr txBox="1"/>
      </xdr:nvSpPr>
      <xdr:spPr>
        <a:xfrm>
          <a:off x="12623800" y="3116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扶助費に対する経常収支比率は5.2％で、前年度と同率にとどまったことから、類似団体平均との差は</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広がって</a:t>
          </a:r>
          <a:r>
            <a:rPr lang="ja-JP" altLang="ja-JP" sz="1100" b="0" i="0" baseline="0">
              <a:solidFill>
                <a:schemeClr val="dk1"/>
              </a:solidFill>
              <a:effectLst/>
              <a:latin typeface="+mn-lt"/>
              <a:ea typeface="+mn-ea"/>
              <a:cs typeface="+mn-cs"/>
            </a:rPr>
            <a:t>います。</a:t>
          </a:r>
          <a:endParaRPr lang="ja-JP" altLang="ja-JP" sz="1400">
            <a:effectLst/>
          </a:endParaRPr>
        </a:p>
        <a:p>
          <a:pPr rtl="0"/>
          <a:r>
            <a:rPr lang="ja-JP" altLang="ja-JP" sz="1100" b="0" i="0" baseline="0">
              <a:solidFill>
                <a:schemeClr val="dk1"/>
              </a:solidFill>
              <a:effectLst/>
              <a:latin typeface="+mn-lt"/>
              <a:ea typeface="+mn-ea"/>
              <a:cs typeface="+mn-cs"/>
            </a:rPr>
            <a:t>　類似団体平均と比較して良好であるといえますが、今後においても、これまで以上に社会保障関係経費の増加が予想されるため、財政を圧迫しないよう適正な事業実施に努めます。</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101600</xdr:rowOff>
    </xdr:from>
    <xdr:to>
      <xdr:col>7</xdr:col>
      <xdr:colOff>15875</xdr:colOff>
      <xdr:row>54</xdr:row>
      <xdr:rowOff>101600</xdr:rowOff>
    </xdr:to>
    <xdr:cxnSp macro="">
      <xdr:nvCxnSpPr>
        <xdr:cNvPr id="181" name="直線コネクタ 180"/>
        <xdr:cNvCxnSpPr/>
      </xdr:nvCxnSpPr>
      <xdr:spPr>
        <a:xfrm>
          <a:off x="3987800" y="9359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101600</xdr:rowOff>
    </xdr:from>
    <xdr:to>
      <xdr:col>5</xdr:col>
      <xdr:colOff>549275</xdr:colOff>
      <xdr:row>54</xdr:row>
      <xdr:rowOff>101600</xdr:rowOff>
    </xdr:to>
    <xdr:cxnSp macro="">
      <xdr:nvCxnSpPr>
        <xdr:cNvPr id="184" name="直線コネクタ 183"/>
        <xdr:cNvCxnSpPr/>
      </xdr:nvCxnSpPr>
      <xdr:spPr>
        <a:xfrm>
          <a:off x="3098800" y="935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101600</xdr:rowOff>
    </xdr:to>
    <xdr:cxnSp macro="">
      <xdr:nvCxnSpPr>
        <xdr:cNvPr id="187" name="直線コネクタ 186"/>
        <xdr:cNvCxnSpPr/>
      </xdr:nvCxnSpPr>
      <xdr:spPr>
        <a:xfrm>
          <a:off x="2209800" y="9271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12700</xdr:rowOff>
    </xdr:to>
    <xdr:cxnSp macro="">
      <xdr:nvCxnSpPr>
        <xdr:cNvPr id="190" name="直線コネクタ 189"/>
        <xdr:cNvCxnSpPr/>
      </xdr:nvCxnSpPr>
      <xdr:spPr>
        <a:xfrm>
          <a:off x="1320800" y="927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50800</xdr:rowOff>
    </xdr:from>
    <xdr:to>
      <xdr:col>7</xdr:col>
      <xdr:colOff>66675</xdr:colOff>
      <xdr:row>54</xdr:row>
      <xdr:rowOff>152400</xdr:rowOff>
    </xdr:to>
    <xdr:sp macro="" textlink="">
      <xdr:nvSpPr>
        <xdr:cNvPr id="200" name="円/楕円 199"/>
        <xdr:cNvSpPr/>
      </xdr:nvSpPr>
      <xdr:spPr>
        <a:xfrm>
          <a:off x="47752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67327</xdr:rowOff>
    </xdr:from>
    <xdr:ext cx="762000" cy="259045"/>
    <xdr:sp macro="" textlink="">
      <xdr:nvSpPr>
        <xdr:cNvPr id="201" name="扶助費該当値テキスト"/>
        <xdr:cNvSpPr txBox="1"/>
      </xdr:nvSpPr>
      <xdr:spPr>
        <a:xfrm>
          <a:off x="49149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50800</xdr:rowOff>
    </xdr:from>
    <xdr:to>
      <xdr:col>5</xdr:col>
      <xdr:colOff>600075</xdr:colOff>
      <xdr:row>54</xdr:row>
      <xdr:rowOff>152400</xdr:rowOff>
    </xdr:to>
    <xdr:sp macro="" textlink="">
      <xdr:nvSpPr>
        <xdr:cNvPr id="202" name="円/楕円 201"/>
        <xdr:cNvSpPr/>
      </xdr:nvSpPr>
      <xdr:spPr>
        <a:xfrm>
          <a:off x="3937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162577</xdr:rowOff>
    </xdr:from>
    <xdr:ext cx="736600" cy="259045"/>
    <xdr:sp macro="" textlink="">
      <xdr:nvSpPr>
        <xdr:cNvPr id="203" name="テキスト ボックス 202"/>
        <xdr:cNvSpPr txBox="1"/>
      </xdr:nvSpPr>
      <xdr:spPr>
        <a:xfrm>
          <a:off x="3606800" y="907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50800</xdr:rowOff>
    </xdr:from>
    <xdr:to>
      <xdr:col>4</xdr:col>
      <xdr:colOff>396875</xdr:colOff>
      <xdr:row>54</xdr:row>
      <xdr:rowOff>152400</xdr:rowOff>
    </xdr:to>
    <xdr:sp macro="" textlink="">
      <xdr:nvSpPr>
        <xdr:cNvPr id="204" name="円/楕円 203"/>
        <xdr:cNvSpPr/>
      </xdr:nvSpPr>
      <xdr:spPr>
        <a:xfrm>
          <a:off x="30480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162577</xdr:rowOff>
    </xdr:from>
    <xdr:ext cx="762000" cy="259045"/>
    <xdr:sp macro="" textlink="">
      <xdr:nvSpPr>
        <xdr:cNvPr id="205" name="テキスト ボックス 204"/>
        <xdr:cNvSpPr txBox="1"/>
      </xdr:nvSpPr>
      <xdr:spPr>
        <a:xfrm>
          <a:off x="2717800" y="907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06" name="円/楕円 205"/>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07" name="テキスト ボックス 206"/>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08" name="円/楕円 207"/>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09" name="テキスト ボックス 208"/>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その他は維持補修費</a:t>
          </a:r>
          <a:r>
            <a:rPr kumimoji="1" lang="en-US" altLang="ja-JP" sz="1300">
              <a:latin typeface="ＭＳ Ｐゴシック"/>
            </a:rPr>
            <a:t>1.0</a:t>
          </a:r>
          <a:r>
            <a:rPr kumimoji="1" lang="ja-JP" altLang="en-US" sz="1300">
              <a:latin typeface="ＭＳ Ｐゴシック"/>
            </a:rPr>
            <a:t>％と特別会計などへの繰出金</a:t>
          </a:r>
          <a:r>
            <a:rPr kumimoji="1" lang="en-US" altLang="ja-JP" sz="1300">
              <a:latin typeface="ＭＳ Ｐゴシック"/>
            </a:rPr>
            <a:t>9.7</a:t>
          </a:r>
          <a:r>
            <a:rPr kumimoji="1" lang="ja-JP" altLang="en-US" sz="1300">
              <a:latin typeface="ＭＳ Ｐゴシック"/>
            </a:rPr>
            <a:t>％の合計です。 </a:t>
          </a:r>
        </a:p>
        <a:p>
          <a:r>
            <a:rPr kumimoji="1" lang="ja-JP" altLang="en-US" sz="1300">
              <a:latin typeface="ＭＳ Ｐゴシック"/>
            </a:rPr>
            <a:t>　維持補修費は公共施設の老朽化に伴い修繕が増加したため</a:t>
          </a:r>
          <a:r>
            <a:rPr kumimoji="1" lang="en-US" altLang="ja-JP" sz="1300">
              <a:latin typeface="ＭＳ Ｐゴシック"/>
            </a:rPr>
            <a:t>0.1</a:t>
          </a:r>
          <a:r>
            <a:rPr kumimoji="1" lang="ja-JP" altLang="en-US" sz="1300">
              <a:latin typeface="ＭＳ Ｐゴシック"/>
            </a:rPr>
            <a:t>ポイント増加、繰出金は後期高齢者医療保険の被保険者数増加に伴い給付費が増加している影響で</a:t>
          </a:r>
          <a:r>
            <a:rPr kumimoji="1" lang="en-US" altLang="ja-JP" sz="1300">
              <a:latin typeface="ＭＳ Ｐゴシック"/>
            </a:rPr>
            <a:t>0.3</a:t>
          </a:r>
          <a:r>
            <a:rPr kumimoji="1" lang="ja-JP" altLang="en-US" sz="1300">
              <a:latin typeface="ＭＳ Ｐゴシック"/>
            </a:rPr>
            <a:t>ポイントの増加となり、その他の経常収支比率は前年度と比較して</a:t>
          </a:r>
          <a:r>
            <a:rPr kumimoji="1" lang="en-US" altLang="ja-JP" sz="1300">
              <a:latin typeface="ＭＳ Ｐゴシック"/>
            </a:rPr>
            <a:t>0.4</a:t>
          </a:r>
          <a:r>
            <a:rPr kumimoji="1" lang="ja-JP" altLang="en-US" sz="1300">
              <a:latin typeface="ＭＳ Ｐゴシック"/>
            </a:rPr>
            <a:t>ポイント増加しました。 </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26416</xdr:rowOff>
    </xdr:from>
    <xdr:to>
      <xdr:col>24</xdr:col>
      <xdr:colOff>31750</xdr:colOff>
      <xdr:row>56</xdr:row>
      <xdr:rowOff>44704</xdr:rowOff>
    </xdr:to>
    <xdr:cxnSp macro="">
      <xdr:nvCxnSpPr>
        <xdr:cNvPr id="239" name="直線コネクタ 238"/>
        <xdr:cNvCxnSpPr/>
      </xdr:nvCxnSpPr>
      <xdr:spPr>
        <a:xfrm>
          <a:off x="15671800" y="962761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26416</xdr:rowOff>
    </xdr:from>
    <xdr:to>
      <xdr:col>22</xdr:col>
      <xdr:colOff>565150</xdr:colOff>
      <xdr:row>56</xdr:row>
      <xdr:rowOff>58420</xdr:rowOff>
    </xdr:to>
    <xdr:cxnSp macro="">
      <xdr:nvCxnSpPr>
        <xdr:cNvPr id="242" name="直線コネクタ 241"/>
        <xdr:cNvCxnSpPr/>
      </xdr:nvCxnSpPr>
      <xdr:spPr>
        <a:xfrm flipV="1">
          <a:off x="14782800" y="962761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21844</xdr:rowOff>
    </xdr:from>
    <xdr:to>
      <xdr:col>21</xdr:col>
      <xdr:colOff>361950</xdr:colOff>
      <xdr:row>56</xdr:row>
      <xdr:rowOff>58420</xdr:rowOff>
    </xdr:to>
    <xdr:cxnSp macro="">
      <xdr:nvCxnSpPr>
        <xdr:cNvPr id="245" name="直線コネクタ 244"/>
        <xdr:cNvCxnSpPr/>
      </xdr:nvCxnSpPr>
      <xdr:spPr>
        <a:xfrm>
          <a:off x="13893800" y="96230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21844</xdr:rowOff>
    </xdr:from>
    <xdr:to>
      <xdr:col>20</xdr:col>
      <xdr:colOff>158750</xdr:colOff>
      <xdr:row>56</xdr:row>
      <xdr:rowOff>26416</xdr:rowOff>
    </xdr:to>
    <xdr:cxnSp macro="">
      <xdr:nvCxnSpPr>
        <xdr:cNvPr id="248" name="直線コネクタ 247"/>
        <xdr:cNvCxnSpPr/>
      </xdr:nvCxnSpPr>
      <xdr:spPr>
        <a:xfrm flipV="1">
          <a:off x="13004800" y="962304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2" name="テキスト ボックス 251"/>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58" name="円/楕円 257"/>
        <xdr:cNvSpPr/>
      </xdr:nvSpPr>
      <xdr:spPr>
        <a:xfrm>
          <a:off x="16459200" y="959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10431</xdr:rowOff>
    </xdr:from>
    <xdr:ext cx="762000" cy="259045"/>
    <xdr:sp macro="" textlink="">
      <xdr:nvSpPr>
        <xdr:cNvPr id="259" name="その他該当値テキスト"/>
        <xdr:cNvSpPr txBox="1"/>
      </xdr:nvSpPr>
      <xdr:spPr>
        <a:xfrm>
          <a:off x="16598900" y="9440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147066</xdr:rowOff>
    </xdr:from>
    <xdr:to>
      <xdr:col>22</xdr:col>
      <xdr:colOff>615950</xdr:colOff>
      <xdr:row>56</xdr:row>
      <xdr:rowOff>77216</xdr:rowOff>
    </xdr:to>
    <xdr:sp macro="" textlink="">
      <xdr:nvSpPr>
        <xdr:cNvPr id="260" name="円/楕円 259"/>
        <xdr:cNvSpPr/>
      </xdr:nvSpPr>
      <xdr:spPr>
        <a:xfrm>
          <a:off x="15621000" y="957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87393</xdr:rowOff>
    </xdr:from>
    <xdr:ext cx="736600" cy="259045"/>
    <xdr:sp macro="" textlink="">
      <xdr:nvSpPr>
        <xdr:cNvPr id="261" name="テキスト ボックス 260"/>
        <xdr:cNvSpPr txBox="1"/>
      </xdr:nvSpPr>
      <xdr:spPr>
        <a:xfrm>
          <a:off x="15290800" y="9345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xdr:rowOff>
    </xdr:from>
    <xdr:to>
      <xdr:col>21</xdr:col>
      <xdr:colOff>412750</xdr:colOff>
      <xdr:row>56</xdr:row>
      <xdr:rowOff>109220</xdr:rowOff>
    </xdr:to>
    <xdr:sp macro="" textlink="">
      <xdr:nvSpPr>
        <xdr:cNvPr id="262" name="円/楕円 261"/>
        <xdr:cNvSpPr/>
      </xdr:nvSpPr>
      <xdr:spPr>
        <a:xfrm>
          <a:off x="14732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119397</xdr:rowOff>
    </xdr:from>
    <xdr:ext cx="762000" cy="259045"/>
    <xdr:sp macro="" textlink="">
      <xdr:nvSpPr>
        <xdr:cNvPr id="263" name="テキスト ボックス 262"/>
        <xdr:cNvSpPr txBox="1"/>
      </xdr:nvSpPr>
      <xdr:spPr>
        <a:xfrm>
          <a:off x="14401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142494</xdr:rowOff>
    </xdr:from>
    <xdr:to>
      <xdr:col>20</xdr:col>
      <xdr:colOff>209550</xdr:colOff>
      <xdr:row>56</xdr:row>
      <xdr:rowOff>72644</xdr:rowOff>
    </xdr:to>
    <xdr:sp macro="" textlink="">
      <xdr:nvSpPr>
        <xdr:cNvPr id="264" name="円/楕円 263"/>
        <xdr:cNvSpPr/>
      </xdr:nvSpPr>
      <xdr:spPr>
        <a:xfrm>
          <a:off x="138430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65" name="テキスト ボックス 264"/>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147066</xdr:rowOff>
    </xdr:from>
    <xdr:to>
      <xdr:col>19</xdr:col>
      <xdr:colOff>6350</xdr:colOff>
      <xdr:row>56</xdr:row>
      <xdr:rowOff>77216</xdr:rowOff>
    </xdr:to>
    <xdr:sp macro="" textlink="">
      <xdr:nvSpPr>
        <xdr:cNvPr id="266" name="円/楕円 265"/>
        <xdr:cNvSpPr/>
      </xdr:nvSpPr>
      <xdr:spPr>
        <a:xfrm>
          <a:off x="12954000" y="9576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87393</xdr:rowOff>
    </xdr:from>
    <xdr:ext cx="762000" cy="259045"/>
    <xdr:sp macro="" textlink="">
      <xdr:nvSpPr>
        <xdr:cNvPr id="267" name="テキスト ボックス 266"/>
        <xdr:cNvSpPr txBox="1"/>
      </xdr:nvSpPr>
      <xdr:spPr>
        <a:xfrm>
          <a:off x="12623800" y="9345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下水道事業会計補助金などの増加の影響から、補助費等に対する経常収支比率は</a:t>
          </a:r>
          <a:r>
            <a:rPr lang="en-US" altLang="ja-JP" sz="1100" b="0" i="0" baseline="0">
              <a:solidFill>
                <a:schemeClr val="dk1"/>
              </a:solidFill>
              <a:effectLst/>
              <a:latin typeface="+mn-lt"/>
              <a:ea typeface="+mn-ea"/>
              <a:cs typeface="+mn-cs"/>
            </a:rPr>
            <a:t>12.0</a:t>
          </a:r>
          <a:r>
            <a:rPr lang="ja-JP" altLang="ja-JP" sz="1100" b="0" i="0" baseline="0">
              <a:solidFill>
                <a:schemeClr val="dk1"/>
              </a:solidFill>
              <a:effectLst/>
              <a:latin typeface="+mn-lt"/>
              <a:ea typeface="+mn-ea"/>
              <a:cs typeface="+mn-cs"/>
            </a:rPr>
            <a:t>％と、前年度と同率となりました。また、類似団体平均の</a:t>
          </a:r>
          <a:r>
            <a:rPr lang="en-US" altLang="ja-JP" sz="1100" b="0" i="0" baseline="0">
              <a:solidFill>
                <a:schemeClr val="dk1"/>
              </a:solidFill>
              <a:effectLst/>
              <a:latin typeface="+mn-lt"/>
              <a:ea typeface="+mn-ea"/>
              <a:cs typeface="+mn-cs"/>
            </a:rPr>
            <a:t>12.8</a:t>
          </a:r>
          <a:r>
            <a:rPr lang="ja-JP" altLang="ja-JP" sz="1100" b="0" i="0" baseline="0">
              <a:solidFill>
                <a:schemeClr val="dk1"/>
              </a:solidFill>
              <a:effectLst/>
              <a:latin typeface="+mn-lt"/>
              <a:ea typeface="+mn-ea"/>
              <a:cs typeface="+mn-cs"/>
            </a:rPr>
            <a:t>％と比較して</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ポイント低くなっています。今後も補助金の必要性や効果などの評価、検証を行いながら過度の支出とならないように努めます。</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104140</xdr:rowOff>
    </xdr:from>
    <xdr:to>
      <xdr:col>24</xdr:col>
      <xdr:colOff>31750</xdr:colOff>
      <xdr:row>36</xdr:row>
      <xdr:rowOff>104140</xdr:rowOff>
    </xdr:to>
    <xdr:cxnSp macro="">
      <xdr:nvCxnSpPr>
        <xdr:cNvPr id="297" name="直線コネクタ 296"/>
        <xdr:cNvCxnSpPr/>
      </xdr:nvCxnSpPr>
      <xdr:spPr>
        <a:xfrm>
          <a:off x="15671800" y="62763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53848</xdr:rowOff>
    </xdr:from>
    <xdr:to>
      <xdr:col>22</xdr:col>
      <xdr:colOff>565150</xdr:colOff>
      <xdr:row>36</xdr:row>
      <xdr:rowOff>104140</xdr:rowOff>
    </xdr:to>
    <xdr:cxnSp macro="">
      <xdr:nvCxnSpPr>
        <xdr:cNvPr id="300" name="直線コネクタ 299"/>
        <xdr:cNvCxnSpPr/>
      </xdr:nvCxnSpPr>
      <xdr:spPr>
        <a:xfrm>
          <a:off x="14782800" y="622604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53848</xdr:rowOff>
    </xdr:from>
    <xdr:to>
      <xdr:col>21</xdr:col>
      <xdr:colOff>361950</xdr:colOff>
      <xdr:row>36</xdr:row>
      <xdr:rowOff>62992</xdr:rowOff>
    </xdr:to>
    <xdr:cxnSp macro="">
      <xdr:nvCxnSpPr>
        <xdr:cNvPr id="303" name="直線コネクタ 302"/>
        <xdr:cNvCxnSpPr/>
      </xdr:nvCxnSpPr>
      <xdr:spPr>
        <a:xfrm flipV="1">
          <a:off x="13893800" y="62260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8128</xdr:rowOff>
    </xdr:from>
    <xdr:to>
      <xdr:col>20</xdr:col>
      <xdr:colOff>158750</xdr:colOff>
      <xdr:row>36</xdr:row>
      <xdr:rowOff>62992</xdr:rowOff>
    </xdr:to>
    <xdr:cxnSp macro="">
      <xdr:nvCxnSpPr>
        <xdr:cNvPr id="306" name="直線コネクタ 305"/>
        <xdr:cNvCxnSpPr/>
      </xdr:nvCxnSpPr>
      <xdr:spPr>
        <a:xfrm>
          <a:off x="13004800" y="618032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16" name="円/楕円 315"/>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17"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53340</xdr:rowOff>
    </xdr:from>
    <xdr:to>
      <xdr:col>22</xdr:col>
      <xdr:colOff>615950</xdr:colOff>
      <xdr:row>36</xdr:row>
      <xdr:rowOff>154940</xdr:rowOff>
    </xdr:to>
    <xdr:sp macro="" textlink="">
      <xdr:nvSpPr>
        <xdr:cNvPr id="318" name="円/楕円 317"/>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19" name="テキスト ボックス 318"/>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3048</xdr:rowOff>
    </xdr:from>
    <xdr:to>
      <xdr:col>21</xdr:col>
      <xdr:colOff>412750</xdr:colOff>
      <xdr:row>36</xdr:row>
      <xdr:rowOff>104648</xdr:rowOff>
    </xdr:to>
    <xdr:sp macro="" textlink="">
      <xdr:nvSpPr>
        <xdr:cNvPr id="320" name="円/楕円 319"/>
        <xdr:cNvSpPr/>
      </xdr:nvSpPr>
      <xdr:spPr>
        <a:xfrm>
          <a:off x="14732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21" name="テキスト ボックス 320"/>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xdr:rowOff>
    </xdr:from>
    <xdr:to>
      <xdr:col>20</xdr:col>
      <xdr:colOff>209550</xdr:colOff>
      <xdr:row>36</xdr:row>
      <xdr:rowOff>113792</xdr:rowOff>
    </xdr:to>
    <xdr:sp macro="" textlink="">
      <xdr:nvSpPr>
        <xdr:cNvPr id="322" name="円/楕円 321"/>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123969</xdr:rowOff>
    </xdr:from>
    <xdr:ext cx="762000" cy="259045"/>
    <xdr:sp macro="" textlink="">
      <xdr:nvSpPr>
        <xdr:cNvPr id="323" name="テキスト ボックス 322"/>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128778</xdr:rowOff>
    </xdr:from>
    <xdr:to>
      <xdr:col>19</xdr:col>
      <xdr:colOff>6350</xdr:colOff>
      <xdr:row>36</xdr:row>
      <xdr:rowOff>58928</xdr:rowOff>
    </xdr:to>
    <xdr:sp macro="" textlink="">
      <xdr:nvSpPr>
        <xdr:cNvPr id="324" name="円/楕円 323"/>
        <xdr:cNvSpPr/>
      </xdr:nvSpPr>
      <xdr:spPr>
        <a:xfrm>
          <a:off x="12954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69105</xdr:rowOff>
    </xdr:from>
    <xdr:ext cx="762000" cy="259045"/>
    <xdr:sp macro="" textlink="">
      <xdr:nvSpPr>
        <xdr:cNvPr id="325" name="テキスト ボックス 324"/>
        <xdr:cNvSpPr txBox="1"/>
      </xdr:nvSpPr>
      <xdr:spPr>
        <a:xfrm>
          <a:off x="12623800" y="589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公債費は</a:t>
          </a:r>
          <a:r>
            <a:rPr lang="en-US" altLang="ja-JP" sz="1100" b="0" i="0" baseline="0">
              <a:solidFill>
                <a:schemeClr val="dk1"/>
              </a:solidFill>
              <a:effectLst/>
              <a:latin typeface="+mn-lt"/>
              <a:ea typeface="+mn-ea"/>
              <a:cs typeface="+mn-cs"/>
            </a:rPr>
            <a:t>10.6</a:t>
          </a:r>
          <a:r>
            <a:rPr lang="ja-JP" altLang="ja-JP" sz="1100" b="0" i="0" baseline="0">
              <a:solidFill>
                <a:schemeClr val="dk1"/>
              </a:solidFill>
              <a:effectLst/>
              <a:latin typeface="+mn-lt"/>
              <a:ea typeface="+mn-ea"/>
              <a:cs typeface="+mn-cs"/>
            </a:rPr>
            <a:t>％となり、これまで実施してきた地方債発行抑制の効果により、前年度と比較して</a:t>
          </a:r>
          <a:r>
            <a:rPr lang="en-US" altLang="ja-JP" sz="1100" b="0" i="0" baseline="0">
              <a:solidFill>
                <a:schemeClr val="dk1"/>
              </a:solidFill>
              <a:effectLst/>
              <a:latin typeface="+mn-lt"/>
              <a:ea typeface="+mn-ea"/>
              <a:cs typeface="+mn-cs"/>
            </a:rPr>
            <a:t>1.3</a:t>
          </a:r>
          <a:r>
            <a:rPr lang="ja-JP" altLang="ja-JP" sz="1100" b="0" i="0" baseline="0">
              <a:solidFill>
                <a:schemeClr val="dk1"/>
              </a:solidFill>
              <a:effectLst/>
              <a:latin typeface="+mn-lt"/>
              <a:ea typeface="+mn-ea"/>
              <a:cs typeface="+mn-cs"/>
            </a:rPr>
            <a:t>ポイント減少、類似団体の</a:t>
          </a:r>
          <a:r>
            <a:rPr lang="en-US" altLang="ja-JP" sz="1100" b="0" i="0" baseline="0">
              <a:solidFill>
                <a:schemeClr val="dk1"/>
              </a:solidFill>
              <a:effectLst/>
              <a:latin typeface="+mn-lt"/>
              <a:ea typeface="+mn-ea"/>
              <a:cs typeface="+mn-cs"/>
            </a:rPr>
            <a:t>14.4</a:t>
          </a:r>
          <a:r>
            <a:rPr lang="ja-JP" altLang="ja-JP" sz="1100" b="0" i="0" baseline="0">
              <a:solidFill>
                <a:schemeClr val="dk1"/>
              </a:solidFill>
              <a:effectLst/>
              <a:latin typeface="+mn-lt"/>
              <a:ea typeface="+mn-ea"/>
              <a:cs typeface="+mn-cs"/>
            </a:rPr>
            <a:t>％と比較しても</a:t>
          </a:r>
          <a:r>
            <a:rPr lang="en-US" altLang="ja-JP" sz="1100" b="0" i="0" baseline="0">
              <a:solidFill>
                <a:schemeClr val="dk1"/>
              </a:solidFill>
              <a:effectLst/>
              <a:latin typeface="+mn-lt"/>
              <a:ea typeface="+mn-ea"/>
              <a:cs typeface="+mn-cs"/>
            </a:rPr>
            <a:t>3.8</a:t>
          </a:r>
          <a:r>
            <a:rPr lang="ja-JP" altLang="ja-JP" sz="1100" b="0" i="0" baseline="0">
              <a:solidFill>
                <a:schemeClr val="dk1"/>
              </a:solidFill>
              <a:effectLst/>
              <a:latin typeface="+mn-lt"/>
              <a:ea typeface="+mn-ea"/>
              <a:cs typeface="+mn-cs"/>
            </a:rPr>
            <a:t>ポイント低くなっています。</a:t>
          </a:r>
          <a:endParaRPr lang="ja-JP" altLang="ja-JP" sz="1400">
            <a:effectLst/>
          </a:endParaRPr>
        </a:p>
        <a:p>
          <a:pPr rtl="0"/>
          <a:r>
            <a:rPr lang="ja-JP" altLang="ja-JP" sz="1100" b="0" i="0" baseline="0">
              <a:solidFill>
                <a:schemeClr val="dk1"/>
              </a:solidFill>
              <a:effectLst/>
              <a:latin typeface="+mn-lt"/>
              <a:ea typeface="+mn-ea"/>
              <a:cs typeface="+mn-cs"/>
            </a:rPr>
            <a:t>　過去の償還が終了したことで元利償還金は減少しましたが、臨時財政対策債の増加や国の経済対策による投資的事業の増加などにより地方債残高が増加傾向にあるため、将来世代に過度の負担を残さないよう注意を払い、財政の健全な運営に努めます。</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77470</xdr:rowOff>
    </xdr:from>
    <xdr:to>
      <xdr:col>7</xdr:col>
      <xdr:colOff>15875</xdr:colOff>
      <xdr:row>76</xdr:row>
      <xdr:rowOff>5080</xdr:rowOff>
    </xdr:to>
    <xdr:cxnSp macro="">
      <xdr:nvCxnSpPr>
        <xdr:cNvPr id="358" name="直線コネクタ 357"/>
        <xdr:cNvCxnSpPr/>
      </xdr:nvCxnSpPr>
      <xdr:spPr>
        <a:xfrm flipV="1">
          <a:off x="3987800" y="129362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5080</xdr:rowOff>
    </xdr:from>
    <xdr:to>
      <xdr:col>5</xdr:col>
      <xdr:colOff>549275</xdr:colOff>
      <xdr:row>76</xdr:row>
      <xdr:rowOff>50800</xdr:rowOff>
    </xdr:to>
    <xdr:cxnSp macro="">
      <xdr:nvCxnSpPr>
        <xdr:cNvPr id="361" name="直線コネクタ 360"/>
        <xdr:cNvCxnSpPr/>
      </xdr:nvCxnSpPr>
      <xdr:spPr>
        <a:xfrm flipV="1">
          <a:off x="3098800" y="130352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50800</xdr:rowOff>
    </xdr:from>
    <xdr:to>
      <xdr:col>4</xdr:col>
      <xdr:colOff>346075</xdr:colOff>
      <xdr:row>76</xdr:row>
      <xdr:rowOff>134620</xdr:rowOff>
    </xdr:to>
    <xdr:cxnSp macro="">
      <xdr:nvCxnSpPr>
        <xdr:cNvPr id="364" name="直線コネクタ 363"/>
        <xdr:cNvCxnSpPr/>
      </xdr:nvCxnSpPr>
      <xdr:spPr>
        <a:xfrm flipV="1">
          <a:off x="2209800" y="13081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134620</xdr:rowOff>
    </xdr:from>
    <xdr:to>
      <xdr:col>3</xdr:col>
      <xdr:colOff>142875</xdr:colOff>
      <xdr:row>77</xdr:row>
      <xdr:rowOff>161289</xdr:rowOff>
    </xdr:to>
    <xdr:cxnSp macro="">
      <xdr:nvCxnSpPr>
        <xdr:cNvPr id="367" name="直線コネクタ 366"/>
        <xdr:cNvCxnSpPr/>
      </xdr:nvCxnSpPr>
      <xdr:spPr>
        <a:xfrm flipV="1">
          <a:off x="1320800" y="13164820"/>
          <a:ext cx="889000" cy="198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26670</xdr:rowOff>
    </xdr:from>
    <xdr:to>
      <xdr:col>7</xdr:col>
      <xdr:colOff>66675</xdr:colOff>
      <xdr:row>75</xdr:row>
      <xdr:rowOff>128270</xdr:rowOff>
    </xdr:to>
    <xdr:sp macro="" textlink="">
      <xdr:nvSpPr>
        <xdr:cNvPr id="377" name="円/楕円 376"/>
        <xdr:cNvSpPr/>
      </xdr:nvSpPr>
      <xdr:spPr>
        <a:xfrm>
          <a:off x="47752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43197</xdr:rowOff>
    </xdr:from>
    <xdr:ext cx="762000" cy="259045"/>
    <xdr:sp macro="" textlink="">
      <xdr:nvSpPr>
        <xdr:cNvPr id="378" name="公債費該当値テキスト"/>
        <xdr:cNvSpPr txBox="1"/>
      </xdr:nvSpPr>
      <xdr:spPr>
        <a:xfrm>
          <a:off x="4914900" y="1273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125730</xdr:rowOff>
    </xdr:from>
    <xdr:to>
      <xdr:col>5</xdr:col>
      <xdr:colOff>600075</xdr:colOff>
      <xdr:row>76</xdr:row>
      <xdr:rowOff>55880</xdr:rowOff>
    </xdr:to>
    <xdr:sp macro="" textlink="">
      <xdr:nvSpPr>
        <xdr:cNvPr id="379" name="円/楕円 378"/>
        <xdr:cNvSpPr/>
      </xdr:nvSpPr>
      <xdr:spPr>
        <a:xfrm>
          <a:off x="3937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66057</xdr:rowOff>
    </xdr:from>
    <xdr:ext cx="736600" cy="259045"/>
    <xdr:sp macro="" textlink="">
      <xdr:nvSpPr>
        <xdr:cNvPr id="380" name="テキスト ボックス 379"/>
        <xdr:cNvSpPr txBox="1"/>
      </xdr:nvSpPr>
      <xdr:spPr>
        <a:xfrm>
          <a:off x="3606800" y="1275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0</xdr:rowOff>
    </xdr:from>
    <xdr:to>
      <xdr:col>4</xdr:col>
      <xdr:colOff>396875</xdr:colOff>
      <xdr:row>76</xdr:row>
      <xdr:rowOff>101600</xdr:rowOff>
    </xdr:to>
    <xdr:sp macro="" textlink="">
      <xdr:nvSpPr>
        <xdr:cNvPr id="381" name="円/楕円 380"/>
        <xdr:cNvSpPr/>
      </xdr:nvSpPr>
      <xdr:spPr>
        <a:xfrm>
          <a:off x="3048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111777</xdr:rowOff>
    </xdr:from>
    <xdr:ext cx="762000" cy="259045"/>
    <xdr:sp macro="" textlink="">
      <xdr:nvSpPr>
        <xdr:cNvPr id="382" name="テキスト ボックス 381"/>
        <xdr:cNvSpPr txBox="1"/>
      </xdr:nvSpPr>
      <xdr:spPr>
        <a:xfrm>
          <a:off x="2717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83820</xdr:rowOff>
    </xdr:from>
    <xdr:to>
      <xdr:col>3</xdr:col>
      <xdr:colOff>193675</xdr:colOff>
      <xdr:row>77</xdr:row>
      <xdr:rowOff>13970</xdr:rowOff>
    </xdr:to>
    <xdr:sp macro="" textlink="">
      <xdr:nvSpPr>
        <xdr:cNvPr id="383" name="円/楕円 382"/>
        <xdr:cNvSpPr/>
      </xdr:nvSpPr>
      <xdr:spPr>
        <a:xfrm>
          <a:off x="2159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24147</xdr:rowOff>
    </xdr:from>
    <xdr:ext cx="762000" cy="259045"/>
    <xdr:sp macro="" textlink="">
      <xdr:nvSpPr>
        <xdr:cNvPr id="384" name="テキスト ボックス 383"/>
        <xdr:cNvSpPr txBox="1"/>
      </xdr:nvSpPr>
      <xdr:spPr>
        <a:xfrm>
          <a:off x="1828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110489</xdr:rowOff>
    </xdr:from>
    <xdr:to>
      <xdr:col>1</xdr:col>
      <xdr:colOff>676275</xdr:colOff>
      <xdr:row>78</xdr:row>
      <xdr:rowOff>40639</xdr:rowOff>
    </xdr:to>
    <xdr:sp macro="" textlink="">
      <xdr:nvSpPr>
        <xdr:cNvPr id="385" name="円/楕円 384"/>
        <xdr:cNvSpPr/>
      </xdr:nvSpPr>
      <xdr:spPr>
        <a:xfrm>
          <a:off x="1270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25416</xdr:rowOff>
    </xdr:from>
    <xdr:ext cx="762000" cy="259045"/>
    <xdr:sp macro="" textlink="">
      <xdr:nvSpPr>
        <xdr:cNvPr id="386" name="テキスト ボックス 385"/>
        <xdr:cNvSpPr txBox="1"/>
      </xdr:nvSpPr>
      <xdr:spPr>
        <a:xfrm>
          <a:off x="939800" y="13398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物件費や繰出金に対する経常収支比率が増加した影響により、経常収支比率</a:t>
          </a:r>
          <a:r>
            <a:rPr lang="en-US" altLang="ja-JP" sz="1100" b="0" i="0" baseline="0">
              <a:solidFill>
                <a:schemeClr val="dk1"/>
              </a:solidFill>
              <a:effectLst/>
              <a:latin typeface="+mn-lt"/>
              <a:ea typeface="+mn-ea"/>
              <a:cs typeface="+mn-cs"/>
            </a:rPr>
            <a:t>86.2</a:t>
          </a:r>
          <a:r>
            <a:rPr lang="ja-JP" altLang="ja-JP" sz="1100" b="0" i="0" baseline="0">
              <a:solidFill>
                <a:schemeClr val="dk1"/>
              </a:solidFill>
              <a:effectLst/>
              <a:latin typeface="+mn-lt"/>
              <a:ea typeface="+mn-ea"/>
              <a:cs typeface="+mn-cs"/>
            </a:rPr>
            <a:t>％から地方債返済に係る公債費</a:t>
          </a:r>
          <a:r>
            <a:rPr lang="en-US" altLang="ja-JP" sz="1100" b="0" i="0" baseline="0">
              <a:solidFill>
                <a:schemeClr val="dk1"/>
              </a:solidFill>
              <a:effectLst/>
              <a:latin typeface="+mn-lt"/>
              <a:ea typeface="+mn-ea"/>
              <a:cs typeface="+mn-cs"/>
            </a:rPr>
            <a:t>10.6</a:t>
          </a:r>
          <a:r>
            <a:rPr lang="ja-JP" altLang="ja-JP" sz="1100" b="0" i="0" baseline="0">
              <a:solidFill>
                <a:schemeClr val="dk1"/>
              </a:solidFill>
              <a:effectLst/>
              <a:latin typeface="+mn-lt"/>
              <a:ea typeface="+mn-ea"/>
              <a:cs typeface="+mn-cs"/>
            </a:rPr>
            <a:t>％を差し引いた公債費以外の経常収支比率については、75.</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％と前年度から</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ポイント悪化しました。 </a:t>
          </a:r>
          <a:endParaRPr lang="ja-JP" altLang="ja-JP" sz="1400">
            <a:effectLst/>
          </a:endParaRPr>
        </a:p>
        <a:p>
          <a:pPr rtl="0"/>
          <a:r>
            <a:rPr lang="ja-JP" altLang="ja-JP" sz="1100" b="0" i="0" baseline="0">
              <a:solidFill>
                <a:schemeClr val="dk1"/>
              </a:solidFill>
              <a:effectLst/>
              <a:latin typeface="+mn-lt"/>
              <a:ea typeface="+mn-ea"/>
              <a:cs typeface="+mn-cs"/>
            </a:rPr>
            <a:t>　類似団体平均の</a:t>
          </a:r>
          <a:r>
            <a:rPr lang="en-US" altLang="ja-JP" sz="1100" b="0" i="0" baseline="0">
              <a:solidFill>
                <a:schemeClr val="dk1"/>
              </a:solidFill>
              <a:effectLst/>
              <a:latin typeface="+mn-lt"/>
              <a:ea typeface="+mn-ea"/>
              <a:cs typeface="+mn-cs"/>
            </a:rPr>
            <a:t>74.0</a:t>
          </a:r>
          <a:r>
            <a:rPr lang="ja-JP" altLang="ja-JP" sz="1100" b="0" i="0" baseline="0">
              <a:solidFill>
                <a:schemeClr val="dk1"/>
              </a:solidFill>
              <a:effectLst/>
              <a:latin typeface="+mn-lt"/>
              <a:ea typeface="+mn-ea"/>
              <a:cs typeface="+mn-cs"/>
            </a:rPr>
            <a:t>％と比較すると</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ポイント高くなっているため、今後も類似団体を上回っている人件費及び物件費について、引き続き歳出抑制に努める必要があります。</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83565</xdr:rowOff>
    </xdr:from>
    <xdr:to>
      <xdr:col>24</xdr:col>
      <xdr:colOff>31750</xdr:colOff>
      <xdr:row>77</xdr:row>
      <xdr:rowOff>97282</xdr:rowOff>
    </xdr:to>
    <xdr:cxnSp macro="">
      <xdr:nvCxnSpPr>
        <xdr:cNvPr id="417" name="直線コネクタ 416"/>
        <xdr:cNvCxnSpPr/>
      </xdr:nvCxnSpPr>
      <xdr:spPr>
        <a:xfrm>
          <a:off x="15671800" y="13285215"/>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83565</xdr:rowOff>
    </xdr:from>
    <xdr:to>
      <xdr:col>22</xdr:col>
      <xdr:colOff>565150</xdr:colOff>
      <xdr:row>77</xdr:row>
      <xdr:rowOff>110998</xdr:rowOff>
    </xdr:to>
    <xdr:cxnSp macro="">
      <xdr:nvCxnSpPr>
        <xdr:cNvPr id="420" name="直線コネクタ 419"/>
        <xdr:cNvCxnSpPr/>
      </xdr:nvCxnSpPr>
      <xdr:spPr>
        <a:xfrm flipV="1">
          <a:off x="14782800" y="13285215"/>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69850</xdr:rowOff>
    </xdr:from>
    <xdr:to>
      <xdr:col>21</xdr:col>
      <xdr:colOff>361950</xdr:colOff>
      <xdr:row>77</xdr:row>
      <xdr:rowOff>110998</xdr:rowOff>
    </xdr:to>
    <xdr:cxnSp macro="">
      <xdr:nvCxnSpPr>
        <xdr:cNvPr id="423" name="直線コネクタ 422"/>
        <xdr:cNvCxnSpPr/>
      </xdr:nvCxnSpPr>
      <xdr:spPr>
        <a:xfrm>
          <a:off x="13893800" y="132715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94996</xdr:rowOff>
    </xdr:from>
    <xdr:to>
      <xdr:col>20</xdr:col>
      <xdr:colOff>158750</xdr:colOff>
      <xdr:row>77</xdr:row>
      <xdr:rowOff>69850</xdr:rowOff>
    </xdr:to>
    <xdr:cxnSp macro="">
      <xdr:nvCxnSpPr>
        <xdr:cNvPr id="426" name="直線コネクタ 425"/>
        <xdr:cNvCxnSpPr/>
      </xdr:nvCxnSpPr>
      <xdr:spPr>
        <a:xfrm>
          <a:off x="13004800" y="1312519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46482</xdr:rowOff>
    </xdr:from>
    <xdr:to>
      <xdr:col>24</xdr:col>
      <xdr:colOff>82550</xdr:colOff>
      <xdr:row>77</xdr:row>
      <xdr:rowOff>148082</xdr:rowOff>
    </xdr:to>
    <xdr:sp macro="" textlink="">
      <xdr:nvSpPr>
        <xdr:cNvPr id="436" name="円/楕円 435"/>
        <xdr:cNvSpPr/>
      </xdr:nvSpPr>
      <xdr:spPr>
        <a:xfrm>
          <a:off x="164592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18559</xdr:rowOff>
    </xdr:from>
    <xdr:ext cx="762000" cy="259045"/>
    <xdr:sp macro="" textlink="">
      <xdr:nvSpPr>
        <xdr:cNvPr id="437" name="公債費以外該当値テキスト"/>
        <xdr:cNvSpPr txBox="1"/>
      </xdr:nvSpPr>
      <xdr:spPr>
        <a:xfrm>
          <a:off x="16598900" y="1322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32765</xdr:rowOff>
    </xdr:from>
    <xdr:to>
      <xdr:col>22</xdr:col>
      <xdr:colOff>615950</xdr:colOff>
      <xdr:row>77</xdr:row>
      <xdr:rowOff>134365</xdr:rowOff>
    </xdr:to>
    <xdr:sp macro="" textlink="">
      <xdr:nvSpPr>
        <xdr:cNvPr id="438" name="円/楕円 437"/>
        <xdr:cNvSpPr/>
      </xdr:nvSpPr>
      <xdr:spPr>
        <a:xfrm>
          <a:off x="15621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119142</xdr:rowOff>
    </xdr:from>
    <xdr:ext cx="736600" cy="259045"/>
    <xdr:sp macro="" textlink="">
      <xdr:nvSpPr>
        <xdr:cNvPr id="439" name="テキスト ボックス 438"/>
        <xdr:cNvSpPr txBox="1"/>
      </xdr:nvSpPr>
      <xdr:spPr>
        <a:xfrm>
          <a:off x="15290800" y="13320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60198</xdr:rowOff>
    </xdr:from>
    <xdr:to>
      <xdr:col>21</xdr:col>
      <xdr:colOff>412750</xdr:colOff>
      <xdr:row>77</xdr:row>
      <xdr:rowOff>161798</xdr:rowOff>
    </xdr:to>
    <xdr:sp macro="" textlink="">
      <xdr:nvSpPr>
        <xdr:cNvPr id="440" name="円/楕円 439"/>
        <xdr:cNvSpPr/>
      </xdr:nvSpPr>
      <xdr:spPr>
        <a:xfrm>
          <a:off x="14732000" y="1326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146575</xdr:rowOff>
    </xdr:from>
    <xdr:ext cx="762000" cy="259045"/>
    <xdr:sp macro="" textlink="">
      <xdr:nvSpPr>
        <xdr:cNvPr id="441" name="テキスト ボックス 440"/>
        <xdr:cNvSpPr txBox="1"/>
      </xdr:nvSpPr>
      <xdr:spPr>
        <a:xfrm>
          <a:off x="14401800" y="1334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19050</xdr:rowOff>
    </xdr:from>
    <xdr:to>
      <xdr:col>20</xdr:col>
      <xdr:colOff>209550</xdr:colOff>
      <xdr:row>77</xdr:row>
      <xdr:rowOff>120650</xdr:rowOff>
    </xdr:to>
    <xdr:sp macro="" textlink="">
      <xdr:nvSpPr>
        <xdr:cNvPr id="442" name="円/楕円 441"/>
        <xdr:cNvSpPr/>
      </xdr:nvSpPr>
      <xdr:spPr>
        <a:xfrm>
          <a:off x="13843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105427</xdr:rowOff>
    </xdr:from>
    <xdr:ext cx="762000" cy="259045"/>
    <xdr:sp macro="" textlink="">
      <xdr:nvSpPr>
        <xdr:cNvPr id="443" name="テキスト ボックス 442"/>
        <xdr:cNvSpPr txBox="1"/>
      </xdr:nvSpPr>
      <xdr:spPr>
        <a:xfrm>
          <a:off x="13512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44196</xdr:rowOff>
    </xdr:from>
    <xdr:to>
      <xdr:col>19</xdr:col>
      <xdr:colOff>6350</xdr:colOff>
      <xdr:row>76</xdr:row>
      <xdr:rowOff>145796</xdr:rowOff>
    </xdr:to>
    <xdr:sp macro="" textlink="">
      <xdr:nvSpPr>
        <xdr:cNvPr id="444" name="円/楕円 443"/>
        <xdr:cNvSpPr/>
      </xdr:nvSpPr>
      <xdr:spPr>
        <a:xfrm>
          <a:off x="12954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130573</xdr:rowOff>
    </xdr:from>
    <xdr:ext cx="762000" cy="259045"/>
    <xdr:sp macro="" textlink="">
      <xdr:nvSpPr>
        <xdr:cNvPr id="445" name="テキスト ボックス 444"/>
        <xdr:cNvSpPr txBox="1"/>
      </xdr:nvSpPr>
      <xdr:spPr>
        <a:xfrm>
          <a:off x="12623800" y="1316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兵庫県猪名川町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156576</xdr:rowOff>
    </xdr:from>
    <xdr:to>
      <xdr:col>4</xdr:col>
      <xdr:colOff>1117600</xdr:colOff>
      <xdr:row>18</xdr:row>
      <xdr:rowOff>3991</xdr:rowOff>
    </xdr:to>
    <xdr:cxnSp macro="">
      <xdr:nvCxnSpPr>
        <xdr:cNvPr id="52" name="直線コネクタ 51"/>
        <xdr:cNvCxnSpPr/>
      </xdr:nvCxnSpPr>
      <xdr:spPr bwMode="auto">
        <a:xfrm flipV="1">
          <a:off x="5003800" y="3118851"/>
          <a:ext cx="647700" cy="188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141353</xdr:rowOff>
    </xdr:from>
    <xdr:ext cx="762000" cy="259045"/>
    <xdr:sp macro="" textlink="">
      <xdr:nvSpPr>
        <xdr:cNvPr id="53" name="人口1人当たり決算額の推移平均値テキスト130"/>
        <xdr:cNvSpPr txBox="1"/>
      </xdr:nvSpPr>
      <xdr:spPr>
        <a:xfrm>
          <a:off x="5740400" y="31036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3991</xdr:rowOff>
    </xdr:from>
    <xdr:to>
      <xdr:col>4</xdr:col>
      <xdr:colOff>469900</xdr:colOff>
      <xdr:row>18</xdr:row>
      <xdr:rowOff>6691</xdr:rowOff>
    </xdr:to>
    <xdr:cxnSp macro="">
      <xdr:nvCxnSpPr>
        <xdr:cNvPr id="55" name="直線コネクタ 54"/>
        <xdr:cNvCxnSpPr/>
      </xdr:nvCxnSpPr>
      <xdr:spPr bwMode="auto">
        <a:xfrm flipV="1">
          <a:off x="4305300" y="3137716"/>
          <a:ext cx="698500" cy="27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83209</xdr:rowOff>
    </xdr:from>
    <xdr:ext cx="736600" cy="259045"/>
    <xdr:sp macro="" textlink="">
      <xdr:nvSpPr>
        <xdr:cNvPr id="57" name="テキスト ボックス 56"/>
        <xdr:cNvSpPr txBox="1"/>
      </xdr:nvSpPr>
      <xdr:spPr>
        <a:xfrm>
          <a:off x="4622800" y="3216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167310</xdr:rowOff>
    </xdr:from>
    <xdr:to>
      <xdr:col>3</xdr:col>
      <xdr:colOff>904875</xdr:colOff>
      <xdr:row>18</xdr:row>
      <xdr:rowOff>6691</xdr:rowOff>
    </xdr:to>
    <xdr:cxnSp macro="">
      <xdr:nvCxnSpPr>
        <xdr:cNvPr id="58" name="直線コネクタ 57"/>
        <xdr:cNvCxnSpPr/>
      </xdr:nvCxnSpPr>
      <xdr:spPr bwMode="auto">
        <a:xfrm>
          <a:off x="3606800" y="3129585"/>
          <a:ext cx="698500" cy="10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72313</xdr:rowOff>
    </xdr:from>
    <xdr:ext cx="762000" cy="259045"/>
    <xdr:sp macro="" textlink="">
      <xdr:nvSpPr>
        <xdr:cNvPr id="60" name="テキスト ボックス 59"/>
        <xdr:cNvSpPr txBox="1"/>
      </xdr:nvSpPr>
      <xdr:spPr>
        <a:xfrm>
          <a:off x="3924300" y="320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167310</xdr:rowOff>
    </xdr:from>
    <xdr:to>
      <xdr:col>3</xdr:col>
      <xdr:colOff>206375</xdr:colOff>
      <xdr:row>18</xdr:row>
      <xdr:rowOff>6789</xdr:rowOff>
    </xdr:to>
    <xdr:cxnSp macro="">
      <xdr:nvCxnSpPr>
        <xdr:cNvPr id="61" name="直線コネクタ 60"/>
        <xdr:cNvCxnSpPr/>
      </xdr:nvCxnSpPr>
      <xdr:spPr bwMode="auto">
        <a:xfrm flipV="1">
          <a:off x="2908300" y="3129585"/>
          <a:ext cx="698500" cy="109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54939</xdr:rowOff>
    </xdr:from>
    <xdr:ext cx="762000" cy="259045"/>
    <xdr:sp macro="" textlink="">
      <xdr:nvSpPr>
        <xdr:cNvPr id="63" name="テキスト ボックス 62"/>
        <xdr:cNvSpPr txBox="1"/>
      </xdr:nvSpPr>
      <xdr:spPr>
        <a:xfrm>
          <a:off x="3225800" y="3188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62918</xdr:rowOff>
    </xdr:from>
    <xdr:ext cx="762000" cy="259045"/>
    <xdr:sp macro="" textlink="">
      <xdr:nvSpPr>
        <xdr:cNvPr id="65" name="テキスト ボックス 64"/>
        <xdr:cNvSpPr txBox="1"/>
      </xdr:nvSpPr>
      <xdr:spPr>
        <a:xfrm>
          <a:off x="2527300" y="3196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105776</xdr:rowOff>
    </xdr:from>
    <xdr:to>
      <xdr:col>5</xdr:col>
      <xdr:colOff>34925</xdr:colOff>
      <xdr:row>18</xdr:row>
      <xdr:rowOff>35926</xdr:rowOff>
    </xdr:to>
    <xdr:sp macro="" textlink="">
      <xdr:nvSpPr>
        <xdr:cNvPr id="71" name="円/楕円 70"/>
        <xdr:cNvSpPr/>
      </xdr:nvSpPr>
      <xdr:spPr bwMode="auto">
        <a:xfrm>
          <a:off x="5600700" y="30680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122303</xdr:rowOff>
    </xdr:from>
    <xdr:ext cx="762000" cy="259045"/>
    <xdr:sp macro="" textlink="">
      <xdr:nvSpPr>
        <xdr:cNvPr id="72" name="人口1人当たり決算額の推移該当値テキスト130"/>
        <xdr:cNvSpPr txBox="1"/>
      </xdr:nvSpPr>
      <xdr:spPr>
        <a:xfrm>
          <a:off x="5740400" y="2913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75,158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124641</xdr:rowOff>
    </xdr:from>
    <xdr:to>
      <xdr:col>4</xdr:col>
      <xdr:colOff>520700</xdr:colOff>
      <xdr:row>18</xdr:row>
      <xdr:rowOff>54791</xdr:rowOff>
    </xdr:to>
    <xdr:sp macro="" textlink="">
      <xdr:nvSpPr>
        <xdr:cNvPr id="73" name="円/楕円 72"/>
        <xdr:cNvSpPr/>
      </xdr:nvSpPr>
      <xdr:spPr bwMode="auto">
        <a:xfrm>
          <a:off x="4953000" y="30869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64968</xdr:rowOff>
    </xdr:from>
    <xdr:ext cx="736600" cy="259045"/>
    <xdr:sp macro="" textlink="">
      <xdr:nvSpPr>
        <xdr:cNvPr id="74" name="テキスト ボックス 73"/>
        <xdr:cNvSpPr txBox="1"/>
      </xdr:nvSpPr>
      <xdr:spPr>
        <a:xfrm>
          <a:off x="4622800" y="2855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73,425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127341</xdr:rowOff>
    </xdr:from>
    <xdr:to>
      <xdr:col>3</xdr:col>
      <xdr:colOff>955675</xdr:colOff>
      <xdr:row>18</xdr:row>
      <xdr:rowOff>57491</xdr:rowOff>
    </xdr:to>
    <xdr:sp macro="" textlink="">
      <xdr:nvSpPr>
        <xdr:cNvPr id="75" name="円/楕円 74"/>
        <xdr:cNvSpPr/>
      </xdr:nvSpPr>
      <xdr:spPr bwMode="auto">
        <a:xfrm>
          <a:off x="4254500" y="3089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67668</xdr:rowOff>
    </xdr:from>
    <xdr:ext cx="762000" cy="259045"/>
    <xdr:sp macro="" textlink="">
      <xdr:nvSpPr>
        <xdr:cNvPr id="76" name="テキスト ボックス 75"/>
        <xdr:cNvSpPr txBox="1"/>
      </xdr:nvSpPr>
      <xdr:spPr>
        <a:xfrm>
          <a:off x="3924300" y="285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73,177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116510</xdr:rowOff>
    </xdr:from>
    <xdr:to>
      <xdr:col>3</xdr:col>
      <xdr:colOff>257175</xdr:colOff>
      <xdr:row>18</xdr:row>
      <xdr:rowOff>46660</xdr:rowOff>
    </xdr:to>
    <xdr:sp macro="" textlink="">
      <xdr:nvSpPr>
        <xdr:cNvPr id="77" name="円/楕円 76"/>
        <xdr:cNvSpPr/>
      </xdr:nvSpPr>
      <xdr:spPr bwMode="auto">
        <a:xfrm>
          <a:off x="3556000" y="3078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56837</xdr:rowOff>
    </xdr:from>
    <xdr:ext cx="762000" cy="259045"/>
    <xdr:sp macro="" textlink="">
      <xdr:nvSpPr>
        <xdr:cNvPr id="78" name="テキスト ボックス 77"/>
        <xdr:cNvSpPr txBox="1"/>
      </xdr:nvSpPr>
      <xdr:spPr>
        <a:xfrm>
          <a:off x="3225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74,172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127439</xdr:rowOff>
    </xdr:from>
    <xdr:to>
      <xdr:col>2</xdr:col>
      <xdr:colOff>692150</xdr:colOff>
      <xdr:row>18</xdr:row>
      <xdr:rowOff>57589</xdr:rowOff>
    </xdr:to>
    <xdr:sp macro="" textlink="">
      <xdr:nvSpPr>
        <xdr:cNvPr id="79" name="円/楕円 78"/>
        <xdr:cNvSpPr/>
      </xdr:nvSpPr>
      <xdr:spPr bwMode="auto">
        <a:xfrm>
          <a:off x="2857500" y="30897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67766</xdr:rowOff>
    </xdr:from>
    <xdr:ext cx="762000" cy="259045"/>
    <xdr:sp macro="" textlink="">
      <xdr:nvSpPr>
        <xdr:cNvPr id="80" name="テキスト ボックス 79"/>
        <xdr:cNvSpPr txBox="1"/>
      </xdr:nvSpPr>
      <xdr:spPr>
        <a:xfrm>
          <a:off x="2527300" y="2858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32980</xdr:rowOff>
    </xdr:from>
    <xdr:to>
      <xdr:col>4</xdr:col>
      <xdr:colOff>1117600</xdr:colOff>
      <xdr:row>37</xdr:row>
      <xdr:rowOff>132976</xdr:rowOff>
    </xdr:to>
    <xdr:cxnSp macro="">
      <xdr:nvCxnSpPr>
        <xdr:cNvPr id="115" name="直線コネクタ 114"/>
        <xdr:cNvCxnSpPr/>
      </xdr:nvCxnSpPr>
      <xdr:spPr bwMode="auto">
        <a:xfrm>
          <a:off x="5003800" y="7157680"/>
          <a:ext cx="647700" cy="99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4764</xdr:rowOff>
    </xdr:from>
    <xdr:to>
      <xdr:col>4</xdr:col>
      <xdr:colOff>469900</xdr:colOff>
      <xdr:row>37</xdr:row>
      <xdr:rowOff>32980</xdr:rowOff>
    </xdr:to>
    <xdr:cxnSp macro="">
      <xdr:nvCxnSpPr>
        <xdr:cNvPr id="118" name="直線コネクタ 117"/>
        <xdr:cNvCxnSpPr/>
      </xdr:nvCxnSpPr>
      <xdr:spPr bwMode="auto">
        <a:xfrm>
          <a:off x="4305300" y="7129464"/>
          <a:ext cx="698500" cy="282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108190</xdr:rowOff>
    </xdr:from>
    <xdr:to>
      <xdr:col>3</xdr:col>
      <xdr:colOff>904875</xdr:colOff>
      <xdr:row>37</xdr:row>
      <xdr:rowOff>4764</xdr:rowOff>
    </xdr:to>
    <xdr:cxnSp macro="">
      <xdr:nvCxnSpPr>
        <xdr:cNvPr id="121" name="直線コネクタ 120"/>
        <xdr:cNvCxnSpPr/>
      </xdr:nvCxnSpPr>
      <xdr:spPr bwMode="auto">
        <a:xfrm>
          <a:off x="3606800" y="7061440"/>
          <a:ext cx="698500" cy="68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106720</xdr:rowOff>
    </xdr:from>
    <xdr:to>
      <xdr:col>3</xdr:col>
      <xdr:colOff>206375</xdr:colOff>
      <xdr:row>36</xdr:row>
      <xdr:rowOff>108190</xdr:rowOff>
    </xdr:to>
    <xdr:cxnSp macro="">
      <xdr:nvCxnSpPr>
        <xdr:cNvPr id="124" name="直線コネクタ 123"/>
        <xdr:cNvCxnSpPr/>
      </xdr:nvCxnSpPr>
      <xdr:spPr bwMode="auto">
        <a:xfrm>
          <a:off x="2908300" y="7059970"/>
          <a:ext cx="698500" cy="1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82176</xdr:rowOff>
    </xdr:from>
    <xdr:to>
      <xdr:col>5</xdr:col>
      <xdr:colOff>34925</xdr:colOff>
      <xdr:row>37</xdr:row>
      <xdr:rowOff>183776</xdr:rowOff>
    </xdr:to>
    <xdr:sp macro="" textlink="">
      <xdr:nvSpPr>
        <xdr:cNvPr id="134" name="円/楕円 133"/>
        <xdr:cNvSpPr/>
      </xdr:nvSpPr>
      <xdr:spPr bwMode="auto">
        <a:xfrm>
          <a:off x="5600700" y="72068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54253</xdr:rowOff>
    </xdr:from>
    <xdr:ext cx="762000" cy="259045"/>
    <xdr:sp macro="" textlink="">
      <xdr:nvSpPr>
        <xdr:cNvPr id="135" name="人口1人当たり決算額の推移該当値テキスト445"/>
        <xdr:cNvSpPr txBox="1"/>
      </xdr:nvSpPr>
      <xdr:spPr>
        <a:xfrm>
          <a:off x="5740400" y="717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153630</xdr:rowOff>
    </xdr:from>
    <xdr:to>
      <xdr:col>4</xdr:col>
      <xdr:colOff>520700</xdr:colOff>
      <xdr:row>37</xdr:row>
      <xdr:rowOff>83780</xdr:rowOff>
    </xdr:to>
    <xdr:sp macro="" textlink="">
      <xdr:nvSpPr>
        <xdr:cNvPr id="136" name="円/楕円 135"/>
        <xdr:cNvSpPr/>
      </xdr:nvSpPr>
      <xdr:spPr bwMode="auto">
        <a:xfrm>
          <a:off x="4953000" y="7106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68557</xdr:rowOff>
    </xdr:from>
    <xdr:ext cx="736600" cy="259045"/>
    <xdr:sp macro="" textlink="">
      <xdr:nvSpPr>
        <xdr:cNvPr id="137" name="テキスト ボックス 136"/>
        <xdr:cNvSpPr txBox="1"/>
      </xdr:nvSpPr>
      <xdr:spPr>
        <a:xfrm>
          <a:off x="4622800" y="7193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3,879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125414</xdr:rowOff>
    </xdr:from>
    <xdr:to>
      <xdr:col>3</xdr:col>
      <xdr:colOff>955675</xdr:colOff>
      <xdr:row>37</xdr:row>
      <xdr:rowOff>55564</xdr:rowOff>
    </xdr:to>
    <xdr:sp macro="" textlink="">
      <xdr:nvSpPr>
        <xdr:cNvPr id="138" name="円/楕円 137"/>
        <xdr:cNvSpPr/>
      </xdr:nvSpPr>
      <xdr:spPr bwMode="auto">
        <a:xfrm>
          <a:off x="4254500" y="70786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40341</xdr:rowOff>
    </xdr:from>
    <xdr:ext cx="762000" cy="259045"/>
    <xdr:sp macro="" textlink="">
      <xdr:nvSpPr>
        <xdr:cNvPr id="139" name="テキスト ボックス 138"/>
        <xdr:cNvSpPr txBox="1"/>
      </xdr:nvSpPr>
      <xdr:spPr>
        <a:xfrm>
          <a:off x="3924300" y="716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4,743</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57390</xdr:rowOff>
    </xdr:from>
    <xdr:to>
      <xdr:col>3</xdr:col>
      <xdr:colOff>257175</xdr:colOff>
      <xdr:row>36</xdr:row>
      <xdr:rowOff>158990</xdr:rowOff>
    </xdr:to>
    <xdr:sp macro="" textlink="">
      <xdr:nvSpPr>
        <xdr:cNvPr id="140" name="円/楕円 139"/>
        <xdr:cNvSpPr/>
      </xdr:nvSpPr>
      <xdr:spPr bwMode="auto">
        <a:xfrm>
          <a:off x="3556000" y="70106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143767</xdr:rowOff>
    </xdr:from>
    <xdr:ext cx="762000" cy="259045"/>
    <xdr:sp macro="" textlink="">
      <xdr:nvSpPr>
        <xdr:cNvPr id="141" name="テキスト ボックス 140"/>
        <xdr:cNvSpPr txBox="1"/>
      </xdr:nvSpPr>
      <xdr:spPr>
        <a:xfrm>
          <a:off x="3225800" y="7097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6,826</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55920</xdr:rowOff>
    </xdr:from>
    <xdr:to>
      <xdr:col>2</xdr:col>
      <xdr:colOff>692150</xdr:colOff>
      <xdr:row>36</xdr:row>
      <xdr:rowOff>157520</xdr:rowOff>
    </xdr:to>
    <xdr:sp macro="" textlink="">
      <xdr:nvSpPr>
        <xdr:cNvPr id="142" name="円/楕円 141"/>
        <xdr:cNvSpPr/>
      </xdr:nvSpPr>
      <xdr:spPr bwMode="auto">
        <a:xfrm>
          <a:off x="2857500" y="70091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142297</xdr:rowOff>
    </xdr:from>
    <xdr:ext cx="762000" cy="259045"/>
    <xdr:sp macro="" textlink="">
      <xdr:nvSpPr>
        <xdr:cNvPr id="143" name="テキスト ボックス 142"/>
        <xdr:cNvSpPr txBox="1"/>
      </xdr:nvSpPr>
      <xdr:spPr>
        <a:xfrm>
          <a:off x="2527300" y="709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050" b="0" i="0" baseline="0">
              <a:solidFill>
                <a:schemeClr val="dk1"/>
              </a:solidFill>
              <a:effectLst/>
              <a:latin typeface="+mn-lt"/>
              <a:ea typeface="+mn-ea"/>
              <a:cs typeface="+mn-cs"/>
            </a:rPr>
            <a:t>　</a:t>
          </a:r>
          <a:r>
            <a:rPr lang="ja-JP" altLang="ja-JP" sz="1050" b="0" i="0" baseline="0">
              <a:solidFill>
                <a:schemeClr val="dk1"/>
              </a:solidFill>
              <a:effectLst/>
              <a:latin typeface="+mn-lt"/>
              <a:ea typeface="+mn-ea"/>
              <a:cs typeface="+mn-cs"/>
            </a:rPr>
            <a:t>実質単年度収支は、各年度の実質収支額から前年度の実質収支額を差し引き、財政調整基金の取り崩しや積み立て、地方債の繰り上げ償還を反映させた数値で、財政調整基金の取り崩しによる黒字や財政調整基金への積み立てや地方債の繰り上げ償還による赤字要素を除いた１会計年度内での収支を表したものです。 </a:t>
          </a:r>
          <a:endParaRPr lang="ja-JP" altLang="ja-JP" sz="1050">
            <a:effectLst/>
          </a:endParaRPr>
        </a:p>
        <a:p>
          <a:pPr rtl="0"/>
          <a:r>
            <a:rPr lang="ja-JP" altLang="ja-JP" sz="1050" b="0" i="0" baseline="0">
              <a:solidFill>
                <a:schemeClr val="dk1"/>
              </a:solidFill>
              <a:effectLst/>
              <a:latin typeface="+mn-lt"/>
              <a:ea typeface="+mn-ea"/>
              <a:cs typeface="+mn-cs"/>
            </a:rPr>
            <a:t>　実質単年度収支が赤字でマイナス表示されている平成21年度は財政調整基金の取り崩しによって財源不足を調整しましたが、平成22年度以降は実質収支が3億円を超え財政調整基金への積立金が増加したことから、実質単年度収支は黒字に転換しました。平成2</a:t>
          </a:r>
          <a:r>
            <a:rPr lang="en-US" altLang="ja-JP" sz="1050" b="0" i="0" baseline="0">
              <a:solidFill>
                <a:schemeClr val="dk1"/>
              </a:solidFill>
              <a:effectLst/>
              <a:latin typeface="+mn-lt"/>
              <a:ea typeface="+mn-ea"/>
              <a:cs typeface="+mn-cs"/>
            </a:rPr>
            <a:t>6</a:t>
          </a:r>
          <a:r>
            <a:rPr lang="ja-JP" altLang="ja-JP" sz="1050" b="0" i="0" baseline="0">
              <a:solidFill>
                <a:schemeClr val="dk1"/>
              </a:solidFill>
              <a:effectLst/>
              <a:latin typeface="+mn-lt"/>
              <a:ea typeface="+mn-ea"/>
              <a:cs typeface="+mn-cs"/>
            </a:rPr>
            <a:t>年度の実質収支比率は前年度から</a:t>
          </a:r>
          <a:r>
            <a:rPr lang="en-US" altLang="ja-JP" sz="1050" b="0" i="0" baseline="0">
              <a:solidFill>
                <a:schemeClr val="dk1"/>
              </a:solidFill>
              <a:effectLst/>
              <a:latin typeface="+mn-lt"/>
              <a:ea typeface="+mn-ea"/>
              <a:cs typeface="+mn-cs"/>
            </a:rPr>
            <a:t>1.7</a:t>
          </a:r>
          <a:r>
            <a:rPr lang="ja-JP" altLang="ja-JP" sz="1050" b="0" i="0" baseline="0">
              <a:solidFill>
                <a:schemeClr val="dk1"/>
              </a:solidFill>
              <a:effectLst/>
              <a:latin typeface="+mn-lt"/>
              <a:ea typeface="+mn-ea"/>
              <a:cs typeface="+mn-cs"/>
            </a:rPr>
            <a:t>ポイント増加し、</a:t>
          </a:r>
          <a:r>
            <a:rPr lang="en-US" altLang="ja-JP" sz="1050" b="0" i="0" baseline="0">
              <a:solidFill>
                <a:schemeClr val="dk1"/>
              </a:solidFill>
              <a:effectLst/>
              <a:latin typeface="+mn-lt"/>
              <a:ea typeface="+mn-ea"/>
              <a:cs typeface="+mn-cs"/>
            </a:rPr>
            <a:t>6.3</a:t>
          </a:r>
          <a:r>
            <a:rPr lang="ja-JP" altLang="ja-JP" sz="1050" b="0" i="0" baseline="0">
              <a:solidFill>
                <a:schemeClr val="dk1"/>
              </a:solidFill>
              <a:effectLst/>
              <a:latin typeface="+mn-lt"/>
              <a:ea typeface="+mn-ea"/>
              <a:cs typeface="+mn-cs"/>
            </a:rPr>
            <a:t>％となりました。 今後も、過度な支出を行わないように、各財政指標や基金残高等を考慮し安定した健全な財政運営に努めます。</a:t>
          </a:r>
          <a:endParaRPr lang="ja-JP" altLang="ja-JP" sz="105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連結実質赤字比率は、一般会計の実質収支額だけでなく、国民健康保険特別会計や介護保険特別会計などの特別会計の実質収支額や水道事業会計、下水道事業会計の資金収支を考慮した数値となっています。 </a:t>
          </a:r>
          <a:endParaRPr lang="ja-JP" altLang="ja-JP" sz="1400">
            <a:effectLst/>
          </a:endParaRPr>
        </a:p>
        <a:p>
          <a:pPr rtl="0"/>
          <a:r>
            <a:rPr lang="ja-JP" altLang="ja-JP" sz="1100" b="0" i="0" baseline="0">
              <a:solidFill>
                <a:schemeClr val="dk1"/>
              </a:solidFill>
              <a:effectLst/>
              <a:latin typeface="+mn-lt"/>
              <a:ea typeface="+mn-ea"/>
              <a:cs typeface="+mn-cs"/>
            </a:rPr>
            <a:t>　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年度は、一般会計の実質収支額が</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1,401</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千円と前年度と比較して</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659</a:t>
          </a:r>
          <a:r>
            <a:rPr lang="ja-JP" altLang="ja-JP" sz="1100" b="0" i="0" baseline="0">
              <a:solidFill>
                <a:schemeClr val="dk1"/>
              </a:solidFill>
              <a:effectLst/>
              <a:latin typeface="+mn-lt"/>
              <a:ea typeface="+mn-ea"/>
              <a:cs typeface="+mn-cs"/>
            </a:rPr>
            <a:t>万円増加、また、介護保険特別会計も実質収支額が</a:t>
          </a:r>
          <a:r>
            <a:rPr lang="en-US" altLang="ja-JP" sz="1100" b="0" i="0" baseline="0">
              <a:solidFill>
                <a:schemeClr val="dk1"/>
              </a:solidFill>
              <a:effectLst/>
              <a:latin typeface="+mn-lt"/>
              <a:ea typeface="+mn-ea"/>
              <a:cs typeface="+mn-cs"/>
            </a:rPr>
            <a:t>7,867</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千円と前年度と比較して</a:t>
          </a:r>
          <a:r>
            <a:rPr lang="en-US" altLang="ja-JP" sz="1100" b="0" i="0" baseline="0">
              <a:solidFill>
                <a:schemeClr val="dk1"/>
              </a:solidFill>
              <a:effectLst/>
              <a:latin typeface="+mn-lt"/>
              <a:ea typeface="+mn-ea"/>
              <a:cs typeface="+mn-cs"/>
            </a:rPr>
            <a:t>2,006</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千円増加しましたが、水道事業会計の実質収支額が</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9,792</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千円と前年度と比較して1億</a:t>
          </a:r>
          <a:r>
            <a:rPr lang="en-US" altLang="ja-JP" sz="1100" b="0" i="0" baseline="0">
              <a:solidFill>
                <a:schemeClr val="dk1"/>
              </a:solidFill>
              <a:effectLst/>
              <a:latin typeface="+mn-lt"/>
              <a:ea typeface="+mn-ea"/>
              <a:cs typeface="+mn-cs"/>
            </a:rPr>
            <a:t>1,134</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千円減少したことから、標準財政規模に占める実質収支額等の割合が</a:t>
          </a:r>
          <a:r>
            <a:rPr lang="en-US" altLang="ja-JP" sz="1100" b="0" i="0" baseline="0">
              <a:solidFill>
                <a:schemeClr val="dk1"/>
              </a:solidFill>
              <a:effectLst/>
              <a:latin typeface="+mn-lt"/>
              <a:ea typeface="+mn-ea"/>
              <a:cs typeface="+mn-cs"/>
            </a:rPr>
            <a:t>18.98</a:t>
          </a:r>
          <a:r>
            <a:rPr lang="ja-JP" altLang="ja-JP" sz="1100" b="0" i="0" baseline="0">
              <a:solidFill>
                <a:schemeClr val="dk1"/>
              </a:solidFill>
              <a:effectLst/>
              <a:latin typeface="+mn-lt"/>
              <a:ea typeface="+mn-ea"/>
              <a:cs typeface="+mn-cs"/>
            </a:rPr>
            <a:t>％と、前年度の</a:t>
          </a:r>
          <a:r>
            <a:rPr lang="en-US" altLang="ja-JP" sz="1100" b="0" i="0" baseline="0">
              <a:solidFill>
                <a:schemeClr val="dk1"/>
              </a:solidFill>
              <a:effectLst/>
              <a:latin typeface="+mn-lt"/>
              <a:ea typeface="+mn-ea"/>
              <a:cs typeface="+mn-cs"/>
            </a:rPr>
            <a:t>18.87</a:t>
          </a:r>
          <a:r>
            <a:rPr lang="ja-JP" altLang="ja-JP" sz="1100" b="0" i="0" baseline="0">
              <a:solidFill>
                <a:schemeClr val="dk1"/>
              </a:solidFill>
              <a:effectLst/>
              <a:latin typeface="+mn-lt"/>
              <a:ea typeface="+mn-ea"/>
              <a:cs typeface="+mn-cs"/>
            </a:rPr>
            <a:t>％と比較して横ばいの</a:t>
          </a:r>
          <a:r>
            <a:rPr lang="en-US" altLang="ja-JP" sz="1100" b="0" i="0" baseline="0">
              <a:solidFill>
                <a:schemeClr val="dk1"/>
              </a:solidFill>
              <a:effectLst/>
              <a:latin typeface="+mn-lt"/>
              <a:ea typeface="+mn-ea"/>
              <a:cs typeface="+mn-cs"/>
            </a:rPr>
            <a:t>0.11</a:t>
          </a:r>
          <a:r>
            <a:rPr lang="ja-JP" altLang="ja-JP" sz="1100" b="0" i="0" baseline="0">
              <a:solidFill>
                <a:schemeClr val="dk1"/>
              </a:solidFill>
              <a:effectLst/>
              <a:latin typeface="+mn-lt"/>
              <a:ea typeface="+mn-ea"/>
              <a:cs typeface="+mn-cs"/>
            </a:rPr>
            <a:t>ポイントの改善に止まりました。 </a:t>
          </a:r>
          <a:endParaRPr lang="ja-JP" altLang="ja-JP" sz="1400">
            <a:effectLst/>
          </a:endParaRPr>
        </a:p>
        <a:p>
          <a:pPr rtl="0"/>
          <a:r>
            <a:rPr lang="ja-JP" altLang="ja-JP" sz="1100" b="0" i="0" baseline="0">
              <a:solidFill>
                <a:schemeClr val="dk1"/>
              </a:solidFill>
              <a:effectLst/>
              <a:latin typeface="+mn-lt"/>
              <a:ea typeface="+mn-ea"/>
              <a:cs typeface="+mn-cs"/>
            </a:rPr>
            <a:t>　財政健全化法では連結実質赤字比率が19.1</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％を超えると財政健全化計画を、30.0％を超えれば財政再生計画を作成しなければなりません。 </a:t>
          </a:r>
          <a:endParaRPr lang="ja-JP" altLang="ja-JP" sz="1400">
            <a:effectLst/>
          </a:endParaRPr>
        </a:p>
        <a:p>
          <a:pPr rtl="0"/>
          <a:r>
            <a:rPr lang="ja-JP" altLang="ja-JP" sz="1100" b="0" i="0" baseline="0">
              <a:solidFill>
                <a:schemeClr val="dk1"/>
              </a:solidFill>
              <a:effectLst/>
              <a:latin typeface="+mn-lt"/>
              <a:ea typeface="+mn-ea"/>
              <a:cs typeface="+mn-cs"/>
            </a:rPr>
            <a:t>　今後も、資金不足等が生じないよう慎重な財政運営に努めます。</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実質公債費比率は、地方債返済に係る公債費の一般財源の額が標準財政規模に占める割合の3ヵ年の平均を数値で表したものです。</a:t>
          </a:r>
          <a:endParaRPr lang="ja-JP" altLang="ja-JP" sz="1400">
            <a:effectLst/>
          </a:endParaRPr>
        </a:p>
        <a:p>
          <a:pPr rtl="0"/>
          <a:r>
            <a:rPr lang="ja-JP" altLang="ja-JP" sz="1100" b="0" i="0" baseline="0">
              <a:solidFill>
                <a:schemeClr val="dk1"/>
              </a:solidFill>
              <a:effectLst/>
              <a:latin typeface="+mn-lt"/>
              <a:ea typeface="+mn-ea"/>
              <a:cs typeface="+mn-cs"/>
            </a:rPr>
            <a:t>　地方債返済に係る公債費には、一般会計だけでなく特別会計への繰出金や一部事務組合に対する補助金のうち、借入金返済にあたる公債費の財源となったものを含みます。 </a:t>
          </a:r>
          <a:endParaRPr lang="ja-JP" altLang="ja-JP" sz="1400">
            <a:effectLst/>
          </a:endParaRPr>
        </a:p>
        <a:p>
          <a:pPr rtl="0"/>
          <a:r>
            <a:rPr lang="ja-JP" altLang="ja-JP" sz="1100" b="0" i="0" baseline="0">
              <a:solidFill>
                <a:schemeClr val="dk1"/>
              </a:solidFill>
              <a:effectLst/>
              <a:latin typeface="+mn-lt"/>
              <a:ea typeface="+mn-ea"/>
              <a:cs typeface="+mn-cs"/>
            </a:rPr>
            <a:t>　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年度の償還額は、地方債の発行抑制や繰上償還による元利償還金の減少により</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1,348</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千円となり、前年度と比較して</a:t>
          </a:r>
          <a:r>
            <a:rPr lang="en-US" altLang="ja-JP" sz="1100" b="0" i="0" baseline="0">
              <a:solidFill>
                <a:schemeClr val="dk1"/>
              </a:solidFill>
              <a:effectLst/>
              <a:latin typeface="+mn-lt"/>
              <a:ea typeface="+mn-ea"/>
              <a:cs typeface="+mn-cs"/>
            </a:rPr>
            <a:t>11.5</a:t>
          </a:r>
          <a:r>
            <a:rPr lang="ja-JP" altLang="ja-JP" sz="1100" b="0" i="0" baseline="0">
              <a:solidFill>
                <a:schemeClr val="dk1"/>
              </a:solidFill>
              <a:effectLst/>
              <a:latin typeface="+mn-lt"/>
              <a:ea typeface="+mn-ea"/>
              <a:cs typeface="+mn-cs"/>
            </a:rPr>
            <a:t>％減少しました。</a:t>
          </a:r>
          <a:endParaRPr lang="ja-JP" altLang="ja-JP" sz="1400">
            <a:effectLst/>
          </a:endParaRPr>
        </a:p>
        <a:p>
          <a:pPr rtl="0"/>
          <a:r>
            <a:rPr lang="ja-JP" altLang="ja-JP" sz="1100" b="0" i="0" baseline="0">
              <a:solidFill>
                <a:schemeClr val="dk1"/>
              </a:solidFill>
              <a:effectLst/>
              <a:latin typeface="+mn-lt"/>
              <a:ea typeface="+mn-ea"/>
              <a:cs typeface="+mn-cs"/>
            </a:rPr>
            <a:t>　起債の抑制により減少傾向が続いていましたが、近年、経済対策による公共施設の改修など投資的経費が増大傾向にあるため、これらの償還が始まると、実質公債費比率は増加に転じる見込みです。</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兵庫県猪名川町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将来負担比率については、地方債残高や水道事業会計、下水道事業会計の公営企業会計への繰出見込額、国崎クリーンセンターや丹波少年自然の家施設事務組合の一部事務組合への負担見込額</a:t>
          </a:r>
          <a:r>
            <a:rPr lang="en-US" altLang="ja-JP" sz="1100" b="0" i="0" baseline="0">
              <a:solidFill>
                <a:schemeClr val="dk1"/>
              </a:solidFill>
              <a:effectLst/>
              <a:latin typeface="+mn-lt"/>
              <a:ea typeface="+mn-ea"/>
              <a:cs typeface="+mn-cs"/>
            </a:rPr>
            <a:t>118</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3,366</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千円に比べ、将来の負担に備えた基金残高や将来交付される交付税へ算入される見込額などが</a:t>
          </a:r>
          <a:r>
            <a:rPr lang="en-US" altLang="ja-JP" sz="1100" b="0" i="0" baseline="0">
              <a:solidFill>
                <a:schemeClr val="dk1"/>
              </a:solidFill>
              <a:effectLst/>
              <a:latin typeface="+mn-lt"/>
              <a:ea typeface="+mn-ea"/>
              <a:cs typeface="+mn-cs"/>
            </a:rPr>
            <a:t>176</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588</a:t>
          </a:r>
          <a:r>
            <a:rPr lang="ja-JP" altLang="ja-JP" sz="1100" b="0" i="0" baseline="0">
              <a:solidFill>
                <a:schemeClr val="dk1"/>
              </a:solidFill>
              <a:effectLst/>
              <a:latin typeface="+mn-lt"/>
              <a:ea typeface="+mn-ea"/>
              <a:cs typeface="+mn-cs"/>
            </a:rPr>
            <a:t>万円と将来負担額を</a:t>
          </a:r>
          <a:r>
            <a:rPr lang="en-US" altLang="ja-JP" sz="1100" b="0" i="0" baseline="0">
              <a:solidFill>
                <a:schemeClr val="dk1"/>
              </a:solidFill>
              <a:effectLst/>
              <a:latin typeface="+mn-lt"/>
              <a:ea typeface="+mn-ea"/>
              <a:cs typeface="+mn-cs"/>
            </a:rPr>
            <a:t>57</a:t>
          </a:r>
          <a:r>
            <a:rPr lang="ja-JP" altLang="ja-JP" sz="1100" b="0" i="0" baseline="0">
              <a:solidFill>
                <a:schemeClr val="dk1"/>
              </a:solidFill>
              <a:effectLst/>
              <a:latin typeface="+mn-lt"/>
              <a:ea typeface="+mn-ea"/>
              <a:cs typeface="+mn-cs"/>
            </a:rPr>
            <a:t>億円程度上回っているため、将来負担比率は△</a:t>
          </a:r>
          <a:r>
            <a:rPr lang="en-US" altLang="ja-JP" sz="1100" b="0" i="0" baseline="0">
              <a:solidFill>
                <a:schemeClr val="dk1"/>
              </a:solidFill>
              <a:effectLst/>
              <a:latin typeface="+mn-lt"/>
              <a:ea typeface="+mn-ea"/>
              <a:cs typeface="+mn-cs"/>
            </a:rPr>
            <a:t>104.0</a:t>
          </a:r>
          <a:r>
            <a:rPr lang="ja-JP" altLang="ja-JP" sz="1100" b="0" i="0" baseline="0">
              <a:solidFill>
                <a:schemeClr val="dk1"/>
              </a:solidFill>
              <a:effectLst/>
              <a:latin typeface="+mn-lt"/>
              <a:ea typeface="+mn-ea"/>
              <a:cs typeface="+mn-cs"/>
            </a:rPr>
            <a:t>％と引き続き健全な状態を維持していますが、前年度の△</a:t>
          </a:r>
          <a:r>
            <a:rPr lang="en-US" altLang="ja-JP" sz="1100" b="0" i="0" baseline="0">
              <a:solidFill>
                <a:schemeClr val="dk1"/>
              </a:solidFill>
              <a:effectLst/>
              <a:latin typeface="+mn-lt"/>
              <a:ea typeface="+mn-ea"/>
              <a:cs typeface="+mn-cs"/>
            </a:rPr>
            <a:t>124.0</a:t>
          </a:r>
          <a:r>
            <a:rPr lang="ja-JP" altLang="ja-JP" sz="1100" b="0" i="0" baseline="0">
              <a:solidFill>
                <a:schemeClr val="dk1"/>
              </a:solidFill>
              <a:effectLst/>
              <a:latin typeface="+mn-lt"/>
              <a:ea typeface="+mn-ea"/>
              <a:cs typeface="+mn-cs"/>
            </a:rPr>
            <a:t>％と比較すると</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ポイント悪化しました。</a:t>
          </a:r>
          <a:endParaRPr lang="ja-JP" altLang="ja-JP" sz="1400">
            <a:effectLst/>
          </a:endParaRPr>
        </a:p>
        <a:p>
          <a:pPr rtl="0"/>
          <a:r>
            <a:rPr lang="ja-JP" altLang="ja-JP" sz="1100" b="0" i="0" baseline="0">
              <a:solidFill>
                <a:schemeClr val="dk1"/>
              </a:solidFill>
              <a:effectLst/>
              <a:latin typeface="+mn-lt"/>
              <a:ea typeface="+mn-ea"/>
              <a:cs typeface="+mn-cs"/>
            </a:rPr>
            <a:t>　これは、新たに学校給食センター整備事業費に係る債務負担行為を</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5,535</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千円計上したこと、また、当該事業に充てるためなどでまちづくり基金を</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4,859</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千円取り崩したことなどで、将来負担額合計が前年度より</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7,342</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千円増加、充当可能財源が</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2,903</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千円減少したことが主な要因です。 </a:t>
          </a:r>
          <a:endParaRPr lang="ja-JP" altLang="ja-JP" sz="1400">
            <a:effectLst/>
          </a:endParaRPr>
        </a:p>
        <a:p>
          <a:pPr rtl="0"/>
          <a:r>
            <a:rPr lang="ja-JP" altLang="ja-JP" sz="1100" b="0" i="0" baseline="0">
              <a:solidFill>
                <a:schemeClr val="dk1"/>
              </a:solidFill>
              <a:effectLst/>
              <a:latin typeface="+mn-lt"/>
              <a:ea typeface="+mn-ea"/>
              <a:cs typeface="+mn-cs"/>
            </a:rPr>
            <a:t>　今後、過去に建設した大型公共施設の改修など経費の増加が見込まれるため、各財政指標を注視し、財政の健全な運営に努めます。</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10751338</v>
      </c>
      <c r="BO4" s="349"/>
      <c r="BP4" s="349"/>
      <c r="BQ4" s="349"/>
      <c r="BR4" s="349"/>
      <c r="BS4" s="349"/>
      <c r="BT4" s="349"/>
      <c r="BU4" s="350"/>
      <c r="BV4" s="348">
        <v>9814617</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6.3</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10049647</v>
      </c>
      <c r="BO5" s="386"/>
      <c r="BP5" s="386"/>
      <c r="BQ5" s="386"/>
      <c r="BR5" s="386"/>
      <c r="BS5" s="386"/>
      <c r="BT5" s="386"/>
      <c r="BU5" s="387"/>
      <c r="BV5" s="385">
        <v>9281913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86.2</v>
      </c>
      <c r="CU5" s="383"/>
      <c r="CV5" s="383"/>
      <c r="CW5" s="383"/>
      <c r="CX5" s="383"/>
      <c r="CY5" s="383"/>
      <c r="CZ5" s="383"/>
      <c r="DA5" s="384"/>
      <c r="DB5" s="382">
        <v>87.2</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701691</v>
      </c>
      <c r="BO6" s="386"/>
      <c r="BP6" s="386"/>
      <c r="BQ6" s="386"/>
      <c r="BR6" s="386"/>
      <c r="BS6" s="386"/>
      <c r="BT6" s="386"/>
      <c r="BU6" s="387"/>
      <c r="BV6" s="385">
        <v>532704</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94.3</v>
      </c>
      <c r="CU6" s="423"/>
      <c r="CV6" s="423"/>
      <c r="CW6" s="423"/>
      <c r="CX6" s="423"/>
      <c r="CY6" s="423"/>
      <c r="CZ6" s="423"/>
      <c r="DA6" s="424"/>
      <c r="DB6" s="422">
        <v>95.8</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287678</v>
      </c>
      <c r="BO7" s="386"/>
      <c r="BP7" s="386"/>
      <c r="BQ7" s="386"/>
      <c r="BR7" s="386"/>
      <c r="BS7" s="386"/>
      <c r="BT7" s="386"/>
      <c r="BU7" s="387"/>
      <c r="BV7" s="385">
        <v>225281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6599024</v>
      </c>
      <c r="CU7" s="386"/>
      <c r="CV7" s="386"/>
      <c r="CW7" s="386"/>
      <c r="CX7" s="386"/>
      <c r="CY7" s="386"/>
      <c r="CZ7" s="386"/>
      <c r="DA7" s="387"/>
      <c r="DB7" s="385">
        <v>6656124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414013</v>
      </c>
      <c r="BO8" s="386"/>
      <c r="BP8" s="386"/>
      <c r="BQ8" s="386"/>
      <c r="BR8" s="386"/>
      <c r="BS8" s="386"/>
      <c r="BT8" s="386"/>
      <c r="BU8" s="387"/>
      <c r="BV8" s="385">
        <v>307423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0.61</v>
      </c>
      <c r="CU8" s="426"/>
      <c r="CV8" s="426"/>
      <c r="CW8" s="426"/>
      <c r="CX8" s="426"/>
      <c r="CY8" s="426"/>
      <c r="CZ8" s="426"/>
      <c r="DA8" s="427"/>
      <c r="DB8" s="425">
        <v>0.61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31739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106590</v>
      </c>
      <c r="BO9" s="386"/>
      <c r="BP9" s="386"/>
      <c r="BQ9" s="386"/>
      <c r="BR9" s="386"/>
      <c r="BS9" s="386"/>
      <c r="BT9" s="386"/>
      <c r="BU9" s="387"/>
      <c r="BV9" s="385">
        <v>-19438</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9.1999999999999993</v>
      </c>
      <c r="CU9" s="383"/>
      <c r="CV9" s="383"/>
      <c r="CW9" s="383"/>
      <c r="CX9" s="383"/>
      <c r="CY9" s="383"/>
      <c r="CZ9" s="383"/>
      <c r="DA9" s="384"/>
      <c r="DB9" s="382">
        <v>11.6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30021</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175553</v>
      </c>
      <c r="BO10" s="386"/>
      <c r="BP10" s="386"/>
      <c r="BQ10" s="386"/>
      <c r="BR10" s="386"/>
      <c r="BS10" s="386"/>
      <c r="BT10" s="386"/>
      <c r="BU10" s="387"/>
      <c r="BV10" s="385">
        <v>194519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99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93368</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31798</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84162</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31655</v>
      </c>
      <c r="S13" s="467"/>
      <c r="T13" s="467"/>
      <c r="U13" s="467"/>
      <c r="V13" s="468"/>
      <c r="W13" s="401" t="s">
        <v>123</v>
      </c>
      <c r="X13" s="402"/>
      <c r="Y13" s="402"/>
      <c r="Z13" s="402"/>
      <c r="AA13" s="402"/>
      <c r="AB13" s="392"/>
      <c r="AC13" s="436">
        <v>355</v>
      </c>
      <c r="AD13" s="437"/>
      <c r="AE13" s="437"/>
      <c r="AF13" s="437"/>
      <c r="AG13" s="476"/>
      <c r="AH13" s="436">
        <v>438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197981</v>
      </c>
      <c r="BO13" s="386"/>
      <c r="BP13" s="386"/>
      <c r="BQ13" s="386"/>
      <c r="BR13" s="386"/>
      <c r="BS13" s="386"/>
      <c r="BT13" s="386"/>
      <c r="BU13" s="387"/>
      <c r="BV13" s="385">
        <v>268449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1.7</v>
      </c>
      <c r="CU13" s="383"/>
      <c r="CV13" s="383"/>
      <c r="CW13" s="383"/>
      <c r="CX13" s="383"/>
      <c r="CY13" s="383"/>
      <c r="CZ13" s="383"/>
      <c r="DA13" s="384"/>
      <c r="DB13" s="382">
        <v>2.9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31922</v>
      </c>
      <c r="S14" s="467"/>
      <c r="T14" s="467"/>
      <c r="U14" s="467"/>
      <c r="V14" s="468"/>
      <c r="W14" s="375"/>
      <c r="X14" s="376"/>
      <c r="Y14" s="376"/>
      <c r="Z14" s="376"/>
      <c r="AA14" s="376"/>
      <c r="AB14" s="365"/>
      <c r="AC14" s="469">
        <v>2.6</v>
      </c>
      <c r="AD14" s="470"/>
      <c r="AE14" s="470"/>
      <c r="AF14" s="470"/>
      <c r="AG14" s="471"/>
      <c r="AH14" s="469">
        <v>3.2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31775</v>
      </c>
      <c r="S15" s="467"/>
      <c r="T15" s="467"/>
      <c r="U15" s="467"/>
      <c r="V15" s="468"/>
      <c r="W15" s="401" t="s">
        <v>130</v>
      </c>
      <c r="X15" s="402"/>
      <c r="Y15" s="402"/>
      <c r="Z15" s="402"/>
      <c r="AA15" s="402"/>
      <c r="AB15" s="392"/>
      <c r="AC15" s="436">
        <v>2739</v>
      </c>
      <c r="AD15" s="437"/>
      <c r="AE15" s="437"/>
      <c r="AF15" s="437"/>
      <c r="AG15" s="476"/>
      <c r="AH15" s="436">
        <v>2909</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3123901</v>
      </c>
      <c r="BO15" s="349"/>
      <c r="BP15" s="349"/>
      <c r="BQ15" s="349"/>
      <c r="BR15" s="349"/>
      <c r="BS15" s="349"/>
      <c r="BT15" s="349"/>
      <c r="BU15" s="350"/>
      <c r="BV15" s="348">
        <v>3121876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20.3</v>
      </c>
      <c r="AD16" s="470"/>
      <c r="AE16" s="470"/>
      <c r="AF16" s="470"/>
      <c r="AG16" s="471"/>
      <c r="AH16" s="469">
        <v>21.5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5126429</v>
      </c>
      <c r="BO16" s="386"/>
      <c r="BP16" s="386"/>
      <c r="BQ16" s="386"/>
      <c r="BR16" s="386"/>
      <c r="BS16" s="386"/>
      <c r="BT16" s="386"/>
      <c r="BU16" s="387"/>
      <c r="BV16" s="385">
        <v>5129860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10369</v>
      </c>
      <c r="AD17" s="437"/>
      <c r="AE17" s="437"/>
      <c r="AF17" s="437"/>
      <c r="AG17" s="476"/>
      <c r="AH17" s="436">
        <v>9969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4014153</v>
      </c>
      <c r="BO17" s="386"/>
      <c r="BP17" s="386"/>
      <c r="BQ17" s="386"/>
      <c r="BR17" s="386"/>
      <c r="BS17" s="386"/>
      <c r="BT17" s="386"/>
      <c r="BU17" s="387"/>
      <c r="BV17" s="385">
        <v>4037563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90.33</v>
      </c>
      <c r="M18" s="498"/>
      <c r="N18" s="498"/>
      <c r="O18" s="498"/>
      <c r="P18" s="498"/>
      <c r="Q18" s="498"/>
      <c r="R18" s="499"/>
      <c r="S18" s="499"/>
      <c r="T18" s="499"/>
      <c r="U18" s="499"/>
      <c r="V18" s="500"/>
      <c r="W18" s="403"/>
      <c r="X18" s="404"/>
      <c r="Y18" s="404"/>
      <c r="Z18" s="404"/>
      <c r="AA18" s="404"/>
      <c r="AB18" s="395"/>
      <c r="AC18" s="501">
        <v>77</v>
      </c>
      <c r="AD18" s="502"/>
      <c r="AE18" s="502"/>
      <c r="AF18" s="502"/>
      <c r="AG18" s="503"/>
      <c r="AH18" s="501">
        <v>73.8</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5815953</v>
      </c>
      <c r="BO18" s="386"/>
      <c r="BP18" s="386"/>
      <c r="BQ18" s="386"/>
      <c r="BR18" s="386"/>
      <c r="BS18" s="386"/>
      <c r="BT18" s="386"/>
      <c r="BU18" s="387"/>
      <c r="BV18" s="385">
        <v>5903798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351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7784524</v>
      </c>
      <c r="BO19" s="386"/>
      <c r="BP19" s="386"/>
      <c r="BQ19" s="386"/>
      <c r="BR19" s="386"/>
      <c r="BS19" s="386"/>
      <c r="BT19" s="386"/>
      <c r="BU19" s="387"/>
      <c r="BV19" s="385">
        <v>7743613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10547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7363131</v>
      </c>
      <c r="BO23" s="386"/>
      <c r="BP23" s="386"/>
      <c r="BQ23" s="386"/>
      <c r="BR23" s="386"/>
      <c r="BS23" s="386"/>
      <c r="BT23" s="386"/>
      <c r="BU23" s="387"/>
      <c r="BV23" s="385">
        <v>7095336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8600</v>
      </c>
      <c r="R24" s="437"/>
      <c r="S24" s="437"/>
      <c r="T24" s="437"/>
      <c r="U24" s="437"/>
      <c r="V24" s="476"/>
      <c r="W24" s="531"/>
      <c r="X24" s="519"/>
      <c r="Y24" s="520"/>
      <c r="Z24" s="435" t="s">
        <v>153</v>
      </c>
      <c r="AA24" s="415"/>
      <c r="AB24" s="415"/>
      <c r="AC24" s="415"/>
      <c r="AD24" s="415"/>
      <c r="AE24" s="415"/>
      <c r="AF24" s="415"/>
      <c r="AG24" s="416"/>
      <c r="AH24" s="436">
        <v>223</v>
      </c>
      <c r="AI24" s="437"/>
      <c r="AJ24" s="437"/>
      <c r="AK24" s="437"/>
      <c r="AL24" s="476"/>
      <c r="AM24" s="436">
        <v>701335</v>
      </c>
      <c r="AN24" s="437"/>
      <c r="AO24" s="437"/>
      <c r="AP24" s="437"/>
      <c r="AQ24" s="437"/>
      <c r="AR24" s="476"/>
      <c r="AS24" s="436">
        <v>3145</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6366989</v>
      </c>
      <c r="BO24" s="386"/>
      <c r="BP24" s="386"/>
      <c r="BQ24" s="386"/>
      <c r="BR24" s="386"/>
      <c r="BS24" s="386"/>
      <c r="BT24" s="386"/>
      <c r="BU24" s="387"/>
      <c r="BV24" s="385">
        <v>6165107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7100</v>
      </c>
      <c r="R25" s="437"/>
      <c r="S25" s="437"/>
      <c r="T25" s="437"/>
      <c r="U25" s="437"/>
      <c r="V25" s="476"/>
      <c r="W25" s="531"/>
      <c r="X25" s="519"/>
      <c r="Y25" s="520"/>
      <c r="Z25" s="435" t="s">
        <v>156</v>
      </c>
      <c r="AA25" s="415"/>
      <c r="AB25" s="415"/>
      <c r="AC25" s="415"/>
      <c r="AD25" s="415"/>
      <c r="AE25" s="415"/>
      <c r="AF25" s="415"/>
      <c r="AG25" s="416"/>
      <c r="AH25" s="436">
        <v>43</v>
      </c>
      <c r="AI25" s="437"/>
      <c r="AJ25" s="437"/>
      <c r="AK25" s="437"/>
      <c r="AL25" s="476"/>
      <c r="AM25" s="436">
        <v>144953</v>
      </c>
      <c r="AN25" s="437"/>
      <c r="AO25" s="437"/>
      <c r="AP25" s="437"/>
      <c r="AQ25" s="437"/>
      <c r="AR25" s="476"/>
      <c r="AS25" s="436">
        <v>3371</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1687167</v>
      </c>
      <c r="BO25" s="349"/>
      <c r="BP25" s="349"/>
      <c r="BQ25" s="349"/>
      <c r="BR25" s="349"/>
      <c r="BS25" s="349"/>
      <c r="BT25" s="349"/>
      <c r="BU25" s="350"/>
      <c r="BV25" s="348">
        <v>1830379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6740</v>
      </c>
      <c r="R26" s="437"/>
      <c r="S26" s="437"/>
      <c r="T26" s="437"/>
      <c r="U26" s="437"/>
      <c r="V26" s="476"/>
      <c r="W26" s="531"/>
      <c r="X26" s="519"/>
      <c r="Y26" s="520"/>
      <c r="Z26" s="435" t="s">
        <v>159</v>
      </c>
      <c r="AA26" s="541"/>
      <c r="AB26" s="541"/>
      <c r="AC26" s="541"/>
      <c r="AD26" s="541"/>
      <c r="AE26" s="541"/>
      <c r="AF26" s="541"/>
      <c r="AG26" s="542"/>
      <c r="AH26" s="436">
        <v>22</v>
      </c>
      <c r="AI26" s="437"/>
      <c r="AJ26" s="437"/>
      <c r="AK26" s="437"/>
      <c r="AL26" s="476"/>
      <c r="AM26" s="436">
        <v>72468</v>
      </c>
      <c r="AN26" s="437"/>
      <c r="AO26" s="437"/>
      <c r="AP26" s="437"/>
      <c r="AQ26" s="437"/>
      <c r="AR26" s="476"/>
      <c r="AS26" s="436">
        <v>3294</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4040</v>
      </c>
      <c r="R27" s="437"/>
      <c r="S27" s="437"/>
      <c r="T27" s="437"/>
      <c r="U27" s="437"/>
      <c r="V27" s="476"/>
      <c r="W27" s="531"/>
      <c r="X27" s="519"/>
      <c r="Y27" s="520"/>
      <c r="Z27" s="435" t="s">
        <v>162</v>
      </c>
      <c r="AA27" s="415"/>
      <c r="AB27" s="415"/>
      <c r="AC27" s="415"/>
      <c r="AD27" s="415"/>
      <c r="AE27" s="415"/>
      <c r="AF27" s="415"/>
      <c r="AG27" s="416"/>
      <c r="AH27" s="436">
        <v>17</v>
      </c>
      <c r="AI27" s="437"/>
      <c r="AJ27" s="437"/>
      <c r="AK27" s="437"/>
      <c r="AL27" s="476"/>
      <c r="AM27" s="436">
        <v>53956</v>
      </c>
      <c r="AN27" s="437"/>
      <c r="AO27" s="437"/>
      <c r="AP27" s="437"/>
      <c r="AQ27" s="437"/>
      <c r="AR27" s="476"/>
      <c r="AS27" s="436">
        <v>3174</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3270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2810260</v>
      </c>
      <c r="BO28" s="349"/>
      <c r="BP28" s="349"/>
      <c r="BQ28" s="349"/>
      <c r="BR28" s="349"/>
      <c r="BS28" s="349"/>
      <c r="BT28" s="349"/>
      <c r="BU28" s="350"/>
      <c r="BV28" s="348">
        <v>2718869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3000</v>
      </c>
      <c r="R29" s="437"/>
      <c r="S29" s="437"/>
      <c r="T29" s="437"/>
      <c r="U29" s="437"/>
      <c r="V29" s="476"/>
      <c r="W29" s="532"/>
      <c r="X29" s="533"/>
      <c r="Y29" s="534"/>
      <c r="Z29" s="435" t="s">
        <v>169</v>
      </c>
      <c r="AA29" s="415"/>
      <c r="AB29" s="415"/>
      <c r="AC29" s="415"/>
      <c r="AD29" s="415"/>
      <c r="AE29" s="415"/>
      <c r="AF29" s="415"/>
      <c r="AG29" s="416"/>
      <c r="AH29" s="436">
        <v>240</v>
      </c>
      <c r="AI29" s="437"/>
      <c r="AJ29" s="437"/>
      <c r="AK29" s="437"/>
      <c r="AL29" s="476"/>
      <c r="AM29" s="436">
        <v>755291</v>
      </c>
      <c r="AN29" s="437"/>
      <c r="AO29" s="437"/>
      <c r="AP29" s="437"/>
      <c r="AQ29" s="437"/>
      <c r="AR29" s="476"/>
      <c r="AS29" s="436">
        <v>3147</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613996</v>
      </c>
      <c r="BO29" s="386"/>
      <c r="BP29" s="386"/>
      <c r="BQ29" s="386"/>
      <c r="BR29" s="386"/>
      <c r="BS29" s="386"/>
      <c r="BT29" s="386"/>
      <c r="BU29" s="387"/>
      <c r="BV29" s="385">
        <v>686819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98.1</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172</v>
      </c>
      <c r="BD30" s="552"/>
      <c r="BE30" s="552"/>
      <c r="BF30" s="552"/>
      <c r="BG30" s="552"/>
      <c r="BH30" s="552"/>
      <c r="BI30" s="552"/>
      <c r="BJ30" s="552"/>
      <c r="BK30" s="552"/>
      <c r="BL30" s="552"/>
      <c r="BM30" s="553"/>
      <c r="BN30" s="554">
        <v>1972805</v>
      </c>
      <c r="BO30" s="555"/>
      <c r="BP30" s="555"/>
      <c r="BQ30" s="555"/>
      <c r="BR30" s="555"/>
      <c r="BS30" s="555"/>
      <c r="BT30" s="555"/>
      <c r="BU30" s="556"/>
      <c r="BV30" s="554">
        <v>2428144</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7</v>
      </c>
      <c r="AN34" s="566"/>
      <c r="AO34" s="567" t="str">
        <f>IF('各会計、関係団体の財政状況及び健全化判断比率'!B32="","",'各会計、関係団体の財政状況及び健全化判断比率'!B32)</f>
        <v>水道事業会計</v>
      </c>
      <c r="AP34" s="567"/>
      <c r="AQ34" s="567"/>
      <c r="AR34" s="567"/>
      <c r="AS34" s="567"/>
      <c r="AT34" s="567"/>
      <c r="AU34" s="567"/>
      <c r="AV34" s="567"/>
      <c r="AW34" s="567"/>
      <c r="AX34" s="567"/>
      <c r="AY34" s="567"/>
      <c r="AZ34" s="567"/>
      <c r="BA34" s="567"/>
      <c r="BB34" s="567"/>
      <c r="BC34" s="567"/>
      <c r="BD34" s="165"/>
      <c r="BE34" s="566" t="str">
        <f>IF(BG34="","",MAX(C34:D43,U34:V43,AM34:AN43)+1)</f>
        <v/>
      </c>
      <c r="BF34" s="566"/>
      <c r="BG34" s="567"/>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猪名川流域広域ごみ処理施設組合</v>
      </c>
      <c r="BZ34" s="567"/>
      <c r="CA34" s="567"/>
      <c r="CB34" s="567"/>
      <c r="CC34" s="567"/>
      <c r="CD34" s="567"/>
      <c r="CE34" s="567"/>
      <c r="CF34" s="567"/>
      <c r="CG34" s="567"/>
      <c r="CH34" s="567"/>
      <c r="CI34" s="567"/>
      <c r="CJ34" s="567"/>
      <c r="CK34" s="567"/>
      <c r="CL34" s="567"/>
      <c r="CM34" s="567"/>
      <c r="CN34" s="165"/>
      <c r="CO34" s="566">
        <f>IF(CQ34="","",MAX(C34:D43,U34:V43,AM34:AN43,BE34:BF43,BW34:BX43)+1)</f>
        <v>16</v>
      </c>
      <c r="CP34" s="566"/>
      <c r="CQ34" s="567" t="str">
        <f>IF('各会計、関係団体の財政状況及び健全化判断比率'!BS7="","",'各会計、関係団体の財政状況及び健全化判断比率'!BS7)</f>
        <v>兵庫県町土地開発公社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奨学金特別会計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8</v>
      </c>
      <c r="AN35" s="566"/>
      <c r="AO35" s="567" t="str">
        <f>IF('各会計、関係団体の財政状況及び健全化判断比率'!B33="","",'各会計、関係団体の財政状況及び健全化判断比率'!B33)</f>
        <v>下水道事業会計</v>
      </c>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丹波少年自然の家事務組合</v>
      </c>
      <c r="BZ35" s="567"/>
      <c r="CA35" s="567"/>
      <c r="CB35" s="567"/>
      <c r="CC35" s="567"/>
      <c r="CD35" s="567"/>
      <c r="CE35" s="567"/>
      <c r="CF35" s="567"/>
      <c r="CG35" s="567"/>
      <c r="CH35" s="567"/>
      <c r="CI35" s="567"/>
      <c r="CJ35" s="567"/>
      <c r="CK35" s="567"/>
      <c r="CL35" s="567"/>
      <c r="CM35" s="567"/>
      <c r="CN35" s="165"/>
      <c r="CO35" s="566">
        <f t="shared" ref="CO35:CO43" si="3">IF(CQ35="","",CO34+1)</f>
        <v>17</v>
      </c>
      <c r="CP35" s="566"/>
      <c r="CQ35" s="567" t="str">
        <f>IF('各会計、関係団体の財政状況及び健全化判断比率'!BS8="","",'各会計、関係団体の財政状況及び健全化判断比率'!BS8)</f>
        <v>(株)いながわフレッシュパーク</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後期高齢者医療保険特別会計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兵庫県後期高齢者医療広域連合（一般会計）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農業共済特別会計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兵庫県後期高齢者医療広域連合（特別会計）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兵庫県市町村職員退職手当組合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兵庫県市町交通災害共済組合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兵庫県町議会議員公務災害補償組合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69" t="s">
        <v>23</v>
      </c>
      <c r="C41" s="1170"/>
      <c r="D41" s="81"/>
      <c r="E41" s="1175" t="s">
        <v>24</v>
      </c>
      <c r="F41" s="1175"/>
      <c r="G41" s="1175"/>
      <c r="H41" s="1176"/>
      <c r="I41" s="82">
        <v>7219</v>
      </c>
      <c r="J41" s="83">
        <v>6994</v>
      </c>
      <c r="K41" s="83">
        <v>7171</v>
      </c>
      <c r="L41" s="83">
        <v>7095</v>
      </c>
      <c r="M41" s="84">
        <v>7363</v>
      </c>
    </row>
    <row r="42" spans="2:13" ht="27.75" customHeight="1">
      <c r="B42" s="1171"/>
      <c r="C42" s="1172"/>
      <c r="D42" s="85"/>
      <c r="E42" s="1177" t="s">
        <v>25</v>
      </c>
      <c r="F42" s="1177"/>
      <c r="G42" s="1177"/>
      <c r="H42" s="1178"/>
      <c r="I42" s="86">
        <v>134</v>
      </c>
      <c r="J42" s="87">
        <v>57</v>
      </c>
      <c r="K42" s="87">
        <v>49</v>
      </c>
      <c r="L42" s="87">
        <v>22</v>
      </c>
      <c r="M42" s="88">
        <v>765</v>
      </c>
    </row>
    <row r="43" spans="2:13" ht="27.75" customHeight="1">
      <c r="B43" s="1171"/>
      <c r="C43" s="1172"/>
      <c r="D43" s="85"/>
      <c r="E43" s="1177" t="s">
        <v>26</v>
      </c>
      <c r="F43" s="1177"/>
      <c r="G43" s="1177"/>
      <c r="H43" s="1178"/>
      <c r="I43" s="86">
        <v>3078</v>
      </c>
      <c r="J43" s="87">
        <v>2909</v>
      </c>
      <c r="K43" s="87">
        <v>2745</v>
      </c>
      <c r="L43" s="87">
        <v>2552</v>
      </c>
      <c r="M43" s="88">
        <v>2382</v>
      </c>
    </row>
    <row r="44" spans="2:13" ht="27.75" customHeight="1">
      <c r="B44" s="1171"/>
      <c r="C44" s="1172"/>
      <c r="D44" s="85"/>
      <c r="E44" s="1177" t="s">
        <v>27</v>
      </c>
      <c r="F44" s="1177"/>
      <c r="G44" s="1177"/>
      <c r="H44" s="1178"/>
      <c r="I44" s="86">
        <v>1945</v>
      </c>
      <c r="J44" s="87">
        <v>1811</v>
      </c>
      <c r="K44" s="87">
        <v>1649</v>
      </c>
      <c r="L44" s="87">
        <v>1485</v>
      </c>
      <c r="M44" s="88">
        <v>1318</v>
      </c>
    </row>
    <row r="45" spans="2:13" ht="27.75" customHeight="1">
      <c r="B45" s="1171"/>
      <c r="C45" s="1172"/>
      <c r="D45" s="85"/>
      <c r="E45" s="1177" t="s">
        <v>28</v>
      </c>
      <c r="F45" s="1177"/>
      <c r="G45" s="1177"/>
      <c r="H45" s="1178"/>
      <c r="I45" s="86" t="s">
        <v>476</v>
      </c>
      <c r="J45" s="87" t="s">
        <v>476</v>
      </c>
      <c r="K45" s="87" t="s">
        <v>476</v>
      </c>
      <c r="L45" s="87" t="s">
        <v>476</v>
      </c>
      <c r="M45" s="88" t="s">
        <v>476</v>
      </c>
    </row>
    <row r="46" spans="2:13" ht="27.75" customHeight="1">
      <c r="B46" s="1171"/>
      <c r="C46" s="1172"/>
      <c r="D46" s="85"/>
      <c r="E46" s="1177" t="s">
        <v>29</v>
      </c>
      <c r="F46" s="1177"/>
      <c r="G46" s="1177"/>
      <c r="H46" s="1178"/>
      <c r="I46" s="86">
        <v>3</v>
      </c>
      <c r="J46" s="87">
        <v>2</v>
      </c>
      <c r="K46" s="87">
        <v>7</v>
      </c>
      <c r="L46" s="87">
        <v>6</v>
      </c>
      <c r="M46" s="88">
        <v>5</v>
      </c>
    </row>
    <row r="47" spans="2:13" ht="27.75" customHeight="1">
      <c r="B47" s="1171"/>
      <c r="C47" s="1172"/>
      <c r="D47" s="85"/>
      <c r="E47" s="1177" t="s">
        <v>30</v>
      </c>
      <c r="F47" s="1177"/>
      <c r="G47" s="1177"/>
      <c r="H47" s="1178"/>
      <c r="I47" s="86" t="s">
        <v>476</v>
      </c>
      <c r="J47" s="87" t="s">
        <v>476</v>
      </c>
      <c r="K47" s="87" t="s">
        <v>476</v>
      </c>
      <c r="L47" s="87" t="s">
        <v>476</v>
      </c>
      <c r="M47" s="88" t="s">
        <v>476</v>
      </c>
    </row>
    <row r="48" spans="2:13" ht="27.75" customHeight="1">
      <c r="B48" s="1173"/>
      <c r="C48" s="1174"/>
      <c r="D48" s="85"/>
      <c r="E48" s="1177" t="s">
        <v>31</v>
      </c>
      <c r="F48" s="1177"/>
      <c r="G48" s="1177"/>
      <c r="H48" s="1178"/>
      <c r="I48" s="86" t="s">
        <v>476</v>
      </c>
      <c r="J48" s="87" t="s">
        <v>476</v>
      </c>
      <c r="K48" s="87" t="s">
        <v>476</v>
      </c>
      <c r="L48" s="87" t="s">
        <v>476</v>
      </c>
      <c r="M48" s="88" t="s">
        <v>476</v>
      </c>
    </row>
    <row r="49" spans="2:13" ht="27.75" customHeight="1">
      <c r="B49" s="1179" t="s">
        <v>32</v>
      </c>
      <c r="C49" s="1180"/>
      <c r="D49" s="89"/>
      <c r="E49" s="1177" t="s">
        <v>33</v>
      </c>
      <c r="F49" s="1177"/>
      <c r="G49" s="1177"/>
      <c r="H49" s="1178"/>
      <c r="I49" s="86">
        <v>5811</v>
      </c>
      <c r="J49" s="87">
        <v>5882</v>
      </c>
      <c r="K49" s="87">
        <v>6105</v>
      </c>
      <c r="L49" s="87">
        <v>6297</v>
      </c>
      <c r="M49" s="88">
        <v>6024</v>
      </c>
    </row>
    <row r="50" spans="2:13" ht="27.75" customHeight="1">
      <c r="B50" s="1171"/>
      <c r="C50" s="1172"/>
      <c r="D50" s="85"/>
      <c r="E50" s="1177" t="s">
        <v>34</v>
      </c>
      <c r="F50" s="1177"/>
      <c r="G50" s="1177"/>
      <c r="H50" s="1178"/>
      <c r="I50" s="86">
        <v>642</v>
      </c>
      <c r="J50" s="87">
        <v>728</v>
      </c>
      <c r="K50" s="87">
        <v>810</v>
      </c>
      <c r="L50" s="87">
        <v>924</v>
      </c>
      <c r="M50" s="88">
        <v>891</v>
      </c>
    </row>
    <row r="51" spans="2:13" ht="27.75" customHeight="1">
      <c r="B51" s="1173"/>
      <c r="C51" s="1174"/>
      <c r="D51" s="85"/>
      <c r="E51" s="1177" t="s">
        <v>35</v>
      </c>
      <c r="F51" s="1177"/>
      <c r="G51" s="1177"/>
      <c r="H51" s="1178"/>
      <c r="I51" s="86">
        <v>11179</v>
      </c>
      <c r="J51" s="87">
        <v>11250</v>
      </c>
      <c r="K51" s="87">
        <v>10987</v>
      </c>
      <c r="L51" s="87">
        <v>10913</v>
      </c>
      <c r="M51" s="88">
        <v>10690</v>
      </c>
    </row>
    <row r="52" spans="2:13" ht="27.75" customHeight="1" thickBot="1">
      <c r="B52" s="1181" t="s">
        <v>36</v>
      </c>
      <c r="C52" s="1182"/>
      <c r="D52" s="90"/>
      <c r="E52" s="1183" t="s">
        <v>37</v>
      </c>
      <c r="F52" s="1183"/>
      <c r="G52" s="1183"/>
      <c r="H52" s="1184"/>
      <c r="I52" s="91">
        <v>-5253</v>
      </c>
      <c r="J52" s="92">
        <v>-6089</v>
      </c>
      <c r="K52" s="92">
        <v>-6281</v>
      </c>
      <c r="L52" s="92">
        <v>-6975</v>
      </c>
      <c r="M52" s="93">
        <v>-5772</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18005</v>
      </c>
      <c r="E3" s="116"/>
      <c r="F3" s="117">
        <v>49426</v>
      </c>
      <c r="G3" s="118"/>
      <c r="H3" s="119"/>
    </row>
    <row r="4" spans="1:8">
      <c r="A4" s="120"/>
      <c r="B4" s="121"/>
      <c r="C4" s="122"/>
      <c r="D4" s="123">
        <v>10854</v>
      </c>
      <c r="E4" s="124"/>
      <c r="F4" s="125">
        <v>26568</v>
      </c>
      <c r="G4" s="126"/>
      <c r="H4" s="127"/>
    </row>
    <row r="5" spans="1:8">
      <c r="A5" s="108" t="s">
        <v>509</v>
      </c>
      <c r="B5" s="113"/>
      <c r="C5" s="114"/>
      <c r="D5" s="115">
        <v>13839</v>
      </c>
      <c r="E5" s="116"/>
      <c r="F5" s="117">
        <v>42839</v>
      </c>
      <c r="G5" s="118"/>
      <c r="H5" s="119"/>
    </row>
    <row r="6" spans="1:8">
      <c r="A6" s="120"/>
      <c r="B6" s="121"/>
      <c r="C6" s="122"/>
      <c r="D6" s="123">
        <v>10412</v>
      </c>
      <c r="E6" s="124"/>
      <c r="F6" s="125">
        <v>22027</v>
      </c>
      <c r="G6" s="126"/>
      <c r="H6" s="127"/>
    </row>
    <row r="7" spans="1:8">
      <c r="A7" s="108" t="s">
        <v>510</v>
      </c>
      <c r="B7" s="113"/>
      <c r="C7" s="114"/>
      <c r="D7" s="115">
        <v>28465</v>
      </c>
      <c r="E7" s="116"/>
      <c r="F7" s="117">
        <v>46819</v>
      </c>
      <c r="G7" s="118"/>
      <c r="H7" s="119"/>
    </row>
    <row r="8" spans="1:8">
      <c r="A8" s="120"/>
      <c r="B8" s="121"/>
      <c r="C8" s="122"/>
      <c r="D8" s="123">
        <v>19987</v>
      </c>
      <c r="E8" s="124"/>
      <c r="F8" s="125">
        <v>24121</v>
      </c>
      <c r="G8" s="126"/>
      <c r="H8" s="127"/>
    </row>
    <row r="9" spans="1:8">
      <c r="A9" s="108" t="s">
        <v>511</v>
      </c>
      <c r="B9" s="113"/>
      <c r="C9" s="114"/>
      <c r="D9" s="115">
        <v>24402</v>
      </c>
      <c r="E9" s="116"/>
      <c r="F9" s="117">
        <v>53270</v>
      </c>
      <c r="G9" s="118"/>
      <c r="H9" s="119"/>
    </row>
    <row r="10" spans="1:8">
      <c r="A10" s="120"/>
      <c r="B10" s="121"/>
      <c r="C10" s="122"/>
      <c r="D10" s="123">
        <v>9942</v>
      </c>
      <c r="E10" s="124"/>
      <c r="F10" s="125">
        <v>24316</v>
      </c>
      <c r="G10" s="126"/>
      <c r="H10" s="127"/>
    </row>
    <row r="11" spans="1:8">
      <c r="A11" s="108" t="s">
        <v>512</v>
      </c>
      <c r="B11" s="113"/>
      <c r="C11" s="114"/>
      <c r="D11" s="115">
        <v>43052</v>
      </c>
      <c r="E11" s="116"/>
      <c r="F11" s="117">
        <v>53292</v>
      </c>
      <c r="G11" s="118"/>
      <c r="H11" s="119"/>
    </row>
    <row r="12" spans="1:8">
      <c r="A12" s="120"/>
      <c r="B12" s="121"/>
      <c r="C12" s="128"/>
      <c r="D12" s="123">
        <v>29791</v>
      </c>
      <c r="E12" s="124"/>
      <c r="F12" s="125">
        <v>28900</v>
      </c>
      <c r="G12" s="126"/>
      <c r="H12" s="127"/>
    </row>
    <row r="13" spans="1:8">
      <c r="A13" s="108"/>
      <c r="B13" s="113"/>
      <c r="C13" s="129"/>
      <c r="D13" s="130">
        <v>25553</v>
      </c>
      <c r="E13" s="131"/>
      <c r="F13" s="132">
        <v>49129</v>
      </c>
      <c r="G13" s="133"/>
      <c r="H13" s="119"/>
    </row>
    <row r="14" spans="1:8">
      <c r="A14" s="120"/>
      <c r="B14" s="121"/>
      <c r="C14" s="122"/>
      <c r="D14" s="123">
        <v>16197</v>
      </c>
      <c r="E14" s="124"/>
      <c r="F14" s="125">
        <v>25186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4.55</v>
      </c>
      <c r="C19" s="134">
        <f>ROUND(VALUE(SUBSTITUTE(実質収支比率等に係る経年分析!G$48,"▲","-")),2)</f>
        <v>5.53</v>
      </c>
      <c r="D19" s="134">
        <f>ROUND(VALUE(SUBSTITUTE(実質収支比率等に係る経年分析!H$48,"▲","-")),2)</f>
        <v>4.8899999999999997</v>
      </c>
      <c r="E19" s="134">
        <f>ROUND(VALUE(SUBSTITUTE(実質収支比率等に係る経年分析!I$48,"▲","-")),2)</f>
        <v>4.62</v>
      </c>
      <c r="F19" s="134">
        <f>ROUND(VALUE(SUBSTITUTE(実質収支比率等に係る経年分析!J$48,"▲","-")),2)</f>
        <v>6.27</v>
      </c>
    </row>
    <row r="20" spans="1:11">
      <c r="A20" s="134" t="s">
        <v>42</v>
      </c>
      <c r="B20" s="134">
        <f>ROUND(VALUE(SUBSTITUTE(実質収支比率等に係る経年分析!F$47,"▲","-")),2)</f>
        <v>34.46</v>
      </c>
      <c r="C20" s="134">
        <f>ROUND(VALUE(SUBSTITUTE(実質収支比率等に係る経年分析!G$47,"▲","-")),2)</f>
        <v>34.36</v>
      </c>
      <c r="D20" s="134">
        <f>ROUND(VALUE(SUBSTITUTE(実質収支比率等に係る経年分析!H$47,"▲","-")),2)</f>
        <v>37.78</v>
      </c>
      <c r="E20" s="134">
        <f>ROUND(VALUE(SUBSTITUTE(実質収支比率等に係る経年分析!I$47,"▲","-")),2)</f>
        <v>40.85</v>
      </c>
      <c r="F20" s="134">
        <f>ROUND(VALUE(SUBSTITUTE(実質収支比率等に係る経年分析!J$47,"▲","-")),2)</f>
        <v>42.59</v>
      </c>
    </row>
    <row r="21" spans="1:11">
      <c r="A21" s="134" t="s">
        <v>43</v>
      </c>
      <c r="B21" s="134">
        <f>IF(ISNUMBER(VALUE(SUBSTITUTE(実質収支比率等に係る経年分析!F$49,"▲","-"))),ROUND(VALUE(SUBSTITUTE(実質収支比率等に係る経年分析!F$49,"▲","-")),2),NA())</f>
        <v>3.52</v>
      </c>
      <c r="C21" s="134">
        <f>IF(ISNUMBER(VALUE(SUBSTITUTE(実質収支比率等に係る経年分析!G$49,"▲","-"))),ROUND(VALUE(SUBSTITUTE(実質収支比率等に係る経年分析!G$49,"▲","-")),2),NA())</f>
        <v>0.59</v>
      </c>
      <c r="D21" s="134">
        <f>IF(ISNUMBER(VALUE(SUBSTITUTE(実質収支比率等に係る経年分析!H$49,"▲","-"))),ROUND(VALUE(SUBSTITUTE(実質収支比率等に係る経年分析!H$49,"▲","-")),2),NA())</f>
        <v>2.57</v>
      </c>
      <c r="E21" s="134">
        <f>IF(ISNUMBER(VALUE(SUBSTITUTE(実質収支比率等に係る経年分析!I$49,"▲","-"))),ROUND(VALUE(SUBSTITUTE(実質収支比率等に係る経年分析!I$49,"▲","-")),2),NA())</f>
        <v>4.03</v>
      </c>
      <c r="F21" s="134">
        <f>IF(ISNUMBER(VALUE(SUBSTITUTE(実質収支比率等に係る経年分析!J$49,"▲","-"))),ROUND(VALUE(SUBSTITUTE(実質収支比率等に係る経年分析!J$49,"▲","-")),2),NA())</f>
        <v>3</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奨学金特別会計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農業共済特別会計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c r="A31" s="135" t="str">
        <f>IF(連結実質赤字比率に係る赤字・黒字の構成分析!C$39="",NA(),連結実質赤字比率に係る赤字・黒字の構成分析!C$39)</f>
        <v>後期高齢者医療保険特別会計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0.18</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0.14000000000000001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1.19</v>
      </c>
    </row>
    <row r="33" spans="1:16">
      <c r="A33" s="135" t="str">
        <f>IF(連結実質赤字比率に係る赤字・黒字の構成分析!C$37="",NA(),連結実質赤字比率に係る赤字・黒字の構成分析!C$37)</f>
        <v>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2.5499999999999998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2.85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2.5099999999999998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3.19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3.49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3.73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3.65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4.51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4.54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5.53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4.8899999999999997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4.6100000000000003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6.27</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1258</v>
      </c>
      <c r="E42" s="136"/>
      <c r="F42" s="136"/>
      <c r="G42" s="136">
        <f>'実質公債費比率（分子）の構造'!L$52</f>
        <v>1114</v>
      </c>
      <c r="H42" s="136"/>
      <c r="I42" s="136"/>
      <c r="J42" s="136">
        <f>'実質公債費比率（分子）の構造'!M$52</f>
        <v>1116</v>
      </c>
      <c r="K42" s="136"/>
      <c r="L42" s="136"/>
      <c r="M42" s="136">
        <f>'実質公債費比率（分子）の構造'!N$52</f>
        <v>1107</v>
      </c>
      <c r="N42" s="136"/>
      <c r="O42" s="136"/>
      <c r="P42" s="136">
        <f>'実質公債費比率（分子）の構造'!O$52</f>
        <v>1126</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f>'実質公債費比率（分子）の構造'!L$50</f>
        <v>0</v>
      </c>
      <c r="F44" s="136"/>
      <c r="G44" s="136"/>
      <c r="H44" s="136">
        <f>'実質公債費比率（分子）の構造'!M$50</f>
        <v>0</v>
      </c>
      <c r="I44" s="136"/>
      <c r="J44" s="136"/>
      <c r="K44" s="136">
        <f>'実質公債費比率（分子）の構造'!N$50</f>
        <v>1</v>
      </c>
      <c r="L44" s="136"/>
      <c r="M44" s="136"/>
      <c r="N44" s="136">
        <f>'実質公債費比率（分子）の構造'!O$50</f>
        <v>0</v>
      </c>
      <c r="O44" s="136"/>
      <c r="P44" s="136"/>
    </row>
    <row r="45" spans="1:16">
      <c r="A45" s="136" t="s">
        <v>53</v>
      </c>
      <c r="B45" s="136">
        <f>'実質公債費比率（分子）の構造'!K$49</f>
        <v>104</v>
      </c>
      <c r="C45" s="136"/>
      <c r="D45" s="136"/>
      <c r="E45" s="136">
        <f>'実質公債費比率（分子）の構造'!L$49</f>
        <v>163</v>
      </c>
      <c r="F45" s="136"/>
      <c r="G45" s="136"/>
      <c r="H45" s="136">
        <f>'実質公債費比率（分子）の構造'!M$49</f>
        <v>189</v>
      </c>
      <c r="I45" s="136"/>
      <c r="J45" s="136"/>
      <c r="K45" s="136">
        <f>'実質公債費比率（分子）の構造'!N$49</f>
        <v>189</v>
      </c>
      <c r="L45" s="136"/>
      <c r="M45" s="136"/>
      <c r="N45" s="136">
        <f>'実質公債費比率（分子）の構造'!O$49</f>
        <v>189</v>
      </c>
      <c r="O45" s="136"/>
      <c r="P45" s="136"/>
    </row>
    <row r="46" spans="1:16">
      <c r="A46" s="136" t="s">
        <v>54</v>
      </c>
      <c r="B46" s="136">
        <f>'実質公債費比率（分子）の構造'!K$48</f>
        <v>259</v>
      </c>
      <c r="C46" s="136"/>
      <c r="D46" s="136"/>
      <c r="E46" s="136">
        <f>'実質公債費比率（分子）の構造'!L$48</f>
        <v>243</v>
      </c>
      <c r="F46" s="136"/>
      <c r="G46" s="136"/>
      <c r="H46" s="136">
        <f>'実質公債費比率（分子）の構造'!M$48</f>
        <v>237</v>
      </c>
      <c r="I46" s="136"/>
      <c r="J46" s="136"/>
      <c r="K46" s="136">
        <f>'実質公債費比率（分子）の構造'!N$48</f>
        <v>236</v>
      </c>
      <c r="L46" s="136"/>
      <c r="M46" s="136"/>
      <c r="N46" s="136">
        <f>'実質公債費比率（分子）の構造'!O$48</f>
        <v>250</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1116</v>
      </c>
      <c r="C49" s="136"/>
      <c r="D49" s="136"/>
      <c r="E49" s="136">
        <f>'実質公債費比率（分子）の構造'!L$45</f>
        <v>928</v>
      </c>
      <c r="F49" s="136"/>
      <c r="G49" s="136"/>
      <c r="H49" s="136">
        <f>'実質公債費比率（分子）の構造'!M$45</f>
        <v>843</v>
      </c>
      <c r="I49" s="136"/>
      <c r="J49" s="136"/>
      <c r="K49" s="136">
        <f>'実質公債費比率（分子）の構造'!N$45</f>
        <v>806</v>
      </c>
      <c r="L49" s="136"/>
      <c r="M49" s="136"/>
      <c r="N49" s="136">
        <f>'実質公債費比率（分子）の構造'!O$45</f>
        <v>713</v>
      </c>
      <c r="O49" s="136"/>
      <c r="P49" s="136"/>
    </row>
    <row r="50" spans="1:16">
      <c r="A50" s="136" t="s">
        <v>58</v>
      </c>
      <c r="B50" s="136" t="e">
        <f>NA()</f>
        <v>#N/A</v>
      </c>
      <c r="C50" s="136">
        <f>IF(ISNUMBER('実質公債費比率（分子）の構造'!K$53),'実質公債費比率（分子）の構造'!K$53,NA())</f>
        <v>221</v>
      </c>
      <c r="D50" s="136" t="e">
        <f>NA()</f>
        <v>#N/A</v>
      </c>
      <c r="E50" s="136" t="e">
        <f>NA()</f>
        <v>#N/A</v>
      </c>
      <c r="F50" s="136">
        <f>IF(ISNUMBER('実質公債費比率（分子）の構造'!L$53),'実質公債費比率（分子）の構造'!L$53,NA())</f>
        <v>220</v>
      </c>
      <c r="G50" s="136" t="e">
        <f>NA()</f>
        <v>#N/A</v>
      </c>
      <c r="H50" s="136" t="e">
        <f>NA()</f>
        <v>#N/A</v>
      </c>
      <c r="I50" s="136">
        <f>IF(ISNUMBER('実質公債費比率（分子）の構造'!M$53),'実質公債費比率（分子）の構造'!M$53,NA())</f>
        <v>153</v>
      </c>
      <c r="J50" s="136" t="e">
        <f>NA()</f>
        <v>#N/A</v>
      </c>
      <c r="K50" s="136" t="e">
        <f>NA()</f>
        <v>#N/A</v>
      </c>
      <c r="L50" s="136">
        <f>IF(ISNUMBER('実質公債費比率（分子）の構造'!N$53),'実質公債費比率（分子）の構造'!N$53,NA())</f>
        <v>125</v>
      </c>
      <c r="M50" s="136" t="e">
        <f>NA()</f>
        <v>#N/A</v>
      </c>
      <c r="N50" s="136" t="e">
        <f>NA()</f>
        <v>#N/A</v>
      </c>
      <c r="O50" s="136">
        <f>IF(ISNUMBER('実質公債費比率（分子）の構造'!O$53),'実質公債費比率（分子）の構造'!O$53,NA())</f>
        <v>26</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11179</v>
      </c>
      <c r="E56" s="135"/>
      <c r="F56" s="135"/>
      <c r="G56" s="135">
        <f>'将来負担比率（分子）の構造'!J$51</f>
        <v>11250</v>
      </c>
      <c r="H56" s="135"/>
      <c r="I56" s="135"/>
      <c r="J56" s="135">
        <f>'将来負担比率（分子）の構造'!K$51</f>
        <v>10987</v>
      </c>
      <c r="K56" s="135"/>
      <c r="L56" s="135"/>
      <c r="M56" s="135">
        <f>'将来負担比率（分子）の構造'!L$51</f>
        <v>10913</v>
      </c>
      <c r="N56" s="135"/>
      <c r="O56" s="135"/>
      <c r="P56" s="135">
        <f>'将来負担比率（分子）の構造'!M$51</f>
        <v>10690</v>
      </c>
    </row>
    <row r="57" spans="1:16">
      <c r="A57" s="135" t="s">
        <v>34</v>
      </c>
      <c r="B57" s="135"/>
      <c r="C57" s="135"/>
      <c r="D57" s="135">
        <f>'将来負担比率（分子）の構造'!I$50</f>
        <v>642</v>
      </c>
      <c r="E57" s="135"/>
      <c r="F57" s="135"/>
      <c r="G57" s="135">
        <f>'将来負担比率（分子）の構造'!J$50</f>
        <v>728</v>
      </c>
      <c r="H57" s="135"/>
      <c r="I57" s="135"/>
      <c r="J57" s="135">
        <f>'将来負担比率（分子）の構造'!K$50</f>
        <v>810</v>
      </c>
      <c r="K57" s="135"/>
      <c r="L57" s="135"/>
      <c r="M57" s="135">
        <f>'将来負担比率（分子）の構造'!L$50</f>
        <v>924</v>
      </c>
      <c r="N57" s="135"/>
      <c r="O57" s="135"/>
      <c r="P57" s="135">
        <f>'将来負担比率（分子）の構造'!M$50</f>
        <v>891</v>
      </c>
    </row>
    <row r="58" spans="1:16">
      <c r="A58" s="135" t="s">
        <v>33</v>
      </c>
      <c r="B58" s="135"/>
      <c r="C58" s="135"/>
      <c r="D58" s="135">
        <f>'将来負担比率（分子）の構造'!I$49</f>
        <v>5811</v>
      </c>
      <c r="E58" s="135"/>
      <c r="F58" s="135"/>
      <c r="G58" s="135">
        <f>'将来負担比率（分子）の構造'!J$49</f>
        <v>5882</v>
      </c>
      <c r="H58" s="135"/>
      <c r="I58" s="135"/>
      <c r="J58" s="135">
        <f>'将来負担比率（分子）の構造'!K$49</f>
        <v>6105</v>
      </c>
      <c r="K58" s="135"/>
      <c r="L58" s="135"/>
      <c r="M58" s="135">
        <f>'将来負担比率（分子）の構造'!L$49</f>
        <v>6297</v>
      </c>
      <c r="N58" s="135"/>
      <c r="O58" s="135"/>
      <c r="P58" s="135">
        <f>'将来負担比率（分子）の構造'!M$49</f>
        <v>6024</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v>
      </c>
      <c r="C61" s="135"/>
      <c r="D61" s="135"/>
      <c r="E61" s="135">
        <f>'将来負担比率（分子）の構造'!J$46</f>
        <v>2</v>
      </c>
      <c r="F61" s="135"/>
      <c r="G61" s="135"/>
      <c r="H61" s="135">
        <f>'将来負担比率（分子）の構造'!K$46</f>
        <v>7</v>
      </c>
      <c r="I61" s="135"/>
      <c r="J61" s="135"/>
      <c r="K61" s="135">
        <f>'将来負担比率（分子）の構造'!L$46</f>
        <v>6</v>
      </c>
      <c r="L61" s="135"/>
      <c r="M61" s="135"/>
      <c r="N61" s="135">
        <f>'将来負担比率（分子）の構造'!M$46</f>
        <v>5</v>
      </c>
      <c r="O61" s="135"/>
      <c r="P61" s="135"/>
    </row>
    <row r="62" spans="1:16">
      <c r="A62" s="135" t="s">
        <v>28</v>
      </c>
      <c r="B62" s="135" t="str">
        <f>'将来負担比率（分子）の構造'!I$45</f>
        <v>-</v>
      </c>
      <c r="C62" s="135"/>
      <c r="D62" s="135"/>
      <c r="E62" s="135" t="str">
        <f>'将来負担比率（分子）の構造'!J$45</f>
        <v>-</v>
      </c>
      <c r="F62" s="135"/>
      <c r="G62" s="135"/>
      <c r="H62" s="135" t="str">
        <f>'将来負担比率（分子）の構造'!K$45</f>
        <v>-</v>
      </c>
      <c r="I62" s="135"/>
      <c r="J62" s="135"/>
      <c r="K62" s="135" t="str">
        <f>'将来負担比率（分子）の構造'!L$45</f>
        <v>-</v>
      </c>
      <c r="L62" s="135"/>
      <c r="M62" s="135"/>
      <c r="N62" s="135" t="str">
        <f>'将来負担比率（分子）の構造'!M$45</f>
        <v>-</v>
      </c>
      <c r="O62" s="135"/>
      <c r="P62" s="135"/>
    </row>
    <row r="63" spans="1:16">
      <c r="A63" s="135" t="s">
        <v>27</v>
      </c>
      <c r="B63" s="135">
        <f>'将来負担比率（分子）の構造'!I$44</f>
        <v>1945</v>
      </c>
      <c r="C63" s="135"/>
      <c r="D63" s="135"/>
      <c r="E63" s="135">
        <f>'将来負担比率（分子）の構造'!J$44</f>
        <v>1811</v>
      </c>
      <c r="F63" s="135"/>
      <c r="G63" s="135"/>
      <c r="H63" s="135">
        <f>'将来負担比率（分子）の構造'!K$44</f>
        <v>1649</v>
      </c>
      <c r="I63" s="135"/>
      <c r="J63" s="135"/>
      <c r="K63" s="135">
        <f>'将来負担比率（分子）の構造'!L$44</f>
        <v>1485</v>
      </c>
      <c r="L63" s="135"/>
      <c r="M63" s="135"/>
      <c r="N63" s="135">
        <f>'将来負担比率（分子）の構造'!M$44</f>
        <v>1318</v>
      </c>
      <c r="O63" s="135"/>
      <c r="P63" s="135"/>
    </row>
    <row r="64" spans="1:16">
      <c r="A64" s="135" t="s">
        <v>26</v>
      </c>
      <c r="B64" s="135">
        <f>'将来負担比率（分子）の構造'!I$43</f>
        <v>3078</v>
      </c>
      <c r="C64" s="135"/>
      <c r="D64" s="135"/>
      <c r="E64" s="135">
        <f>'将来負担比率（分子）の構造'!J$43</f>
        <v>2909</v>
      </c>
      <c r="F64" s="135"/>
      <c r="G64" s="135"/>
      <c r="H64" s="135">
        <f>'将来負担比率（分子）の構造'!K$43</f>
        <v>2745</v>
      </c>
      <c r="I64" s="135"/>
      <c r="J64" s="135"/>
      <c r="K64" s="135">
        <f>'将来負担比率（分子）の構造'!L$43</f>
        <v>2552</v>
      </c>
      <c r="L64" s="135"/>
      <c r="M64" s="135"/>
      <c r="N64" s="135">
        <f>'将来負担比率（分子）の構造'!M$43</f>
        <v>2382</v>
      </c>
      <c r="O64" s="135"/>
      <c r="P64" s="135"/>
    </row>
    <row r="65" spans="1:16">
      <c r="A65" s="135" t="s">
        <v>25</v>
      </c>
      <c r="B65" s="135">
        <f>'将来負担比率（分子）の構造'!I$42</f>
        <v>134</v>
      </c>
      <c r="C65" s="135"/>
      <c r="D65" s="135"/>
      <c r="E65" s="135">
        <f>'将来負担比率（分子）の構造'!J$42</f>
        <v>57</v>
      </c>
      <c r="F65" s="135"/>
      <c r="G65" s="135"/>
      <c r="H65" s="135">
        <f>'将来負担比率（分子）の構造'!K$42</f>
        <v>49</v>
      </c>
      <c r="I65" s="135"/>
      <c r="J65" s="135"/>
      <c r="K65" s="135">
        <f>'将来負担比率（分子）の構造'!L$42</f>
        <v>22</v>
      </c>
      <c r="L65" s="135"/>
      <c r="M65" s="135"/>
      <c r="N65" s="135">
        <f>'将来負担比率（分子）の構造'!M$42</f>
        <v>765</v>
      </c>
      <c r="O65" s="135"/>
      <c r="P65" s="135"/>
    </row>
    <row r="66" spans="1:16">
      <c r="A66" s="135" t="s">
        <v>24</v>
      </c>
      <c r="B66" s="135">
        <f>'将来負担比率（分子）の構造'!I$41</f>
        <v>7219</v>
      </c>
      <c r="C66" s="135"/>
      <c r="D66" s="135"/>
      <c r="E66" s="135">
        <f>'将来負担比率（分子）の構造'!J$41</f>
        <v>6994</v>
      </c>
      <c r="F66" s="135"/>
      <c r="G66" s="135"/>
      <c r="H66" s="135">
        <f>'将来負担比率（分子）の構造'!K$41</f>
        <v>7171</v>
      </c>
      <c r="I66" s="135"/>
      <c r="J66" s="135"/>
      <c r="K66" s="135">
        <f>'将来負担比率（分子）の構造'!L$41</f>
        <v>7095</v>
      </c>
      <c r="L66" s="135"/>
      <c r="M66" s="135"/>
      <c r="N66" s="135">
        <f>'将来負担比率（分子）の構造'!M$41</f>
        <v>7363</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3"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3647266</v>
      </c>
      <c r="S5" s="583"/>
      <c r="T5" s="583"/>
      <c r="U5" s="583"/>
      <c r="V5" s="583"/>
      <c r="W5" s="583"/>
      <c r="X5" s="583"/>
      <c r="Y5" s="584"/>
      <c r="Z5" s="585">
        <v>33.9</v>
      </c>
      <c r="AA5" s="585"/>
      <c r="AB5" s="585"/>
      <c r="AC5" s="585"/>
      <c r="AD5" s="586">
        <v>3499529</v>
      </c>
      <c r="AE5" s="586"/>
      <c r="AF5" s="586"/>
      <c r="AG5" s="586"/>
      <c r="AH5" s="586"/>
      <c r="AI5" s="586"/>
      <c r="AJ5" s="586"/>
      <c r="AK5" s="586"/>
      <c r="AL5" s="587">
        <v>56.7</v>
      </c>
      <c r="AM5" s="588"/>
      <c r="AN5" s="588"/>
      <c r="AO5" s="589"/>
      <c r="AP5" s="579" t="s">
        <v>207</v>
      </c>
      <c r="AQ5" s="580"/>
      <c r="AR5" s="580"/>
      <c r="AS5" s="580"/>
      <c r="AT5" s="580"/>
      <c r="AU5" s="580"/>
      <c r="AV5" s="580"/>
      <c r="AW5" s="580"/>
      <c r="AX5" s="580"/>
      <c r="AY5" s="580"/>
      <c r="AZ5" s="580"/>
      <c r="BA5" s="580"/>
      <c r="BB5" s="580"/>
      <c r="BC5" s="580"/>
      <c r="BD5" s="580"/>
      <c r="BE5" s="580"/>
      <c r="BF5" s="581"/>
      <c r="BG5" s="593">
        <v>3499529</v>
      </c>
      <c r="BH5" s="594"/>
      <c r="BI5" s="594"/>
      <c r="BJ5" s="594"/>
      <c r="BK5" s="594"/>
      <c r="BL5" s="594"/>
      <c r="BM5" s="594"/>
      <c r="BN5" s="595"/>
      <c r="BO5" s="596">
        <v>95.9</v>
      </c>
      <c r="BP5" s="596"/>
      <c r="BQ5" s="596"/>
      <c r="BR5" s="596"/>
      <c r="BS5" s="597">
        <v>13590</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96253</v>
      </c>
      <c r="S6" s="594"/>
      <c r="T6" s="594"/>
      <c r="U6" s="594"/>
      <c r="V6" s="594"/>
      <c r="W6" s="594"/>
      <c r="X6" s="594"/>
      <c r="Y6" s="595"/>
      <c r="Z6" s="596">
        <v>0.9</v>
      </c>
      <c r="AA6" s="596"/>
      <c r="AB6" s="596"/>
      <c r="AC6" s="596"/>
      <c r="AD6" s="597">
        <v>96253</v>
      </c>
      <c r="AE6" s="597"/>
      <c r="AF6" s="597"/>
      <c r="AG6" s="597"/>
      <c r="AH6" s="597"/>
      <c r="AI6" s="597"/>
      <c r="AJ6" s="597"/>
      <c r="AK6" s="597"/>
      <c r="AL6" s="598">
        <v>1.6</v>
      </c>
      <c r="AM6" s="599"/>
      <c r="AN6" s="599"/>
      <c r="AO6" s="600"/>
      <c r="AP6" s="590" t="s">
        <v>212</v>
      </c>
      <c r="AQ6" s="591"/>
      <c r="AR6" s="591"/>
      <c r="AS6" s="591"/>
      <c r="AT6" s="591"/>
      <c r="AU6" s="591"/>
      <c r="AV6" s="591"/>
      <c r="AW6" s="591"/>
      <c r="AX6" s="591"/>
      <c r="AY6" s="591"/>
      <c r="AZ6" s="591"/>
      <c r="BA6" s="591"/>
      <c r="BB6" s="591"/>
      <c r="BC6" s="591"/>
      <c r="BD6" s="591"/>
      <c r="BE6" s="591"/>
      <c r="BF6" s="592"/>
      <c r="BG6" s="593">
        <v>3499529</v>
      </c>
      <c r="BH6" s="594"/>
      <c r="BI6" s="594"/>
      <c r="BJ6" s="594"/>
      <c r="BK6" s="594"/>
      <c r="BL6" s="594"/>
      <c r="BM6" s="594"/>
      <c r="BN6" s="595"/>
      <c r="BO6" s="596">
        <v>95.9</v>
      </c>
      <c r="BP6" s="596"/>
      <c r="BQ6" s="596"/>
      <c r="BR6" s="596"/>
      <c r="BS6" s="597">
        <v>13590</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155358</v>
      </c>
      <c r="CS6" s="594"/>
      <c r="CT6" s="594"/>
      <c r="CU6" s="594"/>
      <c r="CV6" s="594"/>
      <c r="CW6" s="594"/>
      <c r="CX6" s="594"/>
      <c r="CY6" s="595"/>
      <c r="CZ6" s="596">
        <v>1.5</v>
      </c>
      <c r="DA6" s="596"/>
      <c r="DB6" s="596"/>
      <c r="DC6" s="596"/>
      <c r="DD6" s="602" t="s">
        <v>214</v>
      </c>
      <c r="DE6" s="594"/>
      <c r="DF6" s="594"/>
      <c r="DG6" s="594"/>
      <c r="DH6" s="594"/>
      <c r="DI6" s="594"/>
      <c r="DJ6" s="594"/>
      <c r="DK6" s="594"/>
      <c r="DL6" s="594"/>
      <c r="DM6" s="594"/>
      <c r="DN6" s="594"/>
      <c r="DO6" s="594"/>
      <c r="DP6" s="595"/>
      <c r="DQ6" s="602">
        <v>155358</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13376</v>
      </c>
      <c r="S7" s="594"/>
      <c r="T7" s="594"/>
      <c r="U7" s="594"/>
      <c r="V7" s="594"/>
      <c r="W7" s="594"/>
      <c r="X7" s="594"/>
      <c r="Y7" s="595"/>
      <c r="Z7" s="596">
        <v>0.1</v>
      </c>
      <c r="AA7" s="596"/>
      <c r="AB7" s="596"/>
      <c r="AC7" s="596"/>
      <c r="AD7" s="597">
        <v>13376</v>
      </c>
      <c r="AE7" s="597"/>
      <c r="AF7" s="597"/>
      <c r="AG7" s="597"/>
      <c r="AH7" s="597"/>
      <c r="AI7" s="597"/>
      <c r="AJ7" s="597"/>
      <c r="AK7" s="597"/>
      <c r="AL7" s="598">
        <v>0.2</v>
      </c>
      <c r="AM7" s="599"/>
      <c r="AN7" s="599"/>
      <c r="AO7" s="600"/>
      <c r="AP7" s="590" t="s">
        <v>216</v>
      </c>
      <c r="AQ7" s="591"/>
      <c r="AR7" s="591"/>
      <c r="AS7" s="591"/>
      <c r="AT7" s="591"/>
      <c r="AU7" s="591"/>
      <c r="AV7" s="591"/>
      <c r="AW7" s="591"/>
      <c r="AX7" s="591"/>
      <c r="AY7" s="591"/>
      <c r="AZ7" s="591"/>
      <c r="BA7" s="591"/>
      <c r="BB7" s="591"/>
      <c r="BC7" s="591"/>
      <c r="BD7" s="591"/>
      <c r="BE7" s="591"/>
      <c r="BF7" s="592"/>
      <c r="BG7" s="593">
        <v>1832672</v>
      </c>
      <c r="BH7" s="594"/>
      <c r="BI7" s="594"/>
      <c r="BJ7" s="594"/>
      <c r="BK7" s="594"/>
      <c r="BL7" s="594"/>
      <c r="BM7" s="594"/>
      <c r="BN7" s="595"/>
      <c r="BO7" s="596">
        <v>50.2</v>
      </c>
      <c r="BP7" s="596"/>
      <c r="BQ7" s="596"/>
      <c r="BR7" s="596"/>
      <c r="BS7" s="597">
        <v>13590</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1414487</v>
      </c>
      <c r="CS7" s="594"/>
      <c r="CT7" s="594"/>
      <c r="CU7" s="594"/>
      <c r="CV7" s="594"/>
      <c r="CW7" s="594"/>
      <c r="CX7" s="594"/>
      <c r="CY7" s="595"/>
      <c r="CZ7" s="596">
        <v>14.1</v>
      </c>
      <c r="DA7" s="596"/>
      <c r="DB7" s="596"/>
      <c r="DC7" s="596"/>
      <c r="DD7" s="602">
        <v>36481</v>
      </c>
      <c r="DE7" s="594"/>
      <c r="DF7" s="594"/>
      <c r="DG7" s="594"/>
      <c r="DH7" s="594"/>
      <c r="DI7" s="594"/>
      <c r="DJ7" s="594"/>
      <c r="DK7" s="594"/>
      <c r="DL7" s="594"/>
      <c r="DM7" s="594"/>
      <c r="DN7" s="594"/>
      <c r="DO7" s="594"/>
      <c r="DP7" s="595"/>
      <c r="DQ7" s="602">
        <v>1217993</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49306</v>
      </c>
      <c r="S8" s="594"/>
      <c r="T8" s="594"/>
      <c r="U8" s="594"/>
      <c r="V8" s="594"/>
      <c r="W8" s="594"/>
      <c r="X8" s="594"/>
      <c r="Y8" s="595"/>
      <c r="Z8" s="596">
        <v>0.5</v>
      </c>
      <c r="AA8" s="596"/>
      <c r="AB8" s="596"/>
      <c r="AC8" s="596"/>
      <c r="AD8" s="597">
        <v>49306</v>
      </c>
      <c r="AE8" s="597"/>
      <c r="AF8" s="597"/>
      <c r="AG8" s="597"/>
      <c r="AH8" s="597"/>
      <c r="AI8" s="597"/>
      <c r="AJ8" s="597"/>
      <c r="AK8" s="597"/>
      <c r="AL8" s="598">
        <v>0.8</v>
      </c>
      <c r="AM8" s="599"/>
      <c r="AN8" s="599"/>
      <c r="AO8" s="600"/>
      <c r="AP8" s="590" t="s">
        <v>219</v>
      </c>
      <c r="AQ8" s="591"/>
      <c r="AR8" s="591"/>
      <c r="AS8" s="591"/>
      <c r="AT8" s="591"/>
      <c r="AU8" s="591"/>
      <c r="AV8" s="591"/>
      <c r="AW8" s="591"/>
      <c r="AX8" s="591"/>
      <c r="AY8" s="591"/>
      <c r="AZ8" s="591"/>
      <c r="BA8" s="591"/>
      <c r="BB8" s="591"/>
      <c r="BC8" s="591"/>
      <c r="BD8" s="591"/>
      <c r="BE8" s="591"/>
      <c r="BF8" s="592"/>
      <c r="BG8" s="593">
        <v>51306</v>
      </c>
      <c r="BH8" s="594"/>
      <c r="BI8" s="594"/>
      <c r="BJ8" s="594"/>
      <c r="BK8" s="594"/>
      <c r="BL8" s="594"/>
      <c r="BM8" s="594"/>
      <c r="BN8" s="595"/>
      <c r="BO8" s="596">
        <v>1.4</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2723480</v>
      </c>
      <c r="CS8" s="594"/>
      <c r="CT8" s="594"/>
      <c r="CU8" s="594"/>
      <c r="CV8" s="594"/>
      <c r="CW8" s="594"/>
      <c r="CX8" s="594"/>
      <c r="CY8" s="595"/>
      <c r="CZ8" s="596">
        <v>27.1</v>
      </c>
      <c r="DA8" s="596"/>
      <c r="DB8" s="596"/>
      <c r="DC8" s="596"/>
      <c r="DD8" s="602" t="s">
        <v>214</v>
      </c>
      <c r="DE8" s="594"/>
      <c r="DF8" s="594"/>
      <c r="DG8" s="594"/>
      <c r="DH8" s="594"/>
      <c r="DI8" s="594"/>
      <c r="DJ8" s="594"/>
      <c r="DK8" s="594"/>
      <c r="DL8" s="594"/>
      <c r="DM8" s="594"/>
      <c r="DN8" s="594"/>
      <c r="DO8" s="594"/>
      <c r="DP8" s="595"/>
      <c r="DQ8" s="602">
        <v>1432505</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26791</v>
      </c>
      <c r="S9" s="594"/>
      <c r="T9" s="594"/>
      <c r="U9" s="594"/>
      <c r="V9" s="594"/>
      <c r="W9" s="594"/>
      <c r="X9" s="594"/>
      <c r="Y9" s="595"/>
      <c r="Z9" s="596">
        <v>0.2</v>
      </c>
      <c r="AA9" s="596"/>
      <c r="AB9" s="596"/>
      <c r="AC9" s="596"/>
      <c r="AD9" s="597">
        <v>26791</v>
      </c>
      <c r="AE9" s="597"/>
      <c r="AF9" s="597"/>
      <c r="AG9" s="597"/>
      <c r="AH9" s="597"/>
      <c r="AI9" s="597"/>
      <c r="AJ9" s="597"/>
      <c r="AK9" s="597"/>
      <c r="AL9" s="598">
        <v>0.4</v>
      </c>
      <c r="AM9" s="599"/>
      <c r="AN9" s="599"/>
      <c r="AO9" s="600"/>
      <c r="AP9" s="590" t="s">
        <v>223</v>
      </c>
      <c r="AQ9" s="591"/>
      <c r="AR9" s="591"/>
      <c r="AS9" s="591"/>
      <c r="AT9" s="591"/>
      <c r="AU9" s="591"/>
      <c r="AV9" s="591"/>
      <c r="AW9" s="591"/>
      <c r="AX9" s="591"/>
      <c r="AY9" s="591"/>
      <c r="AZ9" s="591"/>
      <c r="BA9" s="591"/>
      <c r="BB9" s="591"/>
      <c r="BC9" s="591"/>
      <c r="BD9" s="591"/>
      <c r="BE9" s="591"/>
      <c r="BF9" s="592"/>
      <c r="BG9" s="593">
        <v>1634639</v>
      </c>
      <c r="BH9" s="594"/>
      <c r="BI9" s="594"/>
      <c r="BJ9" s="594"/>
      <c r="BK9" s="594"/>
      <c r="BL9" s="594"/>
      <c r="BM9" s="594"/>
      <c r="BN9" s="595"/>
      <c r="BO9" s="596">
        <v>44.8</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997239</v>
      </c>
      <c r="CS9" s="594"/>
      <c r="CT9" s="594"/>
      <c r="CU9" s="594"/>
      <c r="CV9" s="594"/>
      <c r="CW9" s="594"/>
      <c r="CX9" s="594"/>
      <c r="CY9" s="595"/>
      <c r="CZ9" s="596">
        <v>9.9</v>
      </c>
      <c r="DA9" s="596"/>
      <c r="DB9" s="596"/>
      <c r="DC9" s="596"/>
      <c r="DD9" s="602">
        <v>4320</v>
      </c>
      <c r="DE9" s="594"/>
      <c r="DF9" s="594"/>
      <c r="DG9" s="594"/>
      <c r="DH9" s="594"/>
      <c r="DI9" s="594"/>
      <c r="DJ9" s="594"/>
      <c r="DK9" s="594"/>
      <c r="DL9" s="594"/>
      <c r="DM9" s="594"/>
      <c r="DN9" s="594"/>
      <c r="DO9" s="594"/>
      <c r="DP9" s="595"/>
      <c r="DQ9" s="602">
        <v>935029</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283470</v>
      </c>
      <c r="S10" s="594"/>
      <c r="T10" s="594"/>
      <c r="U10" s="594"/>
      <c r="V10" s="594"/>
      <c r="W10" s="594"/>
      <c r="X10" s="594"/>
      <c r="Y10" s="595"/>
      <c r="Z10" s="596">
        <v>2.6</v>
      </c>
      <c r="AA10" s="596"/>
      <c r="AB10" s="596"/>
      <c r="AC10" s="596"/>
      <c r="AD10" s="597">
        <v>283470</v>
      </c>
      <c r="AE10" s="597"/>
      <c r="AF10" s="597"/>
      <c r="AG10" s="597"/>
      <c r="AH10" s="597"/>
      <c r="AI10" s="597"/>
      <c r="AJ10" s="597"/>
      <c r="AK10" s="597"/>
      <c r="AL10" s="598">
        <v>4.5999999999999996</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59306</v>
      </c>
      <c r="BH10" s="594"/>
      <c r="BI10" s="594"/>
      <c r="BJ10" s="594"/>
      <c r="BK10" s="594"/>
      <c r="BL10" s="594"/>
      <c r="BM10" s="594"/>
      <c r="BN10" s="595"/>
      <c r="BO10" s="596">
        <v>1.6</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17032</v>
      </c>
      <c r="CS10" s="594"/>
      <c r="CT10" s="594"/>
      <c r="CU10" s="594"/>
      <c r="CV10" s="594"/>
      <c r="CW10" s="594"/>
      <c r="CX10" s="594"/>
      <c r="CY10" s="595"/>
      <c r="CZ10" s="596">
        <v>0.2</v>
      </c>
      <c r="DA10" s="596"/>
      <c r="DB10" s="596"/>
      <c r="DC10" s="596"/>
      <c r="DD10" s="602" t="s">
        <v>220</v>
      </c>
      <c r="DE10" s="594"/>
      <c r="DF10" s="594"/>
      <c r="DG10" s="594"/>
      <c r="DH10" s="594"/>
      <c r="DI10" s="594"/>
      <c r="DJ10" s="594"/>
      <c r="DK10" s="594"/>
      <c r="DL10" s="594"/>
      <c r="DM10" s="594"/>
      <c r="DN10" s="594"/>
      <c r="DO10" s="594"/>
      <c r="DP10" s="595"/>
      <c r="DQ10" s="602">
        <v>12614</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v>59900</v>
      </c>
      <c r="S11" s="594"/>
      <c r="T11" s="594"/>
      <c r="U11" s="594"/>
      <c r="V11" s="594"/>
      <c r="W11" s="594"/>
      <c r="X11" s="594"/>
      <c r="Y11" s="595"/>
      <c r="Z11" s="596">
        <v>0.6</v>
      </c>
      <c r="AA11" s="596"/>
      <c r="AB11" s="596"/>
      <c r="AC11" s="596"/>
      <c r="AD11" s="597">
        <v>59900</v>
      </c>
      <c r="AE11" s="597"/>
      <c r="AF11" s="597"/>
      <c r="AG11" s="597"/>
      <c r="AH11" s="597"/>
      <c r="AI11" s="597"/>
      <c r="AJ11" s="597"/>
      <c r="AK11" s="597"/>
      <c r="AL11" s="598">
        <v>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87421</v>
      </c>
      <c r="BH11" s="594"/>
      <c r="BI11" s="594"/>
      <c r="BJ11" s="594"/>
      <c r="BK11" s="594"/>
      <c r="BL11" s="594"/>
      <c r="BM11" s="594"/>
      <c r="BN11" s="595"/>
      <c r="BO11" s="596">
        <v>2.4</v>
      </c>
      <c r="BP11" s="596"/>
      <c r="BQ11" s="596"/>
      <c r="BR11" s="596"/>
      <c r="BS11" s="602">
        <v>13590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194629</v>
      </c>
      <c r="CS11" s="594"/>
      <c r="CT11" s="594"/>
      <c r="CU11" s="594"/>
      <c r="CV11" s="594"/>
      <c r="CW11" s="594"/>
      <c r="CX11" s="594"/>
      <c r="CY11" s="595"/>
      <c r="CZ11" s="596">
        <v>1.9</v>
      </c>
      <c r="DA11" s="596"/>
      <c r="DB11" s="596"/>
      <c r="DC11" s="596"/>
      <c r="DD11" s="602">
        <v>54642</v>
      </c>
      <c r="DE11" s="594"/>
      <c r="DF11" s="594"/>
      <c r="DG11" s="594"/>
      <c r="DH11" s="594"/>
      <c r="DI11" s="594"/>
      <c r="DJ11" s="594"/>
      <c r="DK11" s="594"/>
      <c r="DL11" s="594"/>
      <c r="DM11" s="594"/>
      <c r="DN11" s="594"/>
      <c r="DO11" s="594"/>
      <c r="DP11" s="595"/>
      <c r="DQ11" s="602">
        <v>101404</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1460734</v>
      </c>
      <c r="BH12" s="594"/>
      <c r="BI12" s="594"/>
      <c r="BJ12" s="594"/>
      <c r="BK12" s="594"/>
      <c r="BL12" s="594"/>
      <c r="BM12" s="594"/>
      <c r="BN12" s="595"/>
      <c r="BO12" s="596">
        <v>40.1</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41132</v>
      </c>
      <c r="CS12" s="594"/>
      <c r="CT12" s="594"/>
      <c r="CU12" s="594"/>
      <c r="CV12" s="594"/>
      <c r="CW12" s="594"/>
      <c r="CX12" s="594"/>
      <c r="CY12" s="595"/>
      <c r="CZ12" s="596">
        <v>0.4</v>
      </c>
      <c r="DA12" s="596"/>
      <c r="DB12" s="596"/>
      <c r="DC12" s="596"/>
      <c r="DD12" s="602">
        <v>1080</v>
      </c>
      <c r="DE12" s="594"/>
      <c r="DF12" s="594"/>
      <c r="DG12" s="594"/>
      <c r="DH12" s="594"/>
      <c r="DI12" s="594"/>
      <c r="DJ12" s="594"/>
      <c r="DK12" s="594"/>
      <c r="DL12" s="594"/>
      <c r="DM12" s="594"/>
      <c r="DN12" s="594"/>
      <c r="DO12" s="594"/>
      <c r="DP12" s="595"/>
      <c r="DQ12" s="602">
        <v>24125</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16864</v>
      </c>
      <c r="S13" s="594"/>
      <c r="T13" s="594"/>
      <c r="U13" s="594"/>
      <c r="V13" s="594"/>
      <c r="W13" s="594"/>
      <c r="X13" s="594"/>
      <c r="Y13" s="595"/>
      <c r="Z13" s="596">
        <v>0.2</v>
      </c>
      <c r="AA13" s="596"/>
      <c r="AB13" s="596"/>
      <c r="AC13" s="596"/>
      <c r="AD13" s="597">
        <v>16864</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1457748</v>
      </c>
      <c r="BH13" s="594"/>
      <c r="BI13" s="594"/>
      <c r="BJ13" s="594"/>
      <c r="BK13" s="594"/>
      <c r="BL13" s="594"/>
      <c r="BM13" s="594"/>
      <c r="BN13" s="595"/>
      <c r="BO13" s="596">
        <v>40</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1058106</v>
      </c>
      <c r="CS13" s="594"/>
      <c r="CT13" s="594"/>
      <c r="CU13" s="594"/>
      <c r="CV13" s="594"/>
      <c r="CW13" s="594"/>
      <c r="CX13" s="594"/>
      <c r="CY13" s="595"/>
      <c r="CZ13" s="596">
        <v>10.5</v>
      </c>
      <c r="DA13" s="596"/>
      <c r="DB13" s="596"/>
      <c r="DC13" s="596"/>
      <c r="DD13" s="602">
        <v>349508</v>
      </c>
      <c r="DE13" s="594"/>
      <c r="DF13" s="594"/>
      <c r="DG13" s="594"/>
      <c r="DH13" s="594"/>
      <c r="DI13" s="594"/>
      <c r="DJ13" s="594"/>
      <c r="DK13" s="594"/>
      <c r="DL13" s="594"/>
      <c r="DM13" s="594"/>
      <c r="DN13" s="594"/>
      <c r="DO13" s="594"/>
      <c r="DP13" s="595"/>
      <c r="DQ13" s="602">
        <v>762313</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46392</v>
      </c>
      <c r="BH14" s="594"/>
      <c r="BI14" s="594"/>
      <c r="BJ14" s="594"/>
      <c r="BK14" s="594"/>
      <c r="BL14" s="594"/>
      <c r="BM14" s="594"/>
      <c r="BN14" s="595"/>
      <c r="BO14" s="596">
        <v>1.3</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607448</v>
      </c>
      <c r="CS14" s="594"/>
      <c r="CT14" s="594"/>
      <c r="CU14" s="594"/>
      <c r="CV14" s="594"/>
      <c r="CW14" s="594"/>
      <c r="CX14" s="594"/>
      <c r="CY14" s="595"/>
      <c r="CZ14" s="596">
        <v>6</v>
      </c>
      <c r="DA14" s="596"/>
      <c r="DB14" s="596"/>
      <c r="DC14" s="596"/>
      <c r="DD14" s="602">
        <v>163531</v>
      </c>
      <c r="DE14" s="594"/>
      <c r="DF14" s="594"/>
      <c r="DG14" s="594"/>
      <c r="DH14" s="594"/>
      <c r="DI14" s="594"/>
      <c r="DJ14" s="594"/>
      <c r="DK14" s="594"/>
      <c r="DL14" s="594"/>
      <c r="DM14" s="594"/>
      <c r="DN14" s="594"/>
      <c r="DO14" s="594"/>
      <c r="DP14" s="595"/>
      <c r="DQ14" s="602">
        <v>435995</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30384</v>
      </c>
      <c r="S15" s="594"/>
      <c r="T15" s="594"/>
      <c r="U15" s="594"/>
      <c r="V15" s="594"/>
      <c r="W15" s="594"/>
      <c r="X15" s="594"/>
      <c r="Y15" s="595"/>
      <c r="Z15" s="596">
        <v>0.3</v>
      </c>
      <c r="AA15" s="596"/>
      <c r="AB15" s="596"/>
      <c r="AC15" s="596"/>
      <c r="AD15" s="597">
        <v>30384</v>
      </c>
      <c r="AE15" s="597"/>
      <c r="AF15" s="597"/>
      <c r="AG15" s="597"/>
      <c r="AH15" s="597"/>
      <c r="AI15" s="597"/>
      <c r="AJ15" s="597"/>
      <c r="AK15" s="597"/>
      <c r="AL15" s="598">
        <v>0.5</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159731</v>
      </c>
      <c r="BH15" s="594"/>
      <c r="BI15" s="594"/>
      <c r="BJ15" s="594"/>
      <c r="BK15" s="594"/>
      <c r="BL15" s="594"/>
      <c r="BM15" s="594"/>
      <c r="BN15" s="595"/>
      <c r="BO15" s="596">
        <v>4.4000000000000004</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2000097</v>
      </c>
      <c r="CS15" s="594"/>
      <c r="CT15" s="594"/>
      <c r="CU15" s="594"/>
      <c r="CV15" s="594"/>
      <c r="CW15" s="594"/>
      <c r="CX15" s="594"/>
      <c r="CY15" s="595"/>
      <c r="CZ15" s="596">
        <v>19.899999999999999</v>
      </c>
      <c r="DA15" s="596"/>
      <c r="DB15" s="596"/>
      <c r="DC15" s="596"/>
      <c r="DD15" s="602">
        <v>759409</v>
      </c>
      <c r="DE15" s="594"/>
      <c r="DF15" s="594"/>
      <c r="DG15" s="594"/>
      <c r="DH15" s="594"/>
      <c r="DI15" s="594"/>
      <c r="DJ15" s="594"/>
      <c r="DK15" s="594"/>
      <c r="DL15" s="594"/>
      <c r="DM15" s="594"/>
      <c r="DN15" s="594"/>
      <c r="DO15" s="594"/>
      <c r="DP15" s="595"/>
      <c r="DQ15" s="602">
        <v>1240376</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2179629</v>
      </c>
      <c r="S16" s="594"/>
      <c r="T16" s="594"/>
      <c r="U16" s="594"/>
      <c r="V16" s="594"/>
      <c r="W16" s="594"/>
      <c r="X16" s="594"/>
      <c r="Y16" s="595"/>
      <c r="Z16" s="596">
        <v>20.3</v>
      </c>
      <c r="AA16" s="596"/>
      <c r="AB16" s="596"/>
      <c r="AC16" s="596"/>
      <c r="AD16" s="597">
        <v>2002528</v>
      </c>
      <c r="AE16" s="597"/>
      <c r="AF16" s="597"/>
      <c r="AG16" s="597"/>
      <c r="AH16" s="597"/>
      <c r="AI16" s="597"/>
      <c r="AJ16" s="597"/>
      <c r="AK16" s="597"/>
      <c r="AL16" s="598">
        <v>32.5</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127155</v>
      </c>
      <c r="CS16" s="594"/>
      <c r="CT16" s="594"/>
      <c r="CU16" s="594"/>
      <c r="CV16" s="594"/>
      <c r="CW16" s="594"/>
      <c r="CX16" s="594"/>
      <c r="CY16" s="595"/>
      <c r="CZ16" s="596">
        <v>1.3</v>
      </c>
      <c r="DA16" s="596"/>
      <c r="DB16" s="596"/>
      <c r="DC16" s="596"/>
      <c r="DD16" s="602" t="s">
        <v>220</v>
      </c>
      <c r="DE16" s="594"/>
      <c r="DF16" s="594"/>
      <c r="DG16" s="594"/>
      <c r="DH16" s="594"/>
      <c r="DI16" s="594"/>
      <c r="DJ16" s="594"/>
      <c r="DK16" s="594"/>
      <c r="DL16" s="594"/>
      <c r="DM16" s="594"/>
      <c r="DN16" s="594"/>
      <c r="DO16" s="594"/>
      <c r="DP16" s="595"/>
      <c r="DQ16" s="602">
        <v>53424</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2002528</v>
      </c>
      <c r="S17" s="594"/>
      <c r="T17" s="594"/>
      <c r="U17" s="594"/>
      <c r="V17" s="594"/>
      <c r="W17" s="594"/>
      <c r="X17" s="594"/>
      <c r="Y17" s="595"/>
      <c r="Z17" s="596">
        <v>18.600000000000001</v>
      </c>
      <c r="AA17" s="596"/>
      <c r="AB17" s="596"/>
      <c r="AC17" s="596"/>
      <c r="AD17" s="597">
        <v>2002528</v>
      </c>
      <c r="AE17" s="597"/>
      <c r="AF17" s="597"/>
      <c r="AG17" s="597"/>
      <c r="AH17" s="597"/>
      <c r="AI17" s="597"/>
      <c r="AJ17" s="597"/>
      <c r="AK17" s="597"/>
      <c r="AL17" s="598">
        <v>32.5</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713484</v>
      </c>
      <c r="CS17" s="594"/>
      <c r="CT17" s="594"/>
      <c r="CU17" s="594"/>
      <c r="CV17" s="594"/>
      <c r="CW17" s="594"/>
      <c r="CX17" s="594"/>
      <c r="CY17" s="595"/>
      <c r="CZ17" s="596">
        <v>7.1</v>
      </c>
      <c r="DA17" s="596"/>
      <c r="DB17" s="596"/>
      <c r="DC17" s="596"/>
      <c r="DD17" s="602" t="s">
        <v>220</v>
      </c>
      <c r="DE17" s="594"/>
      <c r="DF17" s="594"/>
      <c r="DG17" s="594"/>
      <c r="DH17" s="594"/>
      <c r="DI17" s="594"/>
      <c r="DJ17" s="594"/>
      <c r="DK17" s="594"/>
      <c r="DL17" s="594"/>
      <c r="DM17" s="594"/>
      <c r="DN17" s="594"/>
      <c r="DO17" s="594"/>
      <c r="DP17" s="595"/>
      <c r="DQ17" s="602">
        <v>713484</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177100</v>
      </c>
      <c r="S18" s="594"/>
      <c r="T18" s="594"/>
      <c r="U18" s="594"/>
      <c r="V18" s="594"/>
      <c r="W18" s="594"/>
      <c r="X18" s="594"/>
      <c r="Y18" s="595"/>
      <c r="Z18" s="596">
        <v>1.6</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147737</v>
      </c>
      <c r="BH19" s="594"/>
      <c r="BI19" s="594"/>
      <c r="BJ19" s="594"/>
      <c r="BK19" s="594"/>
      <c r="BL19" s="594"/>
      <c r="BM19" s="594"/>
      <c r="BN19" s="595"/>
      <c r="BO19" s="596">
        <v>4.0999999999999996</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6403239</v>
      </c>
      <c r="S20" s="594"/>
      <c r="T20" s="594"/>
      <c r="U20" s="594"/>
      <c r="V20" s="594"/>
      <c r="W20" s="594"/>
      <c r="X20" s="594"/>
      <c r="Y20" s="595"/>
      <c r="Z20" s="596">
        <v>59.6</v>
      </c>
      <c r="AA20" s="596"/>
      <c r="AB20" s="596"/>
      <c r="AC20" s="596"/>
      <c r="AD20" s="597">
        <v>6078401</v>
      </c>
      <c r="AE20" s="597"/>
      <c r="AF20" s="597"/>
      <c r="AG20" s="597"/>
      <c r="AH20" s="597"/>
      <c r="AI20" s="597"/>
      <c r="AJ20" s="597"/>
      <c r="AK20" s="597"/>
      <c r="AL20" s="598">
        <v>98.5</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147737</v>
      </c>
      <c r="BH20" s="594"/>
      <c r="BI20" s="594"/>
      <c r="BJ20" s="594"/>
      <c r="BK20" s="594"/>
      <c r="BL20" s="594"/>
      <c r="BM20" s="594"/>
      <c r="BN20" s="595"/>
      <c r="BO20" s="596">
        <v>4.0999999999999996</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10049647</v>
      </c>
      <c r="CS20" s="594"/>
      <c r="CT20" s="594"/>
      <c r="CU20" s="594"/>
      <c r="CV20" s="594"/>
      <c r="CW20" s="594"/>
      <c r="CX20" s="594"/>
      <c r="CY20" s="595"/>
      <c r="CZ20" s="596">
        <v>100</v>
      </c>
      <c r="DA20" s="596"/>
      <c r="DB20" s="596"/>
      <c r="DC20" s="596"/>
      <c r="DD20" s="602">
        <v>1368971</v>
      </c>
      <c r="DE20" s="594"/>
      <c r="DF20" s="594"/>
      <c r="DG20" s="594"/>
      <c r="DH20" s="594"/>
      <c r="DI20" s="594"/>
      <c r="DJ20" s="594"/>
      <c r="DK20" s="594"/>
      <c r="DL20" s="594"/>
      <c r="DM20" s="594"/>
      <c r="DN20" s="594"/>
      <c r="DO20" s="594"/>
      <c r="DP20" s="595"/>
      <c r="DQ20" s="602">
        <v>7084620</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4196</v>
      </c>
      <c r="S21" s="594"/>
      <c r="T21" s="594"/>
      <c r="U21" s="594"/>
      <c r="V21" s="594"/>
      <c r="W21" s="594"/>
      <c r="X21" s="594"/>
      <c r="Y21" s="595"/>
      <c r="Z21" s="596">
        <v>0</v>
      </c>
      <c r="AA21" s="596"/>
      <c r="AB21" s="596"/>
      <c r="AC21" s="596"/>
      <c r="AD21" s="597">
        <v>4196</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220</v>
      </c>
      <c r="BH21" s="594"/>
      <c r="BI21" s="594"/>
      <c r="BJ21" s="594"/>
      <c r="BK21" s="594"/>
      <c r="BL21" s="594"/>
      <c r="BM21" s="594"/>
      <c r="BN21" s="595"/>
      <c r="BO21" s="596" t="s">
        <v>220</v>
      </c>
      <c r="BP21" s="596"/>
      <c r="BQ21" s="596"/>
      <c r="BR21" s="596"/>
      <c r="BS21" s="602" t="s">
        <v>220</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36023</v>
      </c>
      <c r="S22" s="594"/>
      <c r="T22" s="594"/>
      <c r="U22" s="594"/>
      <c r="V22" s="594"/>
      <c r="W22" s="594"/>
      <c r="X22" s="594"/>
      <c r="Y22" s="595"/>
      <c r="Z22" s="596">
        <v>0.3</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194281</v>
      </c>
      <c r="S23" s="594"/>
      <c r="T23" s="594"/>
      <c r="U23" s="594"/>
      <c r="V23" s="594"/>
      <c r="W23" s="594"/>
      <c r="X23" s="594"/>
      <c r="Y23" s="595"/>
      <c r="Z23" s="596">
        <v>1.8</v>
      </c>
      <c r="AA23" s="596"/>
      <c r="AB23" s="596"/>
      <c r="AC23" s="596"/>
      <c r="AD23" s="597">
        <v>72296</v>
      </c>
      <c r="AE23" s="597"/>
      <c r="AF23" s="597"/>
      <c r="AG23" s="597"/>
      <c r="AH23" s="597"/>
      <c r="AI23" s="597"/>
      <c r="AJ23" s="597"/>
      <c r="AK23" s="597"/>
      <c r="AL23" s="598">
        <v>1.2</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147737</v>
      </c>
      <c r="BH23" s="594"/>
      <c r="BI23" s="594"/>
      <c r="BJ23" s="594"/>
      <c r="BK23" s="594"/>
      <c r="BL23" s="594"/>
      <c r="BM23" s="594"/>
      <c r="BN23" s="595"/>
      <c r="BO23" s="596">
        <v>4.0999999999999996</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8" t="s">
        <v>268</v>
      </c>
      <c r="DM23" s="619"/>
      <c r="DN23" s="619"/>
      <c r="DO23" s="619"/>
      <c r="DP23" s="619"/>
      <c r="DQ23" s="619"/>
      <c r="DR23" s="619"/>
      <c r="DS23" s="619"/>
      <c r="DT23" s="619"/>
      <c r="DU23" s="619"/>
      <c r="DV23" s="620"/>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27524</v>
      </c>
      <c r="S24" s="594"/>
      <c r="T24" s="594"/>
      <c r="U24" s="594"/>
      <c r="V24" s="594"/>
      <c r="W24" s="594"/>
      <c r="X24" s="594"/>
      <c r="Y24" s="595"/>
      <c r="Z24" s="596">
        <v>0.3</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4290695</v>
      </c>
      <c r="CS24" s="583"/>
      <c r="CT24" s="583"/>
      <c r="CU24" s="583"/>
      <c r="CV24" s="583"/>
      <c r="CW24" s="583"/>
      <c r="CX24" s="583"/>
      <c r="CY24" s="584"/>
      <c r="CZ24" s="622">
        <v>42.7</v>
      </c>
      <c r="DA24" s="623"/>
      <c r="DB24" s="623"/>
      <c r="DC24" s="624"/>
      <c r="DD24" s="621">
        <v>3169130</v>
      </c>
      <c r="DE24" s="583"/>
      <c r="DF24" s="583"/>
      <c r="DG24" s="583"/>
      <c r="DH24" s="583"/>
      <c r="DI24" s="583"/>
      <c r="DJ24" s="583"/>
      <c r="DK24" s="584"/>
      <c r="DL24" s="621">
        <v>3043825</v>
      </c>
      <c r="DM24" s="583"/>
      <c r="DN24" s="583"/>
      <c r="DO24" s="583"/>
      <c r="DP24" s="583"/>
      <c r="DQ24" s="583"/>
      <c r="DR24" s="583"/>
      <c r="DS24" s="583"/>
      <c r="DT24" s="583"/>
      <c r="DU24" s="583"/>
      <c r="DV24" s="584"/>
      <c r="DW24" s="587">
        <v>45.1</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1106700</v>
      </c>
      <c r="S25" s="594"/>
      <c r="T25" s="594"/>
      <c r="U25" s="594"/>
      <c r="V25" s="594"/>
      <c r="W25" s="594"/>
      <c r="X25" s="594"/>
      <c r="Y25" s="595"/>
      <c r="Z25" s="596">
        <v>10.3</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2225645</v>
      </c>
      <c r="CS25" s="613"/>
      <c r="CT25" s="613"/>
      <c r="CU25" s="613"/>
      <c r="CV25" s="613"/>
      <c r="CW25" s="613"/>
      <c r="CX25" s="613"/>
      <c r="CY25" s="614"/>
      <c r="CZ25" s="627">
        <v>22.1</v>
      </c>
      <c r="DA25" s="628"/>
      <c r="DB25" s="628"/>
      <c r="DC25" s="629"/>
      <c r="DD25" s="602">
        <v>2101388</v>
      </c>
      <c r="DE25" s="613"/>
      <c r="DF25" s="613"/>
      <c r="DG25" s="613"/>
      <c r="DH25" s="613"/>
      <c r="DI25" s="613"/>
      <c r="DJ25" s="613"/>
      <c r="DK25" s="614"/>
      <c r="DL25" s="602">
        <v>1976083</v>
      </c>
      <c r="DM25" s="613"/>
      <c r="DN25" s="613"/>
      <c r="DO25" s="613"/>
      <c r="DP25" s="613"/>
      <c r="DQ25" s="613"/>
      <c r="DR25" s="613"/>
      <c r="DS25" s="613"/>
      <c r="DT25" s="613"/>
      <c r="DU25" s="613"/>
      <c r="DV25" s="614"/>
      <c r="DW25" s="598">
        <v>29.3</v>
      </c>
      <c r="DX25" s="625"/>
      <c r="DY25" s="625"/>
      <c r="DZ25" s="625"/>
      <c r="EA25" s="625"/>
      <c r="EB25" s="625"/>
      <c r="EC25" s="626"/>
    </row>
    <row r="26" spans="2:133" ht="11.25" customHeight="1">
      <c r="B26" s="630" t="s">
        <v>276</v>
      </c>
      <c r="C26" s="631"/>
      <c r="D26" s="631"/>
      <c r="E26" s="631"/>
      <c r="F26" s="631"/>
      <c r="G26" s="631"/>
      <c r="H26" s="631"/>
      <c r="I26" s="631"/>
      <c r="J26" s="631"/>
      <c r="K26" s="631"/>
      <c r="L26" s="631"/>
      <c r="M26" s="631"/>
      <c r="N26" s="631"/>
      <c r="O26" s="631"/>
      <c r="P26" s="631"/>
      <c r="Q26" s="632"/>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1421992</v>
      </c>
      <c r="CS26" s="594"/>
      <c r="CT26" s="594"/>
      <c r="CU26" s="594"/>
      <c r="CV26" s="594"/>
      <c r="CW26" s="594"/>
      <c r="CX26" s="594"/>
      <c r="CY26" s="595"/>
      <c r="CZ26" s="627">
        <v>14.1</v>
      </c>
      <c r="DA26" s="628"/>
      <c r="DB26" s="628"/>
      <c r="DC26" s="629"/>
      <c r="DD26" s="602">
        <v>1326484</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5"/>
      <c r="DY26" s="625"/>
      <c r="DZ26" s="625"/>
      <c r="EA26" s="625"/>
      <c r="EB26" s="625"/>
      <c r="EC26" s="626"/>
    </row>
    <row r="27" spans="2:133" ht="11.25" customHeight="1">
      <c r="B27" s="590" t="s">
        <v>279</v>
      </c>
      <c r="C27" s="591"/>
      <c r="D27" s="591"/>
      <c r="E27" s="591"/>
      <c r="F27" s="591"/>
      <c r="G27" s="591"/>
      <c r="H27" s="591"/>
      <c r="I27" s="591"/>
      <c r="J27" s="591"/>
      <c r="K27" s="591"/>
      <c r="L27" s="591"/>
      <c r="M27" s="591"/>
      <c r="N27" s="591"/>
      <c r="O27" s="591"/>
      <c r="P27" s="591"/>
      <c r="Q27" s="592"/>
      <c r="R27" s="593">
        <v>612620</v>
      </c>
      <c r="S27" s="594"/>
      <c r="T27" s="594"/>
      <c r="U27" s="594"/>
      <c r="V27" s="594"/>
      <c r="W27" s="594"/>
      <c r="X27" s="594"/>
      <c r="Y27" s="595"/>
      <c r="Z27" s="596">
        <v>5.7</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3647266</v>
      </c>
      <c r="BH27" s="594"/>
      <c r="BI27" s="594"/>
      <c r="BJ27" s="594"/>
      <c r="BK27" s="594"/>
      <c r="BL27" s="594"/>
      <c r="BM27" s="594"/>
      <c r="BN27" s="595"/>
      <c r="BO27" s="596">
        <v>100</v>
      </c>
      <c r="BP27" s="596"/>
      <c r="BQ27" s="596"/>
      <c r="BR27" s="596"/>
      <c r="BS27" s="602">
        <v>13590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1351566</v>
      </c>
      <c r="CS27" s="613"/>
      <c r="CT27" s="613"/>
      <c r="CU27" s="613"/>
      <c r="CV27" s="613"/>
      <c r="CW27" s="613"/>
      <c r="CX27" s="613"/>
      <c r="CY27" s="614"/>
      <c r="CZ27" s="627">
        <v>13.4</v>
      </c>
      <c r="DA27" s="628"/>
      <c r="DB27" s="628"/>
      <c r="DC27" s="629"/>
      <c r="DD27" s="602">
        <v>354258</v>
      </c>
      <c r="DE27" s="613"/>
      <c r="DF27" s="613"/>
      <c r="DG27" s="613"/>
      <c r="DH27" s="613"/>
      <c r="DI27" s="613"/>
      <c r="DJ27" s="613"/>
      <c r="DK27" s="614"/>
      <c r="DL27" s="602">
        <v>354258</v>
      </c>
      <c r="DM27" s="613"/>
      <c r="DN27" s="613"/>
      <c r="DO27" s="613"/>
      <c r="DP27" s="613"/>
      <c r="DQ27" s="613"/>
      <c r="DR27" s="613"/>
      <c r="DS27" s="613"/>
      <c r="DT27" s="613"/>
      <c r="DU27" s="613"/>
      <c r="DV27" s="614"/>
      <c r="DW27" s="598">
        <v>5.2</v>
      </c>
      <c r="DX27" s="625"/>
      <c r="DY27" s="625"/>
      <c r="DZ27" s="625"/>
      <c r="EA27" s="625"/>
      <c r="EB27" s="625"/>
      <c r="EC27" s="626"/>
    </row>
    <row r="28" spans="2:133" ht="11.25" customHeight="1">
      <c r="B28" s="590" t="s">
        <v>282</v>
      </c>
      <c r="C28" s="591"/>
      <c r="D28" s="591"/>
      <c r="E28" s="591"/>
      <c r="F28" s="591"/>
      <c r="G28" s="591"/>
      <c r="H28" s="591"/>
      <c r="I28" s="591"/>
      <c r="J28" s="591"/>
      <c r="K28" s="591"/>
      <c r="L28" s="591"/>
      <c r="M28" s="591"/>
      <c r="N28" s="591"/>
      <c r="O28" s="591"/>
      <c r="P28" s="591"/>
      <c r="Q28" s="592"/>
      <c r="R28" s="593">
        <v>88759</v>
      </c>
      <c r="S28" s="594"/>
      <c r="T28" s="594"/>
      <c r="U28" s="594"/>
      <c r="V28" s="594"/>
      <c r="W28" s="594"/>
      <c r="X28" s="594"/>
      <c r="Y28" s="595"/>
      <c r="Z28" s="596">
        <v>0.8</v>
      </c>
      <c r="AA28" s="596"/>
      <c r="AB28" s="596"/>
      <c r="AC28" s="596"/>
      <c r="AD28" s="597">
        <v>12552</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713484</v>
      </c>
      <c r="CS28" s="594"/>
      <c r="CT28" s="594"/>
      <c r="CU28" s="594"/>
      <c r="CV28" s="594"/>
      <c r="CW28" s="594"/>
      <c r="CX28" s="594"/>
      <c r="CY28" s="595"/>
      <c r="CZ28" s="627">
        <v>7.1</v>
      </c>
      <c r="DA28" s="628"/>
      <c r="DB28" s="628"/>
      <c r="DC28" s="629"/>
      <c r="DD28" s="602">
        <v>713484</v>
      </c>
      <c r="DE28" s="594"/>
      <c r="DF28" s="594"/>
      <c r="DG28" s="594"/>
      <c r="DH28" s="594"/>
      <c r="DI28" s="594"/>
      <c r="DJ28" s="594"/>
      <c r="DK28" s="595"/>
      <c r="DL28" s="602">
        <v>713484</v>
      </c>
      <c r="DM28" s="594"/>
      <c r="DN28" s="594"/>
      <c r="DO28" s="594"/>
      <c r="DP28" s="594"/>
      <c r="DQ28" s="594"/>
      <c r="DR28" s="594"/>
      <c r="DS28" s="594"/>
      <c r="DT28" s="594"/>
      <c r="DU28" s="594"/>
      <c r="DV28" s="595"/>
      <c r="DW28" s="598">
        <v>10.6</v>
      </c>
      <c r="DX28" s="625"/>
      <c r="DY28" s="625"/>
      <c r="DZ28" s="625"/>
      <c r="EA28" s="625"/>
      <c r="EB28" s="625"/>
      <c r="EC28" s="626"/>
    </row>
    <row r="29" spans="2:133" ht="11.25" customHeight="1">
      <c r="B29" s="590" t="s">
        <v>284</v>
      </c>
      <c r="C29" s="591"/>
      <c r="D29" s="591"/>
      <c r="E29" s="591"/>
      <c r="F29" s="591"/>
      <c r="G29" s="591"/>
      <c r="H29" s="591"/>
      <c r="I29" s="591"/>
      <c r="J29" s="591"/>
      <c r="K29" s="591"/>
      <c r="L29" s="591"/>
      <c r="M29" s="591"/>
      <c r="N29" s="591"/>
      <c r="O29" s="591"/>
      <c r="P29" s="591"/>
      <c r="Q29" s="592"/>
      <c r="R29" s="593">
        <v>19516</v>
      </c>
      <c r="S29" s="594"/>
      <c r="T29" s="594"/>
      <c r="U29" s="594"/>
      <c r="V29" s="594"/>
      <c r="W29" s="594"/>
      <c r="X29" s="594"/>
      <c r="Y29" s="595"/>
      <c r="Z29" s="596">
        <v>0.2</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288</v>
      </c>
      <c r="CG29" s="608"/>
      <c r="CH29" s="608"/>
      <c r="CI29" s="608"/>
      <c r="CJ29" s="608"/>
      <c r="CK29" s="608"/>
      <c r="CL29" s="608"/>
      <c r="CM29" s="608"/>
      <c r="CN29" s="608"/>
      <c r="CO29" s="608"/>
      <c r="CP29" s="608"/>
      <c r="CQ29" s="609"/>
      <c r="CR29" s="593">
        <v>713484</v>
      </c>
      <c r="CS29" s="613"/>
      <c r="CT29" s="613"/>
      <c r="CU29" s="613"/>
      <c r="CV29" s="613"/>
      <c r="CW29" s="613"/>
      <c r="CX29" s="613"/>
      <c r="CY29" s="614"/>
      <c r="CZ29" s="627">
        <v>7.1</v>
      </c>
      <c r="DA29" s="628"/>
      <c r="DB29" s="628"/>
      <c r="DC29" s="629"/>
      <c r="DD29" s="602">
        <v>713484</v>
      </c>
      <c r="DE29" s="613"/>
      <c r="DF29" s="613"/>
      <c r="DG29" s="613"/>
      <c r="DH29" s="613"/>
      <c r="DI29" s="613"/>
      <c r="DJ29" s="613"/>
      <c r="DK29" s="614"/>
      <c r="DL29" s="602">
        <v>713484</v>
      </c>
      <c r="DM29" s="613"/>
      <c r="DN29" s="613"/>
      <c r="DO29" s="613"/>
      <c r="DP29" s="613"/>
      <c r="DQ29" s="613"/>
      <c r="DR29" s="613"/>
      <c r="DS29" s="613"/>
      <c r="DT29" s="613"/>
      <c r="DU29" s="613"/>
      <c r="DV29" s="614"/>
      <c r="DW29" s="598">
        <v>10.6</v>
      </c>
      <c r="DX29" s="625"/>
      <c r="DY29" s="625"/>
      <c r="DZ29" s="625"/>
      <c r="EA29" s="625"/>
      <c r="EB29" s="625"/>
      <c r="EC29" s="626"/>
    </row>
    <row r="30" spans="2:133" ht="11.25" customHeight="1">
      <c r="B30" s="590" t="s">
        <v>289</v>
      </c>
      <c r="C30" s="591"/>
      <c r="D30" s="591"/>
      <c r="E30" s="591"/>
      <c r="F30" s="591"/>
      <c r="G30" s="591"/>
      <c r="H30" s="591"/>
      <c r="I30" s="591"/>
      <c r="J30" s="591"/>
      <c r="K30" s="591"/>
      <c r="L30" s="591"/>
      <c r="M30" s="591"/>
      <c r="N30" s="591"/>
      <c r="O30" s="591"/>
      <c r="P30" s="591"/>
      <c r="Q30" s="592"/>
      <c r="R30" s="593">
        <v>691629</v>
      </c>
      <c r="S30" s="594"/>
      <c r="T30" s="594"/>
      <c r="U30" s="594"/>
      <c r="V30" s="594"/>
      <c r="W30" s="594"/>
      <c r="X30" s="594"/>
      <c r="Y30" s="595"/>
      <c r="Z30" s="596">
        <v>6.4</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1">
        <v>98.8</v>
      </c>
      <c r="BH30" s="652"/>
      <c r="BI30" s="652"/>
      <c r="BJ30" s="652"/>
      <c r="BK30" s="652"/>
      <c r="BL30" s="652"/>
      <c r="BM30" s="588">
        <v>92.6</v>
      </c>
      <c r="BN30" s="652"/>
      <c r="BO30" s="652"/>
      <c r="BP30" s="652"/>
      <c r="BQ30" s="653"/>
      <c r="BR30" s="651">
        <v>98.8</v>
      </c>
      <c r="BS30" s="652"/>
      <c r="BT30" s="652"/>
      <c r="BU30" s="652"/>
      <c r="BV30" s="652"/>
      <c r="BW30" s="652"/>
      <c r="BX30" s="588">
        <v>92.3</v>
      </c>
      <c r="BY30" s="652"/>
      <c r="BZ30" s="652"/>
      <c r="CA30" s="652"/>
      <c r="CB30" s="653"/>
      <c r="CD30" s="656"/>
      <c r="CE30" s="657"/>
      <c r="CF30" s="607" t="s">
        <v>292</v>
      </c>
      <c r="CG30" s="608"/>
      <c r="CH30" s="608"/>
      <c r="CI30" s="608"/>
      <c r="CJ30" s="608"/>
      <c r="CK30" s="608"/>
      <c r="CL30" s="608"/>
      <c r="CM30" s="608"/>
      <c r="CN30" s="608"/>
      <c r="CO30" s="608"/>
      <c r="CP30" s="608"/>
      <c r="CQ30" s="609"/>
      <c r="CR30" s="593">
        <v>626748</v>
      </c>
      <c r="CS30" s="594"/>
      <c r="CT30" s="594"/>
      <c r="CU30" s="594"/>
      <c r="CV30" s="594"/>
      <c r="CW30" s="594"/>
      <c r="CX30" s="594"/>
      <c r="CY30" s="595"/>
      <c r="CZ30" s="627">
        <v>6.2</v>
      </c>
      <c r="DA30" s="628"/>
      <c r="DB30" s="628"/>
      <c r="DC30" s="629"/>
      <c r="DD30" s="602">
        <v>626748</v>
      </c>
      <c r="DE30" s="594"/>
      <c r="DF30" s="594"/>
      <c r="DG30" s="594"/>
      <c r="DH30" s="594"/>
      <c r="DI30" s="594"/>
      <c r="DJ30" s="594"/>
      <c r="DK30" s="595"/>
      <c r="DL30" s="602">
        <v>626748</v>
      </c>
      <c r="DM30" s="594"/>
      <c r="DN30" s="594"/>
      <c r="DO30" s="594"/>
      <c r="DP30" s="594"/>
      <c r="DQ30" s="594"/>
      <c r="DR30" s="594"/>
      <c r="DS30" s="594"/>
      <c r="DT30" s="594"/>
      <c r="DU30" s="594"/>
      <c r="DV30" s="595"/>
      <c r="DW30" s="598">
        <v>9.3000000000000007</v>
      </c>
      <c r="DX30" s="625"/>
      <c r="DY30" s="625"/>
      <c r="DZ30" s="625"/>
      <c r="EA30" s="625"/>
      <c r="EB30" s="625"/>
      <c r="EC30" s="626"/>
    </row>
    <row r="31" spans="2:133" ht="11.25" customHeight="1">
      <c r="B31" s="590" t="s">
        <v>293</v>
      </c>
      <c r="C31" s="591"/>
      <c r="D31" s="591"/>
      <c r="E31" s="591"/>
      <c r="F31" s="591"/>
      <c r="G31" s="591"/>
      <c r="H31" s="591"/>
      <c r="I31" s="591"/>
      <c r="J31" s="591"/>
      <c r="K31" s="591"/>
      <c r="L31" s="591"/>
      <c r="M31" s="591"/>
      <c r="N31" s="591"/>
      <c r="O31" s="591"/>
      <c r="P31" s="591"/>
      <c r="Q31" s="592"/>
      <c r="R31" s="593">
        <v>532704</v>
      </c>
      <c r="S31" s="594"/>
      <c r="T31" s="594"/>
      <c r="U31" s="594"/>
      <c r="V31" s="594"/>
      <c r="W31" s="594"/>
      <c r="X31" s="594"/>
      <c r="Y31" s="595"/>
      <c r="Z31" s="596">
        <v>5</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48">
        <v>99.3</v>
      </c>
      <c r="BH31" s="613"/>
      <c r="BI31" s="613"/>
      <c r="BJ31" s="613"/>
      <c r="BK31" s="613"/>
      <c r="BL31" s="613"/>
      <c r="BM31" s="599">
        <v>96.2</v>
      </c>
      <c r="BN31" s="649"/>
      <c r="BO31" s="649"/>
      <c r="BP31" s="649"/>
      <c r="BQ31" s="650"/>
      <c r="BR31" s="648">
        <v>99.2</v>
      </c>
      <c r="BS31" s="613"/>
      <c r="BT31" s="613"/>
      <c r="BU31" s="613"/>
      <c r="BV31" s="613"/>
      <c r="BW31" s="613"/>
      <c r="BX31" s="599">
        <v>95.9</v>
      </c>
      <c r="BY31" s="649"/>
      <c r="BZ31" s="649"/>
      <c r="CA31" s="649"/>
      <c r="CB31" s="650"/>
      <c r="CD31" s="656"/>
      <c r="CE31" s="657"/>
      <c r="CF31" s="607" t="s">
        <v>296</v>
      </c>
      <c r="CG31" s="608"/>
      <c r="CH31" s="608"/>
      <c r="CI31" s="608"/>
      <c r="CJ31" s="608"/>
      <c r="CK31" s="608"/>
      <c r="CL31" s="608"/>
      <c r="CM31" s="608"/>
      <c r="CN31" s="608"/>
      <c r="CO31" s="608"/>
      <c r="CP31" s="608"/>
      <c r="CQ31" s="609"/>
      <c r="CR31" s="593">
        <v>86736</v>
      </c>
      <c r="CS31" s="613"/>
      <c r="CT31" s="613"/>
      <c r="CU31" s="613"/>
      <c r="CV31" s="613"/>
      <c r="CW31" s="613"/>
      <c r="CX31" s="613"/>
      <c r="CY31" s="614"/>
      <c r="CZ31" s="627">
        <v>0.9</v>
      </c>
      <c r="DA31" s="628"/>
      <c r="DB31" s="628"/>
      <c r="DC31" s="629"/>
      <c r="DD31" s="602">
        <v>86736</v>
      </c>
      <c r="DE31" s="613"/>
      <c r="DF31" s="613"/>
      <c r="DG31" s="613"/>
      <c r="DH31" s="613"/>
      <c r="DI31" s="613"/>
      <c r="DJ31" s="613"/>
      <c r="DK31" s="614"/>
      <c r="DL31" s="602">
        <v>86736</v>
      </c>
      <c r="DM31" s="613"/>
      <c r="DN31" s="613"/>
      <c r="DO31" s="613"/>
      <c r="DP31" s="613"/>
      <c r="DQ31" s="613"/>
      <c r="DR31" s="613"/>
      <c r="DS31" s="613"/>
      <c r="DT31" s="613"/>
      <c r="DU31" s="613"/>
      <c r="DV31" s="614"/>
      <c r="DW31" s="598">
        <v>1.3</v>
      </c>
      <c r="DX31" s="625"/>
      <c r="DY31" s="625"/>
      <c r="DZ31" s="625"/>
      <c r="EA31" s="625"/>
      <c r="EB31" s="625"/>
      <c r="EC31" s="626"/>
    </row>
    <row r="32" spans="2:133" ht="11.25" customHeight="1">
      <c r="B32" s="590" t="s">
        <v>297</v>
      </c>
      <c r="C32" s="591"/>
      <c r="D32" s="591"/>
      <c r="E32" s="591"/>
      <c r="F32" s="591"/>
      <c r="G32" s="591"/>
      <c r="H32" s="591"/>
      <c r="I32" s="591"/>
      <c r="J32" s="591"/>
      <c r="K32" s="591"/>
      <c r="L32" s="591"/>
      <c r="M32" s="591"/>
      <c r="N32" s="591"/>
      <c r="O32" s="591"/>
      <c r="P32" s="591"/>
      <c r="Q32" s="592"/>
      <c r="R32" s="593">
        <v>139604</v>
      </c>
      <c r="S32" s="594"/>
      <c r="T32" s="594"/>
      <c r="U32" s="594"/>
      <c r="V32" s="594"/>
      <c r="W32" s="594"/>
      <c r="X32" s="594"/>
      <c r="Y32" s="595"/>
      <c r="Z32" s="596">
        <v>1.3</v>
      </c>
      <c r="AA32" s="596"/>
      <c r="AB32" s="596"/>
      <c r="AC32" s="596"/>
      <c r="AD32" s="597">
        <v>743</v>
      </c>
      <c r="AE32" s="597"/>
      <c r="AF32" s="597"/>
      <c r="AG32" s="597"/>
      <c r="AH32" s="597"/>
      <c r="AI32" s="597"/>
      <c r="AJ32" s="597"/>
      <c r="AK32" s="597"/>
      <c r="AL32" s="598">
        <v>0</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98.1</v>
      </c>
      <c r="BH32" s="661"/>
      <c r="BI32" s="661"/>
      <c r="BJ32" s="661"/>
      <c r="BK32" s="661"/>
      <c r="BL32" s="661"/>
      <c r="BM32" s="662">
        <v>88.9</v>
      </c>
      <c r="BN32" s="661"/>
      <c r="BO32" s="661"/>
      <c r="BP32" s="661"/>
      <c r="BQ32" s="663"/>
      <c r="BR32" s="660">
        <v>98.2</v>
      </c>
      <c r="BS32" s="661"/>
      <c r="BT32" s="661"/>
      <c r="BU32" s="661"/>
      <c r="BV32" s="661"/>
      <c r="BW32" s="661"/>
      <c r="BX32" s="662">
        <v>88.7</v>
      </c>
      <c r="BY32" s="661"/>
      <c r="BZ32" s="661"/>
      <c r="CA32" s="661"/>
      <c r="CB32" s="663"/>
      <c r="CD32" s="658"/>
      <c r="CE32" s="659"/>
      <c r="CF32" s="607" t="s">
        <v>299</v>
      </c>
      <c r="CG32" s="608"/>
      <c r="CH32" s="608"/>
      <c r="CI32" s="608"/>
      <c r="CJ32" s="608"/>
      <c r="CK32" s="608"/>
      <c r="CL32" s="608"/>
      <c r="CM32" s="608"/>
      <c r="CN32" s="608"/>
      <c r="CO32" s="608"/>
      <c r="CP32" s="608"/>
      <c r="CQ32" s="609"/>
      <c r="CR32" s="593" t="s">
        <v>220</v>
      </c>
      <c r="CS32" s="594"/>
      <c r="CT32" s="594"/>
      <c r="CU32" s="594"/>
      <c r="CV32" s="594"/>
      <c r="CW32" s="594"/>
      <c r="CX32" s="594"/>
      <c r="CY32" s="595"/>
      <c r="CZ32" s="627" t="s">
        <v>220</v>
      </c>
      <c r="DA32" s="628"/>
      <c r="DB32" s="628"/>
      <c r="DC32" s="629"/>
      <c r="DD32" s="602" t="s">
        <v>220</v>
      </c>
      <c r="DE32" s="594"/>
      <c r="DF32" s="594"/>
      <c r="DG32" s="594"/>
      <c r="DH32" s="594"/>
      <c r="DI32" s="594"/>
      <c r="DJ32" s="594"/>
      <c r="DK32" s="595"/>
      <c r="DL32" s="602" t="s">
        <v>220</v>
      </c>
      <c r="DM32" s="594"/>
      <c r="DN32" s="594"/>
      <c r="DO32" s="594"/>
      <c r="DP32" s="594"/>
      <c r="DQ32" s="594"/>
      <c r="DR32" s="594"/>
      <c r="DS32" s="594"/>
      <c r="DT32" s="594"/>
      <c r="DU32" s="594"/>
      <c r="DV32" s="595"/>
      <c r="DW32" s="598" t="s">
        <v>220</v>
      </c>
      <c r="DX32" s="625"/>
      <c r="DY32" s="625"/>
      <c r="DZ32" s="625"/>
      <c r="EA32" s="625"/>
      <c r="EB32" s="625"/>
      <c r="EC32" s="626"/>
    </row>
    <row r="33" spans="2:133" ht="11.25" customHeight="1">
      <c r="B33" s="590" t="s">
        <v>300</v>
      </c>
      <c r="C33" s="591"/>
      <c r="D33" s="591"/>
      <c r="E33" s="591"/>
      <c r="F33" s="591"/>
      <c r="G33" s="591"/>
      <c r="H33" s="591"/>
      <c r="I33" s="591"/>
      <c r="J33" s="591"/>
      <c r="K33" s="591"/>
      <c r="L33" s="591"/>
      <c r="M33" s="591"/>
      <c r="N33" s="591"/>
      <c r="O33" s="591"/>
      <c r="P33" s="591"/>
      <c r="Q33" s="592"/>
      <c r="R33" s="593">
        <v>894543</v>
      </c>
      <c r="S33" s="594"/>
      <c r="T33" s="594"/>
      <c r="U33" s="594"/>
      <c r="V33" s="594"/>
      <c r="W33" s="594"/>
      <c r="X33" s="594"/>
      <c r="Y33" s="595"/>
      <c r="Z33" s="596">
        <v>8.3000000000000007</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4262826</v>
      </c>
      <c r="CS33" s="613"/>
      <c r="CT33" s="613"/>
      <c r="CU33" s="613"/>
      <c r="CV33" s="613"/>
      <c r="CW33" s="613"/>
      <c r="CX33" s="613"/>
      <c r="CY33" s="614"/>
      <c r="CZ33" s="627">
        <v>42.4</v>
      </c>
      <c r="DA33" s="628"/>
      <c r="DB33" s="628"/>
      <c r="DC33" s="629"/>
      <c r="DD33" s="602">
        <v>3636873</v>
      </c>
      <c r="DE33" s="613"/>
      <c r="DF33" s="613"/>
      <c r="DG33" s="613"/>
      <c r="DH33" s="613"/>
      <c r="DI33" s="613"/>
      <c r="DJ33" s="613"/>
      <c r="DK33" s="614"/>
      <c r="DL33" s="602">
        <v>2772128</v>
      </c>
      <c r="DM33" s="613"/>
      <c r="DN33" s="613"/>
      <c r="DO33" s="613"/>
      <c r="DP33" s="613"/>
      <c r="DQ33" s="613"/>
      <c r="DR33" s="613"/>
      <c r="DS33" s="613"/>
      <c r="DT33" s="613"/>
      <c r="DU33" s="613"/>
      <c r="DV33" s="614"/>
      <c r="DW33" s="598">
        <v>41.1</v>
      </c>
      <c r="DX33" s="625"/>
      <c r="DY33" s="625"/>
      <c r="DZ33" s="625"/>
      <c r="EA33" s="625"/>
      <c r="EB33" s="625"/>
      <c r="EC33" s="626"/>
    </row>
    <row r="34" spans="2:133" ht="11.25" customHeight="1">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2001233</v>
      </c>
      <c r="CS34" s="594"/>
      <c r="CT34" s="594"/>
      <c r="CU34" s="594"/>
      <c r="CV34" s="594"/>
      <c r="CW34" s="594"/>
      <c r="CX34" s="594"/>
      <c r="CY34" s="595"/>
      <c r="CZ34" s="627">
        <v>19.899999999999999</v>
      </c>
      <c r="DA34" s="628"/>
      <c r="DB34" s="628"/>
      <c r="DC34" s="629"/>
      <c r="DD34" s="602">
        <v>1689972</v>
      </c>
      <c r="DE34" s="594"/>
      <c r="DF34" s="594"/>
      <c r="DG34" s="594"/>
      <c r="DH34" s="594"/>
      <c r="DI34" s="594"/>
      <c r="DJ34" s="594"/>
      <c r="DK34" s="595"/>
      <c r="DL34" s="602">
        <v>1239163</v>
      </c>
      <c r="DM34" s="594"/>
      <c r="DN34" s="594"/>
      <c r="DO34" s="594"/>
      <c r="DP34" s="594"/>
      <c r="DQ34" s="594"/>
      <c r="DR34" s="594"/>
      <c r="DS34" s="594"/>
      <c r="DT34" s="594"/>
      <c r="DU34" s="594"/>
      <c r="DV34" s="595"/>
      <c r="DW34" s="598">
        <v>18.399999999999999</v>
      </c>
      <c r="DX34" s="625"/>
      <c r="DY34" s="625"/>
      <c r="DZ34" s="625"/>
      <c r="EA34" s="625"/>
      <c r="EB34" s="625"/>
      <c r="EC34" s="626"/>
    </row>
    <row r="35" spans="2:133" ht="11.25" customHeight="1">
      <c r="B35" s="590" t="s">
        <v>306</v>
      </c>
      <c r="C35" s="591"/>
      <c r="D35" s="591"/>
      <c r="E35" s="591"/>
      <c r="F35" s="591"/>
      <c r="G35" s="591"/>
      <c r="H35" s="591"/>
      <c r="I35" s="591"/>
      <c r="J35" s="591"/>
      <c r="K35" s="591"/>
      <c r="L35" s="591"/>
      <c r="M35" s="591"/>
      <c r="N35" s="591"/>
      <c r="O35" s="591"/>
      <c r="P35" s="591"/>
      <c r="Q35" s="592"/>
      <c r="R35" s="593">
        <v>582343</v>
      </c>
      <c r="S35" s="594"/>
      <c r="T35" s="594"/>
      <c r="U35" s="594"/>
      <c r="V35" s="594"/>
      <c r="W35" s="594"/>
      <c r="X35" s="594"/>
      <c r="Y35" s="595"/>
      <c r="Z35" s="596">
        <v>5.4</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1085034</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254272</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76278</v>
      </c>
      <c r="CS35" s="613"/>
      <c r="CT35" s="613"/>
      <c r="CU35" s="613"/>
      <c r="CV35" s="613"/>
      <c r="CW35" s="613"/>
      <c r="CX35" s="613"/>
      <c r="CY35" s="614"/>
      <c r="CZ35" s="627">
        <v>0.8</v>
      </c>
      <c r="DA35" s="628"/>
      <c r="DB35" s="628"/>
      <c r="DC35" s="629"/>
      <c r="DD35" s="602">
        <v>73390</v>
      </c>
      <c r="DE35" s="613"/>
      <c r="DF35" s="613"/>
      <c r="DG35" s="613"/>
      <c r="DH35" s="613"/>
      <c r="DI35" s="613"/>
      <c r="DJ35" s="613"/>
      <c r="DK35" s="614"/>
      <c r="DL35" s="602">
        <v>67287</v>
      </c>
      <c r="DM35" s="613"/>
      <c r="DN35" s="613"/>
      <c r="DO35" s="613"/>
      <c r="DP35" s="613"/>
      <c r="DQ35" s="613"/>
      <c r="DR35" s="613"/>
      <c r="DS35" s="613"/>
      <c r="DT35" s="613"/>
      <c r="DU35" s="613"/>
      <c r="DV35" s="614"/>
      <c r="DW35" s="598">
        <v>1</v>
      </c>
      <c r="DX35" s="625"/>
      <c r="DY35" s="625"/>
      <c r="DZ35" s="625"/>
      <c r="EA35" s="625"/>
      <c r="EB35" s="625"/>
      <c r="EC35" s="626"/>
    </row>
    <row r="36" spans="2:133" ht="11.25" customHeight="1">
      <c r="B36" s="636" t="s">
        <v>310</v>
      </c>
      <c r="C36" s="637"/>
      <c r="D36" s="637"/>
      <c r="E36" s="637"/>
      <c r="F36" s="637"/>
      <c r="G36" s="637"/>
      <c r="H36" s="637"/>
      <c r="I36" s="637"/>
      <c r="J36" s="637"/>
      <c r="K36" s="637"/>
      <c r="L36" s="637"/>
      <c r="M36" s="637"/>
      <c r="N36" s="637"/>
      <c r="O36" s="637"/>
      <c r="P36" s="637"/>
      <c r="Q36" s="638"/>
      <c r="R36" s="665">
        <v>10751338</v>
      </c>
      <c r="S36" s="666"/>
      <c r="T36" s="666"/>
      <c r="U36" s="666"/>
      <c r="V36" s="666"/>
      <c r="W36" s="666"/>
      <c r="X36" s="666"/>
      <c r="Y36" s="667"/>
      <c r="Z36" s="668">
        <v>100</v>
      </c>
      <c r="AA36" s="668"/>
      <c r="AB36" s="668"/>
      <c r="AC36" s="668"/>
      <c r="AD36" s="669">
        <v>6168188</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268328</v>
      </c>
      <c r="BA36" s="594"/>
      <c r="BB36" s="594"/>
      <c r="BC36" s="594"/>
      <c r="BD36" s="613"/>
      <c r="BE36" s="613"/>
      <c r="BF36" s="650"/>
      <c r="BG36" s="607" t="s">
        <v>312</v>
      </c>
      <c r="BH36" s="608"/>
      <c r="BI36" s="608"/>
      <c r="BJ36" s="608"/>
      <c r="BK36" s="608"/>
      <c r="BL36" s="608"/>
      <c r="BM36" s="608"/>
      <c r="BN36" s="608"/>
      <c r="BO36" s="608"/>
      <c r="BP36" s="608"/>
      <c r="BQ36" s="608"/>
      <c r="BR36" s="608"/>
      <c r="BS36" s="608"/>
      <c r="BT36" s="608"/>
      <c r="BU36" s="609"/>
      <c r="BV36" s="593">
        <v>244213</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1120420</v>
      </c>
      <c r="CS36" s="594"/>
      <c r="CT36" s="594"/>
      <c r="CU36" s="594"/>
      <c r="CV36" s="594"/>
      <c r="CW36" s="594"/>
      <c r="CX36" s="594"/>
      <c r="CY36" s="595"/>
      <c r="CZ36" s="627">
        <v>11.1</v>
      </c>
      <c r="DA36" s="628"/>
      <c r="DB36" s="628"/>
      <c r="DC36" s="629"/>
      <c r="DD36" s="602">
        <v>1007346</v>
      </c>
      <c r="DE36" s="594"/>
      <c r="DF36" s="594"/>
      <c r="DG36" s="594"/>
      <c r="DH36" s="594"/>
      <c r="DI36" s="594"/>
      <c r="DJ36" s="594"/>
      <c r="DK36" s="595"/>
      <c r="DL36" s="602">
        <v>809009</v>
      </c>
      <c r="DM36" s="594"/>
      <c r="DN36" s="594"/>
      <c r="DO36" s="594"/>
      <c r="DP36" s="594"/>
      <c r="DQ36" s="594"/>
      <c r="DR36" s="594"/>
      <c r="DS36" s="594"/>
      <c r="DT36" s="594"/>
      <c r="DU36" s="594"/>
      <c r="DV36" s="595"/>
      <c r="DW36" s="598">
        <v>12</v>
      </c>
      <c r="DX36" s="625"/>
      <c r="DY36" s="625"/>
      <c r="DZ36" s="625"/>
      <c r="EA36" s="625"/>
      <c r="EB36" s="625"/>
      <c r="EC36" s="626"/>
    </row>
    <row r="37" spans="2:133" ht="11.25" customHeight="1">
      <c r="AQ37" s="672" t="s">
        <v>314</v>
      </c>
      <c r="AR37" s="673"/>
      <c r="AS37" s="673"/>
      <c r="AT37" s="673"/>
      <c r="AU37" s="673"/>
      <c r="AV37" s="673"/>
      <c r="AW37" s="673"/>
      <c r="AX37" s="673"/>
      <c r="AY37" s="674"/>
      <c r="AZ37" s="593">
        <v>7094</v>
      </c>
      <c r="BA37" s="594"/>
      <c r="BB37" s="594"/>
      <c r="BC37" s="594"/>
      <c r="BD37" s="613"/>
      <c r="BE37" s="613"/>
      <c r="BF37" s="650"/>
      <c r="BG37" s="607" t="s">
        <v>315</v>
      </c>
      <c r="BH37" s="608"/>
      <c r="BI37" s="608"/>
      <c r="BJ37" s="608"/>
      <c r="BK37" s="608"/>
      <c r="BL37" s="608"/>
      <c r="BM37" s="608"/>
      <c r="BN37" s="608"/>
      <c r="BO37" s="608"/>
      <c r="BP37" s="608"/>
      <c r="BQ37" s="608"/>
      <c r="BR37" s="608"/>
      <c r="BS37" s="608"/>
      <c r="BT37" s="608"/>
      <c r="BU37" s="609"/>
      <c r="BV37" s="593">
        <v>4110</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398211</v>
      </c>
      <c r="CS37" s="613"/>
      <c r="CT37" s="613"/>
      <c r="CU37" s="613"/>
      <c r="CV37" s="613"/>
      <c r="CW37" s="613"/>
      <c r="CX37" s="613"/>
      <c r="CY37" s="614"/>
      <c r="CZ37" s="627">
        <v>4</v>
      </c>
      <c r="DA37" s="628"/>
      <c r="DB37" s="628"/>
      <c r="DC37" s="629"/>
      <c r="DD37" s="602">
        <v>398211</v>
      </c>
      <c r="DE37" s="613"/>
      <c r="DF37" s="613"/>
      <c r="DG37" s="613"/>
      <c r="DH37" s="613"/>
      <c r="DI37" s="613"/>
      <c r="DJ37" s="613"/>
      <c r="DK37" s="614"/>
      <c r="DL37" s="602">
        <v>398211</v>
      </c>
      <c r="DM37" s="613"/>
      <c r="DN37" s="613"/>
      <c r="DO37" s="613"/>
      <c r="DP37" s="613"/>
      <c r="DQ37" s="613"/>
      <c r="DR37" s="613"/>
      <c r="DS37" s="613"/>
      <c r="DT37" s="613"/>
      <c r="DU37" s="613"/>
      <c r="DV37" s="614"/>
      <c r="DW37" s="598">
        <v>5.9</v>
      </c>
      <c r="DX37" s="625"/>
      <c r="DY37" s="625"/>
      <c r="DZ37" s="625"/>
      <c r="EA37" s="625"/>
      <c r="EB37" s="625"/>
      <c r="EC37" s="626"/>
    </row>
    <row r="38" spans="2:133" ht="11.25" customHeight="1">
      <c r="AQ38" s="672" t="s">
        <v>317</v>
      </c>
      <c r="AR38" s="673"/>
      <c r="AS38" s="673"/>
      <c r="AT38" s="673"/>
      <c r="AU38" s="673"/>
      <c r="AV38" s="673"/>
      <c r="AW38" s="673"/>
      <c r="AX38" s="673"/>
      <c r="AY38" s="674"/>
      <c r="AZ38" s="593" t="s">
        <v>220</v>
      </c>
      <c r="BA38" s="594"/>
      <c r="BB38" s="594"/>
      <c r="BC38" s="594"/>
      <c r="BD38" s="613"/>
      <c r="BE38" s="613"/>
      <c r="BF38" s="650"/>
      <c r="BG38" s="607" t="s">
        <v>318</v>
      </c>
      <c r="BH38" s="608"/>
      <c r="BI38" s="608"/>
      <c r="BJ38" s="608"/>
      <c r="BK38" s="608"/>
      <c r="BL38" s="608"/>
      <c r="BM38" s="608"/>
      <c r="BN38" s="608"/>
      <c r="BO38" s="608"/>
      <c r="BP38" s="608"/>
      <c r="BQ38" s="608"/>
      <c r="BR38" s="608"/>
      <c r="BS38" s="608"/>
      <c r="BT38" s="608"/>
      <c r="BU38" s="609"/>
      <c r="BV38" s="593">
        <v>7339</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809612</v>
      </c>
      <c r="CS38" s="594"/>
      <c r="CT38" s="594"/>
      <c r="CU38" s="594"/>
      <c r="CV38" s="594"/>
      <c r="CW38" s="594"/>
      <c r="CX38" s="594"/>
      <c r="CY38" s="595"/>
      <c r="CZ38" s="627">
        <v>8.1</v>
      </c>
      <c r="DA38" s="628"/>
      <c r="DB38" s="628"/>
      <c r="DC38" s="629"/>
      <c r="DD38" s="602">
        <v>686325</v>
      </c>
      <c r="DE38" s="594"/>
      <c r="DF38" s="594"/>
      <c r="DG38" s="594"/>
      <c r="DH38" s="594"/>
      <c r="DI38" s="594"/>
      <c r="DJ38" s="594"/>
      <c r="DK38" s="595"/>
      <c r="DL38" s="602">
        <v>656669</v>
      </c>
      <c r="DM38" s="594"/>
      <c r="DN38" s="594"/>
      <c r="DO38" s="594"/>
      <c r="DP38" s="594"/>
      <c r="DQ38" s="594"/>
      <c r="DR38" s="594"/>
      <c r="DS38" s="594"/>
      <c r="DT38" s="594"/>
      <c r="DU38" s="594"/>
      <c r="DV38" s="595"/>
      <c r="DW38" s="598">
        <v>9.6999999999999993</v>
      </c>
      <c r="DX38" s="625"/>
      <c r="DY38" s="625"/>
      <c r="DZ38" s="625"/>
      <c r="EA38" s="625"/>
      <c r="EB38" s="625"/>
      <c r="EC38" s="626"/>
    </row>
    <row r="39" spans="2:133" ht="11.25" customHeight="1">
      <c r="AQ39" s="672" t="s">
        <v>320</v>
      </c>
      <c r="AR39" s="673"/>
      <c r="AS39" s="673"/>
      <c r="AT39" s="673"/>
      <c r="AU39" s="673"/>
      <c r="AV39" s="673"/>
      <c r="AW39" s="673"/>
      <c r="AX39" s="673"/>
      <c r="AY39" s="674"/>
      <c r="AZ39" s="593" t="s">
        <v>220</v>
      </c>
      <c r="BA39" s="594"/>
      <c r="BB39" s="594"/>
      <c r="BC39" s="594"/>
      <c r="BD39" s="613"/>
      <c r="BE39" s="613"/>
      <c r="BF39" s="650"/>
      <c r="BG39" s="678" t="s">
        <v>321</v>
      </c>
      <c r="BH39" s="679"/>
      <c r="BI39" s="679"/>
      <c r="BJ39" s="679"/>
      <c r="BK39" s="679"/>
      <c r="BL39" s="187"/>
      <c r="BM39" s="608" t="s">
        <v>322</v>
      </c>
      <c r="BN39" s="608"/>
      <c r="BO39" s="608"/>
      <c r="BP39" s="608"/>
      <c r="BQ39" s="608"/>
      <c r="BR39" s="608"/>
      <c r="BS39" s="608"/>
      <c r="BT39" s="608"/>
      <c r="BU39" s="609"/>
      <c r="BV39" s="593">
        <v>103</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243573</v>
      </c>
      <c r="CS39" s="613"/>
      <c r="CT39" s="613"/>
      <c r="CU39" s="613"/>
      <c r="CV39" s="613"/>
      <c r="CW39" s="613"/>
      <c r="CX39" s="613"/>
      <c r="CY39" s="614"/>
      <c r="CZ39" s="627">
        <v>2.4</v>
      </c>
      <c r="DA39" s="628"/>
      <c r="DB39" s="628"/>
      <c r="DC39" s="629"/>
      <c r="DD39" s="602">
        <v>179840</v>
      </c>
      <c r="DE39" s="613"/>
      <c r="DF39" s="613"/>
      <c r="DG39" s="613"/>
      <c r="DH39" s="613"/>
      <c r="DI39" s="613"/>
      <c r="DJ39" s="613"/>
      <c r="DK39" s="614"/>
      <c r="DL39" s="602" t="s">
        <v>220</v>
      </c>
      <c r="DM39" s="613"/>
      <c r="DN39" s="613"/>
      <c r="DO39" s="613"/>
      <c r="DP39" s="613"/>
      <c r="DQ39" s="613"/>
      <c r="DR39" s="613"/>
      <c r="DS39" s="613"/>
      <c r="DT39" s="613"/>
      <c r="DU39" s="613"/>
      <c r="DV39" s="614"/>
      <c r="DW39" s="598" t="s">
        <v>220</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173406</v>
      </c>
      <c r="BA40" s="594"/>
      <c r="BB40" s="594"/>
      <c r="BC40" s="594"/>
      <c r="BD40" s="613"/>
      <c r="BE40" s="613"/>
      <c r="BF40" s="650"/>
      <c r="BG40" s="678"/>
      <c r="BH40" s="679"/>
      <c r="BI40" s="679"/>
      <c r="BJ40" s="679"/>
      <c r="BK40" s="679"/>
      <c r="BL40" s="187"/>
      <c r="BM40" s="608" t="s">
        <v>325</v>
      </c>
      <c r="BN40" s="608"/>
      <c r="BO40" s="608"/>
      <c r="BP40" s="608"/>
      <c r="BQ40" s="608"/>
      <c r="BR40" s="608"/>
      <c r="BS40" s="608"/>
      <c r="BT40" s="608"/>
      <c r="BU40" s="609"/>
      <c r="BV40" s="593">
        <v>72</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11710</v>
      </c>
      <c r="CS40" s="594"/>
      <c r="CT40" s="594"/>
      <c r="CU40" s="594"/>
      <c r="CV40" s="594"/>
      <c r="CW40" s="594"/>
      <c r="CX40" s="594"/>
      <c r="CY40" s="595"/>
      <c r="CZ40" s="627">
        <v>0.1</v>
      </c>
      <c r="DA40" s="628"/>
      <c r="DB40" s="628"/>
      <c r="DC40" s="629"/>
      <c r="DD40" s="602" t="s">
        <v>220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327</v>
      </c>
      <c r="AR41" s="616"/>
      <c r="AS41" s="616"/>
      <c r="AT41" s="616"/>
      <c r="AU41" s="616"/>
      <c r="AV41" s="616"/>
      <c r="AW41" s="616"/>
      <c r="AX41" s="616"/>
      <c r="AY41" s="617"/>
      <c r="AZ41" s="665">
        <v>636206</v>
      </c>
      <c r="BA41" s="666"/>
      <c r="BB41" s="666"/>
      <c r="BC41" s="666"/>
      <c r="BD41" s="661"/>
      <c r="BE41" s="661"/>
      <c r="BF41" s="663"/>
      <c r="BG41" s="680"/>
      <c r="BH41" s="681"/>
      <c r="BI41" s="681"/>
      <c r="BJ41" s="681"/>
      <c r="BK41" s="681"/>
      <c r="BL41" s="189"/>
      <c r="BM41" s="616" t="s">
        <v>328</v>
      </c>
      <c r="BN41" s="616"/>
      <c r="BO41" s="616"/>
      <c r="BP41" s="616"/>
      <c r="BQ41" s="616"/>
      <c r="BR41" s="616"/>
      <c r="BS41" s="616"/>
      <c r="BT41" s="616"/>
      <c r="BU41" s="617"/>
      <c r="BV41" s="665">
        <v>277</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214</v>
      </c>
      <c r="CS41" s="613"/>
      <c r="CT41" s="613"/>
      <c r="CU41" s="613"/>
      <c r="CV41" s="613"/>
      <c r="CW41" s="613"/>
      <c r="CX41" s="613"/>
      <c r="CY41" s="614"/>
      <c r="CZ41" s="627" t="s">
        <v>214</v>
      </c>
      <c r="DA41" s="628"/>
      <c r="DB41" s="628"/>
      <c r="DC41" s="629"/>
      <c r="DD41" s="602" t="s">
        <v>214</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1496126</v>
      </c>
      <c r="CS42" s="594"/>
      <c r="CT42" s="594"/>
      <c r="CU42" s="594"/>
      <c r="CV42" s="594"/>
      <c r="CW42" s="594"/>
      <c r="CX42" s="594"/>
      <c r="CY42" s="595"/>
      <c r="CZ42" s="627">
        <v>14.9</v>
      </c>
      <c r="DA42" s="676"/>
      <c r="DB42" s="676"/>
      <c r="DC42" s="677"/>
      <c r="DD42" s="602">
        <v>278617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21040</v>
      </c>
      <c r="CS43" s="613"/>
      <c r="CT43" s="613"/>
      <c r="CU43" s="613"/>
      <c r="CV43" s="613"/>
      <c r="CW43" s="613"/>
      <c r="CX43" s="613"/>
      <c r="CY43" s="614"/>
      <c r="CZ43" s="627">
        <v>0.2</v>
      </c>
      <c r="DA43" s="628"/>
      <c r="DB43" s="628"/>
      <c r="DC43" s="629"/>
      <c r="DD43" s="602">
        <v>21040</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334</v>
      </c>
      <c r="CD44" s="699" t="s">
        <v>287</v>
      </c>
      <c r="CE44" s="700"/>
      <c r="CF44" s="590" t="s">
        <v>335</v>
      </c>
      <c r="CG44" s="591"/>
      <c r="CH44" s="591"/>
      <c r="CI44" s="591"/>
      <c r="CJ44" s="591"/>
      <c r="CK44" s="591"/>
      <c r="CL44" s="591"/>
      <c r="CM44" s="591"/>
      <c r="CN44" s="591"/>
      <c r="CO44" s="591"/>
      <c r="CP44" s="591"/>
      <c r="CQ44" s="592"/>
      <c r="CR44" s="593">
        <v>1368971</v>
      </c>
      <c r="CS44" s="594"/>
      <c r="CT44" s="594"/>
      <c r="CU44" s="594"/>
      <c r="CV44" s="594"/>
      <c r="CW44" s="594"/>
      <c r="CX44" s="594"/>
      <c r="CY44" s="595"/>
      <c r="CZ44" s="627">
        <v>13.6</v>
      </c>
      <c r="DA44" s="676"/>
      <c r="DB44" s="676"/>
      <c r="DC44" s="677"/>
      <c r="DD44" s="602">
        <v>225193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336</v>
      </c>
      <c r="CG45" s="591"/>
      <c r="CH45" s="591"/>
      <c r="CI45" s="591"/>
      <c r="CJ45" s="591"/>
      <c r="CK45" s="591"/>
      <c r="CL45" s="591"/>
      <c r="CM45" s="591"/>
      <c r="CN45" s="591"/>
      <c r="CO45" s="591"/>
      <c r="CP45" s="591"/>
      <c r="CQ45" s="592"/>
      <c r="CR45" s="593">
        <v>405680</v>
      </c>
      <c r="CS45" s="613"/>
      <c r="CT45" s="613"/>
      <c r="CU45" s="613"/>
      <c r="CV45" s="613"/>
      <c r="CW45" s="613"/>
      <c r="CX45" s="613"/>
      <c r="CY45" s="614"/>
      <c r="CZ45" s="627">
        <v>4</v>
      </c>
      <c r="DA45" s="628"/>
      <c r="DB45" s="628"/>
      <c r="DC45" s="629"/>
      <c r="DD45" s="602">
        <v>36619</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337</v>
      </c>
      <c r="CG46" s="591"/>
      <c r="CH46" s="591"/>
      <c r="CI46" s="591"/>
      <c r="CJ46" s="591"/>
      <c r="CK46" s="591"/>
      <c r="CL46" s="591"/>
      <c r="CM46" s="591"/>
      <c r="CN46" s="591"/>
      <c r="CO46" s="591"/>
      <c r="CP46" s="591"/>
      <c r="CQ46" s="592"/>
      <c r="CR46" s="593">
        <v>947291</v>
      </c>
      <c r="CS46" s="594"/>
      <c r="CT46" s="594"/>
      <c r="CU46" s="594"/>
      <c r="CV46" s="594"/>
      <c r="CW46" s="594"/>
      <c r="CX46" s="594"/>
      <c r="CY46" s="595"/>
      <c r="CZ46" s="627">
        <v>9.4</v>
      </c>
      <c r="DA46" s="676"/>
      <c r="DB46" s="676"/>
      <c r="DC46" s="677"/>
      <c r="DD46" s="602">
        <v>188574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338</v>
      </c>
      <c r="CG47" s="591"/>
      <c r="CH47" s="591"/>
      <c r="CI47" s="591"/>
      <c r="CJ47" s="591"/>
      <c r="CK47" s="591"/>
      <c r="CL47" s="591"/>
      <c r="CM47" s="591"/>
      <c r="CN47" s="591"/>
      <c r="CO47" s="591"/>
      <c r="CP47" s="591"/>
      <c r="CQ47" s="592"/>
      <c r="CR47" s="593">
        <v>127155</v>
      </c>
      <c r="CS47" s="613"/>
      <c r="CT47" s="613"/>
      <c r="CU47" s="613"/>
      <c r="CV47" s="613"/>
      <c r="CW47" s="613"/>
      <c r="CX47" s="613"/>
      <c r="CY47" s="614"/>
      <c r="CZ47" s="627">
        <v>1.3</v>
      </c>
      <c r="DA47" s="628"/>
      <c r="DB47" s="628"/>
      <c r="DC47" s="629"/>
      <c r="DD47" s="602">
        <v>53424</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339</v>
      </c>
      <c r="CG48" s="591"/>
      <c r="CH48" s="591"/>
      <c r="CI48" s="591"/>
      <c r="CJ48" s="591"/>
      <c r="CK48" s="591"/>
      <c r="CL48" s="591"/>
      <c r="CM48" s="591"/>
      <c r="CN48" s="591"/>
      <c r="CO48" s="591"/>
      <c r="CP48" s="591"/>
      <c r="CQ48" s="592"/>
      <c r="CR48" s="593" t="s">
        <v>340</v>
      </c>
      <c r="CS48" s="594"/>
      <c r="CT48" s="594"/>
      <c r="CU48" s="594"/>
      <c r="CV48" s="594"/>
      <c r="CW48" s="594"/>
      <c r="CX48" s="594"/>
      <c r="CY48" s="595"/>
      <c r="CZ48" s="627" t="s">
        <v>340</v>
      </c>
      <c r="DA48" s="676"/>
      <c r="DB48" s="676"/>
      <c r="DC48" s="677"/>
      <c r="DD48" s="602" t="s">
        <v>340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10049647</v>
      </c>
      <c r="CS49" s="661"/>
      <c r="CT49" s="661"/>
      <c r="CU49" s="661"/>
      <c r="CV49" s="661"/>
      <c r="CW49" s="661"/>
      <c r="CX49" s="661"/>
      <c r="CY49" s="688"/>
      <c r="CZ49" s="689">
        <v>100</v>
      </c>
      <c r="DA49" s="690"/>
      <c r="DB49" s="690"/>
      <c r="DC49" s="691"/>
      <c r="DD49" s="692">
        <v>7084620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X1" zoomScale="70" zoomScaleNormal="25" zoomScaleSheetLayoutView="70" workbookViewId="0">
      <selection activeCell="CH9" sqref="CH9:CL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10755</v>
      </c>
      <c r="R7" s="723"/>
      <c r="S7" s="723"/>
      <c r="T7" s="723"/>
      <c r="U7" s="723"/>
      <c r="V7" s="723">
        <v>10055</v>
      </c>
      <c r="W7" s="723"/>
      <c r="X7" s="723"/>
      <c r="Y7" s="723"/>
      <c r="Z7" s="723"/>
      <c r="AA7" s="723">
        <v>700</v>
      </c>
      <c r="AB7" s="723"/>
      <c r="AC7" s="723"/>
      <c r="AD7" s="723"/>
      <c r="AE7" s="724"/>
      <c r="AF7" s="725">
        <v>414</v>
      </c>
      <c r="AG7" s="726"/>
      <c r="AH7" s="726"/>
      <c r="AI7" s="726"/>
      <c r="AJ7" s="727"/>
      <c r="AK7" s="762"/>
      <c r="AL7" s="763"/>
      <c r="AM7" s="763"/>
      <c r="AN7" s="763"/>
      <c r="AO7" s="763"/>
      <c r="AP7" s="763">
        <v>7363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537</v>
      </c>
      <c r="BT7" s="767"/>
      <c r="BU7" s="767"/>
      <c r="BV7" s="767"/>
      <c r="BW7" s="767"/>
      <c r="BX7" s="767"/>
      <c r="BY7" s="767"/>
      <c r="BZ7" s="767"/>
      <c r="CA7" s="767"/>
      <c r="CB7" s="767"/>
      <c r="CC7" s="767"/>
      <c r="CD7" s="767"/>
      <c r="CE7" s="767"/>
      <c r="CF7" s="767"/>
      <c r="CG7" s="768"/>
      <c r="CH7" s="759">
        <v>9</v>
      </c>
      <c r="CI7" s="760"/>
      <c r="CJ7" s="760"/>
      <c r="CK7" s="760"/>
      <c r="CL7" s="761"/>
      <c r="CM7" s="759">
        <v>175</v>
      </c>
      <c r="CN7" s="760"/>
      <c r="CO7" s="760"/>
      <c r="CP7" s="760"/>
      <c r="CQ7" s="761"/>
      <c r="CR7" s="759">
        <v>2</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7</v>
      </c>
      <c r="R8" s="747"/>
      <c r="S8" s="747"/>
      <c r="T8" s="747"/>
      <c r="U8" s="747"/>
      <c r="V8" s="747">
        <v>5</v>
      </c>
      <c r="W8" s="747"/>
      <c r="X8" s="747"/>
      <c r="Y8" s="747"/>
      <c r="Z8" s="747"/>
      <c r="AA8" s="747">
        <v>2</v>
      </c>
      <c r="AB8" s="747"/>
      <c r="AC8" s="747"/>
      <c r="AD8" s="747"/>
      <c r="AE8" s="748"/>
      <c r="AF8" s="749" t="s">
        <v>366</v>
      </c>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538</v>
      </c>
      <c r="BT8" s="757"/>
      <c r="BU8" s="757"/>
      <c r="BV8" s="757"/>
      <c r="BW8" s="757"/>
      <c r="BX8" s="757"/>
      <c r="BY8" s="757"/>
      <c r="BZ8" s="757"/>
      <c r="CA8" s="757"/>
      <c r="CB8" s="757"/>
      <c r="CC8" s="757"/>
      <c r="CD8" s="757"/>
      <c r="CE8" s="757"/>
      <c r="CF8" s="757"/>
      <c r="CG8" s="758"/>
      <c r="CH8" s="769">
        <v>0</v>
      </c>
      <c r="CI8" s="770"/>
      <c r="CJ8" s="770"/>
      <c r="CK8" s="770"/>
      <c r="CL8" s="771"/>
      <c r="CM8" s="769">
        <v>174</v>
      </c>
      <c r="CN8" s="770"/>
      <c r="CO8" s="770"/>
      <c r="CP8" s="770"/>
      <c r="CQ8" s="771"/>
      <c r="CR8" s="769">
        <v>35</v>
      </c>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368</v>
      </c>
      <c r="B23" s="778" t="s">
        <v>369</v>
      </c>
      <c r="C23" s="779"/>
      <c r="D23" s="779"/>
      <c r="E23" s="779"/>
      <c r="F23" s="779"/>
      <c r="G23" s="779"/>
      <c r="H23" s="779"/>
      <c r="I23" s="779"/>
      <c r="J23" s="779"/>
      <c r="K23" s="779"/>
      <c r="L23" s="779"/>
      <c r="M23" s="779"/>
      <c r="N23" s="779"/>
      <c r="O23" s="779"/>
      <c r="P23" s="780"/>
      <c r="Q23" s="781">
        <v>10762</v>
      </c>
      <c r="R23" s="782"/>
      <c r="S23" s="782"/>
      <c r="T23" s="782"/>
      <c r="U23" s="782"/>
      <c r="V23" s="782">
        <v>10060</v>
      </c>
      <c r="W23" s="782"/>
      <c r="X23" s="782"/>
      <c r="Y23" s="782"/>
      <c r="Z23" s="782"/>
      <c r="AA23" s="782">
        <v>702</v>
      </c>
      <c r="AB23" s="782"/>
      <c r="AC23" s="782"/>
      <c r="AD23" s="782"/>
      <c r="AE23" s="783"/>
      <c r="AF23" s="784">
        <v>414</v>
      </c>
      <c r="AG23" s="782"/>
      <c r="AH23" s="782"/>
      <c r="AI23" s="782"/>
      <c r="AJ23" s="785"/>
      <c r="AK23" s="786"/>
      <c r="AL23" s="787"/>
      <c r="AM23" s="787"/>
      <c r="AN23" s="787"/>
      <c r="AO23" s="787"/>
      <c r="AP23" s="782">
        <v>7363</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380</v>
      </c>
      <c r="C28" s="720"/>
      <c r="D28" s="720"/>
      <c r="E28" s="720"/>
      <c r="F28" s="720"/>
      <c r="G28" s="720"/>
      <c r="H28" s="720"/>
      <c r="I28" s="720"/>
      <c r="J28" s="720"/>
      <c r="K28" s="720"/>
      <c r="L28" s="720"/>
      <c r="M28" s="720"/>
      <c r="N28" s="720"/>
      <c r="O28" s="720"/>
      <c r="P28" s="721"/>
      <c r="Q28" s="810">
        <v>3372</v>
      </c>
      <c r="R28" s="811"/>
      <c r="S28" s="811"/>
      <c r="T28" s="811"/>
      <c r="U28" s="811"/>
      <c r="V28" s="811">
        <v>3118</v>
      </c>
      <c r="W28" s="811"/>
      <c r="X28" s="811"/>
      <c r="Y28" s="811"/>
      <c r="Z28" s="811"/>
      <c r="AA28" s="811">
        <v>254</v>
      </c>
      <c r="AB28" s="811"/>
      <c r="AC28" s="811"/>
      <c r="AD28" s="811"/>
      <c r="AE28" s="812"/>
      <c r="AF28" s="813">
        <v>254</v>
      </c>
      <c r="AG28" s="811"/>
      <c r="AH28" s="811"/>
      <c r="AI28" s="811"/>
      <c r="AJ28" s="814"/>
      <c r="AK28" s="815">
        <v>155</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381</v>
      </c>
      <c r="C29" s="744"/>
      <c r="D29" s="744"/>
      <c r="E29" s="744"/>
      <c r="F29" s="744"/>
      <c r="G29" s="744"/>
      <c r="H29" s="744"/>
      <c r="I29" s="744"/>
      <c r="J29" s="744"/>
      <c r="K29" s="744"/>
      <c r="L29" s="744"/>
      <c r="M29" s="744"/>
      <c r="N29" s="744"/>
      <c r="O29" s="744"/>
      <c r="P29" s="745"/>
      <c r="Q29" s="746">
        <v>1981</v>
      </c>
      <c r="R29" s="747"/>
      <c r="S29" s="747"/>
      <c r="T29" s="747"/>
      <c r="U29" s="747"/>
      <c r="V29" s="747">
        <v>1902</v>
      </c>
      <c r="W29" s="747"/>
      <c r="X29" s="747"/>
      <c r="Y29" s="747"/>
      <c r="Z29" s="747"/>
      <c r="AA29" s="747">
        <v>79</v>
      </c>
      <c r="AB29" s="747"/>
      <c r="AC29" s="747"/>
      <c r="AD29" s="747"/>
      <c r="AE29" s="748"/>
      <c r="AF29" s="749">
        <v>79</v>
      </c>
      <c r="AG29" s="750"/>
      <c r="AH29" s="750"/>
      <c r="AI29" s="750"/>
      <c r="AJ29" s="751"/>
      <c r="AK29" s="818">
        <v>276</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382</v>
      </c>
      <c r="C30" s="744"/>
      <c r="D30" s="744"/>
      <c r="E30" s="744"/>
      <c r="F30" s="744"/>
      <c r="G30" s="744"/>
      <c r="H30" s="744"/>
      <c r="I30" s="744"/>
      <c r="J30" s="744"/>
      <c r="K30" s="744"/>
      <c r="L30" s="744"/>
      <c r="M30" s="744"/>
      <c r="N30" s="744"/>
      <c r="O30" s="744"/>
      <c r="P30" s="745"/>
      <c r="Q30" s="746">
        <v>607</v>
      </c>
      <c r="R30" s="747"/>
      <c r="S30" s="747"/>
      <c r="T30" s="747"/>
      <c r="U30" s="747"/>
      <c r="V30" s="747">
        <v>595</v>
      </c>
      <c r="W30" s="747"/>
      <c r="X30" s="747"/>
      <c r="Y30" s="747"/>
      <c r="Z30" s="747"/>
      <c r="AA30" s="747">
        <v>12</v>
      </c>
      <c r="AB30" s="747"/>
      <c r="AC30" s="747"/>
      <c r="AD30" s="747"/>
      <c r="AE30" s="748"/>
      <c r="AF30" s="749">
        <v>12</v>
      </c>
      <c r="AG30" s="750"/>
      <c r="AH30" s="750"/>
      <c r="AI30" s="750"/>
      <c r="AJ30" s="751"/>
      <c r="AK30" s="818">
        <v>313</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383</v>
      </c>
      <c r="C31" s="744"/>
      <c r="D31" s="744"/>
      <c r="E31" s="744"/>
      <c r="F31" s="744"/>
      <c r="G31" s="744"/>
      <c r="H31" s="744"/>
      <c r="I31" s="744"/>
      <c r="J31" s="744"/>
      <c r="K31" s="744"/>
      <c r="L31" s="744"/>
      <c r="M31" s="744"/>
      <c r="N31" s="744"/>
      <c r="O31" s="744"/>
      <c r="P31" s="745"/>
      <c r="Q31" s="746">
        <v>27</v>
      </c>
      <c r="R31" s="747"/>
      <c r="S31" s="747"/>
      <c r="T31" s="747"/>
      <c r="U31" s="747"/>
      <c r="V31" s="747">
        <v>15</v>
      </c>
      <c r="W31" s="747"/>
      <c r="X31" s="747"/>
      <c r="Y31" s="747"/>
      <c r="Z31" s="747"/>
      <c r="AA31" s="747">
        <v>12</v>
      </c>
      <c r="AB31" s="747"/>
      <c r="AC31" s="747"/>
      <c r="AD31" s="747"/>
      <c r="AE31" s="748"/>
      <c r="AF31" s="749">
        <v>12</v>
      </c>
      <c r="AG31" s="750"/>
      <c r="AH31" s="750"/>
      <c r="AI31" s="750"/>
      <c r="AJ31" s="751"/>
      <c r="AK31" s="818">
        <v>10</v>
      </c>
      <c r="AL31" s="819"/>
      <c r="AM31" s="819"/>
      <c r="AN31" s="819"/>
      <c r="AO31" s="819"/>
      <c r="AP31" s="819"/>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706</v>
      </c>
      <c r="R32" s="747"/>
      <c r="S32" s="747"/>
      <c r="T32" s="747"/>
      <c r="U32" s="747"/>
      <c r="V32" s="747">
        <v>799</v>
      </c>
      <c r="W32" s="747"/>
      <c r="X32" s="747"/>
      <c r="Y32" s="747"/>
      <c r="Z32" s="747"/>
      <c r="AA32" s="747">
        <v>-93</v>
      </c>
      <c r="AB32" s="747"/>
      <c r="AC32" s="747"/>
      <c r="AD32" s="747"/>
      <c r="AE32" s="748"/>
      <c r="AF32" s="749">
        <v>298</v>
      </c>
      <c r="AG32" s="750"/>
      <c r="AH32" s="750"/>
      <c r="AI32" s="750"/>
      <c r="AJ32" s="751"/>
      <c r="AK32" s="818">
        <v>7</v>
      </c>
      <c r="AL32" s="819"/>
      <c r="AM32" s="819"/>
      <c r="AN32" s="819"/>
      <c r="AO32" s="819"/>
      <c r="AP32" s="819">
        <v>669</v>
      </c>
      <c r="AQ32" s="819"/>
      <c r="AR32" s="819"/>
      <c r="AS32" s="819"/>
      <c r="AT32" s="819"/>
      <c r="AU32" s="819">
        <v>7</v>
      </c>
      <c r="AV32" s="819"/>
      <c r="AW32" s="819"/>
      <c r="AX32" s="819"/>
      <c r="AY32" s="819"/>
      <c r="AZ32" s="820"/>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1089</v>
      </c>
      <c r="R33" s="747"/>
      <c r="S33" s="747"/>
      <c r="T33" s="747"/>
      <c r="U33" s="747"/>
      <c r="V33" s="747">
        <v>1207</v>
      </c>
      <c r="W33" s="747"/>
      <c r="X33" s="747"/>
      <c r="Y33" s="747"/>
      <c r="Z33" s="747"/>
      <c r="AA33" s="747">
        <v>-118</v>
      </c>
      <c r="AB33" s="747"/>
      <c r="AC33" s="747"/>
      <c r="AD33" s="747"/>
      <c r="AE33" s="748"/>
      <c r="AF33" s="749">
        <v>184</v>
      </c>
      <c r="AG33" s="750"/>
      <c r="AH33" s="750"/>
      <c r="AI33" s="750"/>
      <c r="AJ33" s="751"/>
      <c r="AK33" s="818">
        <v>268</v>
      </c>
      <c r="AL33" s="819"/>
      <c r="AM33" s="819"/>
      <c r="AN33" s="819"/>
      <c r="AO33" s="819"/>
      <c r="AP33" s="819">
        <v>5834</v>
      </c>
      <c r="AQ33" s="819"/>
      <c r="AR33" s="819"/>
      <c r="AS33" s="819"/>
      <c r="AT33" s="819"/>
      <c r="AU33" s="819">
        <v>2375</v>
      </c>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368</v>
      </c>
      <c r="B63" s="778" t="s">
        <v>388</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839</v>
      </c>
      <c r="AG63" s="830"/>
      <c r="AH63" s="830"/>
      <c r="AI63" s="830"/>
      <c r="AJ63" s="831"/>
      <c r="AK63" s="832"/>
      <c r="AL63" s="827"/>
      <c r="AM63" s="827"/>
      <c r="AN63" s="827"/>
      <c r="AO63" s="827"/>
      <c r="AP63" s="830">
        <v>65003</v>
      </c>
      <c r="AQ63" s="830"/>
      <c r="AR63" s="830"/>
      <c r="AS63" s="830"/>
      <c r="AT63" s="830"/>
      <c r="AU63" s="830">
        <v>2382</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391</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530</v>
      </c>
      <c r="C68" s="858"/>
      <c r="D68" s="858"/>
      <c r="E68" s="858"/>
      <c r="F68" s="858"/>
      <c r="G68" s="858"/>
      <c r="H68" s="858"/>
      <c r="I68" s="858"/>
      <c r="J68" s="858"/>
      <c r="K68" s="858"/>
      <c r="L68" s="858"/>
      <c r="M68" s="858"/>
      <c r="N68" s="858"/>
      <c r="O68" s="858"/>
      <c r="P68" s="859"/>
      <c r="Q68" s="860">
        <v>2915</v>
      </c>
      <c r="R68" s="854"/>
      <c r="S68" s="854"/>
      <c r="T68" s="854"/>
      <c r="U68" s="854"/>
      <c r="V68" s="854">
        <v>2852</v>
      </c>
      <c r="W68" s="854"/>
      <c r="X68" s="854"/>
      <c r="Y68" s="854"/>
      <c r="Z68" s="854"/>
      <c r="AA68" s="854">
        <v>63</v>
      </c>
      <c r="AB68" s="854"/>
      <c r="AC68" s="854"/>
      <c r="AD68" s="854"/>
      <c r="AE68" s="854"/>
      <c r="AF68" s="854">
        <v>62</v>
      </c>
      <c r="AG68" s="854"/>
      <c r="AH68" s="854"/>
      <c r="AI68" s="854"/>
      <c r="AJ68" s="854"/>
      <c r="AK68" s="854"/>
      <c r="AL68" s="854"/>
      <c r="AM68" s="854"/>
      <c r="AN68" s="854"/>
      <c r="AO68" s="854"/>
      <c r="AP68" s="854">
        <v>8198</v>
      </c>
      <c r="AQ68" s="854"/>
      <c r="AR68" s="854"/>
      <c r="AS68" s="854"/>
      <c r="AT68" s="854"/>
      <c r="AU68" s="854">
        <v>1315</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531</v>
      </c>
      <c r="C69" s="862"/>
      <c r="D69" s="862"/>
      <c r="E69" s="862"/>
      <c r="F69" s="862"/>
      <c r="G69" s="862"/>
      <c r="H69" s="862"/>
      <c r="I69" s="862"/>
      <c r="J69" s="862"/>
      <c r="K69" s="862"/>
      <c r="L69" s="862"/>
      <c r="M69" s="862"/>
      <c r="N69" s="862"/>
      <c r="O69" s="862"/>
      <c r="P69" s="863"/>
      <c r="Q69" s="864">
        <v>217</v>
      </c>
      <c r="R69" s="819"/>
      <c r="S69" s="819"/>
      <c r="T69" s="819"/>
      <c r="U69" s="819"/>
      <c r="V69" s="819">
        <v>201</v>
      </c>
      <c r="W69" s="819"/>
      <c r="X69" s="819"/>
      <c r="Y69" s="819"/>
      <c r="Z69" s="819"/>
      <c r="AA69" s="819">
        <v>16</v>
      </c>
      <c r="AB69" s="819"/>
      <c r="AC69" s="819"/>
      <c r="AD69" s="819"/>
      <c r="AE69" s="819"/>
      <c r="AF69" s="819">
        <v>16</v>
      </c>
      <c r="AG69" s="819"/>
      <c r="AH69" s="819"/>
      <c r="AI69" s="819"/>
      <c r="AJ69" s="819"/>
      <c r="AK69" s="819"/>
      <c r="AL69" s="819"/>
      <c r="AM69" s="819"/>
      <c r="AN69" s="819"/>
      <c r="AO69" s="819"/>
      <c r="AP69" s="819">
        <v>182</v>
      </c>
      <c r="AQ69" s="819"/>
      <c r="AR69" s="819"/>
      <c r="AS69" s="819"/>
      <c r="AT69" s="819"/>
      <c r="AU69" s="819">
        <v>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532</v>
      </c>
      <c r="C70" s="862"/>
      <c r="D70" s="862"/>
      <c r="E70" s="862"/>
      <c r="F70" s="862"/>
      <c r="G70" s="862"/>
      <c r="H70" s="862"/>
      <c r="I70" s="862"/>
      <c r="J70" s="862"/>
      <c r="K70" s="862"/>
      <c r="L70" s="862"/>
      <c r="M70" s="862"/>
      <c r="N70" s="862"/>
      <c r="O70" s="862"/>
      <c r="P70" s="863"/>
      <c r="Q70" s="864">
        <v>4005</v>
      </c>
      <c r="R70" s="819"/>
      <c r="S70" s="819"/>
      <c r="T70" s="819"/>
      <c r="U70" s="819"/>
      <c r="V70" s="819">
        <v>3884</v>
      </c>
      <c r="W70" s="819"/>
      <c r="X70" s="819"/>
      <c r="Y70" s="819"/>
      <c r="Z70" s="819"/>
      <c r="AA70" s="819">
        <v>121</v>
      </c>
      <c r="AB70" s="819"/>
      <c r="AC70" s="819"/>
      <c r="AD70" s="819"/>
      <c r="AE70" s="819"/>
      <c r="AF70" s="819">
        <v>121</v>
      </c>
      <c r="AG70" s="819"/>
      <c r="AH70" s="819"/>
      <c r="AI70" s="819"/>
      <c r="AJ70" s="819"/>
      <c r="AK70" s="819">
        <v>165</v>
      </c>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533</v>
      </c>
      <c r="C71" s="862"/>
      <c r="D71" s="862"/>
      <c r="E71" s="862"/>
      <c r="F71" s="862"/>
      <c r="G71" s="862"/>
      <c r="H71" s="862"/>
      <c r="I71" s="862"/>
      <c r="J71" s="862"/>
      <c r="K71" s="862"/>
      <c r="L71" s="862"/>
      <c r="M71" s="862"/>
      <c r="N71" s="862"/>
      <c r="O71" s="862"/>
      <c r="P71" s="863"/>
      <c r="Q71" s="864">
        <v>665317</v>
      </c>
      <c r="R71" s="819"/>
      <c r="S71" s="819"/>
      <c r="T71" s="819"/>
      <c r="U71" s="819"/>
      <c r="V71" s="819">
        <v>642459</v>
      </c>
      <c r="W71" s="819"/>
      <c r="X71" s="819"/>
      <c r="Y71" s="819"/>
      <c r="Z71" s="819"/>
      <c r="AA71" s="819">
        <v>22858</v>
      </c>
      <c r="AB71" s="819"/>
      <c r="AC71" s="819"/>
      <c r="AD71" s="819"/>
      <c r="AE71" s="819"/>
      <c r="AF71" s="819">
        <v>22858</v>
      </c>
      <c r="AG71" s="819"/>
      <c r="AH71" s="819"/>
      <c r="AI71" s="819"/>
      <c r="AJ71" s="819"/>
      <c r="AK71" s="819">
        <v>8586</v>
      </c>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534</v>
      </c>
      <c r="C72" s="862"/>
      <c r="D72" s="862"/>
      <c r="E72" s="862"/>
      <c r="F72" s="862"/>
      <c r="G72" s="862"/>
      <c r="H72" s="862"/>
      <c r="I72" s="862"/>
      <c r="J72" s="862"/>
      <c r="K72" s="862"/>
      <c r="L72" s="862"/>
      <c r="M72" s="862"/>
      <c r="N72" s="862"/>
      <c r="O72" s="862"/>
      <c r="P72" s="863"/>
      <c r="Q72" s="864">
        <v>16951</v>
      </c>
      <c r="R72" s="819"/>
      <c r="S72" s="819"/>
      <c r="T72" s="819"/>
      <c r="U72" s="819"/>
      <c r="V72" s="819">
        <v>15098</v>
      </c>
      <c r="W72" s="819"/>
      <c r="X72" s="819"/>
      <c r="Y72" s="819"/>
      <c r="Z72" s="819"/>
      <c r="AA72" s="819">
        <v>1853</v>
      </c>
      <c r="AB72" s="819"/>
      <c r="AC72" s="819"/>
      <c r="AD72" s="819"/>
      <c r="AE72" s="819"/>
      <c r="AF72" s="819">
        <v>1853</v>
      </c>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535</v>
      </c>
      <c r="C73" s="862"/>
      <c r="D73" s="862"/>
      <c r="E73" s="862"/>
      <c r="F73" s="862"/>
      <c r="G73" s="862"/>
      <c r="H73" s="862"/>
      <c r="I73" s="862"/>
      <c r="J73" s="862"/>
      <c r="K73" s="862"/>
      <c r="L73" s="862"/>
      <c r="M73" s="862"/>
      <c r="N73" s="862"/>
      <c r="O73" s="862"/>
      <c r="P73" s="863"/>
      <c r="Q73" s="864">
        <v>125</v>
      </c>
      <c r="R73" s="819"/>
      <c r="S73" s="819"/>
      <c r="T73" s="819"/>
      <c r="U73" s="819"/>
      <c r="V73" s="819">
        <v>124</v>
      </c>
      <c r="W73" s="819"/>
      <c r="X73" s="819"/>
      <c r="Y73" s="819"/>
      <c r="Z73" s="819"/>
      <c r="AA73" s="819">
        <v>1</v>
      </c>
      <c r="AB73" s="819"/>
      <c r="AC73" s="819"/>
      <c r="AD73" s="819"/>
      <c r="AE73" s="819"/>
      <c r="AF73" s="819">
        <v>1</v>
      </c>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536</v>
      </c>
      <c r="C74" s="862"/>
      <c r="D74" s="862"/>
      <c r="E74" s="862"/>
      <c r="F74" s="862"/>
      <c r="G74" s="862"/>
      <c r="H74" s="862"/>
      <c r="I74" s="862"/>
      <c r="J74" s="862"/>
      <c r="K74" s="862"/>
      <c r="L74" s="862"/>
      <c r="M74" s="862"/>
      <c r="N74" s="862"/>
      <c r="O74" s="862"/>
      <c r="P74" s="863"/>
      <c r="Q74" s="864">
        <v>17</v>
      </c>
      <c r="R74" s="819"/>
      <c r="S74" s="819"/>
      <c r="T74" s="819"/>
      <c r="U74" s="819"/>
      <c r="V74" s="819">
        <v>16</v>
      </c>
      <c r="W74" s="819"/>
      <c r="X74" s="819"/>
      <c r="Y74" s="819"/>
      <c r="Z74" s="819"/>
      <c r="AA74" s="819">
        <v>1</v>
      </c>
      <c r="AB74" s="819"/>
      <c r="AC74" s="819"/>
      <c r="AD74" s="819"/>
      <c r="AE74" s="819"/>
      <c r="AF74" s="819">
        <v>1</v>
      </c>
      <c r="AG74" s="819"/>
      <c r="AH74" s="819"/>
      <c r="AI74" s="819"/>
      <c r="AJ74" s="819"/>
      <c r="AK74" s="819">
        <v>8</v>
      </c>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368</v>
      </c>
      <c r="B88" s="778" t="s">
        <v>392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24912</v>
      </c>
      <c r="AG88" s="830"/>
      <c r="AH88" s="830"/>
      <c r="AI88" s="830"/>
      <c r="AJ88" s="830"/>
      <c r="AK88" s="827"/>
      <c r="AL88" s="827"/>
      <c r="AM88" s="827"/>
      <c r="AN88" s="827"/>
      <c r="AO88" s="827"/>
      <c r="AP88" s="830">
        <v>8380</v>
      </c>
      <c r="AQ88" s="830"/>
      <c r="AR88" s="830"/>
      <c r="AS88" s="830"/>
      <c r="AT88" s="830"/>
      <c r="AU88" s="830">
        <v>1318</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401</v>
      </c>
      <c r="AB109" s="883"/>
      <c r="AC109" s="883"/>
      <c r="AD109" s="883"/>
      <c r="AE109" s="884"/>
      <c r="AF109" s="882" t="s">
        <v>286</v>
      </c>
      <c r="AG109" s="883"/>
      <c r="AH109" s="883"/>
      <c r="AI109" s="883"/>
      <c r="AJ109" s="884"/>
      <c r="AK109" s="882" t="s">
        <v>285</v>
      </c>
      <c r="AL109" s="883"/>
      <c r="AM109" s="883"/>
      <c r="AN109" s="883"/>
      <c r="AO109" s="884"/>
      <c r="AP109" s="882" t="s">
        <v>402</v>
      </c>
      <c r="AQ109" s="883"/>
      <c r="AR109" s="883"/>
      <c r="AS109" s="883"/>
      <c r="AT109" s="885"/>
      <c r="AU109" s="904" t="s">
        <v>400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401</v>
      </c>
      <c r="BR109" s="883"/>
      <c r="BS109" s="883"/>
      <c r="BT109" s="883"/>
      <c r="BU109" s="884"/>
      <c r="BV109" s="882" t="s">
        <v>286</v>
      </c>
      <c r="BW109" s="883"/>
      <c r="BX109" s="883"/>
      <c r="BY109" s="883"/>
      <c r="BZ109" s="884"/>
      <c r="CA109" s="882" t="s">
        <v>285</v>
      </c>
      <c r="CB109" s="883"/>
      <c r="CC109" s="883"/>
      <c r="CD109" s="883"/>
      <c r="CE109" s="884"/>
      <c r="CF109" s="905" t="s">
        <v>402</v>
      </c>
      <c r="CG109" s="905"/>
      <c r="CH109" s="905"/>
      <c r="CI109" s="905"/>
      <c r="CJ109" s="905"/>
      <c r="CK109" s="882" t="s">
        <v>403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401</v>
      </c>
      <c r="DH109" s="883"/>
      <c r="DI109" s="883"/>
      <c r="DJ109" s="883"/>
      <c r="DK109" s="884"/>
      <c r="DL109" s="882" t="s">
        <v>286</v>
      </c>
      <c r="DM109" s="883"/>
      <c r="DN109" s="883"/>
      <c r="DO109" s="883"/>
      <c r="DP109" s="884"/>
      <c r="DQ109" s="882" t="s">
        <v>285</v>
      </c>
      <c r="DR109" s="883"/>
      <c r="DS109" s="883"/>
      <c r="DT109" s="883"/>
      <c r="DU109" s="884"/>
      <c r="DV109" s="882" t="s">
        <v>402</v>
      </c>
      <c r="DW109" s="883"/>
      <c r="DX109" s="883"/>
      <c r="DY109" s="883"/>
      <c r="DZ109" s="885"/>
    </row>
    <row r="110" spans="1:131" s="197" customFormat="1" ht="26.25" customHeight="1">
      <c r="A110" s="886" t="s">
        <v>404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843437</v>
      </c>
      <c r="AB110" s="890"/>
      <c r="AC110" s="890"/>
      <c r="AD110" s="890"/>
      <c r="AE110" s="891"/>
      <c r="AF110" s="892">
        <v>806082</v>
      </c>
      <c r="AG110" s="890"/>
      <c r="AH110" s="890"/>
      <c r="AI110" s="890"/>
      <c r="AJ110" s="891"/>
      <c r="AK110" s="892">
        <v>713484</v>
      </c>
      <c r="AL110" s="890"/>
      <c r="AM110" s="890"/>
      <c r="AN110" s="890"/>
      <c r="AO110" s="891"/>
      <c r="AP110" s="893">
        <v>12.9</v>
      </c>
      <c r="AQ110" s="894"/>
      <c r="AR110" s="894"/>
      <c r="AS110" s="894"/>
      <c r="AT110" s="895"/>
      <c r="AU110" s="896" t="s">
        <v>60</v>
      </c>
      <c r="AV110" s="897"/>
      <c r="AW110" s="897"/>
      <c r="AX110" s="897"/>
      <c r="AY110" s="898"/>
      <c r="AZ110" s="940" t="s">
        <v>405</v>
      </c>
      <c r="BA110" s="887"/>
      <c r="BB110" s="887"/>
      <c r="BC110" s="887"/>
      <c r="BD110" s="887"/>
      <c r="BE110" s="887"/>
      <c r="BF110" s="887"/>
      <c r="BG110" s="887"/>
      <c r="BH110" s="887"/>
      <c r="BI110" s="887"/>
      <c r="BJ110" s="887"/>
      <c r="BK110" s="887"/>
      <c r="BL110" s="887"/>
      <c r="BM110" s="887"/>
      <c r="BN110" s="887"/>
      <c r="BO110" s="887"/>
      <c r="BP110" s="888"/>
      <c r="BQ110" s="926">
        <v>7171060</v>
      </c>
      <c r="BR110" s="927"/>
      <c r="BS110" s="927"/>
      <c r="BT110" s="927"/>
      <c r="BU110" s="927"/>
      <c r="BV110" s="927">
        <v>7095336</v>
      </c>
      <c r="BW110" s="927"/>
      <c r="BX110" s="927"/>
      <c r="BY110" s="927"/>
      <c r="BZ110" s="927"/>
      <c r="CA110" s="927">
        <v>7363131</v>
      </c>
      <c r="CB110" s="927"/>
      <c r="CC110" s="927"/>
      <c r="CD110" s="927"/>
      <c r="CE110" s="927"/>
      <c r="CF110" s="941">
        <v>132.69999999999999</v>
      </c>
      <c r="CG110" s="942"/>
      <c r="CH110" s="942"/>
      <c r="CI110" s="942"/>
      <c r="CJ110" s="942"/>
      <c r="CK110" s="943" t="s">
        <v>406</v>
      </c>
      <c r="CL110" s="944"/>
      <c r="CM110" s="923" t="s">
        <v>407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408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409</v>
      </c>
      <c r="AB111" s="934"/>
      <c r="AC111" s="934"/>
      <c r="AD111" s="934"/>
      <c r="AE111" s="935"/>
      <c r="AF111" s="936" t="s">
        <v>409</v>
      </c>
      <c r="AG111" s="934"/>
      <c r="AH111" s="934"/>
      <c r="AI111" s="934"/>
      <c r="AJ111" s="935"/>
      <c r="AK111" s="936" t="s">
        <v>409</v>
      </c>
      <c r="AL111" s="934"/>
      <c r="AM111" s="934"/>
      <c r="AN111" s="934"/>
      <c r="AO111" s="935"/>
      <c r="AP111" s="937" t="s">
        <v>409</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48853</v>
      </c>
      <c r="BR111" s="920"/>
      <c r="BS111" s="920"/>
      <c r="BT111" s="920"/>
      <c r="BU111" s="920"/>
      <c r="BV111" s="920">
        <v>21876</v>
      </c>
      <c r="BW111" s="920"/>
      <c r="BX111" s="920"/>
      <c r="BY111" s="920"/>
      <c r="BZ111" s="920"/>
      <c r="CA111" s="920">
        <v>765050</v>
      </c>
      <c r="CB111" s="920"/>
      <c r="CC111" s="920"/>
      <c r="CD111" s="920"/>
      <c r="CE111" s="920"/>
      <c r="CF111" s="914">
        <v>13.8</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2744750</v>
      </c>
      <c r="BR112" s="920"/>
      <c r="BS112" s="920"/>
      <c r="BT112" s="920"/>
      <c r="BU112" s="920"/>
      <c r="BV112" s="920">
        <v>2552045</v>
      </c>
      <c r="BW112" s="920"/>
      <c r="BX112" s="920"/>
      <c r="BY112" s="920"/>
      <c r="BZ112" s="920"/>
      <c r="CA112" s="920">
        <v>2382117</v>
      </c>
      <c r="CB112" s="920"/>
      <c r="CC112" s="920"/>
      <c r="CD112" s="920"/>
      <c r="CE112" s="920"/>
      <c r="CF112" s="914">
        <v>42.9</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236574</v>
      </c>
      <c r="AB113" s="934"/>
      <c r="AC113" s="934"/>
      <c r="AD113" s="934"/>
      <c r="AE113" s="935"/>
      <c r="AF113" s="936">
        <v>235507</v>
      </c>
      <c r="AG113" s="934"/>
      <c r="AH113" s="934"/>
      <c r="AI113" s="934"/>
      <c r="AJ113" s="935"/>
      <c r="AK113" s="936">
        <v>249852</v>
      </c>
      <c r="AL113" s="934"/>
      <c r="AM113" s="934"/>
      <c r="AN113" s="934"/>
      <c r="AO113" s="935"/>
      <c r="AP113" s="937">
        <v>4.5</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1649239</v>
      </c>
      <c r="BR113" s="920"/>
      <c r="BS113" s="920"/>
      <c r="BT113" s="920"/>
      <c r="BU113" s="920"/>
      <c r="BV113" s="920">
        <v>1484969</v>
      </c>
      <c r="BW113" s="920"/>
      <c r="BX113" s="920"/>
      <c r="BY113" s="920"/>
      <c r="BZ113" s="920"/>
      <c r="CA113" s="920">
        <v>1318161</v>
      </c>
      <c r="CB113" s="920"/>
      <c r="CC113" s="920"/>
      <c r="CD113" s="920"/>
      <c r="CE113" s="920"/>
      <c r="CF113" s="914">
        <v>23.8</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188983</v>
      </c>
      <c r="AB114" s="959"/>
      <c r="AC114" s="959"/>
      <c r="AD114" s="959"/>
      <c r="AE114" s="960"/>
      <c r="AF114" s="961">
        <v>188955</v>
      </c>
      <c r="AG114" s="959"/>
      <c r="AH114" s="959"/>
      <c r="AI114" s="959"/>
      <c r="AJ114" s="960"/>
      <c r="AK114" s="961">
        <v>188955</v>
      </c>
      <c r="AL114" s="959"/>
      <c r="AM114" s="959"/>
      <c r="AN114" s="959"/>
      <c r="AO114" s="960"/>
      <c r="AP114" s="962">
        <v>3.4</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t="s">
        <v>111</v>
      </c>
      <c r="BR114" s="920"/>
      <c r="BS114" s="920"/>
      <c r="BT114" s="920"/>
      <c r="BU114" s="920"/>
      <c r="BV114" s="920" t="s">
        <v>111</v>
      </c>
      <c r="BW114" s="920"/>
      <c r="BX114" s="920"/>
      <c r="BY114" s="920"/>
      <c r="BZ114" s="920"/>
      <c r="CA114" s="920" t="s">
        <v>111</v>
      </c>
      <c r="CB114" s="920"/>
      <c r="CC114" s="920"/>
      <c r="CD114" s="920"/>
      <c r="CE114" s="920"/>
      <c r="CF114" s="914" t="s">
        <v>111</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94</v>
      </c>
      <c r="AB115" s="934"/>
      <c r="AC115" s="934"/>
      <c r="AD115" s="934"/>
      <c r="AE115" s="935"/>
      <c r="AF115" s="936">
        <v>613</v>
      </c>
      <c r="AG115" s="934"/>
      <c r="AH115" s="934"/>
      <c r="AI115" s="934"/>
      <c r="AJ115" s="935"/>
      <c r="AK115" s="936">
        <v>408</v>
      </c>
      <c r="AL115" s="934"/>
      <c r="AM115" s="934"/>
      <c r="AN115" s="934"/>
      <c r="AO115" s="935"/>
      <c r="AP115" s="937">
        <v>0</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v>6964</v>
      </c>
      <c r="BR115" s="920"/>
      <c r="BS115" s="920"/>
      <c r="BT115" s="920"/>
      <c r="BU115" s="920"/>
      <c r="BV115" s="920">
        <v>6012</v>
      </c>
      <c r="BW115" s="920"/>
      <c r="BX115" s="920"/>
      <c r="BY115" s="920"/>
      <c r="BZ115" s="920"/>
      <c r="CA115" s="920">
        <v>5208</v>
      </c>
      <c r="CB115" s="920"/>
      <c r="CC115" s="920"/>
      <c r="CD115" s="920"/>
      <c r="CE115" s="920"/>
      <c r="CF115" s="914">
        <v>0.1</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1269088</v>
      </c>
      <c r="AB117" s="966"/>
      <c r="AC117" s="966"/>
      <c r="AD117" s="966"/>
      <c r="AE117" s="967"/>
      <c r="AF117" s="965">
        <v>1231157</v>
      </c>
      <c r="AG117" s="966"/>
      <c r="AH117" s="966"/>
      <c r="AI117" s="966"/>
      <c r="AJ117" s="967"/>
      <c r="AK117" s="965">
        <v>1152699</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401</v>
      </c>
      <c r="AB118" s="883"/>
      <c r="AC118" s="883"/>
      <c r="AD118" s="883"/>
      <c r="AE118" s="884"/>
      <c r="AF118" s="882" t="s">
        <v>286</v>
      </c>
      <c r="AG118" s="883"/>
      <c r="AH118" s="883"/>
      <c r="AI118" s="883"/>
      <c r="AJ118" s="884"/>
      <c r="AK118" s="882" t="s">
        <v>285</v>
      </c>
      <c r="AL118" s="883"/>
      <c r="AM118" s="883"/>
      <c r="AN118" s="883"/>
      <c r="AO118" s="884"/>
      <c r="AP118" s="990" t="s">
        <v>402</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431</v>
      </c>
      <c r="BP118" s="994"/>
      <c r="BQ118" s="985">
        <v>11620866</v>
      </c>
      <c r="BR118" s="986"/>
      <c r="BS118" s="986"/>
      <c r="BT118" s="986"/>
      <c r="BU118" s="986"/>
      <c r="BV118" s="986">
        <v>11160238</v>
      </c>
      <c r="BW118" s="986"/>
      <c r="BX118" s="986"/>
      <c r="BY118" s="986"/>
      <c r="BZ118" s="986"/>
      <c r="CA118" s="986">
        <v>11833667</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406</v>
      </c>
      <c r="B119" s="944"/>
      <c r="C119" s="923" t="s">
        <v>407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6104676</v>
      </c>
      <c r="BR119" s="927"/>
      <c r="BS119" s="927"/>
      <c r="BT119" s="927"/>
      <c r="BU119" s="927"/>
      <c r="BV119" s="927">
        <v>6297157</v>
      </c>
      <c r="BW119" s="927"/>
      <c r="BX119" s="927"/>
      <c r="BY119" s="927"/>
      <c r="BZ119" s="927"/>
      <c r="CA119" s="927">
        <v>6024296</v>
      </c>
      <c r="CB119" s="927"/>
      <c r="CC119" s="927"/>
      <c r="CD119" s="927"/>
      <c r="CE119" s="927"/>
      <c r="CF119" s="941">
        <v>108.6</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48853</v>
      </c>
      <c r="DH119" s="998"/>
      <c r="DI119" s="998"/>
      <c r="DJ119" s="998"/>
      <c r="DK119" s="999"/>
      <c r="DL119" s="1000">
        <v>21876</v>
      </c>
      <c r="DM119" s="998"/>
      <c r="DN119" s="998"/>
      <c r="DO119" s="998"/>
      <c r="DP119" s="999"/>
      <c r="DQ119" s="1000">
        <v>765050</v>
      </c>
      <c r="DR119" s="998"/>
      <c r="DS119" s="998"/>
      <c r="DT119" s="998"/>
      <c r="DU119" s="999"/>
      <c r="DV119" s="1001">
        <v>13.8</v>
      </c>
      <c r="DW119" s="1002"/>
      <c r="DX119" s="1002"/>
      <c r="DY119" s="1002"/>
      <c r="DZ119" s="1003"/>
    </row>
    <row r="120" spans="1:130" s="197" customFormat="1" ht="26.25" customHeight="1">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809983</v>
      </c>
      <c r="BR120" s="920"/>
      <c r="BS120" s="920"/>
      <c r="BT120" s="920"/>
      <c r="BU120" s="920"/>
      <c r="BV120" s="920">
        <v>924342</v>
      </c>
      <c r="BW120" s="920"/>
      <c r="BX120" s="920"/>
      <c r="BY120" s="920"/>
      <c r="BZ120" s="920"/>
      <c r="CA120" s="920">
        <v>891131</v>
      </c>
      <c r="CB120" s="920"/>
      <c r="CC120" s="920"/>
      <c r="CD120" s="920"/>
      <c r="CE120" s="920"/>
      <c r="CF120" s="914">
        <v>16.100000000000001</v>
      </c>
      <c r="CG120" s="915"/>
      <c r="CH120" s="915"/>
      <c r="CI120" s="915"/>
      <c r="CJ120" s="915"/>
      <c r="CK120" s="1013" t="s">
        <v>437</v>
      </c>
      <c r="CL120" s="1014"/>
      <c r="CM120" s="1014"/>
      <c r="CN120" s="1014"/>
      <c r="CO120" s="1015"/>
      <c r="CP120" s="1021" t="s">
        <v>386</v>
      </c>
      <c r="CQ120" s="1022"/>
      <c r="CR120" s="1022"/>
      <c r="CS120" s="1022"/>
      <c r="CT120" s="1022"/>
      <c r="CU120" s="1022"/>
      <c r="CV120" s="1022"/>
      <c r="CW120" s="1022"/>
      <c r="CX120" s="1022"/>
      <c r="CY120" s="1022"/>
      <c r="CZ120" s="1022"/>
      <c r="DA120" s="1022"/>
      <c r="DB120" s="1022"/>
      <c r="DC120" s="1022"/>
      <c r="DD120" s="1022"/>
      <c r="DE120" s="1022"/>
      <c r="DF120" s="1023"/>
      <c r="DG120" s="926">
        <v>2729165</v>
      </c>
      <c r="DH120" s="927"/>
      <c r="DI120" s="927"/>
      <c r="DJ120" s="927"/>
      <c r="DK120" s="927"/>
      <c r="DL120" s="927">
        <v>2541317</v>
      </c>
      <c r="DM120" s="927"/>
      <c r="DN120" s="927"/>
      <c r="DO120" s="927"/>
      <c r="DP120" s="927"/>
      <c r="DQ120" s="927">
        <v>2375445</v>
      </c>
      <c r="DR120" s="927"/>
      <c r="DS120" s="927"/>
      <c r="DT120" s="927"/>
      <c r="DU120" s="927"/>
      <c r="DV120" s="928">
        <v>42.8</v>
      </c>
      <c r="DW120" s="928"/>
      <c r="DX120" s="928"/>
      <c r="DY120" s="928"/>
      <c r="DZ120" s="929"/>
    </row>
    <row r="121" spans="1:130" s="197" customFormat="1" ht="26.25" customHeight="1">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10987363</v>
      </c>
      <c r="BR121" s="986"/>
      <c r="BS121" s="986"/>
      <c r="BT121" s="986"/>
      <c r="BU121" s="986"/>
      <c r="BV121" s="986">
        <v>10913420</v>
      </c>
      <c r="BW121" s="986"/>
      <c r="BX121" s="986"/>
      <c r="BY121" s="986"/>
      <c r="BZ121" s="986"/>
      <c r="CA121" s="986">
        <v>10690453</v>
      </c>
      <c r="CB121" s="986"/>
      <c r="CC121" s="986"/>
      <c r="CD121" s="986"/>
      <c r="CE121" s="986"/>
      <c r="CF121" s="1024">
        <v>192.7</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15585</v>
      </c>
      <c r="DH121" s="920"/>
      <c r="DI121" s="920"/>
      <c r="DJ121" s="920"/>
      <c r="DK121" s="920"/>
      <c r="DL121" s="920">
        <v>10728</v>
      </c>
      <c r="DM121" s="920"/>
      <c r="DN121" s="920"/>
      <c r="DO121" s="920"/>
      <c r="DP121" s="920"/>
      <c r="DQ121" s="920">
        <v>6672</v>
      </c>
      <c r="DR121" s="920"/>
      <c r="DS121" s="920"/>
      <c r="DT121" s="920"/>
      <c r="DU121" s="920"/>
      <c r="DV121" s="921">
        <v>0.1</v>
      </c>
      <c r="DW121" s="921"/>
      <c r="DX121" s="921"/>
      <c r="DY121" s="921"/>
      <c r="DZ121" s="922"/>
    </row>
    <row r="122" spans="1:130" s="197" customFormat="1" ht="26.25" customHeight="1">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440</v>
      </c>
      <c r="BP122" s="994"/>
      <c r="BQ122" s="1034">
        <v>17902022</v>
      </c>
      <c r="BR122" s="1035"/>
      <c r="BS122" s="1035"/>
      <c r="BT122" s="1035"/>
      <c r="BU122" s="1035"/>
      <c r="BV122" s="1035">
        <v>18134919</v>
      </c>
      <c r="BW122" s="1035"/>
      <c r="BX122" s="1035"/>
      <c r="BY122" s="1035"/>
      <c r="BZ122" s="1035"/>
      <c r="CA122" s="1035">
        <v>17605880</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441</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442</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443</v>
      </c>
      <c r="CL125" s="1014"/>
      <c r="CM125" s="1014"/>
      <c r="CN125" s="1014"/>
      <c r="CO125" s="1015"/>
      <c r="CP125" s="940" t="s">
        <v>444</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94</v>
      </c>
      <c r="AB126" s="959"/>
      <c r="AC126" s="959"/>
      <c r="AD126" s="959"/>
      <c r="AE126" s="960"/>
      <c r="AF126" s="961">
        <v>613</v>
      </c>
      <c r="AG126" s="959"/>
      <c r="AH126" s="959"/>
      <c r="AI126" s="959"/>
      <c r="AJ126" s="960"/>
      <c r="AK126" s="961">
        <v>408</v>
      </c>
      <c r="AL126" s="959"/>
      <c r="AM126" s="959"/>
      <c r="AN126" s="959"/>
      <c r="AO126" s="960"/>
      <c r="AP126" s="962">
        <v>0</v>
      </c>
      <c r="AQ126" s="963"/>
      <c r="AR126" s="963"/>
      <c r="AS126" s="963"/>
      <c r="AT126" s="964"/>
      <c r="AU126" s="233"/>
      <c r="AV126" s="233"/>
      <c r="AW126" s="233"/>
      <c r="AX126" s="1036" t="s">
        <v>445</v>
      </c>
      <c r="AY126" s="1037"/>
      <c r="AZ126" s="1037"/>
      <c r="BA126" s="1037"/>
      <c r="BB126" s="1037"/>
      <c r="BC126" s="1037"/>
      <c r="BD126" s="1037"/>
      <c r="BE126" s="1038"/>
      <c r="BF126" s="1052" t="s">
        <v>446</v>
      </c>
      <c r="BG126" s="1037"/>
      <c r="BH126" s="1037"/>
      <c r="BI126" s="1037"/>
      <c r="BJ126" s="1037"/>
      <c r="BK126" s="1037"/>
      <c r="BL126" s="1038"/>
      <c r="BM126" s="1052" t="s">
        <v>447</v>
      </c>
      <c r="BN126" s="1037"/>
      <c r="BO126" s="1037"/>
      <c r="BP126" s="1037"/>
      <c r="BQ126" s="1037"/>
      <c r="BR126" s="1037"/>
      <c r="BS126" s="1038"/>
      <c r="BT126" s="1052" t="s">
        <v>448</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449</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450</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451</v>
      </c>
      <c r="AY127" s="887"/>
      <c r="AZ127" s="887"/>
      <c r="BA127" s="887"/>
      <c r="BB127" s="887"/>
      <c r="BC127" s="887"/>
      <c r="BD127" s="887"/>
      <c r="BE127" s="888"/>
      <c r="BF127" s="1041" t="s">
        <v>111</v>
      </c>
      <c r="BG127" s="1042"/>
      <c r="BH127" s="1042"/>
      <c r="BI127" s="1042"/>
      <c r="BJ127" s="1042"/>
      <c r="BK127" s="1042"/>
      <c r="BL127" s="1051"/>
      <c r="BM127" s="1041">
        <v>14.19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452</v>
      </c>
      <c r="CQ127" s="1045"/>
      <c r="CR127" s="1045"/>
      <c r="CS127" s="1045"/>
      <c r="CT127" s="1045"/>
      <c r="CU127" s="1045"/>
      <c r="CV127" s="1045"/>
      <c r="CW127" s="1045"/>
      <c r="CX127" s="1045"/>
      <c r="CY127" s="1045"/>
      <c r="CZ127" s="1045"/>
      <c r="DA127" s="1045"/>
      <c r="DB127" s="1045"/>
      <c r="DC127" s="1045"/>
      <c r="DD127" s="1045"/>
      <c r="DE127" s="1045"/>
      <c r="DF127" s="1046"/>
      <c r="DG127" s="1047">
        <v>6964</v>
      </c>
      <c r="DH127" s="1048"/>
      <c r="DI127" s="1048"/>
      <c r="DJ127" s="1048"/>
      <c r="DK127" s="1048"/>
      <c r="DL127" s="1048">
        <v>6012</v>
      </c>
      <c r="DM127" s="1048"/>
      <c r="DN127" s="1048"/>
      <c r="DO127" s="1048"/>
      <c r="DP127" s="1048"/>
      <c r="DQ127" s="1048">
        <v>5208</v>
      </c>
      <c r="DR127" s="1048"/>
      <c r="DS127" s="1048"/>
      <c r="DT127" s="1048"/>
      <c r="DU127" s="1048"/>
      <c r="DV127" s="1049">
        <v>0.1</v>
      </c>
      <c r="DW127" s="1049"/>
      <c r="DX127" s="1049"/>
      <c r="DY127" s="1049"/>
      <c r="DZ127" s="1050"/>
    </row>
    <row r="128" spans="1:130" s="197" customFormat="1" ht="26.25" customHeight="1">
      <c r="A128" s="1071" t="s">
        <v>453</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454</v>
      </c>
      <c r="X128" s="1073"/>
      <c r="Y128" s="1073"/>
      <c r="Z128" s="1074"/>
      <c r="AA128" s="1089">
        <v>86502</v>
      </c>
      <c r="AB128" s="1090"/>
      <c r="AC128" s="1090"/>
      <c r="AD128" s="1090"/>
      <c r="AE128" s="1091"/>
      <c r="AF128" s="1092">
        <v>74033</v>
      </c>
      <c r="AG128" s="1090"/>
      <c r="AH128" s="1090"/>
      <c r="AI128" s="1090"/>
      <c r="AJ128" s="1091"/>
      <c r="AK128" s="1092">
        <v>75556</v>
      </c>
      <c r="AL128" s="1090"/>
      <c r="AM128" s="1090"/>
      <c r="AN128" s="1090"/>
      <c r="AO128" s="1091"/>
      <c r="AP128" s="1093"/>
      <c r="AQ128" s="1094"/>
      <c r="AR128" s="1094"/>
      <c r="AS128" s="1094"/>
      <c r="AT128" s="1095"/>
      <c r="AU128" s="235"/>
      <c r="AV128" s="235"/>
      <c r="AW128" s="235"/>
      <c r="AX128" s="1054" t="s">
        <v>455</v>
      </c>
      <c r="AY128" s="950"/>
      <c r="AZ128" s="950"/>
      <c r="BA128" s="950"/>
      <c r="BB128" s="950"/>
      <c r="BC128" s="950"/>
      <c r="BD128" s="950"/>
      <c r="BE128" s="951"/>
      <c r="BF128" s="1066" t="s">
        <v>111</v>
      </c>
      <c r="BG128" s="1067"/>
      <c r="BH128" s="1067"/>
      <c r="BI128" s="1067"/>
      <c r="BJ128" s="1067"/>
      <c r="BK128" s="1067"/>
      <c r="BL128" s="1068"/>
      <c r="BM128" s="1066">
        <v>19.190000000000001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456</v>
      </c>
      <c r="X129" s="1061"/>
      <c r="Y129" s="1061"/>
      <c r="Z129" s="1062"/>
      <c r="AA129" s="958">
        <v>6680850</v>
      </c>
      <c r="AB129" s="959"/>
      <c r="AC129" s="959"/>
      <c r="AD129" s="959"/>
      <c r="AE129" s="960"/>
      <c r="AF129" s="961">
        <v>6656124</v>
      </c>
      <c r="AG129" s="959"/>
      <c r="AH129" s="959"/>
      <c r="AI129" s="959"/>
      <c r="AJ129" s="960"/>
      <c r="AK129" s="961">
        <v>6599024</v>
      </c>
      <c r="AL129" s="959"/>
      <c r="AM129" s="959"/>
      <c r="AN129" s="959"/>
      <c r="AO129" s="960"/>
      <c r="AP129" s="1063"/>
      <c r="AQ129" s="1064"/>
      <c r="AR129" s="1064"/>
      <c r="AS129" s="1064"/>
      <c r="AT129" s="1065"/>
      <c r="AU129" s="235"/>
      <c r="AV129" s="235"/>
      <c r="AW129" s="235"/>
      <c r="AX129" s="1054" t="s">
        <v>457</v>
      </c>
      <c r="AY129" s="950"/>
      <c r="AZ129" s="950"/>
      <c r="BA129" s="950"/>
      <c r="BB129" s="950"/>
      <c r="BC129" s="950"/>
      <c r="BD129" s="950"/>
      <c r="BE129" s="951"/>
      <c r="BF129" s="1055">
        <v>1.7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459</v>
      </c>
      <c r="X130" s="1061"/>
      <c r="Y130" s="1061"/>
      <c r="Z130" s="1062"/>
      <c r="AA130" s="958">
        <v>1030422</v>
      </c>
      <c r="AB130" s="959"/>
      <c r="AC130" s="959"/>
      <c r="AD130" s="959"/>
      <c r="AE130" s="960"/>
      <c r="AF130" s="961">
        <v>1033307</v>
      </c>
      <c r="AG130" s="959"/>
      <c r="AH130" s="959"/>
      <c r="AI130" s="959"/>
      <c r="AJ130" s="960"/>
      <c r="AK130" s="961">
        <v>1051179</v>
      </c>
      <c r="AL130" s="959"/>
      <c r="AM130" s="959"/>
      <c r="AN130" s="959"/>
      <c r="AO130" s="960"/>
      <c r="AP130" s="1063"/>
      <c r="AQ130" s="1064"/>
      <c r="AR130" s="1064"/>
      <c r="AS130" s="1064"/>
      <c r="AT130" s="1065"/>
      <c r="AU130" s="235"/>
      <c r="AV130" s="235"/>
      <c r="AW130" s="235"/>
      <c r="AX130" s="1113" t="s">
        <v>460</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461</v>
      </c>
      <c r="X131" s="1084"/>
      <c r="Y131" s="1084"/>
      <c r="Z131" s="1085"/>
      <c r="AA131" s="997">
        <v>5650428</v>
      </c>
      <c r="AB131" s="998"/>
      <c r="AC131" s="998"/>
      <c r="AD131" s="998"/>
      <c r="AE131" s="999"/>
      <c r="AF131" s="1000">
        <v>5622817</v>
      </c>
      <c r="AG131" s="998"/>
      <c r="AH131" s="998"/>
      <c r="AI131" s="998"/>
      <c r="AJ131" s="999"/>
      <c r="AK131" s="1000">
        <v>5547845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463</v>
      </c>
      <c r="W132" s="1101"/>
      <c r="X132" s="1101"/>
      <c r="Y132" s="1101"/>
      <c r="Z132" s="1102"/>
      <c r="AA132" s="1103">
        <v>2.6929641439999998</v>
      </c>
      <c r="AB132" s="1104"/>
      <c r="AC132" s="1104"/>
      <c r="AD132" s="1104"/>
      <c r="AE132" s="1105"/>
      <c r="AF132" s="1106">
        <v>2.2020457009999999</v>
      </c>
      <c r="AG132" s="1104"/>
      <c r="AH132" s="1104"/>
      <c r="AI132" s="1104"/>
      <c r="AJ132" s="1105"/>
      <c r="AK132" s="1106">
        <v>0.46800153900000002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464</v>
      </c>
      <c r="W133" s="1108"/>
      <c r="X133" s="1108"/>
      <c r="Y133" s="1108"/>
      <c r="Z133" s="1109"/>
      <c r="AA133" s="1110">
        <v>3.5</v>
      </c>
      <c r="AB133" s="1111"/>
      <c r="AC133" s="1111"/>
      <c r="AD133" s="1111"/>
      <c r="AE133" s="1112"/>
      <c r="AF133" s="1110">
        <v>2.9</v>
      </c>
      <c r="AG133" s="1111"/>
      <c r="AH133" s="1111"/>
      <c r="AI133" s="1111"/>
      <c r="AJ133" s="1112"/>
      <c r="AK133" s="1110">
        <v>1.7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G58" zoomScaleNormal="85" zoomScaleSheetLayoutView="55" workbookViewId="0">
      <selection activeCell="R74" sqref="R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34"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19" t="s">
        <v>472</v>
      </c>
      <c r="H9" s="1120"/>
      <c r="I9" s="1120"/>
      <c r="J9" s="1121"/>
      <c r="K9" s="263">
        <v>2225645</v>
      </c>
      <c r="L9" s="264">
        <v>69993</v>
      </c>
      <c r="M9" s="265">
        <v>59313</v>
      </c>
      <c r="N9" s="266">
        <v>18</v>
      </c>
    </row>
    <row r="10" spans="1:16">
      <c r="A10" s="248"/>
      <c r="B10" s="244"/>
      <c r="C10" s="244"/>
      <c r="D10" s="244"/>
      <c r="E10" s="244"/>
      <c r="F10" s="244"/>
      <c r="G10" s="1119" t="s">
        <v>473</v>
      </c>
      <c r="H10" s="1120"/>
      <c r="I10" s="1120"/>
      <c r="J10" s="1121"/>
      <c r="K10" s="267">
        <v>277458</v>
      </c>
      <c r="L10" s="268">
        <v>8726</v>
      </c>
      <c r="M10" s="269">
        <v>5376</v>
      </c>
      <c r="N10" s="270">
        <v>62.3</v>
      </c>
    </row>
    <row r="11" spans="1:16" ht="13.5" customHeight="1">
      <c r="A11" s="248"/>
      <c r="B11" s="244"/>
      <c r="C11" s="244"/>
      <c r="D11" s="244"/>
      <c r="E11" s="244"/>
      <c r="F11" s="244"/>
      <c r="G11" s="1119" t="s">
        <v>474</v>
      </c>
      <c r="H11" s="1120"/>
      <c r="I11" s="1120"/>
      <c r="J11" s="1121"/>
      <c r="K11" s="267">
        <v>26230</v>
      </c>
      <c r="L11" s="268">
        <v>825</v>
      </c>
      <c r="M11" s="269">
        <v>7786</v>
      </c>
      <c r="N11" s="270">
        <v>-89.4</v>
      </c>
    </row>
    <row r="12" spans="1:16" ht="13.5" customHeight="1">
      <c r="A12" s="248"/>
      <c r="B12" s="244"/>
      <c r="C12" s="244"/>
      <c r="D12" s="244"/>
      <c r="E12" s="244"/>
      <c r="F12" s="244"/>
      <c r="G12" s="1119" t="s">
        <v>475</v>
      </c>
      <c r="H12" s="1120"/>
      <c r="I12" s="1120"/>
      <c r="J12" s="1121"/>
      <c r="K12" s="267" t="s">
        <v>476</v>
      </c>
      <c r="L12" s="268" t="s">
        <v>476</v>
      </c>
      <c r="M12" s="269">
        <v>131</v>
      </c>
      <c r="N12" s="270" t="s">
        <v>476</v>
      </c>
    </row>
    <row r="13" spans="1:16" ht="13.5" customHeight="1">
      <c r="A13" s="248"/>
      <c r="B13" s="244"/>
      <c r="C13" s="244"/>
      <c r="D13" s="244"/>
      <c r="E13" s="244"/>
      <c r="F13" s="244"/>
      <c r="G13" s="1119" t="s">
        <v>477</v>
      </c>
      <c r="H13" s="1120"/>
      <c r="I13" s="1120"/>
      <c r="J13" s="1121"/>
      <c r="K13" s="267" t="s">
        <v>476</v>
      </c>
      <c r="L13" s="268" t="s">
        <v>476</v>
      </c>
      <c r="M13" s="269">
        <v>5</v>
      </c>
      <c r="N13" s="270" t="s">
        <v>476</v>
      </c>
    </row>
    <row r="14" spans="1:16" ht="13.5" customHeight="1">
      <c r="A14" s="248"/>
      <c r="B14" s="244"/>
      <c r="C14" s="244"/>
      <c r="D14" s="244"/>
      <c r="E14" s="244"/>
      <c r="F14" s="244"/>
      <c r="G14" s="1119" t="s">
        <v>478</v>
      </c>
      <c r="H14" s="1120"/>
      <c r="I14" s="1120"/>
      <c r="J14" s="1121"/>
      <c r="K14" s="267">
        <v>55203</v>
      </c>
      <c r="L14" s="268">
        <v>1736</v>
      </c>
      <c r="M14" s="269">
        <v>2777</v>
      </c>
      <c r="N14" s="270">
        <v>-37.5</v>
      </c>
    </row>
    <row r="15" spans="1:16" ht="13.5" customHeight="1">
      <c r="A15" s="248"/>
      <c r="B15" s="244"/>
      <c r="C15" s="244"/>
      <c r="D15" s="244"/>
      <c r="E15" s="244"/>
      <c r="F15" s="244"/>
      <c r="G15" s="1119" t="s">
        <v>479</v>
      </c>
      <c r="H15" s="1120"/>
      <c r="I15" s="1120"/>
      <c r="J15" s="1121"/>
      <c r="K15" s="267">
        <v>21040</v>
      </c>
      <c r="L15" s="268">
        <v>662</v>
      </c>
      <c r="M15" s="269">
        <v>1317</v>
      </c>
      <c r="N15" s="270">
        <v>-49.7</v>
      </c>
    </row>
    <row r="16" spans="1:16">
      <c r="A16" s="248"/>
      <c r="B16" s="244"/>
      <c r="C16" s="244"/>
      <c r="D16" s="244"/>
      <c r="E16" s="244"/>
      <c r="F16" s="244"/>
      <c r="G16" s="1122" t="s">
        <v>480</v>
      </c>
      <c r="H16" s="1123"/>
      <c r="I16" s="1123"/>
      <c r="J16" s="1124"/>
      <c r="K16" s="268">
        <v>-215687</v>
      </c>
      <c r="L16" s="268">
        <v>-6783</v>
      </c>
      <c r="M16" s="269">
        <v>-6006</v>
      </c>
      <c r="N16" s="270">
        <v>12.9</v>
      </c>
    </row>
    <row r="17" spans="1:16">
      <c r="A17" s="248"/>
      <c r="B17" s="244"/>
      <c r="C17" s="244"/>
      <c r="D17" s="244"/>
      <c r="E17" s="244"/>
      <c r="F17" s="244"/>
      <c r="G17" s="1122" t="s">
        <v>169</v>
      </c>
      <c r="H17" s="1123"/>
      <c r="I17" s="1123"/>
      <c r="J17" s="1124"/>
      <c r="K17" s="268">
        <v>2389889</v>
      </c>
      <c r="L17" s="268">
        <v>75158</v>
      </c>
      <c r="M17" s="269">
        <v>70700</v>
      </c>
      <c r="N17" s="270">
        <v>6.3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4" t="s">
        <v>485</v>
      </c>
      <c r="H21" s="1115"/>
      <c r="I21" s="1115"/>
      <c r="J21" s="1116"/>
      <c r="K21" s="280">
        <v>7.55</v>
      </c>
      <c r="L21" s="281">
        <v>6.73</v>
      </c>
      <c r="M21" s="282">
        <v>0.82</v>
      </c>
      <c r="N21" s="249"/>
      <c r="O21" s="283"/>
      <c r="P21" s="279"/>
    </row>
    <row r="22" spans="1:16" s="284" customFormat="1">
      <c r="A22" s="279"/>
      <c r="B22" s="249"/>
      <c r="C22" s="249"/>
      <c r="D22" s="249"/>
      <c r="E22" s="249"/>
      <c r="F22" s="249"/>
      <c r="G22" s="1114" t="s">
        <v>486</v>
      </c>
      <c r="H22" s="1115"/>
      <c r="I22" s="1115"/>
      <c r="J22" s="1116"/>
      <c r="K22" s="285">
        <v>98.1</v>
      </c>
      <c r="L22" s="286">
        <v>96.8</v>
      </c>
      <c r="M22" s="287">
        <v>1.3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30" t="s">
        <v>489</v>
      </c>
      <c r="H32" s="1131"/>
      <c r="I32" s="1131"/>
      <c r="J32" s="1132"/>
      <c r="K32" s="294">
        <v>713484</v>
      </c>
      <c r="L32" s="294">
        <v>22438</v>
      </c>
      <c r="M32" s="295">
        <v>33640</v>
      </c>
      <c r="N32" s="296">
        <v>-33.299999999999997</v>
      </c>
    </row>
    <row r="33" spans="1:16" ht="13.5" customHeight="1">
      <c r="A33" s="248"/>
      <c r="B33" s="244"/>
      <c r="C33" s="244"/>
      <c r="D33" s="244"/>
      <c r="E33" s="244"/>
      <c r="F33" s="244"/>
      <c r="G33" s="1130" t="s">
        <v>490</v>
      </c>
      <c r="H33" s="1131"/>
      <c r="I33" s="1131"/>
      <c r="J33" s="1132"/>
      <c r="K33" s="294" t="s">
        <v>476</v>
      </c>
      <c r="L33" s="294" t="s">
        <v>476</v>
      </c>
      <c r="M33" s="295" t="s">
        <v>476</v>
      </c>
      <c r="N33" s="296" t="s">
        <v>476</v>
      </c>
    </row>
    <row r="34" spans="1:16" ht="27" customHeight="1">
      <c r="A34" s="248"/>
      <c r="B34" s="244"/>
      <c r="C34" s="244"/>
      <c r="D34" s="244"/>
      <c r="E34" s="244"/>
      <c r="F34" s="244"/>
      <c r="G34" s="1130" t="s">
        <v>491</v>
      </c>
      <c r="H34" s="1131"/>
      <c r="I34" s="1131"/>
      <c r="J34" s="1132"/>
      <c r="K34" s="294" t="s">
        <v>476</v>
      </c>
      <c r="L34" s="294" t="s">
        <v>476</v>
      </c>
      <c r="M34" s="295">
        <v>3</v>
      </c>
      <c r="N34" s="296" t="s">
        <v>476</v>
      </c>
    </row>
    <row r="35" spans="1:16" ht="27" customHeight="1">
      <c r="A35" s="248"/>
      <c r="B35" s="244"/>
      <c r="C35" s="244"/>
      <c r="D35" s="244"/>
      <c r="E35" s="244"/>
      <c r="F35" s="244"/>
      <c r="G35" s="1130" t="s">
        <v>492</v>
      </c>
      <c r="H35" s="1131"/>
      <c r="I35" s="1131"/>
      <c r="J35" s="1132"/>
      <c r="K35" s="294">
        <v>249852</v>
      </c>
      <c r="L35" s="294">
        <v>7857</v>
      </c>
      <c r="M35" s="295">
        <v>10374</v>
      </c>
      <c r="N35" s="296">
        <v>-24.3</v>
      </c>
    </row>
    <row r="36" spans="1:16" ht="27" customHeight="1">
      <c r="A36" s="248"/>
      <c r="B36" s="244"/>
      <c r="C36" s="244"/>
      <c r="D36" s="244"/>
      <c r="E36" s="244"/>
      <c r="F36" s="244"/>
      <c r="G36" s="1130" t="s">
        <v>493</v>
      </c>
      <c r="H36" s="1131"/>
      <c r="I36" s="1131"/>
      <c r="J36" s="1132"/>
      <c r="K36" s="294">
        <v>188955</v>
      </c>
      <c r="L36" s="294">
        <v>5942</v>
      </c>
      <c r="M36" s="295">
        <v>2665</v>
      </c>
      <c r="N36" s="296">
        <v>123</v>
      </c>
    </row>
    <row r="37" spans="1:16" ht="13.5" customHeight="1">
      <c r="A37" s="248"/>
      <c r="B37" s="244"/>
      <c r="C37" s="244"/>
      <c r="D37" s="244"/>
      <c r="E37" s="244"/>
      <c r="F37" s="244"/>
      <c r="G37" s="1130" t="s">
        <v>494</v>
      </c>
      <c r="H37" s="1131"/>
      <c r="I37" s="1131"/>
      <c r="J37" s="1132"/>
      <c r="K37" s="294">
        <v>408</v>
      </c>
      <c r="L37" s="294">
        <v>13</v>
      </c>
      <c r="M37" s="295">
        <v>1343</v>
      </c>
      <c r="N37" s="296">
        <v>-99</v>
      </c>
    </row>
    <row r="38" spans="1:16" ht="27" customHeight="1">
      <c r="A38" s="248"/>
      <c r="B38" s="244"/>
      <c r="C38" s="244"/>
      <c r="D38" s="244"/>
      <c r="E38" s="244"/>
      <c r="F38" s="244"/>
      <c r="G38" s="1133" t="s">
        <v>495</v>
      </c>
      <c r="H38" s="1134"/>
      <c r="I38" s="1134"/>
      <c r="J38" s="1135"/>
      <c r="K38" s="297" t="s">
        <v>476</v>
      </c>
      <c r="L38" s="297" t="s">
        <v>476</v>
      </c>
      <c r="M38" s="298">
        <v>2</v>
      </c>
      <c r="N38" s="299" t="s">
        <v>476</v>
      </c>
      <c r="O38" s="293"/>
    </row>
    <row r="39" spans="1:16">
      <c r="A39" s="248"/>
      <c r="B39" s="244"/>
      <c r="C39" s="244"/>
      <c r="D39" s="244"/>
      <c r="E39" s="244"/>
      <c r="F39" s="244"/>
      <c r="G39" s="1133" t="s">
        <v>496</v>
      </c>
      <c r="H39" s="1134"/>
      <c r="I39" s="1134"/>
      <c r="J39" s="1135"/>
      <c r="K39" s="300">
        <v>-75556</v>
      </c>
      <c r="L39" s="300">
        <v>-2376</v>
      </c>
      <c r="M39" s="301">
        <v>-3110</v>
      </c>
      <c r="N39" s="302">
        <v>-23.6</v>
      </c>
      <c r="O39" s="293"/>
    </row>
    <row r="40" spans="1:16" ht="27" customHeight="1">
      <c r="A40" s="248"/>
      <c r="B40" s="244"/>
      <c r="C40" s="244"/>
      <c r="D40" s="244"/>
      <c r="E40" s="244"/>
      <c r="F40" s="244"/>
      <c r="G40" s="1130" t="s">
        <v>497</v>
      </c>
      <c r="H40" s="1131"/>
      <c r="I40" s="1131"/>
      <c r="J40" s="1132"/>
      <c r="K40" s="300">
        <v>-1051179</v>
      </c>
      <c r="L40" s="300">
        <v>-33058</v>
      </c>
      <c r="M40" s="301">
        <v>-31707</v>
      </c>
      <c r="N40" s="302">
        <v>4.3</v>
      </c>
      <c r="O40" s="293"/>
    </row>
    <row r="41" spans="1:16">
      <c r="A41" s="248"/>
      <c r="B41" s="244"/>
      <c r="C41" s="244"/>
      <c r="D41" s="244"/>
      <c r="E41" s="244"/>
      <c r="F41" s="244"/>
      <c r="G41" s="1136" t="s">
        <v>280</v>
      </c>
      <c r="H41" s="1137"/>
      <c r="I41" s="1137"/>
      <c r="J41" s="1138"/>
      <c r="K41" s="294">
        <v>25964</v>
      </c>
      <c r="L41" s="300">
        <v>817</v>
      </c>
      <c r="M41" s="301">
        <v>13210</v>
      </c>
      <c r="N41" s="302">
        <v>-93.8</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5" t="s">
        <v>467</v>
      </c>
      <c r="J49" s="1127" t="s">
        <v>501</v>
      </c>
      <c r="K49" s="1128"/>
      <c r="L49" s="1128"/>
      <c r="M49" s="1128"/>
      <c r="N49" s="1129"/>
    </row>
    <row r="50" spans="1:14">
      <c r="A50" s="248"/>
      <c r="B50" s="244"/>
      <c r="C50" s="244"/>
      <c r="D50" s="244"/>
      <c r="E50" s="244"/>
      <c r="F50" s="244"/>
      <c r="G50" s="312"/>
      <c r="H50" s="313"/>
      <c r="I50" s="1126"/>
      <c r="J50" s="314" t="s">
        <v>502</v>
      </c>
      <c r="K50" s="315" t="s">
        <v>503</v>
      </c>
      <c r="L50" s="316" t="s">
        <v>504</v>
      </c>
      <c r="M50" s="317" t="s">
        <v>505</v>
      </c>
      <c r="N50" s="318" t="s">
        <v>506</v>
      </c>
    </row>
    <row r="51" spans="1:14">
      <c r="A51" s="248"/>
      <c r="B51" s="244"/>
      <c r="C51" s="244"/>
      <c r="D51" s="244"/>
      <c r="E51" s="244"/>
      <c r="F51" s="244"/>
      <c r="G51" s="310" t="s">
        <v>507</v>
      </c>
      <c r="H51" s="311"/>
      <c r="I51" s="319">
        <v>582700</v>
      </c>
      <c r="J51" s="320">
        <v>18005</v>
      </c>
      <c r="K51" s="321">
        <v>-18.5</v>
      </c>
      <c r="L51" s="322">
        <v>49426</v>
      </c>
      <c r="M51" s="323">
        <v>4.5999999999999996</v>
      </c>
      <c r="N51" s="324">
        <v>-23.1</v>
      </c>
    </row>
    <row r="52" spans="1:14">
      <c r="A52" s="248"/>
      <c r="B52" s="244"/>
      <c r="C52" s="244"/>
      <c r="D52" s="244"/>
      <c r="E52" s="244"/>
      <c r="F52" s="244"/>
      <c r="G52" s="325"/>
      <c r="H52" s="326" t="s">
        <v>508</v>
      </c>
      <c r="I52" s="327">
        <v>351253</v>
      </c>
      <c r="J52" s="328">
        <v>10854</v>
      </c>
      <c r="K52" s="329">
        <v>-31.2</v>
      </c>
      <c r="L52" s="330">
        <v>26568</v>
      </c>
      <c r="M52" s="331">
        <v>-4.5999999999999996</v>
      </c>
      <c r="N52" s="332">
        <v>-26.6</v>
      </c>
    </row>
    <row r="53" spans="1:14">
      <c r="A53" s="248"/>
      <c r="B53" s="244"/>
      <c r="C53" s="244"/>
      <c r="D53" s="244"/>
      <c r="E53" s="244"/>
      <c r="F53" s="244"/>
      <c r="G53" s="310" t="s">
        <v>509</v>
      </c>
      <c r="H53" s="311"/>
      <c r="I53" s="319">
        <v>445643</v>
      </c>
      <c r="J53" s="320">
        <v>13839</v>
      </c>
      <c r="K53" s="321">
        <v>-23.1</v>
      </c>
      <c r="L53" s="322">
        <v>42839</v>
      </c>
      <c r="M53" s="323">
        <v>-13.3</v>
      </c>
      <c r="N53" s="324">
        <v>-9.8000000000000007</v>
      </c>
    </row>
    <row r="54" spans="1:14">
      <c r="A54" s="248"/>
      <c r="B54" s="244"/>
      <c r="C54" s="244"/>
      <c r="D54" s="244"/>
      <c r="E54" s="244"/>
      <c r="F54" s="244"/>
      <c r="G54" s="325"/>
      <c r="H54" s="326" t="s">
        <v>508</v>
      </c>
      <c r="I54" s="327">
        <v>335311</v>
      </c>
      <c r="J54" s="328">
        <v>10412</v>
      </c>
      <c r="K54" s="329">
        <v>-4.0999999999999996</v>
      </c>
      <c r="L54" s="330">
        <v>22027</v>
      </c>
      <c r="M54" s="331">
        <v>-17.100000000000001</v>
      </c>
      <c r="N54" s="332">
        <v>13</v>
      </c>
    </row>
    <row r="55" spans="1:14">
      <c r="A55" s="248"/>
      <c r="B55" s="244"/>
      <c r="C55" s="244"/>
      <c r="D55" s="244"/>
      <c r="E55" s="244"/>
      <c r="F55" s="244"/>
      <c r="G55" s="310" t="s">
        <v>510</v>
      </c>
      <c r="H55" s="311"/>
      <c r="I55" s="319">
        <v>913115</v>
      </c>
      <c r="J55" s="320">
        <v>28465</v>
      </c>
      <c r="K55" s="321">
        <v>105.7</v>
      </c>
      <c r="L55" s="322">
        <v>46819</v>
      </c>
      <c r="M55" s="323">
        <v>9.3000000000000007</v>
      </c>
      <c r="N55" s="324">
        <v>96.4</v>
      </c>
    </row>
    <row r="56" spans="1:14">
      <c r="A56" s="248"/>
      <c r="B56" s="244"/>
      <c r="C56" s="244"/>
      <c r="D56" s="244"/>
      <c r="E56" s="244"/>
      <c r="F56" s="244"/>
      <c r="G56" s="325"/>
      <c r="H56" s="326" t="s">
        <v>508</v>
      </c>
      <c r="I56" s="327">
        <v>641160</v>
      </c>
      <c r="J56" s="328">
        <v>19987</v>
      </c>
      <c r="K56" s="329">
        <v>92</v>
      </c>
      <c r="L56" s="330">
        <v>24121</v>
      </c>
      <c r="M56" s="331">
        <v>9.5</v>
      </c>
      <c r="N56" s="332">
        <v>82.5</v>
      </c>
    </row>
    <row r="57" spans="1:14">
      <c r="A57" s="248"/>
      <c r="B57" s="244"/>
      <c r="C57" s="244"/>
      <c r="D57" s="244"/>
      <c r="E57" s="244"/>
      <c r="F57" s="244"/>
      <c r="G57" s="310" t="s">
        <v>511</v>
      </c>
      <c r="H57" s="311"/>
      <c r="I57" s="319">
        <v>778958</v>
      </c>
      <c r="J57" s="320">
        <v>24402</v>
      </c>
      <c r="K57" s="321">
        <v>-14.3</v>
      </c>
      <c r="L57" s="322">
        <v>53270</v>
      </c>
      <c r="M57" s="323">
        <v>13.8</v>
      </c>
      <c r="N57" s="324">
        <v>-28.1</v>
      </c>
    </row>
    <row r="58" spans="1:14">
      <c r="A58" s="248"/>
      <c r="B58" s="244"/>
      <c r="C58" s="244"/>
      <c r="D58" s="244"/>
      <c r="E58" s="244"/>
      <c r="F58" s="244"/>
      <c r="G58" s="325"/>
      <c r="H58" s="326" t="s">
        <v>508</v>
      </c>
      <c r="I58" s="327">
        <v>317362</v>
      </c>
      <c r="J58" s="328">
        <v>9942</v>
      </c>
      <c r="K58" s="329">
        <v>-50.3</v>
      </c>
      <c r="L58" s="330">
        <v>24316</v>
      </c>
      <c r="M58" s="331">
        <v>0.8</v>
      </c>
      <c r="N58" s="332">
        <v>-51.1</v>
      </c>
    </row>
    <row r="59" spans="1:14">
      <c r="A59" s="248"/>
      <c r="B59" s="244"/>
      <c r="C59" s="244"/>
      <c r="D59" s="244"/>
      <c r="E59" s="244"/>
      <c r="F59" s="244"/>
      <c r="G59" s="310" t="s">
        <v>512</v>
      </c>
      <c r="H59" s="311"/>
      <c r="I59" s="319">
        <v>1368971</v>
      </c>
      <c r="J59" s="320">
        <v>43052</v>
      </c>
      <c r="K59" s="321">
        <v>76.400000000000006</v>
      </c>
      <c r="L59" s="322">
        <v>53292</v>
      </c>
      <c r="M59" s="323">
        <v>0</v>
      </c>
      <c r="N59" s="324">
        <v>76.400000000000006</v>
      </c>
    </row>
    <row r="60" spans="1:14">
      <c r="A60" s="248"/>
      <c r="B60" s="244"/>
      <c r="C60" s="244"/>
      <c r="D60" s="244"/>
      <c r="E60" s="244"/>
      <c r="F60" s="244"/>
      <c r="G60" s="325"/>
      <c r="H60" s="326" t="s">
        <v>508</v>
      </c>
      <c r="I60" s="333">
        <v>947291</v>
      </c>
      <c r="J60" s="328">
        <v>29791</v>
      </c>
      <c r="K60" s="329">
        <v>199.6</v>
      </c>
      <c r="L60" s="330">
        <v>28900</v>
      </c>
      <c r="M60" s="331">
        <v>18.899999999999999</v>
      </c>
      <c r="N60" s="332">
        <v>180.7</v>
      </c>
    </row>
    <row r="61" spans="1:14">
      <c r="A61" s="248"/>
      <c r="B61" s="244"/>
      <c r="C61" s="244"/>
      <c r="D61" s="244"/>
      <c r="E61" s="244"/>
      <c r="F61" s="244"/>
      <c r="G61" s="310" t="s">
        <v>513</v>
      </c>
      <c r="H61" s="334"/>
      <c r="I61" s="335">
        <v>817877</v>
      </c>
      <c r="J61" s="336">
        <v>25553</v>
      </c>
      <c r="K61" s="337">
        <v>25.2</v>
      </c>
      <c r="L61" s="338">
        <v>49129</v>
      </c>
      <c r="M61" s="339">
        <v>2.9</v>
      </c>
      <c r="N61" s="324">
        <v>22.3</v>
      </c>
    </row>
    <row r="62" spans="1:14">
      <c r="A62" s="248"/>
      <c r="B62" s="244"/>
      <c r="C62" s="244"/>
      <c r="D62" s="244"/>
      <c r="E62" s="244"/>
      <c r="F62" s="244"/>
      <c r="G62" s="325"/>
      <c r="H62" s="326" t="s">
        <v>508</v>
      </c>
      <c r="I62" s="327">
        <v>518475</v>
      </c>
      <c r="J62" s="328">
        <v>16197</v>
      </c>
      <c r="K62" s="329">
        <v>41.2</v>
      </c>
      <c r="L62" s="330">
        <v>25186</v>
      </c>
      <c r="M62" s="331">
        <v>1.5</v>
      </c>
      <c r="N62" s="332">
        <v>39.700000000000003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4"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9" t="s">
        <v>3</v>
      </c>
      <c r="D47" s="1139"/>
      <c r="E47" s="1140"/>
      <c r="F47" s="11">
        <v>34.46</v>
      </c>
      <c r="G47" s="12">
        <v>34.36</v>
      </c>
      <c r="H47" s="12">
        <v>37.78</v>
      </c>
      <c r="I47" s="12">
        <v>40.85</v>
      </c>
      <c r="J47" s="13">
        <v>42.59</v>
      </c>
    </row>
    <row r="48" spans="2:10" ht="57.75" customHeight="1">
      <c r="B48" s="14"/>
      <c r="C48" s="1141" t="s">
        <v>4</v>
      </c>
      <c r="D48" s="1141"/>
      <c r="E48" s="1142"/>
      <c r="F48" s="15">
        <v>4.55</v>
      </c>
      <c r="G48" s="16">
        <v>5.53</v>
      </c>
      <c r="H48" s="16">
        <v>4.8899999999999997</v>
      </c>
      <c r="I48" s="16">
        <v>4.62</v>
      </c>
      <c r="J48" s="17">
        <v>6.27</v>
      </c>
    </row>
    <row r="49" spans="2:10" ht="57.75" customHeight="1" thickBot="1">
      <c r="B49" s="18"/>
      <c r="C49" s="1143" t="s">
        <v>5</v>
      </c>
      <c r="D49" s="1143"/>
      <c r="E49" s="1144"/>
      <c r="F49" s="19">
        <v>3.52</v>
      </c>
      <c r="G49" s="20">
        <v>0.59</v>
      </c>
      <c r="H49" s="20">
        <v>2.57</v>
      </c>
      <c r="I49" s="20">
        <v>4.03</v>
      </c>
      <c r="J49" s="21">
        <v>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51" t="s">
        <v>520</v>
      </c>
      <c r="D34" s="1151"/>
      <c r="E34" s="1152"/>
      <c r="F34" s="32">
        <v>4.54</v>
      </c>
      <c r="G34" s="33">
        <v>5.53</v>
      </c>
      <c r="H34" s="33">
        <v>4.8899999999999997</v>
      </c>
      <c r="I34" s="33">
        <v>4.6100000000000003</v>
      </c>
      <c r="J34" s="34">
        <v>6.27</v>
      </c>
      <c r="K34" s="22"/>
      <c r="L34" s="22"/>
      <c r="M34" s="22"/>
      <c r="N34" s="22"/>
      <c r="O34" s="22"/>
      <c r="P34" s="22"/>
    </row>
    <row r="35" spans="1:16" ht="39" customHeight="1">
      <c r="A35" s="22"/>
      <c r="B35" s="35"/>
      <c r="C35" s="1145" t="s">
        <v>521</v>
      </c>
      <c r="D35" s="1146"/>
      <c r="E35" s="1147"/>
      <c r="F35" s="36">
        <v>1.96</v>
      </c>
      <c r="G35" s="37">
        <v>2.88</v>
      </c>
      <c r="H35" s="37">
        <v>4.47</v>
      </c>
      <c r="I35" s="37">
        <v>6.14</v>
      </c>
      <c r="J35" s="38">
        <v>4.51</v>
      </c>
      <c r="K35" s="22"/>
      <c r="L35" s="22"/>
      <c r="M35" s="22"/>
      <c r="N35" s="22"/>
      <c r="O35" s="22"/>
      <c r="P35" s="22"/>
    </row>
    <row r="36" spans="1:16" ht="39" customHeight="1">
      <c r="A36" s="22"/>
      <c r="B36" s="35"/>
      <c r="C36" s="1145" t="s">
        <v>522</v>
      </c>
      <c r="D36" s="1146"/>
      <c r="E36" s="1147"/>
      <c r="F36" s="36">
        <v>3.49</v>
      </c>
      <c r="G36" s="37">
        <v>3.73</v>
      </c>
      <c r="H36" s="37">
        <v>4.26</v>
      </c>
      <c r="I36" s="37">
        <v>3.65</v>
      </c>
      <c r="J36" s="38">
        <v>3.85</v>
      </c>
      <c r="K36" s="22"/>
      <c r="L36" s="22"/>
      <c r="M36" s="22"/>
      <c r="N36" s="22"/>
      <c r="O36" s="22"/>
      <c r="P36" s="22"/>
    </row>
    <row r="37" spans="1:16" ht="39" customHeight="1">
      <c r="A37" s="22"/>
      <c r="B37" s="35"/>
      <c r="C37" s="1145" t="s">
        <v>523</v>
      </c>
      <c r="D37" s="1146"/>
      <c r="E37" s="1147"/>
      <c r="F37" s="36">
        <v>2.5499999999999998</v>
      </c>
      <c r="G37" s="37">
        <v>2.85</v>
      </c>
      <c r="H37" s="37">
        <v>2.5099999999999998</v>
      </c>
      <c r="I37" s="37">
        <v>3.19</v>
      </c>
      <c r="J37" s="38">
        <v>2.79</v>
      </c>
      <c r="K37" s="22"/>
      <c r="L37" s="22"/>
      <c r="M37" s="22"/>
      <c r="N37" s="22"/>
      <c r="O37" s="22"/>
      <c r="P37" s="22"/>
    </row>
    <row r="38" spans="1:16" ht="39" customHeight="1">
      <c r="A38" s="22"/>
      <c r="B38" s="35"/>
      <c r="C38" s="1145" t="s">
        <v>524</v>
      </c>
      <c r="D38" s="1146"/>
      <c r="E38" s="1147"/>
      <c r="F38" s="36">
        <v>0.14000000000000001</v>
      </c>
      <c r="G38" s="37">
        <v>0.49</v>
      </c>
      <c r="H38" s="37">
        <v>0.48</v>
      </c>
      <c r="I38" s="37">
        <v>0.88</v>
      </c>
      <c r="J38" s="38">
        <v>1.19</v>
      </c>
      <c r="K38" s="22"/>
      <c r="L38" s="22"/>
      <c r="M38" s="22"/>
      <c r="N38" s="22"/>
      <c r="O38" s="22"/>
      <c r="P38" s="22"/>
    </row>
    <row r="39" spans="1:16" ht="39" customHeight="1">
      <c r="A39" s="22"/>
      <c r="B39" s="35"/>
      <c r="C39" s="1145" t="s">
        <v>525</v>
      </c>
      <c r="D39" s="1146"/>
      <c r="E39" s="1147"/>
      <c r="F39" s="36">
        <v>0.15</v>
      </c>
      <c r="G39" s="37">
        <v>0.11</v>
      </c>
      <c r="H39" s="37">
        <v>0.19</v>
      </c>
      <c r="I39" s="37">
        <v>0.21</v>
      </c>
      <c r="J39" s="38">
        <v>0.18</v>
      </c>
      <c r="K39" s="22"/>
      <c r="L39" s="22"/>
      <c r="M39" s="22"/>
      <c r="N39" s="22"/>
      <c r="O39" s="22"/>
      <c r="P39" s="22"/>
    </row>
    <row r="40" spans="1:16" ht="39" customHeight="1">
      <c r="A40" s="22"/>
      <c r="B40" s="35"/>
      <c r="C40" s="1145" t="s">
        <v>526</v>
      </c>
      <c r="D40" s="1146"/>
      <c r="E40" s="1147"/>
      <c r="F40" s="36">
        <v>0.2</v>
      </c>
      <c r="G40" s="37">
        <v>0.2</v>
      </c>
      <c r="H40" s="37">
        <v>0.19</v>
      </c>
      <c r="I40" s="37">
        <v>0.18</v>
      </c>
      <c r="J40" s="38">
        <v>0.17</v>
      </c>
      <c r="K40" s="22"/>
      <c r="L40" s="22"/>
      <c r="M40" s="22"/>
      <c r="N40" s="22"/>
      <c r="O40" s="22"/>
      <c r="P40" s="22"/>
    </row>
    <row r="41" spans="1:16" ht="39" customHeight="1">
      <c r="A41" s="22"/>
      <c r="B41" s="35"/>
      <c r="C41" s="1145" t="s">
        <v>527</v>
      </c>
      <c r="D41" s="1146"/>
      <c r="E41" s="1147"/>
      <c r="F41" s="36">
        <v>0</v>
      </c>
      <c r="G41" s="37">
        <v>0</v>
      </c>
      <c r="H41" s="37">
        <v>0.01</v>
      </c>
      <c r="I41" s="37">
        <v>0</v>
      </c>
      <c r="J41" s="38">
        <v>0</v>
      </c>
      <c r="K41" s="22"/>
      <c r="L41" s="22"/>
      <c r="M41" s="22"/>
      <c r="N41" s="22"/>
      <c r="O41" s="22"/>
      <c r="P41" s="22"/>
    </row>
    <row r="42" spans="1:16" ht="39" customHeight="1">
      <c r="A42" s="22"/>
      <c r="B42" s="39"/>
      <c r="C42" s="1145" t="s">
        <v>528</v>
      </c>
      <c r="D42" s="1146"/>
      <c r="E42" s="1147"/>
      <c r="F42" s="36" t="s">
        <v>476</v>
      </c>
      <c r="G42" s="37" t="s">
        <v>476</v>
      </c>
      <c r="H42" s="37" t="s">
        <v>476</v>
      </c>
      <c r="I42" s="37" t="s">
        <v>476</v>
      </c>
      <c r="J42" s="38" t="s">
        <v>476</v>
      </c>
      <c r="K42" s="22"/>
      <c r="L42" s="22"/>
      <c r="M42" s="22"/>
      <c r="N42" s="22"/>
      <c r="O42" s="22"/>
      <c r="P42" s="22"/>
    </row>
    <row r="43" spans="1:16" ht="39" customHeight="1" thickBot="1">
      <c r="A43" s="22"/>
      <c r="B43" s="40"/>
      <c r="C43" s="1148" t="s">
        <v>529</v>
      </c>
      <c r="D43" s="1149"/>
      <c r="E43" s="1150"/>
      <c r="F43" s="41">
        <v>0</v>
      </c>
      <c r="G43" s="42" t="s">
        <v>476</v>
      </c>
      <c r="H43" s="42" t="s">
        <v>476</v>
      </c>
      <c r="I43" s="42" t="s">
        <v>476</v>
      </c>
      <c r="J43" s="43" t="s">
        <v>476</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61" t="s">
        <v>10</v>
      </c>
      <c r="C45" s="1162"/>
      <c r="D45" s="58"/>
      <c r="E45" s="1167" t="s">
        <v>11</v>
      </c>
      <c r="F45" s="1167"/>
      <c r="G45" s="1167"/>
      <c r="H45" s="1167"/>
      <c r="I45" s="1167"/>
      <c r="J45" s="1168"/>
      <c r="K45" s="59">
        <v>1116</v>
      </c>
      <c r="L45" s="60">
        <v>928</v>
      </c>
      <c r="M45" s="60">
        <v>843</v>
      </c>
      <c r="N45" s="60">
        <v>806</v>
      </c>
      <c r="O45" s="61">
        <v>713</v>
      </c>
      <c r="P45" s="48"/>
      <c r="Q45" s="48"/>
      <c r="R45" s="48"/>
      <c r="S45" s="48"/>
      <c r="T45" s="48"/>
      <c r="U45" s="48"/>
    </row>
    <row r="46" spans="1:21" ht="30.75" customHeight="1">
      <c r="A46" s="48"/>
      <c r="B46" s="1163"/>
      <c r="C46" s="1164"/>
      <c r="D46" s="62"/>
      <c r="E46" s="1155" t="s">
        <v>12</v>
      </c>
      <c r="F46" s="1155"/>
      <c r="G46" s="1155"/>
      <c r="H46" s="1155"/>
      <c r="I46" s="1155"/>
      <c r="J46" s="1156"/>
      <c r="K46" s="63" t="s">
        <v>476</v>
      </c>
      <c r="L46" s="64" t="s">
        <v>476</v>
      </c>
      <c r="M46" s="64" t="s">
        <v>476</v>
      </c>
      <c r="N46" s="64" t="s">
        <v>476</v>
      </c>
      <c r="O46" s="65" t="s">
        <v>476</v>
      </c>
      <c r="P46" s="48"/>
      <c r="Q46" s="48"/>
      <c r="R46" s="48"/>
      <c r="S46" s="48"/>
      <c r="T46" s="48"/>
      <c r="U46" s="48"/>
    </row>
    <row r="47" spans="1:21" ht="30.75" customHeight="1">
      <c r="A47" s="48"/>
      <c r="B47" s="1163"/>
      <c r="C47" s="1164"/>
      <c r="D47" s="62"/>
      <c r="E47" s="1155" t="s">
        <v>13</v>
      </c>
      <c r="F47" s="1155"/>
      <c r="G47" s="1155"/>
      <c r="H47" s="1155"/>
      <c r="I47" s="1155"/>
      <c r="J47" s="1156"/>
      <c r="K47" s="63" t="s">
        <v>476</v>
      </c>
      <c r="L47" s="64" t="s">
        <v>476</v>
      </c>
      <c r="M47" s="64" t="s">
        <v>476</v>
      </c>
      <c r="N47" s="64" t="s">
        <v>476</v>
      </c>
      <c r="O47" s="65" t="s">
        <v>476</v>
      </c>
      <c r="P47" s="48"/>
      <c r="Q47" s="48"/>
      <c r="R47" s="48"/>
      <c r="S47" s="48"/>
      <c r="T47" s="48"/>
      <c r="U47" s="48"/>
    </row>
    <row r="48" spans="1:21" ht="30.75" customHeight="1">
      <c r="A48" s="48"/>
      <c r="B48" s="1163"/>
      <c r="C48" s="1164"/>
      <c r="D48" s="62"/>
      <c r="E48" s="1155" t="s">
        <v>14</v>
      </c>
      <c r="F48" s="1155"/>
      <c r="G48" s="1155"/>
      <c r="H48" s="1155"/>
      <c r="I48" s="1155"/>
      <c r="J48" s="1156"/>
      <c r="K48" s="63">
        <v>259</v>
      </c>
      <c r="L48" s="64">
        <v>243</v>
      </c>
      <c r="M48" s="64">
        <v>237</v>
      </c>
      <c r="N48" s="64">
        <v>236</v>
      </c>
      <c r="O48" s="65">
        <v>250</v>
      </c>
      <c r="P48" s="48"/>
      <c r="Q48" s="48"/>
      <c r="R48" s="48"/>
      <c r="S48" s="48"/>
      <c r="T48" s="48"/>
      <c r="U48" s="48"/>
    </row>
    <row r="49" spans="1:21" ht="30.75" customHeight="1">
      <c r="A49" s="48"/>
      <c r="B49" s="1163"/>
      <c r="C49" s="1164"/>
      <c r="D49" s="62"/>
      <c r="E49" s="1155" t="s">
        <v>15</v>
      </c>
      <c r="F49" s="1155"/>
      <c r="G49" s="1155"/>
      <c r="H49" s="1155"/>
      <c r="I49" s="1155"/>
      <c r="J49" s="1156"/>
      <c r="K49" s="63">
        <v>104</v>
      </c>
      <c r="L49" s="64">
        <v>163</v>
      </c>
      <c r="M49" s="64">
        <v>189</v>
      </c>
      <c r="N49" s="64">
        <v>189</v>
      </c>
      <c r="O49" s="65">
        <v>189</v>
      </c>
      <c r="P49" s="48"/>
      <c r="Q49" s="48"/>
      <c r="R49" s="48"/>
      <c r="S49" s="48"/>
      <c r="T49" s="48"/>
      <c r="U49" s="48"/>
    </row>
    <row r="50" spans="1:21" ht="30.75" customHeight="1">
      <c r="A50" s="48"/>
      <c r="B50" s="1163"/>
      <c r="C50" s="1164"/>
      <c r="D50" s="62"/>
      <c r="E50" s="1155" t="s">
        <v>16</v>
      </c>
      <c r="F50" s="1155"/>
      <c r="G50" s="1155"/>
      <c r="H50" s="1155"/>
      <c r="I50" s="1155"/>
      <c r="J50" s="1156"/>
      <c r="K50" s="63" t="s">
        <v>476</v>
      </c>
      <c r="L50" s="64">
        <v>0</v>
      </c>
      <c r="M50" s="64">
        <v>0</v>
      </c>
      <c r="N50" s="64">
        <v>1</v>
      </c>
      <c r="O50" s="65">
        <v>0</v>
      </c>
      <c r="P50" s="48"/>
      <c r="Q50" s="48"/>
      <c r="R50" s="48"/>
      <c r="S50" s="48"/>
      <c r="T50" s="48"/>
      <c r="U50" s="48"/>
    </row>
    <row r="51" spans="1:21" ht="30.75" customHeight="1">
      <c r="A51" s="48"/>
      <c r="B51" s="1165"/>
      <c r="C51" s="1166"/>
      <c r="D51" s="66"/>
      <c r="E51" s="1155" t="s">
        <v>17</v>
      </c>
      <c r="F51" s="1155"/>
      <c r="G51" s="1155"/>
      <c r="H51" s="1155"/>
      <c r="I51" s="1155"/>
      <c r="J51" s="1156"/>
      <c r="K51" s="63" t="s">
        <v>476</v>
      </c>
      <c r="L51" s="64" t="s">
        <v>476</v>
      </c>
      <c r="M51" s="64" t="s">
        <v>476</v>
      </c>
      <c r="N51" s="64" t="s">
        <v>476</v>
      </c>
      <c r="O51" s="65" t="s">
        <v>476</v>
      </c>
      <c r="P51" s="48"/>
      <c r="Q51" s="48"/>
      <c r="R51" s="48"/>
      <c r="S51" s="48"/>
      <c r="T51" s="48"/>
      <c r="U51" s="48"/>
    </row>
    <row r="52" spans="1:21" ht="30.75" customHeight="1">
      <c r="A52" s="48"/>
      <c r="B52" s="1153" t="s">
        <v>18</v>
      </c>
      <c r="C52" s="1154"/>
      <c r="D52" s="66"/>
      <c r="E52" s="1155" t="s">
        <v>19</v>
      </c>
      <c r="F52" s="1155"/>
      <c r="G52" s="1155"/>
      <c r="H52" s="1155"/>
      <c r="I52" s="1155"/>
      <c r="J52" s="1156"/>
      <c r="K52" s="63">
        <v>1258</v>
      </c>
      <c r="L52" s="64">
        <v>1114</v>
      </c>
      <c r="M52" s="64">
        <v>1116</v>
      </c>
      <c r="N52" s="64">
        <v>1107</v>
      </c>
      <c r="O52" s="65">
        <v>1126</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221</v>
      </c>
      <c r="L53" s="69">
        <v>220</v>
      </c>
      <c r="M53" s="69">
        <v>153</v>
      </c>
      <c r="N53" s="69">
        <v>125</v>
      </c>
      <c r="O53" s="70">
        <v>26</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2016-04-11T09:08:38Z</cp:lastPrinted>
  <dcterms:created xsi:type="dcterms:W3CDTF">2016-02-15T01:49:16Z</dcterms:created>
  <dcterms:modified xsi:type="dcterms:W3CDTF">2016-04-12T03:10:14Z</dcterms:modified>
</cp:coreProperties>
</file>