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財政課\庶務綴り\県・各種回答綴\28年度\280421　財政状況資料集\02回答\"/>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P23" i="11" l="1"/>
  <c r="AF23" i="11"/>
  <c r="AA23" i="11"/>
  <c r="V23" i="11"/>
  <c r="Q23" i="11"/>
  <c r="AU63" i="11"/>
  <c r="AP63" i="11"/>
  <c r="AF63" i="11"/>
  <c r="DV102" i="11"/>
  <c r="DQ102" i="11"/>
  <c r="DL102" i="11"/>
  <c r="DG102" i="11"/>
  <c r="DB102" i="11"/>
  <c r="CW102" i="11"/>
  <c r="CR102" i="11"/>
  <c r="AU88" i="11" l="1"/>
  <c r="AP88" i="11"/>
  <c r="AF88" i="11"/>
  <c r="BG34" i="9" l="1"/>
  <c r="AO37"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U37" i="9"/>
  <c r="C37" i="9"/>
  <c r="CO36" i="9"/>
  <c r="BE36" i="9"/>
  <c r="C36" i="9"/>
  <c r="CO35" i="9"/>
  <c r="BE35" i="9"/>
  <c r="CO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l="1"/>
  <c r="BW34" i="9" s="1"/>
  <c r="BW35" i="9" s="1"/>
  <c r="BW36" i="9" s="1"/>
  <c r="BW37" i="9" s="1"/>
  <c r="BW38" i="9" s="1"/>
  <c r="BW39" i="9" s="1"/>
  <c r="BW40" i="9" s="1"/>
  <c r="BW41" i="9" s="1"/>
  <c r="AM35" i="9"/>
  <c r="AM36" i="9" s="1"/>
  <c r="AM37" i="9" s="1"/>
</calcChain>
</file>

<file path=xl/sharedStrings.xml><?xml version="1.0" encoding="utf-8"?>
<sst xmlns="http://schemas.openxmlformats.org/spreadsheetml/2006/main" count="944" uniqueCount="540">
  <si>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</si>
  <si>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</si>
  <si>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</si>
  <si>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</si>
  <si>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</si>
  <si>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</si>
  <si>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</si>
  <si>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</si>
  <si>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</si>
  <si>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</si>
  <si>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</si>
  <si>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</si>
  <si>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</si>
  <si>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</si>
  <si>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</si>
  <si>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</si>
  <si>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</si>
  <si>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</si>
  <si>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</si>
  <si>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</si>
  <si>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</si>
  <si>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</si>
  <si>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</si>
  <si>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</si>
  <si>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</si>
  <si>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</si>
  <si>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</si>
  <si>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</si>
  <si>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</si>
  <si>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</si>
  <si>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</si>
  <si>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</si>
  <si>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</si>
  <si>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</si>
  <si>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</si>
  <si>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</si>
  <si>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</si>
  <si>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</si>
  <si>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</si>
  <si>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</si>
  <si>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</si>
  <si>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</si>
  <si>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</si>
  <si>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</si>
  <si>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</si>
  <si>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</si>
  <si>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</si>
  <si>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</si>
  <si>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</si>
  <si>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</si>
  <si>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</si>
  <si>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</si>
  <si>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</si>
  <si>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</si>
  <si>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</si>
  <si>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</si>
  <si>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</si>
  <si>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</si>
  <si>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</si>
  <si>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</si>
  <si>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</si>
  <si>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</si>
  <si>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</si>
  <si>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</si>
  <si>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</si>
  <si>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</si>
  <si>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</si>
  <si>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</si>
  <si>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</si>
  <si>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</si>
  <si>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</si>
  <si>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</si>
  <si>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</si>
  <si>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</si>
  <si>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</si>
  <si>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</si>
  <si>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</si>
  <si>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</si>
  <si>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</si>
  <si>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</si>
  <si>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</si>
  <si>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加西市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</si>
  <si>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</si>
  <si>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</si>
  <si>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</si>
  <si>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</si>
  <si>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</si>
  <si>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</si>
  <si>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</si>
  <si>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</si>
  <si>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</si>
  <si>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</si>
  <si>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</si>
  <si>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</si>
  <si>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</si>
  <si>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</si>
  <si>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</si>
  <si>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</si>
  <si>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</si>
  <si>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</si>
  <si>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</si>
  <si>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</si>
  <si>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</si>
  <si>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</si>
  <si>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</si>
  <si>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</si>
  <si>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</si>
  <si>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</si>
  <si>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</si>
  <si>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</si>
  <si>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</si>
  <si>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</si>
  <si>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</si>
  <si>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</si>
  <si>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</si>
  <si>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</si>
  <si>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</si>
  <si>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</si>
  <si>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</si>
  <si>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</si>
  <si>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</si>
  <si>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</si>
  <si>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</si>
  <si>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</si>
  <si>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</si>
  <si>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</si>
  <si>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</si>
  <si>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</si>
  <si>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</si>
  <si>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</si>
  <si>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</si>
  <si>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</si>
  <si>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</si>
  <si>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</si>
  <si>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</si>
  <si>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</si>
  <si>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</si>
  <si>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</si>
  <si>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</si>
  <si>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</si>
  <si>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</si>
  <si>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</si>
  <si>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</si>
  <si>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</si>
  <si>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</si>
  <si>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</si>
  <si>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</si>
  <si>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</si>
  <si>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</si>
  <si>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</si>
  <si>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</si>
  <si>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</si>
  <si>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</si>
  <si>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</si>
  <si>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</si>
  <si>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</si>
  <si>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</si>
  <si>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</si>
  <si>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</si>
  <si>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</si>
  <si>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</si>
  <si>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</si>
  <si>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</si>
  <si>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</si>
  <si>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</si>
  <si>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</si>
  <si>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</si>
  <si>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</si>
  <si>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</si>
  <si>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</si>
  <si>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</si>
  <si>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</si>
  <si>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</si>
  <si>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</si>
  <si>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</si>
  <si>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</si>
  <si>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</si>
  <si>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</si>
  <si>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</si>
  <si>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</si>
  <si>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</si>
  <si>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</si>
  <si>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</si>
  <si>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</si>
  <si>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</si>
  <si>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</si>
  <si>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</si>
  <si>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</si>
  <si>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</si>
  <si>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</si>
  <si>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</si>
  <si>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</si>
  <si>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</si>
  <si>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兵庫県加西市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</si>
  <si>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</si>
  <si>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</si>
  <si>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</si>
  <si>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</si>
  <si>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</si>
  <si>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</si>
  <si>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</si>
  <si>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</si>
  <si>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</si>
  <si>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</si>
  <si>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</si>
  <si>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</si>
  <si>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</si>
  <si>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</si>
  <si>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</si>
  <si>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</si>
  <si>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</si>
  <si>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</si>
  <si>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</si>
  <si>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</si>
  <si>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</si>
  <si>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</si>
  <si>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</si>
  <si>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</si>
  <si>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</si>
  <si>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</si>
  <si>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</si>
  <si>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</si>
  <si>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</si>
  <si>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</si>
  <si>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</si>
  <si>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</si>
  <si>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</si>
  <si>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</si>
  <si>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</si>
  <si>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</si>
  <si>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</si>
  <si>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</si>
  <si>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</si>
  <si>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</si>
  <si>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</si>
  <si>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</si>
  <si>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</si>
  <si>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</si>
  <si>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</si>
  <si>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</si>
  <si>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</si>
  <si>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</si>
  <si>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</si>
  <si>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</si>
  <si>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</si>
  <si>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</si>
  <si>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</si>
  <si>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</si>
  <si>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</si>
  <si>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</si>
  <si>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</si>
  <si>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</si>
  <si>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</si>
  <si>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</si>
  <si>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</si>
  <si>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</si>
  <si>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</si>
  <si>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</si>
  <si>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</si>
  <si>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</si>
  <si>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</si>
  <si>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</si>
  <si>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</si>
  <si>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</si>
  <si>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</si>
  <si>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</si>
  <si>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</si>
  <si>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</si>
  <si>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</si>
  <si>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</si>
  <si>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</si>
  <si>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</si>
  <si>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</si>
  <si>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</si>
  <si>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</si>
  <si>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</si>
  <si>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</si>
  <si>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</si>
  <si>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</si>
  <si>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</si>
  <si>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</si>
  <si>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</si>
  <si>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</si>
  <si>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</si>
  <si>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</si>
  <si>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</si>
  <si>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</si>
  <si>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</si>
  <si>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</si>
  <si>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</si>
  <si>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</si>
  <si>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</si>
  <si>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</si>
  <si>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</si>
  <si>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</si>
  <si>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</si>
  <si>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</si>
  <si>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</si>
  <si>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</si>
  <si>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</si>
  <si>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</si>
  <si>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</si>
  <si>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</si>
  <si>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</si>
  <si>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</si>
  <si>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</si>
  <si>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</si>
  <si>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</si>
  <si>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</si>
  <si>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</si>
  <si>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</si>
  <si>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</si>
  <si>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</si>
  <si>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</si>
  <si>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</si>
  <si>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</si>
  <si>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その他</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</si>
  <si>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</si>
  <si>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</si>
  <si>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</si>
  <si>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</si>
  <si>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</si>
  <si>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</si>
  <si>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</si>
  <si>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</si>
  <si>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</si>
  <si>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</si>
  <si>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</si>
  <si>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</si>
  <si>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</si>
  <si>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</si>
  <si>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</si>
  <si>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</si>
  <si>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</si>
  <si>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</si>
  <si>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</si>
  <si>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</si>
  <si>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</si>
  <si>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</si>
  <si>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</si>
  <si>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</si>
  <si>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兵庫県加西市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</si>
  <si>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</si>
  <si>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</si>
  <si>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</si>
  <si>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</si>
  <si>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</si>
  <si>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</si>
  <si>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</si>
  <si>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</si>
  <si>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</si>
  <si>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</si>
  <si>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</si>
  <si>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</si>
  <si>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</si>
  <si>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</si>
  <si>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</si>
  <si>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</si>
  <si>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</si>
  <si>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</si>
  <si>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</si>
  <si>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</si>
  <si>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公園墓地整備事業特別会計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</si>
  <si>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</si>
  <si>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</si>
  <si>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</si>
  <si>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</si>
  <si>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</si>
  <si>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</si>
  <si>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</si>
  <si>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</si>
  <si>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</si>
  <si>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</si>
  <si>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</si>
  <si>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</si>
  <si>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</si>
  <si>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</si>
  <si>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</si>
  <si>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</si>
  <si>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下水道事業会計</t>
    <phoneticPr fontId="5"/>
  </si>
  <si>
    <t>法適用企業</t>
    <phoneticPr fontId="5"/>
  </si>
  <si>
    <t>水道事業会計</t>
    <phoneticPr fontId="5"/>
  </si>
  <si>
    <t>病院事業会計</t>
    <phoneticPr fontId="5"/>
  </si>
  <si>
    <t>農業共済事業会計</t>
    <phoneticPr fontId="5"/>
  </si>
  <si>
    <t>宅地造成事業特別会計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</si>
  <si>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</si>
  <si>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</si>
  <si>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</si>
  <si>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</si>
  <si>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</si>
  <si>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</si>
  <si>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</si>
  <si>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</si>
  <si>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</si>
  <si>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</si>
  <si>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</si>
  <si>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</si>
  <si>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</si>
  <si>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</si>
  <si>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</si>
  <si>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</si>
  <si>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</si>
  <si>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</si>
  <si>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</si>
  <si>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</si>
  <si>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</si>
  <si>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</si>
  <si>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</si>
  <si>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</si>
  <si>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</si>
  <si>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</si>
  <si>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</si>
  <si>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</si>
  <si>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</si>
  <si>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</si>
  <si>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</si>
  <si>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</si>
  <si>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</si>
  <si>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</si>
  <si>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</si>
  <si>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</si>
  <si>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</si>
  <si>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</si>
  <si>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</si>
  <si>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</si>
  <si>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</si>
  <si>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</si>
  <si>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</si>
  <si>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</si>
  <si>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</si>
  <si>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</si>
  <si>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</si>
  <si>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</si>
  <si>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</si>
  <si>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</si>
  <si>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</si>
  <si>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</si>
  <si>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</si>
  <si>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</si>
  <si>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</si>
  <si>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</si>
  <si>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</si>
  <si>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</si>
  <si>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</si>
  <si>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</si>
  <si>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</si>
  <si>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</si>
  <si>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</si>
  <si>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</si>
  <si>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</si>
  <si>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</si>
  <si>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</si>
  <si>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</si>
  <si>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</si>
  <si>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</si>
  <si>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</si>
  <si>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</si>
  <si>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</si>
  <si>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</si>
  <si>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</si>
  <si>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</si>
  <si>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</si>
  <si>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</si>
  <si>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</si>
  <si>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</si>
  <si>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</si>
  <si>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</si>
  <si>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</si>
  <si>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</si>
  <si>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</si>
  <si>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</si>
  <si>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</si>
  <si>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</si>
  <si>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</si>
  <si>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</si>
  <si>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</si>
  <si>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</si>
  <si>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</si>
  <si>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</si>
  <si>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</si>
  <si>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</si>
  <si>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</si>
  <si>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</si>
  <si>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</si>
  <si>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</si>
  <si>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</si>
  <si>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</si>
  <si>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</si>
  <si>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</si>
  <si>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</si>
  <si>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</si>
  <si>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</si>
  <si>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</si>
  <si>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</si>
  <si>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</si>
  <si>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</si>
  <si>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</si>
  <si>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</si>
  <si>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</si>
  <si>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</si>
  <si>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</si>
  <si>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</si>
  <si>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</si>
  <si>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</si>
  <si>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</si>
  <si>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</si>
  <si>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</si>
  <si>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</si>
  <si>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</si>
  <si>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</si>
  <si>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</si>
  <si>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</si>
  <si>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</si>
  <si>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</si>
  <si>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</si>
  <si>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</si>
  <si>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</si>
  <si>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</si>
  <si>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0.85</t>
  </si>
  <si>
    <t>▲ 1.88</t>
  </si>
  <si>
    <t>水道事業会計</t>
  </si>
  <si>
    <t>下水道事業会計</t>
  </si>
  <si>
    <t>病院事業会計</t>
  </si>
  <si>
    <t>農業共済事業会計</t>
  </si>
  <si>
    <t>一般会計</t>
  </si>
  <si>
    <t>公園墓地整備事業特別会計</t>
  </si>
  <si>
    <t>国民健康保険特別会計</t>
  </si>
  <si>
    <t>介護保険特別会計</t>
  </si>
  <si>
    <t>その他会計（赤字）</t>
  </si>
  <si>
    <t>その他会計（黒字）</t>
  </si>
  <si>
    <t>播磨内陸医務事業組合</t>
    <rPh sb="0" eb="2">
      <t>ハリマ</t>
    </rPh>
    <rPh sb="2" eb="4">
      <t>ナイリク</t>
    </rPh>
    <rPh sb="4" eb="6">
      <t>イム</t>
    </rPh>
    <rPh sb="6" eb="8">
      <t>ジギョウ</t>
    </rPh>
    <rPh sb="8" eb="10">
      <t>クミアイ</t>
    </rPh>
    <phoneticPr fontId="2"/>
  </si>
  <si>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2"/>
  </si>
  <si>
    <t>北はりま消防組合</t>
    <rPh sb="0" eb="1">
      <t>キタ</t>
    </rPh>
    <rPh sb="4" eb="6">
      <t>ショウボウ</t>
    </rPh>
    <rPh sb="6" eb="8">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</si>
  <si>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</si>
  <si>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</si>
  <si>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兵庫県市町村退職手当組合</t>
    <rPh sb="0" eb="3">
      <t>ヒョウゴケン</t>
    </rPh>
    <rPh sb="3" eb="5">
      <t>シチョウ</t>
    </rPh>
    <rPh sb="5" eb="6">
      <t>ソン</t>
    </rPh>
    <rPh sb="6" eb="8">
      <t>タイショク</t>
    </rPh>
    <rPh sb="8" eb="10">
      <t>テアテ</t>
    </rPh>
    <rPh sb="10" eb="12">
      <t>クミアイ</t>
    </rPh>
    <phoneticPr fontId="2"/>
  </si>
  <si>
    <t>市川町外三ヶ市町共有財産事務組合</t>
    <rPh sb="0" eb="2">
      <t>イチカワ</t>
    </rPh>
    <rPh sb="2" eb="3">
      <t>チョウ</t>
    </rPh>
    <rPh sb="3" eb="4">
      <t>ホカ</t>
    </rPh>
    <rPh sb="4" eb="5">
      <t>サン</t>
    </rPh>
    <rPh sb="6" eb="8">
      <t>シチョウ</t>
    </rPh>
    <rPh sb="8" eb="10">
      <t>キョウユウ</t>
    </rPh>
    <rPh sb="10" eb="12">
      <t>ザイサン</t>
    </rPh>
    <rPh sb="12" eb="14">
      <t>ジム</t>
    </rPh>
    <rPh sb="14" eb="16">
      <t>クミアイ</t>
    </rPh>
    <phoneticPr fontId="2"/>
  </si>
  <si>
    <t>小野加東加西環境施設事務組合</t>
    <rPh sb="0" eb="2">
      <t>オノ</t>
    </rPh>
    <rPh sb="2" eb="4">
      <t>カトウ</t>
    </rPh>
    <rPh sb="4" eb="6">
      <t>カサイ</t>
    </rPh>
    <rPh sb="6" eb="8">
      <t>カンキョウ</t>
    </rPh>
    <rPh sb="8" eb="10">
      <t>シセツ</t>
    </rPh>
    <rPh sb="10" eb="12">
      <t>ジム</t>
    </rPh>
    <rPh sb="12" eb="14">
      <t>クミアイ</t>
    </rPh>
    <phoneticPr fontId="2"/>
  </si>
  <si>
    <t>株式会社加西北条都市開発</t>
    <rPh sb="0" eb="2">
      <t>カブシキ</t>
    </rPh>
    <rPh sb="2" eb="4">
      <t>カイシャ</t>
    </rPh>
    <rPh sb="4" eb="6">
      <t>カサイ</t>
    </rPh>
    <rPh sb="6" eb="8">
      <t>ホウジョウ</t>
    </rPh>
    <rPh sb="8" eb="10">
      <t>トシ</t>
    </rPh>
    <rPh sb="10" eb="12">
      <t>カイハツ</t>
    </rPh>
    <phoneticPr fontId="2"/>
  </si>
  <si>
    <t>北条鉄道株式会社</t>
    <rPh sb="0" eb="2">
      <t>ホウジョウ</t>
    </rPh>
    <rPh sb="2" eb="4">
      <t>テツドウ</t>
    </rPh>
    <rPh sb="4" eb="6">
      <t>カブシキ</t>
    </rPh>
    <rPh sb="6" eb="8">
      <t>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</si>
</sst>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26644</c:v>
                </c:pt>
                <c:pt idx="1">
                  <c:v>27800</c:v>
                </c:pt>
                <c:pt idx="2">
                  <c:v>27672</c:v>
                </c:pt>
                <c:pt idx="3">
                  <c:v>118768</c:v>
                </c:pt>
                <c:pt idx="4">
                  <c:v>46684</c:v>
                </c:pt>
              </c:numCache>
            </c:numRef>
          </c:val>
          <c:smooth val="0"/>
        </c:ser>
        <c:dLbls>
          <c:showLegendKey val="0"/>
          <c:showVal val="0"/>
          <c:showCatName val="0"/>
          <c:showSerName val="0"/>
          <c:showPercent val="0"/>
          <c:showBubbleSize val="0"/>
        </c:dLbls>
        <c:marker val="1"/>
        <c:smooth val="0"/>
        <c:axId val="271242032"/>
        <c:axId val="273638032"/>
      </c:lineChart>
      <c:catAx>
        <c:axId val="2712420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73638032"/>
        <c:crosses val="autoZero"/>
        <c:auto val="1"/>
        <c:lblAlgn val="ctr"/>
        <c:lblOffset val="100"/>
        <c:tickLblSkip val="1"/>
        <c:tickMarkSkip val="1"/>
        <c:noMultiLvlLbl val="0"/>
      </c:catAx>
      <c:valAx>
        <c:axId val="273638032"/>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712420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5.14</c:v>
                </c:pt>
                <c:pt idx="1">
                  <c:v>4.8600000000000003</c:v>
                </c:pt>
                <c:pt idx="2">
                  <c:v>1.7</c:v>
                </c:pt>
                <c:pt idx="3">
                  <c:v>2.27</c:v>
                </c:pt>
                <c:pt idx="4">
                  <c:v>1.03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11.71</c:v>
                </c:pt>
                <c:pt idx="1">
                  <c:v>16.05</c:v>
                </c:pt>
                <c:pt idx="2">
                  <c:v>18.350000000000001</c:v>
                </c:pt>
                <c:pt idx="3">
                  <c:v>19</c:v>
                </c:pt>
                <c:pt idx="4">
                  <c:v>18.59</c:v>
                </c:pt>
              </c:numCache>
            </c:numRef>
          </c:val>
        </c:ser>
        <c:dLbls>
          <c:showLegendKey val="0"/>
          <c:showVal val="0"/>
          <c:showCatName val="0"/>
          <c:showSerName val="0"/>
          <c:showPercent val="0"/>
          <c:showBubbleSize val="0"/>
        </c:dLbls>
        <c:gapWidth val="250"/>
        <c:overlap val="100"/>
        <c:axId val="272292728"/>
        <c:axId val="2732424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6.71</c:v>
                </c:pt>
                <c:pt idx="1">
                  <c:v>3.97</c:v>
                </c:pt>
                <c:pt idx="2">
                  <c:v>-0.85</c:v>
                </c:pt>
                <c:pt idx="3">
                  <c:v>1.19</c:v>
                </c:pt>
                <c:pt idx="4">
                  <c:v>-1.88</c:v>
                </c:pt>
              </c:numCache>
            </c:numRef>
          </c:val>
          <c:smooth val="0"/>
        </c:ser>
        <c:dLbls>
          <c:showLegendKey val="0"/>
          <c:showVal val="0"/>
          <c:showCatName val="0"/>
          <c:showSerName val="0"/>
          <c:showPercent val="0"/>
          <c:showBubbleSize val="0"/>
        </c:dLbls>
        <c:marker val="1"/>
        <c:smooth val="0"/>
        <c:axId val="272292728"/>
        <c:axId val="273242464"/>
      </c:lineChart>
      <c:catAx>
        <c:axId val="272292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73242464"/>
        <c:crosses val="autoZero"/>
        <c:auto val="1"/>
        <c:lblAlgn val="ctr"/>
        <c:lblOffset val="100"/>
        <c:tickLblSkip val="1"/>
        <c:tickMarkSkip val="1"/>
        <c:noMultiLvlLbl val="0"/>
      </c:catAx>
      <c:valAx>
        <c:axId val="2732424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2292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0.02</c:v>
                </c:pt>
                <c:pt idx="2">
                  <c:v>#N/A</c:v>
                </c:pt>
                <c:pt idx="3">
                  <c:v>0.08</c:v>
                </c:pt>
                <c:pt idx="4">
                  <c:v>#N/A</c:v>
                </c:pt>
                <c:pt idx="5">
                  <c:v>0.09</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0.1</c:v>
                </c:pt>
                <c:pt idx="4">
                  <c:v>#N/A</c:v>
                </c:pt>
                <c:pt idx="5">
                  <c:v>0.15</c:v>
                </c:pt>
                <c:pt idx="6">
                  <c:v>#N/A</c:v>
                </c:pt>
                <c:pt idx="7">
                  <c:v>0.05</c:v>
                </c:pt>
                <c:pt idx="8">
                  <c:v>#N/A</c:v>
                </c:pt>
                <c:pt idx="9">
                  <c:v>0.01</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0.44</c:v>
                </c:pt>
                <c:pt idx="2">
                  <c:v>#N/A</c:v>
                </c:pt>
                <c:pt idx="3">
                  <c:v>0.2</c:v>
                </c:pt>
                <c:pt idx="4">
                  <c:v>#N/A</c:v>
                </c:pt>
                <c:pt idx="5">
                  <c:v>0.55000000000000004</c:v>
                </c:pt>
                <c:pt idx="6">
                  <c:v>#N/A</c:v>
                </c:pt>
                <c:pt idx="7">
                  <c:v>0.4</c:v>
                </c:pt>
                <c:pt idx="8">
                  <c:v>#N/A</c:v>
                </c:pt>
                <c:pt idx="9">
                  <c:v>0.16</c:v>
                </c:pt>
              </c:numCache>
            </c:numRef>
          </c:val>
        </c:ser>
        <c:ser>
          <c:idx val="4"/>
          <c:order val="4"/>
          <c:tx>
            <c:strRef>
              <c:f>データシート!$A$31</c:f>
              <c:strCache>
                <c:ptCount val="1"/>
                <c:pt idx="0">
                  <c:v>公園墓地整備事業特別会計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0.33</c:v>
                </c:pt>
                <c:pt idx="2">
                  <c:v>#N/A</c:v>
                </c:pt>
                <c:pt idx="3">
                  <c:v>0.41</c:v>
                </c:pt>
                <c:pt idx="4">
                  <c:v>#N/A</c:v>
                </c:pt>
                <c:pt idx="5">
                  <c:v>0.45</c:v>
                </c:pt>
                <c:pt idx="6">
                  <c:v>#N/A</c:v>
                </c:pt>
                <c:pt idx="7">
                  <c:v>0.46</c:v>
                </c:pt>
                <c:pt idx="8">
                  <c:v>#N/A</c:v>
                </c:pt>
                <c:pt idx="9">
                  <c:v>0.5</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4.8</c:v>
                </c:pt>
                <c:pt idx="2">
                  <c:v>#N/A</c:v>
                </c:pt>
                <c:pt idx="3">
                  <c:v>4.4400000000000004</c:v>
                </c:pt>
                <c:pt idx="4">
                  <c:v>#N/A</c:v>
                </c:pt>
                <c:pt idx="5">
                  <c:v>1.24</c:v>
                </c:pt>
                <c:pt idx="6">
                  <c:v>#N/A</c:v>
                </c:pt>
                <c:pt idx="7">
                  <c:v>1.79</c:v>
                </c:pt>
                <c:pt idx="8">
                  <c:v>#N/A</c:v>
                </c:pt>
                <c:pt idx="9">
                  <c:v>0.52</c:v>
                </c:pt>
              </c:numCache>
            </c:numRef>
          </c:val>
        </c:ser>
        <c:ser>
          <c:idx val="6"/>
          <c:order val="6"/>
          <c:tx>
            <c:strRef>
              <c:f>データシート!$A$33</c:f>
              <c:strCache>
                <c:ptCount val="1"/>
                <c:pt idx="0">
                  <c:v>農業共済事業会計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0.84</c:v>
                </c:pt>
                <c:pt idx="2">
                  <c:v>#N/A</c:v>
                </c:pt>
                <c:pt idx="3">
                  <c:v>0.83</c:v>
                </c:pt>
                <c:pt idx="4">
                  <c:v>#N/A</c:v>
                </c:pt>
                <c:pt idx="5">
                  <c:v>0.82</c:v>
                </c:pt>
                <c:pt idx="6">
                  <c:v>#N/A</c:v>
                </c:pt>
                <c:pt idx="7">
                  <c:v>0.77</c:v>
                </c:pt>
                <c:pt idx="8">
                  <c:v>#N/A</c:v>
                </c:pt>
                <c:pt idx="9">
                  <c:v>0.74</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1.79</c:v>
                </c:pt>
                <c:pt idx="2">
                  <c:v>#N/A</c:v>
                </c:pt>
                <c:pt idx="3">
                  <c:v>5.01</c:v>
                </c:pt>
                <c:pt idx="4">
                  <c:v>#N/A</c:v>
                </c:pt>
                <c:pt idx="5">
                  <c:v>4.4400000000000004</c:v>
                </c:pt>
                <c:pt idx="6">
                  <c:v>#N/A</c:v>
                </c:pt>
                <c:pt idx="7">
                  <c:v>3.78</c:v>
                </c:pt>
                <c:pt idx="8">
                  <c:v>#N/A</c:v>
                </c:pt>
                <c:pt idx="9">
                  <c:v>1.57</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2.3199999999999998</c:v>
                </c:pt>
                <c:pt idx="2">
                  <c:v>#N/A</c:v>
                </c:pt>
                <c:pt idx="3">
                  <c:v>2.9</c:v>
                </c:pt>
                <c:pt idx="4">
                  <c:v>#N/A</c:v>
                </c:pt>
                <c:pt idx="5">
                  <c:v>2.96</c:v>
                </c:pt>
                <c:pt idx="6">
                  <c:v>#N/A</c:v>
                </c:pt>
                <c:pt idx="7">
                  <c:v>3.58</c:v>
                </c:pt>
                <c:pt idx="8">
                  <c:v>#N/A</c:v>
                </c:pt>
                <c:pt idx="9">
                  <c:v>3.5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9.4499999999999993</c:v>
                </c:pt>
                <c:pt idx="2">
                  <c:v>#N/A</c:v>
                </c:pt>
                <c:pt idx="3">
                  <c:v>10.38</c:v>
                </c:pt>
                <c:pt idx="4">
                  <c:v>#N/A</c:v>
                </c:pt>
                <c:pt idx="5">
                  <c:v>8.6</c:v>
                </c:pt>
                <c:pt idx="6">
                  <c:v>#N/A</c:v>
                </c:pt>
                <c:pt idx="7">
                  <c:v>9.41</c:v>
                </c:pt>
                <c:pt idx="8">
                  <c:v>#N/A</c:v>
                </c:pt>
                <c:pt idx="9">
                  <c:v>8.77</c:v>
                </c:pt>
              </c:numCache>
            </c:numRef>
          </c:val>
        </c:ser>
        <c:dLbls>
          <c:showLegendKey val="0"/>
          <c:showVal val="0"/>
          <c:showCatName val="0"/>
          <c:showSerName val="0"/>
          <c:showPercent val="0"/>
          <c:showBubbleSize val="0"/>
        </c:dLbls>
        <c:gapWidth val="150"/>
        <c:overlap val="100"/>
        <c:axId val="175248064"/>
        <c:axId val="174536856"/>
      </c:barChart>
      <c:catAx>
        <c:axId val="175248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4536856"/>
        <c:crosses val="autoZero"/>
        <c:auto val="1"/>
        <c:lblAlgn val="ctr"/>
        <c:lblOffset val="100"/>
        <c:tickLblSkip val="1"/>
        <c:tickMarkSkip val="1"/>
        <c:noMultiLvlLbl val="0"/>
      </c:catAx>
      <c:valAx>
        <c:axId val="174536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52480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2415</c:v>
                </c:pt>
                <c:pt idx="5">
                  <c:v>2404</c:v>
                </c:pt>
                <c:pt idx="8">
                  <c:v>2399</c:v>
                </c:pt>
                <c:pt idx="11">
                  <c:v>2389</c:v>
                </c:pt>
                <c:pt idx="14">
                  <c:v>2422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314</c:v>
                </c:pt>
                <c:pt idx="3">
                  <c:v>290</c:v>
                </c:pt>
                <c:pt idx="6">
                  <c:v>230</c:v>
                </c:pt>
                <c:pt idx="9">
                  <c:v>165</c:v>
                </c:pt>
                <c:pt idx="12">
                  <c:v>104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15</c:v>
                </c:pt>
                <c:pt idx="12">
                  <c:v>44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1671</c:v>
                </c:pt>
                <c:pt idx="3">
                  <c:v>1643</c:v>
                </c:pt>
                <c:pt idx="6">
                  <c:v>1613</c:v>
                </c:pt>
                <c:pt idx="9">
                  <c:v>1601</c:v>
                </c:pt>
                <c:pt idx="12">
                  <c:v>1493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2092</c:v>
                </c:pt>
                <c:pt idx="3">
                  <c:v>2026</c:v>
                </c:pt>
                <c:pt idx="6">
                  <c:v>1962</c:v>
                </c:pt>
                <c:pt idx="9">
                  <c:v>1776</c:v>
                </c:pt>
                <c:pt idx="12">
                  <c:v>1798</c:v>
                </c:pt>
              </c:numCache>
            </c:numRef>
          </c:val>
        </c:ser>
        <c:dLbls>
          <c:showLegendKey val="0"/>
          <c:showVal val="0"/>
          <c:showCatName val="0"/>
          <c:showSerName val="0"/>
          <c:showPercent val="0"/>
          <c:showBubbleSize val="0"/>
        </c:dLbls>
        <c:gapWidth val="100"/>
        <c:overlap val="100"/>
        <c:axId val="173356592"/>
        <c:axId val="1734074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1662</c:v>
                </c:pt>
                <c:pt idx="2">
                  <c:v>#N/A</c:v>
                </c:pt>
                <c:pt idx="3">
                  <c:v>#N/A</c:v>
                </c:pt>
                <c:pt idx="4">
                  <c:v>1555</c:v>
                </c:pt>
                <c:pt idx="5">
                  <c:v>#N/A</c:v>
                </c:pt>
                <c:pt idx="6">
                  <c:v>#N/A</c:v>
                </c:pt>
                <c:pt idx="7">
                  <c:v>1406</c:v>
                </c:pt>
                <c:pt idx="8">
                  <c:v>#N/A</c:v>
                </c:pt>
                <c:pt idx="9">
                  <c:v>#N/A</c:v>
                </c:pt>
                <c:pt idx="10">
                  <c:v>1168</c:v>
                </c:pt>
                <c:pt idx="11">
                  <c:v>#N/A</c:v>
                </c:pt>
                <c:pt idx="12">
                  <c:v>#N/A</c:v>
                </c:pt>
                <c:pt idx="13">
                  <c:v>1017</c:v>
                </c:pt>
                <c:pt idx="14">
                  <c:v>#N/A</c:v>
                </c:pt>
              </c:numCache>
            </c:numRef>
          </c:val>
          <c:smooth val="0"/>
        </c:ser>
        <c:dLbls>
          <c:showLegendKey val="0"/>
          <c:showVal val="0"/>
          <c:showCatName val="0"/>
          <c:showSerName val="0"/>
          <c:showPercent val="0"/>
          <c:showBubbleSize val="0"/>
        </c:dLbls>
        <c:marker val="1"/>
        <c:smooth val="0"/>
        <c:axId val="173356592"/>
        <c:axId val="173407464"/>
      </c:lineChart>
      <c:catAx>
        <c:axId val="173356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3407464"/>
        <c:crosses val="autoZero"/>
        <c:auto val="1"/>
        <c:lblAlgn val="ctr"/>
        <c:lblOffset val="100"/>
        <c:tickLblSkip val="1"/>
        <c:tickMarkSkip val="1"/>
        <c:noMultiLvlLbl val="0"/>
      </c:catAx>
      <c:valAx>
        <c:axId val="173407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3356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24373</c:v>
                </c:pt>
                <c:pt idx="5">
                  <c:v>23932</c:v>
                </c:pt>
                <c:pt idx="8">
                  <c:v>24136</c:v>
                </c:pt>
                <c:pt idx="11">
                  <c:v>23735</c:v>
                </c:pt>
                <c:pt idx="14">
                  <c:v>23119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2441</c:v>
                </c:pt>
                <c:pt idx="5">
                  <c:v>2397</c:v>
                </c:pt>
                <c:pt idx="8">
                  <c:v>2245</c:v>
                </c:pt>
                <c:pt idx="11">
                  <c:v>2080</c:v>
                </c:pt>
                <c:pt idx="14">
                  <c:v>1995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3175</c:v>
                </c:pt>
                <c:pt idx="5">
                  <c:v>3539</c:v>
                </c:pt>
                <c:pt idx="8">
                  <c:v>3667</c:v>
                </c:pt>
                <c:pt idx="11">
                  <c:v>3726</c:v>
                </c:pt>
                <c:pt idx="14">
                  <c:v>3587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2888</c:v>
                </c:pt>
                <c:pt idx="3">
                  <c:v>2827</c:v>
                </c:pt>
                <c:pt idx="6">
                  <c:v>2702</c:v>
                </c:pt>
                <c:pt idx="9">
                  <c:v>2217</c:v>
                </c:pt>
                <c:pt idx="12">
                  <c:v>1741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50</c:v>
                </c:pt>
                <c:pt idx="6">
                  <c:v>60</c:v>
                </c:pt>
                <c:pt idx="9">
                  <c:v>165</c:v>
                </c:pt>
                <c:pt idx="12">
                  <c:v>178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20884</c:v>
                </c:pt>
                <c:pt idx="3">
                  <c:v>20049</c:v>
                </c:pt>
                <c:pt idx="6">
                  <c:v>18629</c:v>
                </c:pt>
                <c:pt idx="9">
                  <c:v>17161</c:v>
                </c:pt>
                <c:pt idx="12">
                  <c:v>15794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3154</c:v>
                </c:pt>
                <c:pt idx="3">
                  <c:v>2841</c:v>
                </c:pt>
                <c:pt idx="6">
                  <c:v>2413</c:v>
                </c:pt>
                <c:pt idx="9">
                  <c:v>215</c:v>
                </c:pt>
                <c:pt idx="12">
                  <c:v>75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14778</c:v>
                </c:pt>
                <c:pt idx="3">
                  <c:v>14136</c:v>
                </c:pt>
                <c:pt idx="6">
                  <c:v>13821</c:v>
                </c:pt>
                <c:pt idx="9">
                  <c:v>16978</c:v>
                </c:pt>
                <c:pt idx="12">
                  <c:v>17238</c:v>
                </c:pt>
              </c:numCache>
            </c:numRef>
          </c:val>
        </c:ser>
        <c:dLbls>
          <c:showLegendKey val="0"/>
          <c:showVal val="0"/>
          <c:showCatName val="0"/>
          <c:showSerName val="0"/>
          <c:showPercent val="0"/>
          <c:showBubbleSize val="0"/>
        </c:dLbls>
        <c:gapWidth val="100"/>
        <c:overlap val="100"/>
        <c:axId val="174501336"/>
        <c:axId val="1053484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11715</c:v>
                </c:pt>
                <c:pt idx="2">
                  <c:v>#N/A</c:v>
                </c:pt>
                <c:pt idx="3">
                  <c:v>#N/A</c:v>
                </c:pt>
                <c:pt idx="4">
                  <c:v>10034</c:v>
                </c:pt>
                <c:pt idx="5">
                  <c:v>#N/A</c:v>
                </c:pt>
                <c:pt idx="6">
                  <c:v>#N/A</c:v>
                </c:pt>
                <c:pt idx="7">
                  <c:v>7576</c:v>
                </c:pt>
                <c:pt idx="8">
                  <c:v>#N/A</c:v>
                </c:pt>
                <c:pt idx="9">
                  <c:v>#N/A</c:v>
                </c:pt>
                <c:pt idx="10">
                  <c:v>7195</c:v>
                </c:pt>
                <c:pt idx="11">
                  <c:v>#N/A</c:v>
                </c:pt>
                <c:pt idx="12">
                  <c:v>#N/A</c:v>
                </c:pt>
                <c:pt idx="13">
                  <c:v>6325</c:v>
                </c:pt>
                <c:pt idx="14">
                  <c:v>#N/A</c:v>
                </c:pt>
              </c:numCache>
            </c:numRef>
          </c:val>
          <c:smooth val="0"/>
        </c:ser>
        <c:dLbls>
          <c:showLegendKey val="0"/>
          <c:showVal val="0"/>
          <c:showCatName val="0"/>
          <c:showSerName val="0"/>
          <c:showPercent val="0"/>
          <c:showBubbleSize val="0"/>
        </c:dLbls>
        <c:marker val="1"/>
        <c:smooth val="0"/>
        <c:axId val="174501336"/>
        <c:axId val="105348424"/>
      </c:lineChart>
      <c:catAx>
        <c:axId val="174501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348424"/>
        <c:crosses val="autoZero"/>
        <c:auto val="1"/>
        <c:lblAlgn val="ctr"/>
        <c:lblOffset val="100"/>
        <c:tickLblSkip val="1"/>
        <c:tickMarkSkip val="1"/>
        <c:noMultiLvlLbl val="0"/>
      </c:catAx>
      <c:valAx>
        <c:axId val="105348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4501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45,842
45,072
150.98
18,620,846
18,431,908
119,878
11,639,651
17,237,667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66.5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全国平均や類似団体平均より良好な指標を示していますが、少子高齢化や人口減少の市税及び普通交付税等への波及が懸念され、財政基盤が脆弱な状況にあります。</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15</a:t>
          </a:r>
          <a:r>
            <a:rPr kumimoji="1" lang="ja-JP" altLang="en-US" sz="1300">
              <a:latin typeface="ＭＳ Ｐゴシック"/>
            </a:rPr>
            <a:t>年度より取り組んでいる「財政再建推進計画」やそれを継承した「行財政改革プラン」に基づき、投資的経費の抑制及び人件費の削減等により、持続可能な財政基盤の確立を図ります。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86783</xdr:rowOff>
    </xdr:from>
    <xdr:to>
      <xdr:col>7</xdr:col>
      <xdr:colOff>152400</xdr:colOff>
      <xdr:row>40</xdr:row>
      <xdr:rowOff>106892</xdr:rowOff>
    </xdr:to>
    <xdr:cxnSp macro="">
      <xdr:nvCxnSpPr>
        <xdr:cNvPr id="67" name="直線コネクタ 66"/>
        <xdr:cNvCxnSpPr/>
      </xdr:nvCxnSpPr>
      <xdr:spPr>
        <a:xfrm flipV="1">
          <a:off x="4114800" y="6944783"/>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7002</xdr:rowOff>
    </xdr:from>
    <xdr:ext cx="762000" cy="259045"/>
    <xdr:sp macro="" textlink="">
      <xdr:nvSpPr>
        <xdr:cNvPr id="68" name="財政力平均値テキスト"/>
        <xdr:cNvSpPr txBox="1"/>
      </xdr:nvSpPr>
      <xdr:spPr>
        <a:xfrm>
          <a:off x="5041900" y="7207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106892</xdr:rowOff>
    </xdr:from>
    <xdr:to>
      <xdr:col>6</xdr:col>
      <xdr:colOff>0</xdr:colOff>
      <xdr:row>40</xdr:row>
      <xdr:rowOff>147108</xdr:rowOff>
    </xdr:to>
    <xdr:cxnSp macro="">
      <xdr:nvCxnSpPr>
        <xdr:cNvPr id="70" name="直線コネクタ 69"/>
        <xdr:cNvCxnSpPr/>
      </xdr:nvCxnSpPr>
      <xdr:spPr>
        <a:xfrm flipV="1">
          <a:off x="3225800" y="69648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2" name="テキスト ボックス 71"/>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127000</xdr:rowOff>
    </xdr:from>
    <xdr:to>
      <xdr:col>4</xdr:col>
      <xdr:colOff>482600</xdr:colOff>
      <xdr:row>40</xdr:row>
      <xdr:rowOff>147108</xdr:rowOff>
    </xdr:to>
    <xdr:cxnSp macro="">
      <xdr:nvCxnSpPr>
        <xdr:cNvPr id="73" name="直線コネクタ 72"/>
        <xdr:cNvCxnSpPr/>
      </xdr:nvCxnSpPr>
      <xdr:spPr>
        <a:xfrm>
          <a:off x="2336800" y="69850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5" name="テキスト ボックス 74"/>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127000</xdr:rowOff>
    </xdr:from>
    <xdr:to>
      <xdr:col>3</xdr:col>
      <xdr:colOff>279400</xdr:colOff>
      <xdr:row>40</xdr:row>
      <xdr:rowOff>127000</xdr:rowOff>
    </xdr:to>
    <xdr:cxnSp macro="">
      <xdr:nvCxnSpPr>
        <xdr:cNvPr id="76" name="直線コネクタ 75"/>
        <xdr:cNvCxnSpPr/>
      </xdr:nvCxnSpPr>
      <xdr:spPr>
        <a:xfrm>
          <a:off x="1447800" y="6985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78" name="テキスト ボックス 77"/>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0" name="テキスト ボックス 79"/>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35983</xdr:rowOff>
    </xdr:from>
    <xdr:to>
      <xdr:col>7</xdr:col>
      <xdr:colOff>203200</xdr:colOff>
      <xdr:row>40</xdr:row>
      <xdr:rowOff>137583</xdr:rowOff>
    </xdr:to>
    <xdr:sp macro="" textlink="">
      <xdr:nvSpPr>
        <xdr:cNvPr id="86" name="円/楕円 85"/>
        <xdr:cNvSpPr/>
      </xdr:nvSpPr>
      <xdr:spPr>
        <a:xfrm>
          <a:off x="49022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52510</xdr:rowOff>
    </xdr:from>
    <xdr:ext cx="762000" cy="259045"/>
    <xdr:sp macro="" textlink="">
      <xdr:nvSpPr>
        <xdr:cNvPr id="87" name="財政力該当値テキスト"/>
        <xdr:cNvSpPr txBox="1"/>
      </xdr:nvSpPr>
      <xdr:spPr>
        <a:xfrm>
          <a:off x="5041900" y="673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56092</xdr:rowOff>
    </xdr:from>
    <xdr:to>
      <xdr:col>6</xdr:col>
      <xdr:colOff>50800</xdr:colOff>
      <xdr:row>40</xdr:row>
      <xdr:rowOff>157692</xdr:rowOff>
    </xdr:to>
    <xdr:sp macro="" textlink="">
      <xdr:nvSpPr>
        <xdr:cNvPr id="88" name="円/楕円 87"/>
        <xdr:cNvSpPr/>
      </xdr:nvSpPr>
      <xdr:spPr>
        <a:xfrm>
          <a:off x="40640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167869</xdr:rowOff>
    </xdr:from>
    <xdr:ext cx="736600" cy="259045"/>
    <xdr:sp macro="" textlink="">
      <xdr:nvSpPr>
        <xdr:cNvPr id="89" name="テキスト ボックス 88"/>
        <xdr:cNvSpPr txBox="1"/>
      </xdr:nvSpPr>
      <xdr:spPr>
        <a:xfrm>
          <a:off x="3733800" y="6682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96308</xdr:rowOff>
    </xdr:from>
    <xdr:to>
      <xdr:col>4</xdr:col>
      <xdr:colOff>533400</xdr:colOff>
      <xdr:row>41</xdr:row>
      <xdr:rowOff>26458</xdr:rowOff>
    </xdr:to>
    <xdr:sp macro="" textlink="">
      <xdr:nvSpPr>
        <xdr:cNvPr id="90" name="円/楕円 89"/>
        <xdr:cNvSpPr/>
      </xdr:nvSpPr>
      <xdr:spPr>
        <a:xfrm>
          <a:off x="3175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36635</xdr:rowOff>
    </xdr:from>
    <xdr:ext cx="762000" cy="259045"/>
    <xdr:sp macro="" textlink="">
      <xdr:nvSpPr>
        <xdr:cNvPr id="91" name="テキスト ボックス 90"/>
        <xdr:cNvSpPr txBox="1"/>
      </xdr:nvSpPr>
      <xdr:spPr>
        <a:xfrm>
          <a:off x="2844800" y="672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76200</xdr:rowOff>
    </xdr:from>
    <xdr:to>
      <xdr:col>3</xdr:col>
      <xdr:colOff>330200</xdr:colOff>
      <xdr:row>41</xdr:row>
      <xdr:rowOff>6350</xdr:rowOff>
    </xdr:to>
    <xdr:sp macro="" textlink="">
      <xdr:nvSpPr>
        <xdr:cNvPr id="92" name="円/楕円 91"/>
        <xdr:cNvSpPr/>
      </xdr:nvSpPr>
      <xdr:spPr>
        <a:xfrm>
          <a:off x="2286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16527</xdr:rowOff>
    </xdr:from>
    <xdr:ext cx="762000" cy="259045"/>
    <xdr:sp macro="" textlink="">
      <xdr:nvSpPr>
        <xdr:cNvPr id="93" name="テキスト ボックス 92"/>
        <xdr:cNvSpPr txBox="1"/>
      </xdr:nvSpPr>
      <xdr:spPr>
        <a:xfrm>
          <a:off x="1955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94" name="円/楕円 93"/>
        <xdr:cNvSpPr/>
      </xdr:nvSpPr>
      <xdr:spPr>
        <a:xfrm>
          <a:off x="1397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16527</xdr:rowOff>
    </xdr:from>
    <xdr:ext cx="762000" cy="259045"/>
    <xdr:sp macro="" textlink="">
      <xdr:nvSpPr>
        <xdr:cNvPr id="95" name="テキスト ボックス 94"/>
        <xdr:cNvSpPr txBox="1"/>
      </xdr:nvSpPr>
      <xdr:spPr>
        <a:xfrm>
          <a:off x="1066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行財政改革プラン等に基づき投資的経費の抑制や人件費の削減を行ってきたものの、</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年度の土地開発公社解散時に発行した第三セクター等改革推進債の償還開始や人事院勧告に準拠した給料・賞与の引上げや子育て支援充実のための保育士・幼稚園教諭の確保等により、前年度より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ポイント悪化しています。また、下水道事業にかかる企業債償還額が依然として高水準にあることに加え、少子高齢化に対応した扶助費が増加傾向にあるため、類似団体平均と比較して</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ポイント下回っており、財政状況は弾力性を欠く状況にあります。</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74613</xdr:rowOff>
    </xdr:from>
    <xdr:to>
      <xdr:col>7</xdr:col>
      <xdr:colOff>152400</xdr:colOff>
      <xdr:row>62</xdr:row>
      <xdr:rowOff>159068</xdr:rowOff>
    </xdr:to>
    <xdr:cxnSp macro="">
      <xdr:nvCxnSpPr>
        <xdr:cNvPr id="126" name="直線コネクタ 125"/>
        <xdr:cNvCxnSpPr/>
      </xdr:nvCxnSpPr>
      <xdr:spPr>
        <a:xfrm>
          <a:off x="4114800" y="10704513"/>
          <a:ext cx="8382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28274</xdr:rowOff>
    </xdr:from>
    <xdr:ext cx="762000" cy="259045"/>
    <xdr:sp macro="" textlink="">
      <xdr:nvSpPr>
        <xdr:cNvPr id="127" name="財政構造の弾力性平均値テキスト"/>
        <xdr:cNvSpPr txBox="1"/>
      </xdr:nvSpPr>
      <xdr:spPr>
        <a:xfrm>
          <a:off x="5041900" y="10486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74613</xdr:rowOff>
    </xdr:from>
    <xdr:to>
      <xdr:col>6</xdr:col>
      <xdr:colOff>0</xdr:colOff>
      <xdr:row>62</xdr:row>
      <xdr:rowOff>128905</xdr:rowOff>
    </xdr:to>
    <xdr:cxnSp macro="">
      <xdr:nvCxnSpPr>
        <xdr:cNvPr id="129" name="直線コネクタ 128"/>
        <xdr:cNvCxnSpPr/>
      </xdr:nvCxnSpPr>
      <xdr:spPr>
        <a:xfrm flipV="1">
          <a:off x="3225800" y="10704513"/>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69232</xdr:rowOff>
    </xdr:from>
    <xdr:ext cx="736600" cy="259045"/>
    <xdr:sp macro="" textlink="">
      <xdr:nvSpPr>
        <xdr:cNvPr id="131" name="テキスト ボックス 130"/>
        <xdr:cNvSpPr txBox="1"/>
      </xdr:nvSpPr>
      <xdr:spPr>
        <a:xfrm>
          <a:off x="3733800" y="10356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167640</xdr:rowOff>
    </xdr:from>
    <xdr:to>
      <xdr:col>4</xdr:col>
      <xdr:colOff>482600</xdr:colOff>
      <xdr:row>62</xdr:row>
      <xdr:rowOff>128905</xdr:rowOff>
    </xdr:to>
    <xdr:cxnSp macro="">
      <xdr:nvCxnSpPr>
        <xdr:cNvPr id="132" name="直線コネクタ 131"/>
        <xdr:cNvCxnSpPr/>
      </xdr:nvCxnSpPr>
      <xdr:spPr>
        <a:xfrm>
          <a:off x="2336800" y="10626090"/>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105427</xdr:rowOff>
    </xdr:from>
    <xdr:ext cx="762000" cy="259045"/>
    <xdr:sp macro="" textlink="">
      <xdr:nvSpPr>
        <xdr:cNvPr id="134" name="テキスト ボックス 133"/>
        <xdr:cNvSpPr txBox="1"/>
      </xdr:nvSpPr>
      <xdr:spPr>
        <a:xfrm>
          <a:off x="2844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167640</xdr:rowOff>
    </xdr:from>
    <xdr:to>
      <xdr:col>3</xdr:col>
      <xdr:colOff>279400</xdr:colOff>
      <xdr:row>62</xdr:row>
      <xdr:rowOff>32385</xdr:rowOff>
    </xdr:to>
    <xdr:cxnSp macro="">
      <xdr:nvCxnSpPr>
        <xdr:cNvPr id="135" name="直線コネクタ 134"/>
        <xdr:cNvCxnSpPr/>
      </xdr:nvCxnSpPr>
      <xdr:spPr>
        <a:xfrm flipV="1">
          <a:off x="1447800" y="1062609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43832</xdr:rowOff>
    </xdr:from>
    <xdr:ext cx="762000" cy="259045"/>
    <xdr:sp macro="" textlink="">
      <xdr:nvSpPr>
        <xdr:cNvPr id="137" name="テキスト ボックス 136"/>
        <xdr:cNvSpPr txBox="1"/>
      </xdr:nvSpPr>
      <xdr:spPr>
        <a:xfrm>
          <a:off x="1955800" y="1067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50482</xdr:rowOff>
    </xdr:from>
    <xdr:to>
      <xdr:col>2</xdr:col>
      <xdr:colOff>127000</xdr:colOff>
      <xdr:row>61</xdr:row>
      <xdr:rowOff>152082</xdr:rowOff>
    </xdr:to>
    <xdr:sp macro="" textlink="">
      <xdr:nvSpPr>
        <xdr:cNvPr id="138" name="フローチャート : 判断 137"/>
        <xdr:cNvSpPr/>
      </xdr:nvSpPr>
      <xdr:spPr>
        <a:xfrm>
          <a:off x="1397000" y="1050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162259</xdr:rowOff>
    </xdr:from>
    <xdr:ext cx="762000" cy="259045"/>
    <xdr:sp macro="" textlink="">
      <xdr:nvSpPr>
        <xdr:cNvPr id="139" name="テキスト ボックス 138"/>
        <xdr:cNvSpPr txBox="1"/>
      </xdr:nvSpPr>
      <xdr:spPr>
        <a:xfrm>
          <a:off x="1066800" y="1027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108268</xdr:rowOff>
    </xdr:from>
    <xdr:to>
      <xdr:col>7</xdr:col>
      <xdr:colOff>203200</xdr:colOff>
      <xdr:row>63</xdr:row>
      <xdr:rowOff>38418</xdr:rowOff>
    </xdr:to>
    <xdr:sp macro="" textlink="">
      <xdr:nvSpPr>
        <xdr:cNvPr id="145" name="円/楕円 144"/>
        <xdr:cNvSpPr/>
      </xdr:nvSpPr>
      <xdr:spPr>
        <a:xfrm>
          <a:off x="4902200" y="1073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80345</xdr:rowOff>
    </xdr:from>
    <xdr:ext cx="762000" cy="259045"/>
    <xdr:sp macro="" textlink="">
      <xdr:nvSpPr>
        <xdr:cNvPr id="146" name="財政構造の弾力性該当値テキスト"/>
        <xdr:cNvSpPr txBox="1"/>
      </xdr:nvSpPr>
      <xdr:spPr>
        <a:xfrm>
          <a:off x="5041900" y="1071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23813</xdr:rowOff>
    </xdr:from>
    <xdr:to>
      <xdr:col>6</xdr:col>
      <xdr:colOff>50800</xdr:colOff>
      <xdr:row>62</xdr:row>
      <xdr:rowOff>125413</xdr:rowOff>
    </xdr:to>
    <xdr:sp macro="" textlink="">
      <xdr:nvSpPr>
        <xdr:cNvPr id="147" name="円/楕円 146"/>
        <xdr:cNvSpPr/>
      </xdr:nvSpPr>
      <xdr:spPr>
        <a:xfrm>
          <a:off x="4064000" y="1065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110190</xdr:rowOff>
    </xdr:from>
    <xdr:ext cx="736600" cy="259045"/>
    <xdr:sp macro="" textlink="">
      <xdr:nvSpPr>
        <xdr:cNvPr id="148" name="テキスト ボックス 147"/>
        <xdr:cNvSpPr txBox="1"/>
      </xdr:nvSpPr>
      <xdr:spPr>
        <a:xfrm>
          <a:off x="3733800" y="10740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78105</xdr:rowOff>
    </xdr:from>
    <xdr:to>
      <xdr:col>4</xdr:col>
      <xdr:colOff>533400</xdr:colOff>
      <xdr:row>63</xdr:row>
      <xdr:rowOff>8255</xdr:rowOff>
    </xdr:to>
    <xdr:sp macro="" textlink="">
      <xdr:nvSpPr>
        <xdr:cNvPr id="149" name="円/楕円 148"/>
        <xdr:cNvSpPr/>
      </xdr:nvSpPr>
      <xdr:spPr>
        <a:xfrm>
          <a:off x="3175000" y="1070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50" name="テキスト ボックス 149"/>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116840</xdr:rowOff>
    </xdr:from>
    <xdr:to>
      <xdr:col>3</xdr:col>
      <xdr:colOff>330200</xdr:colOff>
      <xdr:row>62</xdr:row>
      <xdr:rowOff>46990</xdr:rowOff>
    </xdr:to>
    <xdr:sp macro="" textlink="">
      <xdr:nvSpPr>
        <xdr:cNvPr id="151" name="円/楕円 150"/>
        <xdr:cNvSpPr/>
      </xdr:nvSpPr>
      <xdr:spPr>
        <a:xfrm>
          <a:off x="2286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57167</xdr:rowOff>
    </xdr:from>
    <xdr:ext cx="762000" cy="259045"/>
    <xdr:sp macro="" textlink="">
      <xdr:nvSpPr>
        <xdr:cNvPr id="152" name="テキスト ボックス 151"/>
        <xdr:cNvSpPr txBox="1"/>
      </xdr:nvSpPr>
      <xdr:spPr>
        <a:xfrm>
          <a:off x="1955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153035</xdr:rowOff>
    </xdr:from>
    <xdr:to>
      <xdr:col>2</xdr:col>
      <xdr:colOff>127000</xdr:colOff>
      <xdr:row>62</xdr:row>
      <xdr:rowOff>83185</xdr:rowOff>
    </xdr:to>
    <xdr:sp macro="" textlink="">
      <xdr:nvSpPr>
        <xdr:cNvPr id="153" name="円/楕円 152"/>
        <xdr:cNvSpPr/>
      </xdr:nvSpPr>
      <xdr:spPr>
        <a:xfrm>
          <a:off x="1397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67962</xdr:rowOff>
    </xdr:from>
    <xdr:ext cx="762000" cy="259045"/>
    <xdr:sp macro="" textlink="">
      <xdr:nvSpPr>
        <xdr:cNvPr id="154" name="テキスト ボックス 153"/>
        <xdr:cNvSpPr txBox="1"/>
      </xdr:nvSpPr>
      <xdr:spPr>
        <a:xfrm>
          <a:off x="1066800" y="1069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[106,716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a:t>
          </a:r>
          <a:r>
            <a:rPr kumimoji="1" lang="en-US" altLang="ja-JP" sz="1300">
              <a:latin typeface="ＭＳ Ｐゴシック"/>
            </a:rPr>
            <a:t>44,921</a:t>
          </a:r>
          <a:r>
            <a:rPr kumimoji="1" lang="ja-JP" altLang="en-US" sz="1300">
              <a:latin typeface="ＭＳ Ｐゴシック"/>
            </a:rPr>
            <a:t>円低くなっており、全国平均も下回っています。</a:t>
          </a:r>
          <a:endParaRPr kumimoji="1" lang="en-US" altLang="ja-JP" sz="1300">
            <a:latin typeface="ＭＳ Ｐゴシック"/>
          </a:endParaRPr>
        </a:p>
        <a:p>
          <a:r>
            <a:rPr kumimoji="1" lang="ja-JP" altLang="en-US" sz="1300">
              <a:latin typeface="ＭＳ Ｐゴシック"/>
            </a:rPr>
            <a:t>これは、平成</a:t>
          </a:r>
          <a:r>
            <a:rPr kumimoji="1" lang="en-US" altLang="ja-JP" sz="1300">
              <a:latin typeface="ＭＳ Ｐゴシック"/>
            </a:rPr>
            <a:t>15</a:t>
          </a:r>
          <a:r>
            <a:rPr kumimoji="1" lang="ja-JP" altLang="en-US" sz="1300">
              <a:latin typeface="ＭＳ Ｐゴシック"/>
            </a:rPr>
            <a:t>年度より取り組んでいる「財政再建推進計画」やそれに続く「行財政改革プラン」の推進により人件費が抑制されていることが主な要因です。</a:t>
          </a:r>
          <a:endParaRPr kumimoji="1" lang="en-US" altLang="ja-JP" sz="1300">
            <a:latin typeface="ＭＳ Ｐゴシック"/>
          </a:endParaRPr>
        </a:p>
        <a:p>
          <a:r>
            <a:rPr kumimoji="1" lang="ja-JP" altLang="en-US" sz="1300">
              <a:latin typeface="ＭＳ Ｐゴシック"/>
            </a:rPr>
            <a:t>　今後も引き続き、当該プランに基づき抑制に努めていきます。</a:t>
          </a:r>
          <a:endParaRPr kumimoji="1" lang="en-US" altLang="ja-JP" sz="1300">
            <a:latin typeface="ＭＳ Ｐゴシック"/>
          </a:endParaRPr>
        </a:p>
        <a:p>
          <a:endParaRPr kumimoji="1" lang="en-US" altLang="ja-JP" sz="13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87852</xdr:rowOff>
    </xdr:from>
    <xdr:to>
      <xdr:col>7</xdr:col>
      <xdr:colOff>152400</xdr:colOff>
      <xdr:row>80</xdr:row>
      <xdr:rowOff>111677</xdr:rowOff>
    </xdr:to>
    <xdr:cxnSp macro="">
      <xdr:nvCxnSpPr>
        <xdr:cNvPr id="189" name="直線コネクタ 188"/>
        <xdr:cNvCxnSpPr/>
      </xdr:nvCxnSpPr>
      <xdr:spPr>
        <a:xfrm>
          <a:off x="4114800" y="13803852"/>
          <a:ext cx="838200" cy="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42161</xdr:rowOff>
    </xdr:from>
    <xdr:ext cx="762000" cy="259045"/>
    <xdr:sp macro="" textlink="">
      <xdr:nvSpPr>
        <xdr:cNvPr id="190" name="人件費・物件費等の状況平均値テキスト"/>
        <xdr:cNvSpPr txBox="1"/>
      </xdr:nvSpPr>
      <xdr:spPr>
        <a:xfrm>
          <a:off x="5041900" y="13929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81651</xdr:rowOff>
    </xdr:from>
    <xdr:to>
      <xdr:col>6</xdr:col>
      <xdr:colOff>0</xdr:colOff>
      <xdr:row>80</xdr:row>
      <xdr:rowOff>87852</xdr:rowOff>
    </xdr:to>
    <xdr:cxnSp macro="">
      <xdr:nvCxnSpPr>
        <xdr:cNvPr id="192" name="直線コネクタ 191"/>
        <xdr:cNvCxnSpPr/>
      </xdr:nvCxnSpPr>
      <xdr:spPr>
        <a:xfrm>
          <a:off x="3225800" y="13797651"/>
          <a:ext cx="889000" cy="6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142626</xdr:rowOff>
    </xdr:from>
    <xdr:ext cx="736600" cy="259045"/>
    <xdr:sp macro="" textlink="">
      <xdr:nvSpPr>
        <xdr:cNvPr id="194" name="テキスト ボックス 193"/>
        <xdr:cNvSpPr txBox="1"/>
      </xdr:nvSpPr>
      <xdr:spPr>
        <a:xfrm>
          <a:off x="3733800" y="14030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81651</xdr:rowOff>
    </xdr:from>
    <xdr:to>
      <xdr:col>4</xdr:col>
      <xdr:colOff>482600</xdr:colOff>
      <xdr:row>80</xdr:row>
      <xdr:rowOff>96904</xdr:rowOff>
    </xdr:to>
    <xdr:cxnSp macro="">
      <xdr:nvCxnSpPr>
        <xdr:cNvPr id="195" name="直線コネクタ 194"/>
        <xdr:cNvCxnSpPr/>
      </xdr:nvCxnSpPr>
      <xdr:spPr>
        <a:xfrm flipV="1">
          <a:off x="2336800" y="13797651"/>
          <a:ext cx="889000" cy="15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121766</xdr:rowOff>
    </xdr:from>
    <xdr:ext cx="762000" cy="259045"/>
    <xdr:sp macro="" textlink="">
      <xdr:nvSpPr>
        <xdr:cNvPr id="197" name="テキスト ボックス 196"/>
        <xdr:cNvSpPr txBox="1"/>
      </xdr:nvSpPr>
      <xdr:spPr>
        <a:xfrm>
          <a:off x="2844800" y="1400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96904</xdr:rowOff>
    </xdr:from>
    <xdr:to>
      <xdr:col>3</xdr:col>
      <xdr:colOff>279400</xdr:colOff>
      <xdr:row>80</xdr:row>
      <xdr:rowOff>116925</xdr:rowOff>
    </xdr:to>
    <xdr:cxnSp macro="">
      <xdr:nvCxnSpPr>
        <xdr:cNvPr id="198" name="直線コネクタ 197"/>
        <xdr:cNvCxnSpPr/>
      </xdr:nvCxnSpPr>
      <xdr:spPr>
        <a:xfrm flipV="1">
          <a:off x="1447800" y="13812904"/>
          <a:ext cx="889000" cy="20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133907</xdr:rowOff>
    </xdr:from>
    <xdr:ext cx="762000" cy="259045"/>
    <xdr:sp macro="" textlink="">
      <xdr:nvSpPr>
        <xdr:cNvPr id="200" name="テキスト ボックス 199"/>
        <xdr:cNvSpPr txBox="1"/>
      </xdr:nvSpPr>
      <xdr:spPr>
        <a:xfrm>
          <a:off x="1955800" y="1402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43439</xdr:rowOff>
    </xdr:from>
    <xdr:to>
      <xdr:col>2</xdr:col>
      <xdr:colOff>127000</xdr:colOff>
      <xdr:row>81</xdr:row>
      <xdr:rowOff>145039</xdr:rowOff>
    </xdr:to>
    <xdr:sp macro="" textlink="">
      <xdr:nvSpPr>
        <xdr:cNvPr id="201" name="フローチャート : 判断 200"/>
        <xdr:cNvSpPr/>
      </xdr:nvSpPr>
      <xdr:spPr>
        <a:xfrm>
          <a:off x="1397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129816</xdr:rowOff>
    </xdr:from>
    <xdr:ext cx="762000" cy="259045"/>
    <xdr:sp macro="" textlink="">
      <xdr:nvSpPr>
        <xdr:cNvPr id="202" name="テキスト ボックス 201"/>
        <xdr:cNvSpPr txBox="1"/>
      </xdr:nvSpPr>
      <xdr:spPr>
        <a:xfrm>
          <a:off x="1066800" y="1401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60877</xdr:rowOff>
    </xdr:from>
    <xdr:to>
      <xdr:col>7</xdr:col>
      <xdr:colOff>203200</xdr:colOff>
      <xdr:row>80</xdr:row>
      <xdr:rowOff>162477</xdr:rowOff>
    </xdr:to>
    <xdr:sp macro="" textlink="">
      <xdr:nvSpPr>
        <xdr:cNvPr id="208" name="円/楕円 207"/>
        <xdr:cNvSpPr/>
      </xdr:nvSpPr>
      <xdr:spPr>
        <a:xfrm>
          <a:off x="4902200" y="13776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153604</xdr:rowOff>
    </xdr:from>
    <xdr:ext cx="762000" cy="259045"/>
    <xdr:sp macro="" textlink="">
      <xdr:nvSpPr>
        <xdr:cNvPr id="209" name="人件費・物件費等の状況該当値テキスト"/>
        <xdr:cNvSpPr txBox="1"/>
      </xdr:nvSpPr>
      <xdr:spPr>
        <a:xfrm>
          <a:off x="5041900" y="13698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106,716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37052</xdr:rowOff>
    </xdr:from>
    <xdr:to>
      <xdr:col>6</xdr:col>
      <xdr:colOff>50800</xdr:colOff>
      <xdr:row>80</xdr:row>
      <xdr:rowOff>138652</xdr:rowOff>
    </xdr:to>
    <xdr:sp macro="" textlink="">
      <xdr:nvSpPr>
        <xdr:cNvPr id="210" name="円/楕円 209"/>
        <xdr:cNvSpPr/>
      </xdr:nvSpPr>
      <xdr:spPr>
        <a:xfrm>
          <a:off x="4064000" y="13753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148829</xdr:rowOff>
    </xdr:from>
    <xdr:ext cx="736600" cy="259045"/>
    <xdr:sp macro="" textlink="">
      <xdr:nvSpPr>
        <xdr:cNvPr id="211" name="テキスト ボックス 210"/>
        <xdr:cNvSpPr txBox="1"/>
      </xdr:nvSpPr>
      <xdr:spPr>
        <a:xfrm>
          <a:off x="3733800" y="13521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100,792</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30851</xdr:rowOff>
    </xdr:from>
    <xdr:to>
      <xdr:col>4</xdr:col>
      <xdr:colOff>533400</xdr:colOff>
      <xdr:row>80</xdr:row>
      <xdr:rowOff>132451</xdr:rowOff>
    </xdr:to>
    <xdr:sp macro="" textlink="">
      <xdr:nvSpPr>
        <xdr:cNvPr id="212" name="円/楕円 211"/>
        <xdr:cNvSpPr/>
      </xdr:nvSpPr>
      <xdr:spPr>
        <a:xfrm>
          <a:off x="3175000" y="13746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142628</xdr:rowOff>
    </xdr:from>
    <xdr:ext cx="762000" cy="259045"/>
    <xdr:sp macro="" textlink="">
      <xdr:nvSpPr>
        <xdr:cNvPr id="213" name="テキスト ボックス 212"/>
        <xdr:cNvSpPr txBox="1"/>
      </xdr:nvSpPr>
      <xdr:spPr>
        <a:xfrm>
          <a:off x="2844800" y="13515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99,250</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46104</xdr:rowOff>
    </xdr:from>
    <xdr:to>
      <xdr:col>3</xdr:col>
      <xdr:colOff>330200</xdr:colOff>
      <xdr:row>80</xdr:row>
      <xdr:rowOff>147704</xdr:rowOff>
    </xdr:to>
    <xdr:sp macro="" textlink="">
      <xdr:nvSpPr>
        <xdr:cNvPr id="214" name="円/楕円 213"/>
        <xdr:cNvSpPr/>
      </xdr:nvSpPr>
      <xdr:spPr>
        <a:xfrm>
          <a:off x="2286000" y="13762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157881</xdr:rowOff>
    </xdr:from>
    <xdr:ext cx="762000" cy="259045"/>
    <xdr:sp macro="" textlink="">
      <xdr:nvSpPr>
        <xdr:cNvPr id="215" name="テキスト ボックス 214"/>
        <xdr:cNvSpPr txBox="1"/>
      </xdr:nvSpPr>
      <xdr:spPr>
        <a:xfrm>
          <a:off x="1955800" y="13530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103,043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66125</xdr:rowOff>
    </xdr:from>
    <xdr:to>
      <xdr:col>2</xdr:col>
      <xdr:colOff>127000</xdr:colOff>
      <xdr:row>80</xdr:row>
      <xdr:rowOff>167725</xdr:rowOff>
    </xdr:to>
    <xdr:sp macro="" textlink="">
      <xdr:nvSpPr>
        <xdr:cNvPr id="216" name="円/楕円 215"/>
        <xdr:cNvSpPr/>
      </xdr:nvSpPr>
      <xdr:spPr>
        <a:xfrm>
          <a:off x="1397000" y="1378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6452</xdr:rowOff>
    </xdr:from>
    <xdr:ext cx="762000" cy="259045"/>
    <xdr:sp macro="" textlink="">
      <xdr:nvSpPr>
        <xdr:cNvPr id="217" name="テキスト ボックス 216"/>
        <xdr:cNvSpPr txBox="1"/>
      </xdr:nvSpPr>
      <xdr:spPr>
        <a:xfrm>
          <a:off x="1066800" y="13551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108,021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前年度に比べ</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ポイント低くなっています。</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指数は</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100</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を下回っていますが、全国市平均に比べると高い水準となっており、引き続き適正な給与水準の維持に努めます。</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86</xdr:row>
      <xdr:rowOff>69427</xdr:rowOff>
    </xdr:to>
    <xdr:cxnSp macro="">
      <xdr:nvCxnSpPr>
        <xdr:cNvPr id="246" name="直線コネクタ 245"/>
        <xdr:cNvCxnSpPr/>
      </xdr:nvCxnSpPr>
      <xdr:spPr>
        <a:xfrm flipV="1">
          <a:off x="17018000" y="13921316"/>
          <a:ext cx="0" cy="892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41504</xdr:rowOff>
    </xdr:from>
    <xdr:ext cx="762000" cy="259045"/>
    <xdr:sp macro="" textlink="">
      <xdr:nvSpPr>
        <xdr:cNvPr id="247" name="給与水準   （国との比較）最小値テキスト"/>
        <xdr:cNvSpPr txBox="1"/>
      </xdr:nvSpPr>
      <xdr:spPr>
        <a:xfrm>
          <a:off x="17106900" y="1478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86</xdr:row>
      <xdr:rowOff>69427</xdr:rowOff>
    </xdr:from>
    <xdr:to>
      <xdr:col>24</xdr:col>
      <xdr:colOff>647700</xdr:colOff>
      <xdr:row>86</xdr:row>
      <xdr:rowOff>69427</xdr:rowOff>
    </xdr:to>
    <xdr:cxnSp macro="">
      <xdr:nvCxnSpPr>
        <xdr:cNvPr id="248" name="直線コネクタ 247"/>
        <xdr:cNvCxnSpPr/>
      </xdr:nvCxnSpPr>
      <xdr:spPr>
        <a:xfrm>
          <a:off x="16929100" y="14814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49"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0" name="直線コネクタ 249"/>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162984</xdr:rowOff>
    </xdr:from>
    <xdr:to>
      <xdr:col>24</xdr:col>
      <xdr:colOff>558800</xdr:colOff>
      <xdr:row>84</xdr:row>
      <xdr:rowOff>171027</xdr:rowOff>
    </xdr:to>
    <xdr:cxnSp macro="">
      <xdr:nvCxnSpPr>
        <xdr:cNvPr id="251" name="直線コネクタ 250"/>
        <xdr:cNvCxnSpPr/>
      </xdr:nvCxnSpPr>
      <xdr:spPr>
        <a:xfrm flipV="1">
          <a:off x="16179800" y="14564784"/>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91034</xdr:rowOff>
    </xdr:from>
    <xdr:ext cx="762000" cy="259045"/>
    <xdr:sp macro="" textlink="">
      <xdr:nvSpPr>
        <xdr:cNvPr id="252" name="給与水準   （国との比較）平均値テキスト"/>
        <xdr:cNvSpPr txBox="1"/>
      </xdr:nvSpPr>
      <xdr:spPr>
        <a:xfrm>
          <a:off x="17106900" y="1414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53" name="フローチャート : 判断 252"/>
        <xdr:cNvSpPr/>
      </xdr:nvSpPr>
      <xdr:spPr>
        <a:xfrm>
          <a:off x="169672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171027</xdr:rowOff>
    </xdr:from>
    <xdr:to>
      <xdr:col>23</xdr:col>
      <xdr:colOff>406400</xdr:colOff>
      <xdr:row>88</xdr:row>
      <xdr:rowOff>80434</xdr:rowOff>
    </xdr:to>
    <xdr:cxnSp macro="">
      <xdr:nvCxnSpPr>
        <xdr:cNvPr id="254" name="直線コネクタ 253"/>
        <xdr:cNvCxnSpPr/>
      </xdr:nvCxnSpPr>
      <xdr:spPr>
        <a:xfrm flipV="1">
          <a:off x="15290800" y="14572827"/>
          <a:ext cx="8890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74507</xdr:rowOff>
    </xdr:from>
    <xdr:to>
      <xdr:col>23</xdr:col>
      <xdr:colOff>457200</xdr:colOff>
      <xdr:row>84</xdr:row>
      <xdr:rowOff>4657</xdr:rowOff>
    </xdr:to>
    <xdr:sp macro="" textlink="">
      <xdr:nvSpPr>
        <xdr:cNvPr id="255" name="フローチャート : 判断 254"/>
        <xdr:cNvSpPr/>
      </xdr:nvSpPr>
      <xdr:spPr>
        <a:xfrm>
          <a:off x="16129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14834</xdr:rowOff>
    </xdr:from>
    <xdr:ext cx="736600" cy="259045"/>
    <xdr:sp macro="" textlink="">
      <xdr:nvSpPr>
        <xdr:cNvPr id="256" name="テキスト ボックス 255"/>
        <xdr:cNvSpPr txBox="1"/>
      </xdr:nvSpPr>
      <xdr:spPr>
        <a:xfrm>
          <a:off x="15798800" y="14073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80434</xdr:rowOff>
    </xdr:from>
    <xdr:to>
      <xdr:col>22</xdr:col>
      <xdr:colOff>203200</xdr:colOff>
      <xdr:row>88</xdr:row>
      <xdr:rowOff>88477</xdr:rowOff>
    </xdr:to>
    <xdr:cxnSp macro="">
      <xdr:nvCxnSpPr>
        <xdr:cNvPr id="257" name="直線コネクタ 256"/>
        <xdr:cNvCxnSpPr/>
      </xdr:nvCxnSpPr>
      <xdr:spPr>
        <a:xfrm flipV="1">
          <a:off x="14401800" y="1516803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58" name="フローチャート : 判断 257"/>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59" name="テキスト ボックス 258"/>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114723</xdr:rowOff>
    </xdr:from>
    <xdr:to>
      <xdr:col>21</xdr:col>
      <xdr:colOff>0</xdr:colOff>
      <xdr:row>88</xdr:row>
      <xdr:rowOff>88477</xdr:rowOff>
    </xdr:to>
    <xdr:cxnSp macro="">
      <xdr:nvCxnSpPr>
        <xdr:cNvPr id="260" name="直線コネクタ 259"/>
        <xdr:cNvCxnSpPr/>
      </xdr:nvCxnSpPr>
      <xdr:spPr>
        <a:xfrm>
          <a:off x="13512800" y="14516523"/>
          <a:ext cx="889000" cy="659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1" name="フローチャート : 判断 260"/>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2" name="テキスト ボックス 261"/>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10161</xdr:rowOff>
    </xdr:from>
    <xdr:to>
      <xdr:col>19</xdr:col>
      <xdr:colOff>533400</xdr:colOff>
      <xdr:row>83</xdr:row>
      <xdr:rowOff>111761</xdr:rowOff>
    </xdr:to>
    <xdr:sp macro="" textlink="">
      <xdr:nvSpPr>
        <xdr:cNvPr id="263" name="フローチャート : 判断 262"/>
        <xdr:cNvSpPr/>
      </xdr:nvSpPr>
      <xdr:spPr>
        <a:xfrm>
          <a:off x="134620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121938</xdr:rowOff>
    </xdr:from>
    <xdr:ext cx="762000" cy="259045"/>
    <xdr:sp macro="" textlink="">
      <xdr:nvSpPr>
        <xdr:cNvPr id="264" name="テキスト ボックス 263"/>
        <xdr:cNvSpPr txBox="1"/>
      </xdr:nvSpPr>
      <xdr:spPr>
        <a:xfrm>
          <a:off x="131318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112184</xdr:rowOff>
    </xdr:from>
    <xdr:to>
      <xdr:col>24</xdr:col>
      <xdr:colOff>609600</xdr:colOff>
      <xdr:row>85</xdr:row>
      <xdr:rowOff>42334</xdr:rowOff>
    </xdr:to>
    <xdr:sp macro="" textlink="">
      <xdr:nvSpPr>
        <xdr:cNvPr id="270" name="円/楕円 269"/>
        <xdr:cNvSpPr/>
      </xdr:nvSpPr>
      <xdr:spPr>
        <a:xfrm>
          <a:off x="169672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84261</xdr:rowOff>
    </xdr:from>
    <xdr:ext cx="762000" cy="259045"/>
    <xdr:sp macro="" textlink="">
      <xdr:nvSpPr>
        <xdr:cNvPr id="271" name="給与水準   （国との比較）該当値テキスト"/>
        <xdr:cNvSpPr txBox="1"/>
      </xdr:nvSpPr>
      <xdr:spPr>
        <a:xfrm>
          <a:off x="17106900" y="144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120227</xdr:rowOff>
    </xdr:from>
    <xdr:to>
      <xdr:col>23</xdr:col>
      <xdr:colOff>457200</xdr:colOff>
      <xdr:row>85</xdr:row>
      <xdr:rowOff>50377</xdr:rowOff>
    </xdr:to>
    <xdr:sp macro="" textlink="">
      <xdr:nvSpPr>
        <xdr:cNvPr id="272" name="円/楕円 271"/>
        <xdr:cNvSpPr/>
      </xdr:nvSpPr>
      <xdr:spPr>
        <a:xfrm>
          <a:off x="16129000" y="1452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35154</xdr:rowOff>
    </xdr:from>
    <xdr:ext cx="736600" cy="259045"/>
    <xdr:sp macro="" textlink="">
      <xdr:nvSpPr>
        <xdr:cNvPr id="273" name="テキスト ボックス 272"/>
        <xdr:cNvSpPr txBox="1"/>
      </xdr:nvSpPr>
      <xdr:spPr>
        <a:xfrm>
          <a:off x="15798800" y="146084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29634</xdr:rowOff>
    </xdr:from>
    <xdr:to>
      <xdr:col>22</xdr:col>
      <xdr:colOff>254000</xdr:colOff>
      <xdr:row>88</xdr:row>
      <xdr:rowOff>131234</xdr:rowOff>
    </xdr:to>
    <xdr:sp macro="" textlink="">
      <xdr:nvSpPr>
        <xdr:cNvPr id="274" name="円/楕円 273"/>
        <xdr:cNvSpPr/>
      </xdr:nvSpPr>
      <xdr:spPr>
        <a:xfrm>
          <a:off x="15240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116011</xdr:rowOff>
    </xdr:from>
    <xdr:ext cx="762000" cy="259045"/>
    <xdr:sp macro="" textlink="">
      <xdr:nvSpPr>
        <xdr:cNvPr id="275" name="テキスト ボックス 274"/>
        <xdr:cNvSpPr txBox="1"/>
      </xdr:nvSpPr>
      <xdr:spPr>
        <a:xfrm>
          <a:off x="14909800" y="15203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37677</xdr:rowOff>
    </xdr:from>
    <xdr:to>
      <xdr:col>21</xdr:col>
      <xdr:colOff>50800</xdr:colOff>
      <xdr:row>88</xdr:row>
      <xdr:rowOff>139277</xdr:rowOff>
    </xdr:to>
    <xdr:sp macro="" textlink="">
      <xdr:nvSpPr>
        <xdr:cNvPr id="276" name="円/楕円 275"/>
        <xdr:cNvSpPr/>
      </xdr:nvSpPr>
      <xdr:spPr>
        <a:xfrm>
          <a:off x="14351000" y="1512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77" name="テキスト ボックス 276"/>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63923</xdr:rowOff>
    </xdr:from>
    <xdr:to>
      <xdr:col>19</xdr:col>
      <xdr:colOff>533400</xdr:colOff>
      <xdr:row>84</xdr:row>
      <xdr:rowOff>165523</xdr:rowOff>
    </xdr:to>
    <xdr:sp macro="" textlink="">
      <xdr:nvSpPr>
        <xdr:cNvPr id="278" name="円/楕円 277"/>
        <xdr:cNvSpPr/>
      </xdr:nvSpPr>
      <xdr:spPr>
        <a:xfrm>
          <a:off x="134620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150300</xdr:rowOff>
    </xdr:from>
    <xdr:ext cx="762000" cy="259045"/>
    <xdr:sp macro="" textlink="">
      <xdr:nvSpPr>
        <xdr:cNvPr id="279" name="テキスト ボックス 278"/>
        <xdr:cNvSpPr txBox="1"/>
      </xdr:nvSpPr>
      <xdr:spPr>
        <a:xfrm>
          <a:off x="13131800" y="1455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chemeClr val="dk1"/>
              </a:solidFill>
              <a:effectLst/>
              <a:uLnTx/>
              <a:uFillTx/>
              <a:latin typeface="ＭＳ Ｐゴシック"/>
              <a:ea typeface="+mn-ea"/>
              <a:cs typeface="+mn-cs"/>
            </a:rPr>
            <a:t>　</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前年度より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ポイント増加していますが、全国平均や類似団体平均と比べると低い水準となっています。</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これは、平成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年度に策定した財政再建推進計画を強力に推し進めてきたこと並びに団塊世代の退職もあって、大幅に職員数が削減された結果によるものです。</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6" name="直線コネクタ 295"/>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7" name="テキスト ボックス 296"/>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298" name="直線コネクタ 297"/>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299" name="テキスト ボックス 298"/>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0" name="直線コネクタ 299"/>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1" name="テキスト ボックス 300"/>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4" name="直線コネクタ 303"/>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5" name="テキスト ボックス 304"/>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6" name="直線コネクタ 305"/>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7" name="テキスト ボックス 306"/>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08" name="直線コネクタ 307"/>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09" name="テキスト ボックス 308"/>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3" name="直線コネクタ 312"/>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4"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5" name="直線コネクタ 314"/>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6"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7" name="直線コネクタ 316"/>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77708</xdr:rowOff>
    </xdr:from>
    <xdr:to>
      <xdr:col>24</xdr:col>
      <xdr:colOff>558800</xdr:colOff>
      <xdr:row>59</xdr:row>
      <xdr:rowOff>92790</xdr:rowOff>
    </xdr:to>
    <xdr:cxnSp macro="">
      <xdr:nvCxnSpPr>
        <xdr:cNvPr id="318" name="直線コネクタ 317"/>
        <xdr:cNvCxnSpPr/>
      </xdr:nvCxnSpPr>
      <xdr:spPr>
        <a:xfrm>
          <a:off x="16179800" y="10193258"/>
          <a:ext cx="838200" cy="15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126620</xdr:rowOff>
    </xdr:from>
    <xdr:ext cx="762000" cy="259045"/>
    <xdr:sp macro="" textlink="">
      <xdr:nvSpPr>
        <xdr:cNvPr id="319" name="定員管理の状況平均値テキスト"/>
        <xdr:cNvSpPr txBox="1"/>
      </xdr:nvSpPr>
      <xdr:spPr>
        <a:xfrm>
          <a:off x="17106900" y="10585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0" name="フローチャート : 判断 319"/>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65643</xdr:rowOff>
    </xdr:from>
    <xdr:to>
      <xdr:col>23</xdr:col>
      <xdr:colOff>406400</xdr:colOff>
      <xdr:row>59</xdr:row>
      <xdr:rowOff>77708</xdr:rowOff>
    </xdr:to>
    <xdr:cxnSp macro="">
      <xdr:nvCxnSpPr>
        <xdr:cNvPr id="321" name="直線コネクタ 320"/>
        <xdr:cNvCxnSpPr/>
      </xdr:nvCxnSpPr>
      <xdr:spPr>
        <a:xfrm>
          <a:off x="15290800" y="1018119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2" name="フローチャート : 判断 321"/>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58914</xdr:rowOff>
    </xdr:from>
    <xdr:ext cx="736600" cy="259045"/>
    <xdr:sp macro="" textlink="">
      <xdr:nvSpPr>
        <xdr:cNvPr id="323" name="テキスト ボックス 322"/>
        <xdr:cNvSpPr txBox="1"/>
      </xdr:nvSpPr>
      <xdr:spPr>
        <a:xfrm>
          <a:off x="15798800" y="10688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65643</xdr:rowOff>
    </xdr:from>
    <xdr:to>
      <xdr:col>22</xdr:col>
      <xdr:colOff>203200</xdr:colOff>
      <xdr:row>59</xdr:row>
      <xdr:rowOff>80725</xdr:rowOff>
    </xdr:to>
    <xdr:cxnSp macro="">
      <xdr:nvCxnSpPr>
        <xdr:cNvPr id="324" name="直線コネクタ 323"/>
        <xdr:cNvCxnSpPr/>
      </xdr:nvCxnSpPr>
      <xdr:spPr>
        <a:xfrm flipV="1">
          <a:off x="14401800" y="10181193"/>
          <a:ext cx="889000" cy="15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5" name="フローチャート : 判断 324"/>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69470</xdr:rowOff>
    </xdr:from>
    <xdr:ext cx="762000" cy="259045"/>
    <xdr:sp macro="" textlink="">
      <xdr:nvSpPr>
        <xdr:cNvPr id="326" name="テキスト ボックス 325"/>
        <xdr:cNvSpPr txBox="1"/>
      </xdr:nvSpPr>
      <xdr:spPr>
        <a:xfrm>
          <a:off x="14909800" y="10699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70168</xdr:rowOff>
    </xdr:from>
    <xdr:to>
      <xdr:col>21</xdr:col>
      <xdr:colOff>0</xdr:colOff>
      <xdr:row>59</xdr:row>
      <xdr:rowOff>80725</xdr:rowOff>
    </xdr:to>
    <xdr:cxnSp macro="">
      <xdr:nvCxnSpPr>
        <xdr:cNvPr id="327" name="直線コネクタ 326"/>
        <xdr:cNvCxnSpPr/>
      </xdr:nvCxnSpPr>
      <xdr:spPr>
        <a:xfrm>
          <a:off x="13512800" y="10185718"/>
          <a:ext cx="889000" cy="10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28" name="フローチャート : 判断 327"/>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90584</xdr:rowOff>
    </xdr:from>
    <xdr:ext cx="762000" cy="259045"/>
    <xdr:sp macro="" textlink="">
      <xdr:nvSpPr>
        <xdr:cNvPr id="329" name="テキスト ボックス 328"/>
        <xdr:cNvSpPr txBox="1"/>
      </xdr:nvSpPr>
      <xdr:spPr>
        <a:xfrm>
          <a:off x="14020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76597</xdr:rowOff>
    </xdr:from>
    <xdr:to>
      <xdr:col>19</xdr:col>
      <xdr:colOff>533400</xdr:colOff>
      <xdr:row>63</xdr:row>
      <xdr:rowOff>6747</xdr:rowOff>
    </xdr:to>
    <xdr:sp macro="" textlink="">
      <xdr:nvSpPr>
        <xdr:cNvPr id="330" name="フローチャート : 判断 329"/>
        <xdr:cNvSpPr/>
      </xdr:nvSpPr>
      <xdr:spPr>
        <a:xfrm>
          <a:off x="13462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162974</xdr:rowOff>
    </xdr:from>
    <xdr:ext cx="762000" cy="259045"/>
    <xdr:sp macro="" textlink="">
      <xdr:nvSpPr>
        <xdr:cNvPr id="331" name="テキスト ボックス 330"/>
        <xdr:cNvSpPr txBox="1"/>
      </xdr:nvSpPr>
      <xdr:spPr>
        <a:xfrm>
          <a:off x="13131800" y="10792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41990</xdr:rowOff>
    </xdr:from>
    <xdr:to>
      <xdr:col>24</xdr:col>
      <xdr:colOff>609600</xdr:colOff>
      <xdr:row>59</xdr:row>
      <xdr:rowOff>143590</xdr:rowOff>
    </xdr:to>
    <xdr:sp macro="" textlink="">
      <xdr:nvSpPr>
        <xdr:cNvPr id="337" name="円/楕円 336"/>
        <xdr:cNvSpPr/>
      </xdr:nvSpPr>
      <xdr:spPr>
        <a:xfrm>
          <a:off x="16967200" y="1015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58517</xdr:rowOff>
    </xdr:from>
    <xdr:ext cx="762000" cy="259045"/>
    <xdr:sp macro="" textlink="">
      <xdr:nvSpPr>
        <xdr:cNvPr id="338" name="定員管理の状況該当値テキスト"/>
        <xdr:cNvSpPr txBox="1"/>
      </xdr:nvSpPr>
      <xdr:spPr>
        <a:xfrm>
          <a:off x="17106900" y="1000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26908</xdr:rowOff>
    </xdr:from>
    <xdr:to>
      <xdr:col>23</xdr:col>
      <xdr:colOff>457200</xdr:colOff>
      <xdr:row>59</xdr:row>
      <xdr:rowOff>128508</xdr:rowOff>
    </xdr:to>
    <xdr:sp macro="" textlink="">
      <xdr:nvSpPr>
        <xdr:cNvPr id="339" name="円/楕円 338"/>
        <xdr:cNvSpPr/>
      </xdr:nvSpPr>
      <xdr:spPr>
        <a:xfrm>
          <a:off x="16129000" y="10142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138685</xdr:rowOff>
    </xdr:from>
    <xdr:ext cx="736600" cy="259045"/>
    <xdr:sp macro="" textlink="">
      <xdr:nvSpPr>
        <xdr:cNvPr id="340" name="テキスト ボックス 339"/>
        <xdr:cNvSpPr txBox="1"/>
      </xdr:nvSpPr>
      <xdr:spPr>
        <a:xfrm>
          <a:off x="15798800" y="99113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14843</xdr:rowOff>
    </xdr:from>
    <xdr:to>
      <xdr:col>22</xdr:col>
      <xdr:colOff>254000</xdr:colOff>
      <xdr:row>59</xdr:row>
      <xdr:rowOff>116443</xdr:rowOff>
    </xdr:to>
    <xdr:sp macro="" textlink="">
      <xdr:nvSpPr>
        <xdr:cNvPr id="341" name="円/楕円 340"/>
        <xdr:cNvSpPr/>
      </xdr:nvSpPr>
      <xdr:spPr>
        <a:xfrm>
          <a:off x="15240000" y="10130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126620</xdr:rowOff>
    </xdr:from>
    <xdr:ext cx="762000" cy="259045"/>
    <xdr:sp macro="" textlink="">
      <xdr:nvSpPr>
        <xdr:cNvPr id="342" name="テキスト ボックス 341"/>
        <xdr:cNvSpPr txBox="1"/>
      </xdr:nvSpPr>
      <xdr:spPr>
        <a:xfrm>
          <a:off x="14909800" y="989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29925</xdr:rowOff>
    </xdr:from>
    <xdr:to>
      <xdr:col>21</xdr:col>
      <xdr:colOff>50800</xdr:colOff>
      <xdr:row>59</xdr:row>
      <xdr:rowOff>131525</xdr:rowOff>
    </xdr:to>
    <xdr:sp macro="" textlink="">
      <xdr:nvSpPr>
        <xdr:cNvPr id="343" name="円/楕円 342"/>
        <xdr:cNvSpPr/>
      </xdr:nvSpPr>
      <xdr:spPr>
        <a:xfrm>
          <a:off x="14351000" y="1014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141702</xdr:rowOff>
    </xdr:from>
    <xdr:ext cx="762000" cy="259045"/>
    <xdr:sp macro="" textlink="">
      <xdr:nvSpPr>
        <xdr:cNvPr id="344" name="テキスト ボックス 343"/>
        <xdr:cNvSpPr txBox="1"/>
      </xdr:nvSpPr>
      <xdr:spPr>
        <a:xfrm>
          <a:off x="14020800" y="9914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19368</xdr:rowOff>
    </xdr:from>
    <xdr:to>
      <xdr:col>19</xdr:col>
      <xdr:colOff>533400</xdr:colOff>
      <xdr:row>59</xdr:row>
      <xdr:rowOff>120968</xdr:rowOff>
    </xdr:to>
    <xdr:sp macro="" textlink="">
      <xdr:nvSpPr>
        <xdr:cNvPr id="345" name="円/楕円 344"/>
        <xdr:cNvSpPr/>
      </xdr:nvSpPr>
      <xdr:spPr>
        <a:xfrm>
          <a:off x="13462000" y="10134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131145</xdr:rowOff>
    </xdr:from>
    <xdr:ext cx="762000" cy="259045"/>
    <xdr:sp macro="" textlink="">
      <xdr:nvSpPr>
        <xdr:cNvPr id="346" name="テキスト ボックス 345"/>
        <xdr:cNvSpPr txBox="1"/>
      </xdr:nvSpPr>
      <xdr:spPr>
        <a:xfrm>
          <a:off x="13131800" y="9903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a:t>
          </a:r>
          <a:r>
            <a:rPr kumimoji="1" lang="en-US" altLang="ja-JP" sz="1300">
              <a:latin typeface="ＭＳ Ｐゴシック"/>
            </a:rPr>
            <a:t>1.8</a:t>
          </a:r>
          <a:r>
            <a:rPr kumimoji="1" lang="ja-JP" altLang="en-US" sz="1300">
              <a:latin typeface="ＭＳ Ｐゴシック"/>
            </a:rPr>
            <a:t>ポイント改善しましたが、依然として類似団体平均を</a:t>
          </a:r>
          <a:r>
            <a:rPr kumimoji="1" lang="en-US" altLang="ja-JP" sz="1300">
              <a:latin typeface="ＭＳ Ｐゴシック"/>
            </a:rPr>
            <a:t>2.0</a:t>
          </a:r>
          <a:r>
            <a:rPr kumimoji="1" lang="ja-JP" altLang="en-US" sz="1300">
              <a:latin typeface="ＭＳ Ｐゴシック"/>
            </a:rPr>
            <a:t>ポイント下回っています。</a:t>
          </a:r>
          <a:endParaRPr kumimoji="1" lang="en-US" altLang="ja-JP" sz="1300">
            <a:latin typeface="ＭＳ Ｐゴシック"/>
          </a:endParaRPr>
        </a:p>
        <a:p>
          <a:r>
            <a:rPr kumimoji="1" lang="ja-JP" altLang="en-US" sz="1300">
              <a:latin typeface="ＭＳ Ｐゴシック"/>
            </a:rPr>
            <a:t>　短期間で集中的に施工した下水道事業債の償還がピークを過ぎ、国営土地改良事業負担金の実質的な負担も今年度で終了することなどから、今後の改善が見込まれます。</a:t>
          </a:r>
          <a:endParaRPr kumimoji="1" lang="en-US" altLang="ja-JP" sz="1300">
            <a:latin typeface="ＭＳ Ｐゴシック"/>
          </a:endParaRPr>
        </a:p>
        <a:p>
          <a:r>
            <a:rPr kumimoji="1" lang="ja-JP" altLang="en-US" sz="1300">
              <a:latin typeface="ＭＳ Ｐゴシック"/>
            </a:rPr>
            <a:t>　今後も引き続き、行財政改革プランに基づき、新発債の抑制に努めることにより、当該比率の更なる改善を図っていきます。</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5" name="直線コネクタ 374"/>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78"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79" name="直線コネクタ 378"/>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148590</xdr:rowOff>
    </xdr:from>
    <xdr:to>
      <xdr:col>24</xdr:col>
      <xdr:colOff>558800</xdr:colOff>
      <xdr:row>42</xdr:row>
      <xdr:rowOff>121920</xdr:rowOff>
    </xdr:to>
    <xdr:cxnSp macro="">
      <xdr:nvCxnSpPr>
        <xdr:cNvPr id="380" name="直線コネクタ 379"/>
        <xdr:cNvCxnSpPr/>
      </xdr:nvCxnSpPr>
      <xdr:spPr>
        <a:xfrm flipV="1">
          <a:off x="16179800" y="717804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81"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2" name="フローチャート : 判断 381"/>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121920</xdr:rowOff>
    </xdr:from>
    <xdr:to>
      <xdr:col>23</xdr:col>
      <xdr:colOff>406400</xdr:colOff>
      <xdr:row>43</xdr:row>
      <xdr:rowOff>79163</xdr:rowOff>
    </xdr:to>
    <xdr:cxnSp macro="">
      <xdr:nvCxnSpPr>
        <xdr:cNvPr id="383" name="直線コネクタ 382"/>
        <xdr:cNvCxnSpPr/>
      </xdr:nvCxnSpPr>
      <xdr:spPr>
        <a:xfrm flipV="1">
          <a:off x="15290800" y="7322820"/>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4" name="フローチャート : 判断 383"/>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137177</xdr:rowOff>
    </xdr:from>
    <xdr:ext cx="736600" cy="259045"/>
    <xdr:sp macro="" textlink="">
      <xdr:nvSpPr>
        <xdr:cNvPr id="385" name="テキスト ボックス 384"/>
        <xdr:cNvSpPr txBox="1"/>
      </xdr:nvSpPr>
      <xdr:spPr>
        <a:xfrm>
          <a:off x="15798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79163</xdr:rowOff>
    </xdr:from>
    <xdr:to>
      <xdr:col>22</xdr:col>
      <xdr:colOff>203200</xdr:colOff>
      <xdr:row>44</xdr:row>
      <xdr:rowOff>12277</xdr:rowOff>
    </xdr:to>
    <xdr:cxnSp macro="">
      <xdr:nvCxnSpPr>
        <xdr:cNvPr id="386" name="直線コネクタ 385"/>
        <xdr:cNvCxnSpPr/>
      </xdr:nvCxnSpPr>
      <xdr:spPr>
        <a:xfrm flipV="1">
          <a:off x="14401800" y="7451513"/>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7" name="フローチャート : 判断 386"/>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38117</xdr:rowOff>
    </xdr:from>
    <xdr:ext cx="762000" cy="259045"/>
    <xdr:sp macro="" textlink="">
      <xdr:nvSpPr>
        <xdr:cNvPr id="388" name="テキスト ボックス 387"/>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12277</xdr:rowOff>
    </xdr:from>
    <xdr:to>
      <xdr:col>21</xdr:col>
      <xdr:colOff>0</xdr:colOff>
      <xdr:row>44</xdr:row>
      <xdr:rowOff>132927</xdr:rowOff>
    </xdr:to>
    <xdr:cxnSp macro="">
      <xdr:nvCxnSpPr>
        <xdr:cNvPr id="389" name="直線コネクタ 388"/>
        <xdr:cNvCxnSpPr/>
      </xdr:nvCxnSpPr>
      <xdr:spPr>
        <a:xfrm flipV="1">
          <a:off x="13512800" y="755607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0" name="フローチャート : 判断 389"/>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126594</xdr:rowOff>
    </xdr:from>
    <xdr:ext cx="762000" cy="259045"/>
    <xdr:sp macro="" textlink="">
      <xdr:nvSpPr>
        <xdr:cNvPr id="391" name="テキスト ボックス 390"/>
        <xdr:cNvSpPr txBox="1"/>
      </xdr:nvSpPr>
      <xdr:spPr>
        <a:xfrm>
          <a:off x="14020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111337</xdr:rowOff>
    </xdr:from>
    <xdr:to>
      <xdr:col>19</xdr:col>
      <xdr:colOff>533400</xdr:colOff>
      <xdr:row>43</xdr:row>
      <xdr:rowOff>41487</xdr:rowOff>
    </xdr:to>
    <xdr:sp macro="" textlink="">
      <xdr:nvSpPr>
        <xdr:cNvPr id="392" name="フローチャート : 判断 391"/>
        <xdr:cNvSpPr/>
      </xdr:nvSpPr>
      <xdr:spPr>
        <a:xfrm>
          <a:off x="13462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51664</xdr:rowOff>
    </xdr:from>
    <xdr:ext cx="762000" cy="259045"/>
    <xdr:sp macro="" textlink="">
      <xdr:nvSpPr>
        <xdr:cNvPr id="393" name="テキスト ボックス 392"/>
        <xdr:cNvSpPr txBox="1"/>
      </xdr:nvSpPr>
      <xdr:spPr>
        <a:xfrm>
          <a:off x="13131800" y="70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99" name="円/楕円 398"/>
        <xdr:cNvSpPr/>
      </xdr:nvSpPr>
      <xdr:spPr>
        <a:xfrm>
          <a:off x="169672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69867</xdr:rowOff>
    </xdr:from>
    <xdr:ext cx="762000" cy="259045"/>
    <xdr:sp macro="" textlink="">
      <xdr:nvSpPr>
        <xdr:cNvPr id="400" name="公債費負担の状況該当値テキスト"/>
        <xdr:cNvSpPr txBox="1"/>
      </xdr:nvSpPr>
      <xdr:spPr>
        <a:xfrm>
          <a:off x="17106900" y="709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71120</xdr:rowOff>
    </xdr:from>
    <xdr:to>
      <xdr:col>23</xdr:col>
      <xdr:colOff>457200</xdr:colOff>
      <xdr:row>43</xdr:row>
      <xdr:rowOff>1270</xdr:rowOff>
    </xdr:to>
    <xdr:sp macro="" textlink="">
      <xdr:nvSpPr>
        <xdr:cNvPr id="401" name="円/楕円 400"/>
        <xdr:cNvSpPr/>
      </xdr:nvSpPr>
      <xdr:spPr>
        <a:xfrm>
          <a:off x="16129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157497</xdr:rowOff>
    </xdr:from>
    <xdr:ext cx="736600" cy="259045"/>
    <xdr:sp macro="" textlink="">
      <xdr:nvSpPr>
        <xdr:cNvPr id="402" name="テキスト ボックス 401"/>
        <xdr:cNvSpPr txBox="1"/>
      </xdr:nvSpPr>
      <xdr:spPr>
        <a:xfrm>
          <a:off x="15798800" y="7358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28363</xdr:rowOff>
    </xdr:from>
    <xdr:to>
      <xdr:col>22</xdr:col>
      <xdr:colOff>254000</xdr:colOff>
      <xdr:row>43</xdr:row>
      <xdr:rowOff>129963</xdr:rowOff>
    </xdr:to>
    <xdr:sp macro="" textlink="">
      <xdr:nvSpPr>
        <xdr:cNvPr id="403" name="円/楕円 402"/>
        <xdr:cNvSpPr/>
      </xdr:nvSpPr>
      <xdr:spPr>
        <a:xfrm>
          <a:off x="15240000" y="740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114740</xdr:rowOff>
    </xdr:from>
    <xdr:ext cx="762000" cy="259045"/>
    <xdr:sp macro="" textlink="">
      <xdr:nvSpPr>
        <xdr:cNvPr id="404" name="テキスト ボックス 403"/>
        <xdr:cNvSpPr txBox="1"/>
      </xdr:nvSpPr>
      <xdr:spPr>
        <a:xfrm>
          <a:off x="14909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132927</xdr:rowOff>
    </xdr:from>
    <xdr:to>
      <xdr:col>21</xdr:col>
      <xdr:colOff>50800</xdr:colOff>
      <xdr:row>44</xdr:row>
      <xdr:rowOff>63077</xdr:rowOff>
    </xdr:to>
    <xdr:sp macro="" textlink="">
      <xdr:nvSpPr>
        <xdr:cNvPr id="405" name="円/楕円 404"/>
        <xdr:cNvSpPr/>
      </xdr:nvSpPr>
      <xdr:spPr>
        <a:xfrm>
          <a:off x="14351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47854</xdr:rowOff>
    </xdr:from>
    <xdr:ext cx="762000" cy="259045"/>
    <xdr:sp macro="" textlink="">
      <xdr:nvSpPr>
        <xdr:cNvPr id="406" name="テキスト ボックス 405"/>
        <xdr:cNvSpPr txBox="1"/>
      </xdr:nvSpPr>
      <xdr:spPr>
        <a:xfrm>
          <a:off x="14020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82127</xdr:rowOff>
    </xdr:from>
    <xdr:to>
      <xdr:col>19</xdr:col>
      <xdr:colOff>533400</xdr:colOff>
      <xdr:row>45</xdr:row>
      <xdr:rowOff>12277</xdr:rowOff>
    </xdr:to>
    <xdr:sp macro="" textlink="">
      <xdr:nvSpPr>
        <xdr:cNvPr id="407" name="円/楕円 406"/>
        <xdr:cNvSpPr/>
      </xdr:nvSpPr>
      <xdr:spPr>
        <a:xfrm>
          <a:off x="13462000" y="762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168504</xdr:rowOff>
    </xdr:from>
    <xdr:ext cx="762000" cy="259045"/>
    <xdr:sp macro="" textlink="">
      <xdr:nvSpPr>
        <xdr:cNvPr id="408" name="テキスト ボックス 407"/>
        <xdr:cNvSpPr txBox="1"/>
      </xdr:nvSpPr>
      <xdr:spPr>
        <a:xfrm>
          <a:off x="13131800" y="771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前年度から、</a:t>
          </a:r>
          <a:r>
            <a:rPr kumimoji="1" lang="en-US" altLang="ja-JP" sz="1300">
              <a:latin typeface="ＭＳ Ｐゴシック"/>
            </a:rPr>
            <a:t>8.0</a:t>
          </a:r>
          <a:r>
            <a:rPr kumimoji="1" lang="ja-JP" altLang="en-US" sz="1300">
              <a:latin typeface="ＭＳ Ｐゴシック"/>
            </a:rPr>
            <a:t>ポイント改善しましたが、依然として類似団体平均を</a:t>
          </a:r>
          <a:r>
            <a:rPr kumimoji="1" lang="en-US" altLang="ja-JP" sz="1300">
              <a:latin typeface="ＭＳ Ｐゴシック"/>
            </a:rPr>
            <a:t>17.9</a:t>
          </a:r>
          <a:r>
            <a:rPr kumimoji="1" lang="ja-JP" altLang="en-US" sz="1300">
              <a:latin typeface="ＭＳ Ｐゴシック"/>
            </a:rPr>
            <a:t>ポイント下回っています。主な要因として、</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昭和</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62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年度から平成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年度における</a:t>
          </a:r>
          <a:r>
            <a:rPr kumimoji="1" lang="ja-JP" altLang="en-US" sz="1300">
              <a:latin typeface="ＭＳ Ｐゴシック"/>
            </a:rPr>
            <a:t>大規模な公共施設の整備等による地方債の発行や、下水道事業会計等への繰出金に加え、平成</a:t>
          </a:r>
          <a:r>
            <a:rPr kumimoji="1" lang="en-US" altLang="ja-JP" sz="1300">
              <a:latin typeface="ＭＳ Ｐゴシック"/>
            </a:rPr>
            <a:t>25</a:t>
          </a:r>
          <a:r>
            <a:rPr kumimoji="1" lang="ja-JP" altLang="en-US" sz="1300">
              <a:latin typeface="ＭＳ Ｐゴシック"/>
            </a:rPr>
            <a:t>年度に解散した土地開発公社の清算にかかる三セク債の発行などが挙げられます。</a:t>
          </a:r>
          <a:endParaRPr kumimoji="1" lang="en-US" altLang="ja-JP" sz="1300">
            <a:latin typeface="ＭＳ Ｐゴシック"/>
          </a:endParaRPr>
        </a:p>
        <a:p>
          <a:r>
            <a:rPr kumimoji="1" lang="ja-JP" altLang="en-US" sz="1300">
              <a:latin typeface="ＭＳ Ｐゴシック"/>
            </a:rPr>
            <a:t>　公的資金補償金免除繰上償還の効果もあり地方債残高のピークは過ぎましたが、今後も新規の地方債発行を抑制することにより、比率の更なる改善を図っていきます。</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7" name="直線コネクタ 436"/>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38"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39" name="直線コネクタ 438"/>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162348</xdr:rowOff>
    </xdr:from>
    <xdr:to>
      <xdr:col>24</xdr:col>
      <xdr:colOff>558800</xdr:colOff>
      <xdr:row>17</xdr:row>
      <xdr:rowOff>55245</xdr:rowOff>
    </xdr:to>
    <xdr:cxnSp macro="">
      <xdr:nvCxnSpPr>
        <xdr:cNvPr id="442" name="直線コネクタ 441"/>
        <xdr:cNvCxnSpPr/>
      </xdr:nvCxnSpPr>
      <xdr:spPr>
        <a:xfrm flipV="1">
          <a:off x="16179800" y="2905548"/>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155550</xdr:rowOff>
    </xdr:from>
    <xdr:ext cx="762000" cy="259045"/>
    <xdr:sp macro="" textlink="">
      <xdr:nvSpPr>
        <xdr:cNvPr id="443" name="将来負担の状況平均値テキスト"/>
        <xdr:cNvSpPr txBox="1"/>
      </xdr:nvSpPr>
      <xdr:spPr>
        <a:xfrm>
          <a:off x="17106900" y="2555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4" name="フローチャート : 判断 443"/>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55245</xdr:rowOff>
    </xdr:from>
    <xdr:to>
      <xdr:col>23</xdr:col>
      <xdr:colOff>406400</xdr:colOff>
      <xdr:row>17</xdr:row>
      <xdr:rowOff>86614</xdr:rowOff>
    </xdr:to>
    <xdr:cxnSp macro="">
      <xdr:nvCxnSpPr>
        <xdr:cNvPr id="445" name="直線コネクタ 444"/>
        <xdr:cNvCxnSpPr/>
      </xdr:nvCxnSpPr>
      <xdr:spPr>
        <a:xfrm flipV="1">
          <a:off x="15290800" y="2969895"/>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6" name="フローチャート : 判断 445"/>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113132</xdr:rowOff>
    </xdr:from>
    <xdr:ext cx="736600" cy="259045"/>
    <xdr:sp macro="" textlink="">
      <xdr:nvSpPr>
        <xdr:cNvPr id="447" name="テキスト ボックス 446"/>
        <xdr:cNvSpPr txBox="1"/>
      </xdr:nvSpPr>
      <xdr:spPr>
        <a:xfrm>
          <a:off x="15798800" y="2513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86614</xdr:rowOff>
    </xdr:from>
    <xdr:to>
      <xdr:col>22</xdr:col>
      <xdr:colOff>203200</xdr:colOff>
      <xdr:row>18</xdr:row>
      <xdr:rowOff>118660</xdr:rowOff>
    </xdr:to>
    <xdr:cxnSp macro="">
      <xdr:nvCxnSpPr>
        <xdr:cNvPr id="448" name="直線コネクタ 447"/>
        <xdr:cNvCxnSpPr/>
      </xdr:nvCxnSpPr>
      <xdr:spPr>
        <a:xfrm flipV="1">
          <a:off x="14401800" y="3001264"/>
          <a:ext cx="889000" cy="203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96266</xdr:rowOff>
    </xdr:from>
    <xdr:to>
      <xdr:col>22</xdr:col>
      <xdr:colOff>254000</xdr:colOff>
      <xdr:row>17</xdr:row>
      <xdr:rowOff>26416</xdr:rowOff>
    </xdr:to>
    <xdr:sp macro="" textlink="">
      <xdr:nvSpPr>
        <xdr:cNvPr id="449" name="フローチャート : 判断 448"/>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36593</xdr:rowOff>
    </xdr:from>
    <xdr:ext cx="762000" cy="259045"/>
    <xdr:sp macro="" textlink="">
      <xdr:nvSpPr>
        <xdr:cNvPr id="450" name="テキスト ボックス 449"/>
        <xdr:cNvSpPr txBox="1"/>
      </xdr:nvSpPr>
      <xdr:spPr>
        <a:xfrm>
          <a:off x="14909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118660</xdr:rowOff>
    </xdr:from>
    <xdr:to>
      <xdr:col>21</xdr:col>
      <xdr:colOff>0</xdr:colOff>
      <xdr:row>19</xdr:row>
      <xdr:rowOff>78317</xdr:rowOff>
    </xdr:to>
    <xdr:cxnSp macro="">
      <xdr:nvCxnSpPr>
        <xdr:cNvPr id="451" name="直線コネクタ 450"/>
        <xdr:cNvCxnSpPr/>
      </xdr:nvCxnSpPr>
      <xdr:spPr>
        <a:xfrm flipV="1">
          <a:off x="13512800" y="3204760"/>
          <a:ext cx="889000" cy="131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15706</xdr:rowOff>
    </xdr:from>
    <xdr:to>
      <xdr:col>21</xdr:col>
      <xdr:colOff>50800</xdr:colOff>
      <xdr:row>17</xdr:row>
      <xdr:rowOff>117306</xdr:rowOff>
    </xdr:to>
    <xdr:sp macro="" textlink="">
      <xdr:nvSpPr>
        <xdr:cNvPr id="452" name="フローチャート : 判断 451"/>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127483</xdr:rowOff>
    </xdr:from>
    <xdr:ext cx="762000" cy="259045"/>
    <xdr:sp macro="" textlink="">
      <xdr:nvSpPr>
        <xdr:cNvPr id="453" name="テキスト ボックス 452"/>
        <xdr:cNvSpPr txBox="1"/>
      </xdr:nvSpPr>
      <xdr:spPr>
        <a:xfrm>
          <a:off x="14020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158877</xdr:rowOff>
    </xdr:from>
    <xdr:to>
      <xdr:col>19</xdr:col>
      <xdr:colOff>533400</xdr:colOff>
      <xdr:row>18</xdr:row>
      <xdr:rowOff>89027</xdr:rowOff>
    </xdr:to>
    <xdr:sp macro="" textlink="">
      <xdr:nvSpPr>
        <xdr:cNvPr id="454" name="フローチャート : 判断 453"/>
        <xdr:cNvSpPr/>
      </xdr:nvSpPr>
      <xdr:spPr>
        <a:xfrm>
          <a:off x="13462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99204</xdr:rowOff>
    </xdr:from>
    <xdr:ext cx="762000" cy="259045"/>
    <xdr:sp macro="" textlink="">
      <xdr:nvSpPr>
        <xdr:cNvPr id="455" name="テキスト ボックス 454"/>
        <xdr:cNvSpPr txBox="1"/>
      </xdr:nvSpPr>
      <xdr:spPr>
        <a:xfrm>
          <a:off x="13131800" y="2842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111548</xdr:rowOff>
    </xdr:from>
    <xdr:to>
      <xdr:col>24</xdr:col>
      <xdr:colOff>609600</xdr:colOff>
      <xdr:row>17</xdr:row>
      <xdr:rowOff>41698</xdr:rowOff>
    </xdr:to>
    <xdr:sp macro="" textlink="">
      <xdr:nvSpPr>
        <xdr:cNvPr id="461" name="円/楕円 460"/>
        <xdr:cNvSpPr/>
      </xdr:nvSpPr>
      <xdr:spPr>
        <a:xfrm>
          <a:off x="16967200" y="285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83625</xdr:rowOff>
    </xdr:from>
    <xdr:ext cx="762000" cy="259045"/>
    <xdr:sp macro="" textlink="">
      <xdr:nvSpPr>
        <xdr:cNvPr id="462" name="将来負担の状況該当値テキスト"/>
        <xdr:cNvSpPr txBox="1"/>
      </xdr:nvSpPr>
      <xdr:spPr>
        <a:xfrm>
          <a:off x="17106900" y="282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4445</xdr:rowOff>
    </xdr:from>
    <xdr:to>
      <xdr:col>23</xdr:col>
      <xdr:colOff>457200</xdr:colOff>
      <xdr:row>17</xdr:row>
      <xdr:rowOff>106045</xdr:rowOff>
    </xdr:to>
    <xdr:sp macro="" textlink="">
      <xdr:nvSpPr>
        <xdr:cNvPr id="463" name="円/楕円 462"/>
        <xdr:cNvSpPr/>
      </xdr:nvSpPr>
      <xdr:spPr>
        <a:xfrm>
          <a:off x="16129000" y="291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90822</xdr:rowOff>
    </xdr:from>
    <xdr:ext cx="736600" cy="259045"/>
    <xdr:sp macro="" textlink="">
      <xdr:nvSpPr>
        <xdr:cNvPr id="464" name="テキスト ボックス 463"/>
        <xdr:cNvSpPr txBox="1"/>
      </xdr:nvSpPr>
      <xdr:spPr>
        <a:xfrm>
          <a:off x="15798800" y="3005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35814</xdr:rowOff>
    </xdr:from>
    <xdr:to>
      <xdr:col>22</xdr:col>
      <xdr:colOff>254000</xdr:colOff>
      <xdr:row>17</xdr:row>
      <xdr:rowOff>137414</xdr:rowOff>
    </xdr:to>
    <xdr:sp macro="" textlink="">
      <xdr:nvSpPr>
        <xdr:cNvPr id="465" name="円/楕円 464"/>
        <xdr:cNvSpPr/>
      </xdr:nvSpPr>
      <xdr:spPr>
        <a:xfrm>
          <a:off x="15240000" y="295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122191</xdr:rowOff>
    </xdr:from>
    <xdr:ext cx="762000" cy="259045"/>
    <xdr:sp macro="" textlink="">
      <xdr:nvSpPr>
        <xdr:cNvPr id="466" name="テキスト ボックス 465"/>
        <xdr:cNvSpPr txBox="1"/>
      </xdr:nvSpPr>
      <xdr:spPr>
        <a:xfrm>
          <a:off x="14909800" y="303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67860</xdr:rowOff>
    </xdr:from>
    <xdr:to>
      <xdr:col>21</xdr:col>
      <xdr:colOff>50800</xdr:colOff>
      <xdr:row>18</xdr:row>
      <xdr:rowOff>169460</xdr:rowOff>
    </xdr:to>
    <xdr:sp macro="" textlink="">
      <xdr:nvSpPr>
        <xdr:cNvPr id="467" name="円/楕円 466"/>
        <xdr:cNvSpPr/>
      </xdr:nvSpPr>
      <xdr:spPr>
        <a:xfrm>
          <a:off x="14351000" y="315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154237</xdr:rowOff>
    </xdr:from>
    <xdr:ext cx="762000" cy="259045"/>
    <xdr:sp macro="" textlink="">
      <xdr:nvSpPr>
        <xdr:cNvPr id="468" name="テキスト ボックス 467"/>
        <xdr:cNvSpPr txBox="1"/>
      </xdr:nvSpPr>
      <xdr:spPr>
        <a:xfrm>
          <a:off x="14020800" y="3240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27517</xdr:rowOff>
    </xdr:from>
    <xdr:to>
      <xdr:col>19</xdr:col>
      <xdr:colOff>533400</xdr:colOff>
      <xdr:row>19</xdr:row>
      <xdr:rowOff>129117</xdr:rowOff>
    </xdr:to>
    <xdr:sp macro="" textlink="">
      <xdr:nvSpPr>
        <xdr:cNvPr id="469" name="円/楕円 468"/>
        <xdr:cNvSpPr/>
      </xdr:nvSpPr>
      <xdr:spPr>
        <a:xfrm>
          <a:off x="13462000" y="328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113894</xdr:rowOff>
    </xdr:from>
    <xdr:ext cx="762000" cy="259045"/>
    <xdr:sp macro="" textlink="">
      <xdr:nvSpPr>
        <xdr:cNvPr id="470" name="テキスト ボックス 469"/>
        <xdr:cNvSpPr txBox="1"/>
      </xdr:nvSpPr>
      <xdr:spPr>
        <a:xfrm>
          <a:off x="13131800" y="337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兵庫県加西市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45,842
45,072
150.98
18,620,846
18,431,908
119,878
11,639,651
17,237,667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12.4
66.5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年度は給与の臨時特例減額を実施したため、前年比で人件費割合は増加しています。</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今後も行財政改革プランに基づき、早期退職勧奨の実施や再任用制度の活用等により、総合的な人件費の抑制に取り組んでいきます。</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105228</xdr:rowOff>
    </xdr:to>
    <xdr:cxnSp macro="">
      <xdr:nvCxnSpPr>
        <xdr:cNvPr id="61" name="直線コネクタ 60"/>
        <xdr:cNvCxnSpPr/>
      </xdr:nvCxnSpPr>
      <xdr:spPr>
        <a:xfrm flipV="1">
          <a:off x="4826000" y="58039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77305</xdr:rowOff>
    </xdr:from>
    <xdr:ext cx="762000" cy="259045"/>
    <xdr:sp macro="" textlink="">
      <xdr:nvSpPr>
        <xdr:cNvPr id="62" name="人件費最小値テキスト"/>
        <xdr:cNvSpPr txBox="1"/>
      </xdr:nvSpPr>
      <xdr:spPr>
        <a:xfrm>
          <a:off x="4914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42</xdr:row>
      <xdr:rowOff>105228</xdr:rowOff>
    </xdr:from>
    <xdr:to>
      <xdr:col>7</xdr:col>
      <xdr:colOff>104775</xdr:colOff>
      <xdr:row>42</xdr:row>
      <xdr:rowOff>105228</xdr:rowOff>
    </xdr:to>
    <xdr:cxnSp macro="">
      <xdr:nvCxnSpPr>
        <xdr:cNvPr id="63" name="直線コネクタ 62"/>
        <xdr:cNvCxnSpPr/>
      </xdr:nvCxnSpPr>
      <xdr:spPr>
        <a:xfrm>
          <a:off x="4737100" y="730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31750</xdr:rowOff>
    </xdr:from>
    <xdr:to>
      <xdr:col>7</xdr:col>
      <xdr:colOff>15875</xdr:colOff>
      <xdr:row>36</xdr:row>
      <xdr:rowOff>34472</xdr:rowOff>
    </xdr:to>
    <xdr:cxnSp macro="">
      <xdr:nvCxnSpPr>
        <xdr:cNvPr id="66" name="直線コネクタ 65"/>
        <xdr:cNvCxnSpPr/>
      </xdr:nvCxnSpPr>
      <xdr:spPr>
        <a:xfrm>
          <a:off x="3987800" y="6032500"/>
          <a:ext cx="838200" cy="17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31750</xdr:rowOff>
    </xdr:from>
    <xdr:to>
      <xdr:col>5</xdr:col>
      <xdr:colOff>549275</xdr:colOff>
      <xdr:row>35</xdr:row>
      <xdr:rowOff>31750</xdr:rowOff>
    </xdr:to>
    <xdr:cxnSp macro="">
      <xdr:nvCxnSpPr>
        <xdr:cNvPr id="69" name="直線コネクタ 68"/>
        <xdr:cNvCxnSpPr/>
      </xdr:nvCxnSpPr>
      <xdr:spPr>
        <a:xfrm>
          <a:off x="3098800" y="6032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0" name="フローチャート : 判断 69"/>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21062</xdr:rowOff>
    </xdr:from>
    <xdr:ext cx="736600" cy="259045"/>
    <xdr:sp macro="" textlink="">
      <xdr:nvSpPr>
        <xdr:cNvPr id="71" name="テキスト ボックス 70"/>
        <xdr:cNvSpPr txBox="1"/>
      </xdr:nvSpPr>
      <xdr:spPr>
        <a:xfrm>
          <a:off x="3606800" y="6536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31750</xdr:rowOff>
    </xdr:from>
    <xdr:to>
      <xdr:col>4</xdr:col>
      <xdr:colOff>346075</xdr:colOff>
      <xdr:row>35</xdr:row>
      <xdr:rowOff>75293</xdr:rowOff>
    </xdr:to>
    <xdr:cxnSp macro="">
      <xdr:nvCxnSpPr>
        <xdr:cNvPr id="72" name="直線コネクタ 71"/>
        <xdr:cNvCxnSpPr/>
      </xdr:nvCxnSpPr>
      <xdr:spPr>
        <a:xfrm flipV="1">
          <a:off x="2209800" y="60325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21772</xdr:rowOff>
    </xdr:from>
    <xdr:to>
      <xdr:col>4</xdr:col>
      <xdr:colOff>396875</xdr:colOff>
      <xdr:row>38</xdr:row>
      <xdr:rowOff>123372</xdr:rowOff>
    </xdr:to>
    <xdr:sp macro="" textlink="">
      <xdr:nvSpPr>
        <xdr:cNvPr id="73" name="フローチャート : 判断 72"/>
        <xdr:cNvSpPr/>
      </xdr:nvSpPr>
      <xdr:spPr>
        <a:xfrm>
          <a:off x="3048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108149</xdr:rowOff>
    </xdr:from>
    <xdr:ext cx="762000" cy="259045"/>
    <xdr:sp macro="" textlink="">
      <xdr:nvSpPr>
        <xdr:cNvPr id="74" name="テキスト ボックス 73"/>
        <xdr:cNvSpPr txBox="1"/>
      </xdr:nvSpPr>
      <xdr:spPr>
        <a:xfrm>
          <a:off x="2717800" y="662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75293</xdr:rowOff>
    </xdr:from>
    <xdr:to>
      <xdr:col>3</xdr:col>
      <xdr:colOff>142875</xdr:colOff>
      <xdr:row>38</xdr:row>
      <xdr:rowOff>159657</xdr:rowOff>
    </xdr:to>
    <xdr:cxnSp macro="">
      <xdr:nvCxnSpPr>
        <xdr:cNvPr id="75" name="直線コネクタ 74"/>
        <xdr:cNvCxnSpPr/>
      </xdr:nvCxnSpPr>
      <xdr:spPr>
        <a:xfrm flipV="1">
          <a:off x="1320800" y="6076043"/>
          <a:ext cx="889000" cy="598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65315</xdr:rowOff>
    </xdr:from>
    <xdr:to>
      <xdr:col>3</xdr:col>
      <xdr:colOff>193675</xdr:colOff>
      <xdr:row>38</xdr:row>
      <xdr:rowOff>166915</xdr:rowOff>
    </xdr:to>
    <xdr:sp macro="" textlink="">
      <xdr:nvSpPr>
        <xdr:cNvPr id="76" name="フローチャート : 判断 75"/>
        <xdr:cNvSpPr/>
      </xdr:nvSpPr>
      <xdr:spPr>
        <a:xfrm>
          <a:off x="2159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151692</xdr:rowOff>
    </xdr:from>
    <xdr:ext cx="762000" cy="259045"/>
    <xdr:sp macro="" textlink="">
      <xdr:nvSpPr>
        <xdr:cNvPr id="77" name="テキスト ボックス 76"/>
        <xdr:cNvSpPr txBox="1"/>
      </xdr:nvSpPr>
      <xdr:spPr>
        <a:xfrm>
          <a:off x="1828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xdr:rowOff>
    </xdr:from>
    <xdr:to>
      <xdr:col>1</xdr:col>
      <xdr:colOff>676275</xdr:colOff>
      <xdr:row>38</xdr:row>
      <xdr:rowOff>112485</xdr:rowOff>
    </xdr:to>
    <xdr:sp macro="" textlink="">
      <xdr:nvSpPr>
        <xdr:cNvPr id="78" name="フローチャート : 判断 77"/>
        <xdr:cNvSpPr/>
      </xdr:nvSpPr>
      <xdr:spPr>
        <a:xfrm>
          <a:off x="1270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122663</xdr:rowOff>
    </xdr:from>
    <xdr:ext cx="762000" cy="259045"/>
    <xdr:sp macro="" textlink="">
      <xdr:nvSpPr>
        <xdr:cNvPr id="79" name="テキスト ボックス 78"/>
        <xdr:cNvSpPr txBox="1"/>
      </xdr:nvSpPr>
      <xdr:spPr>
        <a:xfrm>
          <a:off x="939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155122</xdr:rowOff>
    </xdr:from>
    <xdr:to>
      <xdr:col>7</xdr:col>
      <xdr:colOff>66675</xdr:colOff>
      <xdr:row>36</xdr:row>
      <xdr:rowOff>85272</xdr:rowOff>
    </xdr:to>
    <xdr:sp macro="" textlink="">
      <xdr:nvSpPr>
        <xdr:cNvPr id="85" name="円/楕円 84"/>
        <xdr:cNvSpPr/>
      </xdr:nvSpPr>
      <xdr:spPr>
        <a:xfrm>
          <a:off x="4775200" y="615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199</xdr:rowOff>
    </xdr:from>
    <xdr:ext cx="762000" cy="259045"/>
    <xdr:sp macro="" textlink="">
      <xdr:nvSpPr>
        <xdr:cNvPr id="86" name="人件費該当値テキスト"/>
        <xdr:cNvSpPr txBox="1"/>
      </xdr:nvSpPr>
      <xdr:spPr>
        <a:xfrm>
          <a:off x="4914900" y="600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152400</xdr:rowOff>
    </xdr:from>
    <xdr:to>
      <xdr:col>5</xdr:col>
      <xdr:colOff>600075</xdr:colOff>
      <xdr:row>35</xdr:row>
      <xdr:rowOff>82550</xdr:rowOff>
    </xdr:to>
    <xdr:sp macro="" textlink="">
      <xdr:nvSpPr>
        <xdr:cNvPr id="87" name="円/楕円 86"/>
        <xdr:cNvSpPr/>
      </xdr:nvSpPr>
      <xdr:spPr>
        <a:xfrm>
          <a:off x="3937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92727</xdr:rowOff>
    </xdr:from>
    <xdr:ext cx="736600" cy="259045"/>
    <xdr:sp macro="" textlink="">
      <xdr:nvSpPr>
        <xdr:cNvPr id="88" name="テキスト ボックス 87"/>
        <xdr:cNvSpPr txBox="1"/>
      </xdr:nvSpPr>
      <xdr:spPr>
        <a:xfrm>
          <a:off x="3606800" y="575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152400</xdr:rowOff>
    </xdr:from>
    <xdr:to>
      <xdr:col>4</xdr:col>
      <xdr:colOff>396875</xdr:colOff>
      <xdr:row>35</xdr:row>
      <xdr:rowOff>82550</xdr:rowOff>
    </xdr:to>
    <xdr:sp macro="" textlink="">
      <xdr:nvSpPr>
        <xdr:cNvPr id="89" name="円/楕円 88"/>
        <xdr:cNvSpPr/>
      </xdr:nvSpPr>
      <xdr:spPr>
        <a:xfrm>
          <a:off x="3048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92727</xdr:rowOff>
    </xdr:from>
    <xdr:ext cx="762000" cy="259045"/>
    <xdr:sp macro="" textlink="">
      <xdr:nvSpPr>
        <xdr:cNvPr id="90" name="テキスト ボックス 89"/>
        <xdr:cNvSpPr txBox="1"/>
      </xdr:nvSpPr>
      <xdr:spPr>
        <a:xfrm>
          <a:off x="2717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24493</xdr:rowOff>
    </xdr:from>
    <xdr:to>
      <xdr:col>3</xdr:col>
      <xdr:colOff>193675</xdr:colOff>
      <xdr:row>35</xdr:row>
      <xdr:rowOff>126093</xdr:rowOff>
    </xdr:to>
    <xdr:sp macro="" textlink="">
      <xdr:nvSpPr>
        <xdr:cNvPr id="91" name="円/楕円 90"/>
        <xdr:cNvSpPr/>
      </xdr:nvSpPr>
      <xdr:spPr>
        <a:xfrm>
          <a:off x="2159000" y="602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136270</xdr:rowOff>
    </xdr:from>
    <xdr:ext cx="762000" cy="259045"/>
    <xdr:sp macro="" textlink="">
      <xdr:nvSpPr>
        <xdr:cNvPr id="92" name="テキスト ボックス 91"/>
        <xdr:cNvSpPr txBox="1"/>
      </xdr:nvSpPr>
      <xdr:spPr>
        <a:xfrm>
          <a:off x="1828800" y="579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108857</xdr:rowOff>
    </xdr:from>
    <xdr:to>
      <xdr:col>1</xdr:col>
      <xdr:colOff>676275</xdr:colOff>
      <xdr:row>39</xdr:row>
      <xdr:rowOff>39007</xdr:rowOff>
    </xdr:to>
    <xdr:sp macro="" textlink="">
      <xdr:nvSpPr>
        <xdr:cNvPr id="93" name="円/楕円 92"/>
        <xdr:cNvSpPr/>
      </xdr:nvSpPr>
      <xdr:spPr>
        <a:xfrm>
          <a:off x="1270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23784</xdr:rowOff>
    </xdr:from>
    <xdr:ext cx="762000" cy="259045"/>
    <xdr:sp macro="" textlink="">
      <xdr:nvSpPr>
        <xdr:cNvPr id="94" name="テキスト ボックス 93"/>
        <xdr:cNvSpPr txBox="1"/>
      </xdr:nvSpPr>
      <xdr:spPr>
        <a:xfrm>
          <a:off x="939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物件費の比率は、類似団体と概ね同水準で推移しており、前年度より</a:t>
          </a:r>
          <a:r>
            <a:rPr kumimoji="1" lang="en-US" altLang="ja-JP" sz="1300">
              <a:latin typeface="ＭＳ Ｐゴシック"/>
            </a:rPr>
            <a:t>0.1</a:t>
          </a:r>
          <a:r>
            <a:rPr kumimoji="1" lang="ja-JP" altLang="en-US" sz="1300">
              <a:latin typeface="ＭＳ Ｐゴシック"/>
            </a:rPr>
            <a:t>ポイント増加しています。</a:t>
          </a:r>
          <a:endParaRPr kumimoji="1" lang="en-US" altLang="ja-JP" sz="1300">
            <a:latin typeface="ＭＳ Ｐゴシック"/>
          </a:endParaRPr>
        </a:p>
        <a:p>
          <a:r>
            <a:rPr kumimoji="1" lang="ja-JP" altLang="en-US" sz="1300">
              <a:latin typeface="ＭＳ Ｐゴシック"/>
            </a:rPr>
            <a:t>　この要因としては、業務の外部委託化の推進に伴い委託料等が増加していることが挙げられます。</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4" name="直線コネクタ 123"/>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5"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6" name="直線コネクタ 125"/>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132443</xdr:rowOff>
    </xdr:from>
    <xdr:to>
      <xdr:col>24</xdr:col>
      <xdr:colOff>31750</xdr:colOff>
      <xdr:row>16</xdr:row>
      <xdr:rowOff>143329</xdr:rowOff>
    </xdr:to>
    <xdr:cxnSp macro="">
      <xdr:nvCxnSpPr>
        <xdr:cNvPr id="129" name="直線コネクタ 128"/>
        <xdr:cNvCxnSpPr/>
      </xdr:nvCxnSpPr>
      <xdr:spPr>
        <a:xfrm>
          <a:off x="15671800" y="2875643"/>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97263</xdr:rowOff>
    </xdr:from>
    <xdr:ext cx="762000" cy="259045"/>
    <xdr:sp macro="" textlink="">
      <xdr:nvSpPr>
        <xdr:cNvPr id="130" name="物件費平均値テキスト"/>
        <xdr:cNvSpPr txBox="1"/>
      </xdr:nvSpPr>
      <xdr:spPr>
        <a:xfrm>
          <a:off x="16598900" y="284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121557</xdr:rowOff>
    </xdr:from>
    <xdr:to>
      <xdr:col>22</xdr:col>
      <xdr:colOff>565150</xdr:colOff>
      <xdr:row>16</xdr:row>
      <xdr:rowOff>132443</xdr:rowOff>
    </xdr:to>
    <xdr:cxnSp macro="">
      <xdr:nvCxnSpPr>
        <xdr:cNvPr id="132" name="直線コネクタ 131"/>
        <xdr:cNvCxnSpPr/>
      </xdr:nvCxnSpPr>
      <xdr:spPr>
        <a:xfrm>
          <a:off x="14782800" y="28647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198</xdr:rowOff>
    </xdr:from>
    <xdr:ext cx="736600" cy="259045"/>
    <xdr:sp macro="" textlink="">
      <xdr:nvSpPr>
        <xdr:cNvPr id="134" name="テキスト ボックス 133"/>
        <xdr:cNvSpPr txBox="1"/>
      </xdr:nvSpPr>
      <xdr:spPr>
        <a:xfrm>
          <a:off x="15290800" y="2571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45357</xdr:rowOff>
    </xdr:from>
    <xdr:to>
      <xdr:col>21</xdr:col>
      <xdr:colOff>361950</xdr:colOff>
      <xdr:row>16</xdr:row>
      <xdr:rowOff>121557</xdr:rowOff>
    </xdr:to>
    <xdr:cxnSp macro="">
      <xdr:nvCxnSpPr>
        <xdr:cNvPr id="135" name="直線コネクタ 134"/>
        <xdr:cNvCxnSpPr/>
      </xdr:nvCxnSpPr>
      <xdr:spPr>
        <a:xfrm>
          <a:off x="13893800" y="27885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6" name="フローチャート :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128106</xdr:rowOff>
    </xdr:from>
    <xdr:ext cx="762000" cy="259045"/>
    <xdr:sp macro="" textlink="">
      <xdr:nvSpPr>
        <xdr:cNvPr id="137" name="テキスト ボックス 136"/>
        <xdr:cNvSpPr txBox="1"/>
      </xdr:nvSpPr>
      <xdr:spPr>
        <a:xfrm>
          <a:off x="144018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97064</xdr:rowOff>
    </xdr:from>
    <xdr:to>
      <xdr:col>20</xdr:col>
      <xdr:colOff>158750</xdr:colOff>
      <xdr:row>16</xdr:row>
      <xdr:rowOff>45357</xdr:rowOff>
    </xdr:to>
    <xdr:cxnSp macro="">
      <xdr:nvCxnSpPr>
        <xdr:cNvPr id="138" name="直線コネクタ 137"/>
        <xdr:cNvCxnSpPr/>
      </xdr:nvCxnSpPr>
      <xdr:spPr>
        <a:xfrm>
          <a:off x="13004800" y="2668814"/>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9" name="フローチャート : 判断 138"/>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40" name="テキスト ボックス 139"/>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41" name="フローチャート : 判断 140"/>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37391</xdr:rowOff>
    </xdr:from>
    <xdr:ext cx="762000" cy="259045"/>
    <xdr:sp macro="" textlink="">
      <xdr:nvSpPr>
        <xdr:cNvPr id="142" name="テキスト ボックス 141"/>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92529</xdr:rowOff>
    </xdr:from>
    <xdr:to>
      <xdr:col>24</xdr:col>
      <xdr:colOff>82550</xdr:colOff>
      <xdr:row>17</xdr:row>
      <xdr:rowOff>22679</xdr:rowOff>
    </xdr:to>
    <xdr:sp macro="" textlink="">
      <xdr:nvSpPr>
        <xdr:cNvPr id="148" name="円/楕円 147"/>
        <xdr:cNvSpPr/>
      </xdr:nvSpPr>
      <xdr:spPr>
        <a:xfrm>
          <a:off x="164592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109056</xdr:rowOff>
    </xdr:from>
    <xdr:ext cx="762000" cy="259045"/>
    <xdr:sp macro="" textlink="">
      <xdr:nvSpPr>
        <xdr:cNvPr id="149" name="物件費該当値テキスト"/>
        <xdr:cNvSpPr txBox="1"/>
      </xdr:nvSpPr>
      <xdr:spPr>
        <a:xfrm>
          <a:off x="16598900" y="2680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81643</xdr:rowOff>
    </xdr:from>
    <xdr:to>
      <xdr:col>22</xdr:col>
      <xdr:colOff>615950</xdr:colOff>
      <xdr:row>17</xdr:row>
      <xdr:rowOff>11793</xdr:rowOff>
    </xdr:to>
    <xdr:sp macro="" textlink="">
      <xdr:nvSpPr>
        <xdr:cNvPr id="150" name="円/楕円 149"/>
        <xdr:cNvSpPr/>
      </xdr:nvSpPr>
      <xdr:spPr>
        <a:xfrm>
          <a:off x="15621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168020</xdr:rowOff>
    </xdr:from>
    <xdr:ext cx="736600" cy="259045"/>
    <xdr:sp macro="" textlink="">
      <xdr:nvSpPr>
        <xdr:cNvPr id="151" name="テキスト ボックス 150"/>
        <xdr:cNvSpPr txBox="1"/>
      </xdr:nvSpPr>
      <xdr:spPr>
        <a:xfrm>
          <a:off x="15290800" y="2911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70757</xdr:rowOff>
    </xdr:from>
    <xdr:to>
      <xdr:col>21</xdr:col>
      <xdr:colOff>412750</xdr:colOff>
      <xdr:row>17</xdr:row>
      <xdr:rowOff>907</xdr:rowOff>
    </xdr:to>
    <xdr:sp macro="" textlink="">
      <xdr:nvSpPr>
        <xdr:cNvPr id="152" name="円/楕円 151"/>
        <xdr:cNvSpPr/>
      </xdr:nvSpPr>
      <xdr:spPr>
        <a:xfrm>
          <a:off x="14732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157134</xdr:rowOff>
    </xdr:from>
    <xdr:ext cx="762000" cy="259045"/>
    <xdr:sp macro="" textlink="">
      <xdr:nvSpPr>
        <xdr:cNvPr id="153" name="テキスト ボックス 152"/>
        <xdr:cNvSpPr txBox="1"/>
      </xdr:nvSpPr>
      <xdr:spPr>
        <a:xfrm>
          <a:off x="14401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166007</xdr:rowOff>
    </xdr:from>
    <xdr:to>
      <xdr:col>20</xdr:col>
      <xdr:colOff>209550</xdr:colOff>
      <xdr:row>16</xdr:row>
      <xdr:rowOff>96157</xdr:rowOff>
    </xdr:to>
    <xdr:sp macro="" textlink="">
      <xdr:nvSpPr>
        <xdr:cNvPr id="154" name="円/楕円 153"/>
        <xdr:cNvSpPr/>
      </xdr:nvSpPr>
      <xdr:spPr>
        <a:xfrm>
          <a:off x="13843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80934</xdr:rowOff>
    </xdr:from>
    <xdr:ext cx="762000" cy="259045"/>
    <xdr:sp macro="" textlink="">
      <xdr:nvSpPr>
        <xdr:cNvPr id="155" name="テキスト ボックス 154"/>
        <xdr:cNvSpPr txBox="1"/>
      </xdr:nvSpPr>
      <xdr:spPr>
        <a:xfrm>
          <a:off x="13512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46264</xdr:rowOff>
    </xdr:from>
    <xdr:to>
      <xdr:col>19</xdr:col>
      <xdr:colOff>6350</xdr:colOff>
      <xdr:row>15</xdr:row>
      <xdr:rowOff>147864</xdr:rowOff>
    </xdr:to>
    <xdr:sp macro="" textlink="">
      <xdr:nvSpPr>
        <xdr:cNvPr id="156" name="円/楕円 155"/>
        <xdr:cNvSpPr/>
      </xdr:nvSpPr>
      <xdr:spPr>
        <a:xfrm>
          <a:off x="12954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158041</xdr:rowOff>
    </xdr:from>
    <xdr:ext cx="762000" cy="259045"/>
    <xdr:sp macro="" textlink="">
      <xdr:nvSpPr>
        <xdr:cNvPr id="157" name="テキスト ボックス 156"/>
        <xdr:cNvSpPr txBox="1"/>
      </xdr:nvSpPr>
      <xdr:spPr>
        <a:xfrm>
          <a:off x="12623800" y="238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扶助費の比率は、類似団体と比較して高くなっており、前年度より</a:t>
          </a:r>
          <a:r>
            <a:rPr kumimoji="1" lang="en-US" altLang="ja-JP" sz="1300">
              <a:latin typeface="ＭＳ Ｐゴシック"/>
            </a:rPr>
            <a:t>0.1</a:t>
          </a:r>
          <a:r>
            <a:rPr kumimoji="1" lang="ja-JP" altLang="en-US" sz="1300">
              <a:latin typeface="ＭＳ Ｐゴシック"/>
            </a:rPr>
            <a:t>ポイント増加しています。</a:t>
          </a:r>
          <a:endParaRPr kumimoji="1" lang="en-US" altLang="ja-JP" sz="1300">
            <a:latin typeface="ＭＳ Ｐゴシック"/>
          </a:endParaRPr>
        </a:p>
        <a:p>
          <a:r>
            <a:rPr kumimoji="1" lang="ja-JP" altLang="en-US" sz="1300">
              <a:latin typeface="ＭＳ Ｐゴシック"/>
            </a:rPr>
            <a:t>　これは、障害者自立支援給付事業や一時保育促進基盤整備事業等の増によるものです。</a:t>
          </a:r>
          <a:endParaRPr kumimoji="1" lang="en-US" altLang="ja-JP" sz="1300">
            <a:latin typeface="ＭＳ Ｐゴシック"/>
          </a:endParaRPr>
        </a:p>
        <a:p>
          <a:r>
            <a:rPr kumimoji="1" lang="ja-JP" altLang="en-US" sz="1300">
              <a:latin typeface="ＭＳ Ｐゴシック"/>
            </a:rPr>
            <a:t>　今後も厳しい財政状況のなか、優先すべき少子高齢化の課題に対応していきます。</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7" name="直線コネクタ 186"/>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88"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89" name="直線コネクタ 188"/>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0"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1" name="直線コネクタ 190"/>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37193</xdr:rowOff>
    </xdr:from>
    <xdr:to>
      <xdr:col>7</xdr:col>
      <xdr:colOff>15875</xdr:colOff>
      <xdr:row>57</xdr:row>
      <xdr:rowOff>53522</xdr:rowOff>
    </xdr:to>
    <xdr:cxnSp macro="">
      <xdr:nvCxnSpPr>
        <xdr:cNvPr id="192" name="直線コネクタ 191"/>
        <xdr:cNvCxnSpPr/>
      </xdr:nvCxnSpPr>
      <xdr:spPr>
        <a:xfrm>
          <a:off x="3987800" y="9809843"/>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117220</xdr:rowOff>
    </xdr:from>
    <xdr:ext cx="762000" cy="259045"/>
    <xdr:sp macro="" textlink="">
      <xdr:nvSpPr>
        <xdr:cNvPr id="193" name="扶助費平均値テキスト"/>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4" name="フローチャート : 判断 193"/>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37193</xdr:rowOff>
    </xdr:from>
    <xdr:to>
      <xdr:col>5</xdr:col>
      <xdr:colOff>549275</xdr:colOff>
      <xdr:row>57</xdr:row>
      <xdr:rowOff>37193</xdr:rowOff>
    </xdr:to>
    <xdr:cxnSp macro="">
      <xdr:nvCxnSpPr>
        <xdr:cNvPr id="195" name="直線コネクタ 194"/>
        <xdr:cNvCxnSpPr/>
      </xdr:nvCxnSpPr>
      <xdr:spPr>
        <a:xfrm>
          <a:off x="3098800" y="98098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6" name="フローチャート : 判断 195"/>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197" name="テキスト ボックス 196"/>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29028</xdr:rowOff>
    </xdr:from>
    <xdr:to>
      <xdr:col>4</xdr:col>
      <xdr:colOff>346075</xdr:colOff>
      <xdr:row>57</xdr:row>
      <xdr:rowOff>37193</xdr:rowOff>
    </xdr:to>
    <xdr:cxnSp macro="">
      <xdr:nvCxnSpPr>
        <xdr:cNvPr id="198" name="直線コネクタ 197"/>
        <xdr:cNvCxnSpPr/>
      </xdr:nvCxnSpPr>
      <xdr:spPr>
        <a:xfrm>
          <a:off x="2209800" y="9630228"/>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9" name="フローチャート : 判断 198"/>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163484</xdr:rowOff>
    </xdr:from>
    <xdr:ext cx="762000" cy="259045"/>
    <xdr:sp macro="" textlink="">
      <xdr:nvSpPr>
        <xdr:cNvPr id="200" name="テキスト ボックス 199"/>
        <xdr:cNvSpPr txBox="1"/>
      </xdr:nvSpPr>
      <xdr:spPr>
        <a:xfrm>
          <a:off x="2717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29028</xdr:rowOff>
    </xdr:from>
    <xdr:to>
      <xdr:col>3</xdr:col>
      <xdr:colOff>142875</xdr:colOff>
      <xdr:row>56</xdr:row>
      <xdr:rowOff>110672</xdr:rowOff>
    </xdr:to>
    <xdr:cxnSp macro="">
      <xdr:nvCxnSpPr>
        <xdr:cNvPr id="201" name="直線コネクタ 200"/>
        <xdr:cNvCxnSpPr/>
      </xdr:nvCxnSpPr>
      <xdr:spPr>
        <a:xfrm flipV="1">
          <a:off x="1320800" y="96302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2" name="フローチャート : 判断 201"/>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81842</xdr:rowOff>
    </xdr:from>
    <xdr:ext cx="762000" cy="259045"/>
    <xdr:sp macro="" textlink="">
      <xdr:nvSpPr>
        <xdr:cNvPr id="203" name="テキスト ボックス 202"/>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04" name="フローチャート : 判断 203"/>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5" name="テキスト ボックス 204"/>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2722</xdr:rowOff>
    </xdr:from>
    <xdr:to>
      <xdr:col>7</xdr:col>
      <xdr:colOff>66675</xdr:colOff>
      <xdr:row>57</xdr:row>
      <xdr:rowOff>104322</xdr:rowOff>
    </xdr:to>
    <xdr:sp macro="" textlink="">
      <xdr:nvSpPr>
        <xdr:cNvPr id="211" name="円/楕円 210"/>
        <xdr:cNvSpPr/>
      </xdr:nvSpPr>
      <xdr:spPr>
        <a:xfrm>
          <a:off x="47752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146249</xdr:rowOff>
    </xdr:from>
    <xdr:ext cx="762000" cy="259045"/>
    <xdr:sp macro="" textlink="">
      <xdr:nvSpPr>
        <xdr:cNvPr id="212" name="扶助費該当値テキスト"/>
        <xdr:cNvSpPr txBox="1"/>
      </xdr:nvSpPr>
      <xdr:spPr>
        <a:xfrm>
          <a:off x="49149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157843</xdr:rowOff>
    </xdr:from>
    <xdr:to>
      <xdr:col>5</xdr:col>
      <xdr:colOff>600075</xdr:colOff>
      <xdr:row>57</xdr:row>
      <xdr:rowOff>87993</xdr:rowOff>
    </xdr:to>
    <xdr:sp macro="" textlink="">
      <xdr:nvSpPr>
        <xdr:cNvPr id="213" name="円/楕円 212"/>
        <xdr:cNvSpPr/>
      </xdr:nvSpPr>
      <xdr:spPr>
        <a:xfrm>
          <a:off x="3937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214" name="テキスト ボックス 213"/>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157843</xdr:rowOff>
    </xdr:from>
    <xdr:to>
      <xdr:col>4</xdr:col>
      <xdr:colOff>396875</xdr:colOff>
      <xdr:row>57</xdr:row>
      <xdr:rowOff>87993</xdr:rowOff>
    </xdr:to>
    <xdr:sp macro="" textlink="">
      <xdr:nvSpPr>
        <xdr:cNvPr id="215" name="円/楕円 214"/>
        <xdr:cNvSpPr/>
      </xdr:nvSpPr>
      <xdr:spPr>
        <a:xfrm>
          <a:off x="3048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72770</xdr:rowOff>
    </xdr:from>
    <xdr:ext cx="762000" cy="259045"/>
    <xdr:sp macro="" textlink="">
      <xdr:nvSpPr>
        <xdr:cNvPr id="216" name="テキスト ボックス 215"/>
        <xdr:cNvSpPr txBox="1"/>
      </xdr:nvSpPr>
      <xdr:spPr>
        <a:xfrm>
          <a:off x="2717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149678</xdr:rowOff>
    </xdr:from>
    <xdr:to>
      <xdr:col>3</xdr:col>
      <xdr:colOff>193675</xdr:colOff>
      <xdr:row>56</xdr:row>
      <xdr:rowOff>79828</xdr:rowOff>
    </xdr:to>
    <xdr:sp macro="" textlink="">
      <xdr:nvSpPr>
        <xdr:cNvPr id="217" name="円/楕円 216"/>
        <xdr:cNvSpPr/>
      </xdr:nvSpPr>
      <xdr:spPr>
        <a:xfrm>
          <a:off x="2159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64605</xdr:rowOff>
    </xdr:from>
    <xdr:ext cx="762000" cy="259045"/>
    <xdr:sp macro="" textlink="">
      <xdr:nvSpPr>
        <xdr:cNvPr id="218" name="テキスト ボックス 217"/>
        <xdr:cNvSpPr txBox="1"/>
      </xdr:nvSpPr>
      <xdr:spPr>
        <a:xfrm>
          <a:off x="1828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59872</xdr:rowOff>
    </xdr:from>
    <xdr:to>
      <xdr:col>1</xdr:col>
      <xdr:colOff>676275</xdr:colOff>
      <xdr:row>56</xdr:row>
      <xdr:rowOff>161472</xdr:rowOff>
    </xdr:to>
    <xdr:sp macro="" textlink="">
      <xdr:nvSpPr>
        <xdr:cNvPr id="219" name="円/楕円 218"/>
        <xdr:cNvSpPr/>
      </xdr:nvSpPr>
      <xdr:spPr>
        <a:xfrm>
          <a:off x="1270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146249</xdr:rowOff>
    </xdr:from>
    <xdr:ext cx="762000" cy="259045"/>
    <xdr:sp macro="" textlink="">
      <xdr:nvSpPr>
        <xdr:cNvPr id="220" name="テキスト ボックス 219"/>
        <xdr:cNvSpPr txBox="1"/>
      </xdr:nvSpPr>
      <xdr:spPr>
        <a:xfrm>
          <a:off x="939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その他の比率は、類似団体平均や全国平均を下回っており、前年度より</a:t>
          </a:r>
          <a:r>
            <a:rPr kumimoji="1" lang="en-US" altLang="ja-JP" sz="1300">
              <a:latin typeface="ＭＳ Ｐゴシック"/>
            </a:rPr>
            <a:t>0.9</a:t>
          </a:r>
          <a:r>
            <a:rPr kumimoji="1" lang="ja-JP" altLang="en-US" sz="1300">
              <a:latin typeface="ＭＳ Ｐゴシック"/>
            </a:rPr>
            <a:t>ポイント減少しています。これは、維持補修費が</a:t>
          </a:r>
          <a:r>
            <a:rPr kumimoji="1" lang="en-US" altLang="ja-JP" sz="1300">
              <a:latin typeface="ＭＳ Ｐゴシック"/>
            </a:rPr>
            <a:t>0.2</a:t>
          </a:r>
          <a:r>
            <a:rPr kumimoji="1" lang="ja-JP" altLang="en-US" sz="1300">
              <a:latin typeface="ＭＳ Ｐゴシック"/>
            </a:rPr>
            <a:t>ポイント、繰出金が</a:t>
          </a:r>
          <a:r>
            <a:rPr kumimoji="1" lang="en-US" altLang="ja-JP" sz="1300">
              <a:latin typeface="ＭＳ Ｐゴシック"/>
            </a:rPr>
            <a:t>0.7</a:t>
          </a:r>
          <a:r>
            <a:rPr kumimoji="1" lang="ja-JP" altLang="en-US" sz="1300">
              <a:latin typeface="ＭＳ Ｐゴシック"/>
            </a:rPr>
            <a:t>ポイント減少しているためです。</a:t>
          </a:r>
          <a:endParaRPr kumimoji="1" lang="en-US" altLang="ja-JP" sz="1300">
            <a:latin typeface="ＭＳ Ｐゴシック"/>
          </a:endParaRPr>
        </a:p>
        <a:p>
          <a:r>
            <a:rPr kumimoji="1" lang="ja-JP" altLang="en-US" sz="1300">
              <a:latin typeface="ＭＳ Ｐゴシック"/>
            </a:rPr>
            <a:t>　なお、下水道事業については、平成</a:t>
          </a:r>
          <a:r>
            <a:rPr kumimoji="1" lang="en-US" altLang="ja-JP" sz="1300">
              <a:latin typeface="ＭＳ Ｐゴシック"/>
            </a:rPr>
            <a:t>13</a:t>
          </a:r>
          <a:r>
            <a:rPr kumimoji="1" lang="ja-JP" altLang="en-US" sz="1300">
              <a:latin typeface="ＭＳ Ｐゴシック"/>
            </a:rPr>
            <a:t>年度より経営の効率化と明確化を図るべく、地方公営企業法の財務適用により企業会計に移行しているため、その他（繰出金）から補助費等への計上となったことが影響しています。</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48" name="直線コネクタ 247"/>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9"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0" name="直線コネクタ 249"/>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1"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2" name="直線コネクタ 251"/>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46990</xdr:rowOff>
    </xdr:from>
    <xdr:to>
      <xdr:col>24</xdr:col>
      <xdr:colOff>31750</xdr:colOff>
      <xdr:row>55</xdr:row>
      <xdr:rowOff>115570</xdr:rowOff>
    </xdr:to>
    <xdr:cxnSp macro="">
      <xdr:nvCxnSpPr>
        <xdr:cNvPr id="253" name="直線コネクタ 252"/>
        <xdr:cNvCxnSpPr/>
      </xdr:nvCxnSpPr>
      <xdr:spPr>
        <a:xfrm flipV="1">
          <a:off x="15671800" y="94767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54"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5" name="フローチャート : 判断 254"/>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115570</xdr:rowOff>
    </xdr:from>
    <xdr:to>
      <xdr:col>22</xdr:col>
      <xdr:colOff>565150</xdr:colOff>
      <xdr:row>55</xdr:row>
      <xdr:rowOff>130810</xdr:rowOff>
    </xdr:to>
    <xdr:cxnSp macro="">
      <xdr:nvCxnSpPr>
        <xdr:cNvPr id="256" name="直線コネクタ 255"/>
        <xdr:cNvCxnSpPr/>
      </xdr:nvCxnSpPr>
      <xdr:spPr>
        <a:xfrm flipV="1">
          <a:off x="14782800" y="95453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7" name="フローチャート : 判断 256"/>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8" name="テキスト ボックス 257"/>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85090</xdr:rowOff>
    </xdr:from>
    <xdr:to>
      <xdr:col>21</xdr:col>
      <xdr:colOff>361950</xdr:colOff>
      <xdr:row>55</xdr:row>
      <xdr:rowOff>130810</xdr:rowOff>
    </xdr:to>
    <xdr:cxnSp macro="">
      <xdr:nvCxnSpPr>
        <xdr:cNvPr id="259" name="直線コネクタ 258"/>
        <xdr:cNvCxnSpPr/>
      </xdr:nvCxnSpPr>
      <xdr:spPr>
        <a:xfrm>
          <a:off x="13893800" y="95148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0" name="フローチャート : 判断 259"/>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52087</xdr:rowOff>
    </xdr:from>
    <xdr:ext cx="762000" cy="259045"/>
    <xdr:sp macro="" textlink="">
      <xdr:nvSpPr>
        <xdr:cNvPr id="261" name="テキスト ボックス 260"/>
        <xdr:cNvSpPr txBox="1"/>
      </xdr:nvSpPr>
      <xdr:spPr>
        <a:xfrm>
          <a:off x="14401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16510</xdr:rowOff>
    </xdr:from>
    <xdr:to>
      <xdr:col>20</xdr:col>
      <xdr:colOff>158750</xdr:colOff>
      <xdr:row>55</xdr:row>
      <xdr:rowOff>85090</xdr:rowOff>
    </xdr:to>
    <xdr:cxnSp macro="">
      <xdr:nvCxnSpPr>
        <xdr:cNvPr id="262" name="直線コネクタ 261"/>
        <xdr:cNvCxnSpPr/>
      </xdr:nvCxnSpPr>
      <xdr:spPr>
        <a:xfrm>
          <a:off x="13004800" y="94462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3" name="フローチャート : 判断 262"/>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4" name="テキスト ボックス 263"/>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5" name="フローチャート : 判断 264"/>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6" name="テキスト ボックス 265"/>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167640</xdr:rowOff>
    </xdr:from>
    <xdr:to>
      <xdr:col>24</xdr:col>
      <xdr:colOff>82550</xdr:colOff>
      <xdr:row>55</xdr:row>
      <xdr:rowOff>97790</xdr:rowOff>
    </xdr:to>
    <xdr:sp macro="" textlink="">
      <xdr:nvSpPr>
        <xdr:cNvPr id="272" name="円/楕円 271"/>
        <xdr:cNvSpPr/>
      </xdr:nvSpPr>
      <xdr:spPr>
        <a:xfrm>
          <a:off x="16459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12717</xdr:rowOff>
    </xdr:from>
    <xdr:ext cx="762000" cy="259045"/>
    <xdr:sp macro="" textlink="">
      <xdr:nvSpPr>
        <xdr:cNvPr id="273" name="その他該当値テキスト"/>
        <xdr:cNvSpPr txBox="1"/>
      </xdr:nvSpPr>
      <xdr:spPr>
        <a:xfrm>
          <a:off x="16598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64770</xdr:rowOff>
    </xdr:from>
    <xdr:to>
      <xdr:col>22</xdr:col>
      <xdr:colOff>615950</xdr:colOff>
      <xdr:row>55</xdr:row>
      <xdr:rowOff>166370</xdr:rowOff>
    </xdr:to>
    <xdr:sp macro="" textlink="">
      <xdr:nvSpPr>
        <xdr:cNvPr id="274" name="円/楕円 273"/>
        <xdr:cNvSpPr/>
      </xdr:nvSpPr>
      <xdr:spPr>
        <a:xfrm>
          <a:off x="15621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5097</xdr:rowOff>
    </xdr:from>
    <xdr:ext cx="736600" cy="259045"/>
    <xdr:sp macro="" textlink="">
      <xdr:nvSpPr>
        <xdr:cNvPr id="275" name="テキスト ボックス 274"/>
        <xdr:cNvSpPr txBox="1"/>
      </xdr:nvSpPr>
      <xdr:spPr>
        <a:xfrm>
          <a:off x="15290800" y="926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80010</xdr:rowOff>
    </xdr:from>
    <xdr:to>
      <xdr:col>21</xdr:col>
      <xdr:colOff>412750</xdr:colOff>
      <xdr:row>56</xdr:row>
      <xdr:rowOff>10160</xdr:rowOff>
    </xdr:to>
    <xdr:sp macro="" textlink="">
      <xdr:nvSpPr>
        <xdr:cNvPr id="276" name="円/楕円 275"/>
        <xdr:cNvSpPr/>
      </xdr:nvSpPr>
      <xdr:spPr>
        <a:xfrm>
          <a:off x="14732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20337</xdr:rowOff>
    </xdr:from>
    <xdr:ext cx="762000" cy="259045"/>
    <xdr:sp macro="" textlink="">
      <xdr:nvSpPr>
        <xdr:cNvPr id="277" name="テキスト ボックス 276"/>
        <xdr:cNvSpPr txBox="1"/>
      </xdr:nvSpPr>
      <xdr:spPr>
        <a:xfrm>
          <a:off x="14401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34290</xdr:rowOff>
    </xdr:from>
    <xdr:to>
      <xdr:col>20</xdr:col>
      <xdr:colOff>209550</xdr:colOff>
      <xdr:row>55</xdr:row>
      <xdr:rowOff>135890</xdr:rowOff>
    </xdr:to>
    <xdr:sp macro="" textlink="">
      <xdr:nvSpPr>
        <xdr:cNvPr id="278" name="円/楕円 277"/>
        <xdr:cNvSpPr/>
      </xdr:nvSpPr>
      <xdr:spPr>
        <a:xfrm>
          <a:off x="13843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146067</xdr:rowOff>
    </xdr:from>
    <xdr:ext cx="762000" cy="259045"/>
    <xdr:sp macro="" textlink="">
      <xdr:nvSpPr>
        <xdr:cNvPr id="279" name="テキスト ボックス 278"/>
        <xdr:cNvSpPr txBox="1"/>
      </xdr:nvSpPr>
      <xdr:spPr>
        <a:xfrm>
          <a:off x="13512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137160</xdr:rowOff>
    </xdr:from>
    <xdr:to>
      <xdr:col>19</xdr:col>
      <xdr:colOff>6350</xdr:colOff>
      <xdr:row>55</xdr:row>
      <xdr:rowOff>67310</xdr:rowOff>
    </xdr:to>
    <xdr:sp macro="" textlink="">
      <xdr:nvSpPr>
        <xdr:cNvPr id="280" name="円/楕円 279"/>
        <xdr:cNvSpPr/>
      </xdr:nvSpPr>
      <xdr:spPr>
        <a:xfrm>
          <a:off x="12954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77487</xdr:rowOff>
    </xdr:from>
    <xdr:ext cx="762000" cy="259045"/>
    <xdr:sp macro="" textlink="">
      <xdr:nvSpPr>
        <xdr:cNvPr id="281" name="テキスト ボックス 280"/>
        <xdr:cNvSpPr txBox="1"/>
      </xdr:nvSpPr>
      <xdr:spPr>
        <a:xfrm>
          <a:off x="126238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補助費等の比率は、類似団体平均や全国平均を大幅に上回っており、前年度より</a:t>
          </a:r>
          <a:r>
            <a:rPr kumimoji="1" lang="en-US" altLang="ja-JP" sz="1300">
              <a:latin typeface="ＭＳ Ｐゴシック"/>
            </a:rPr>
            <a:t>0.1</a:t>
          </a:r>
          <a:r>
            <a:rPr kumimoji="1" lang="ja-JP" altLang="en-US" sz="1300">
              <a:latin typeface="ＭＳ Ｐゴシック"/>
            </a:rPr>
            <a:t>ポイント増加しています。</a:t>
          </a:r>
          <a:endParaRPr kumimoji="1" lang="en-US" altLang="ja-JP" sz="1300">
            <a:latin typeface="ＭＳ Ｐゴシック"/>
          </a:endParaRPr>
        </a:p>
        <a:p>
          <a:r>
            <a:rPr kumimoji="1" lang="ja-JP" altLang="en-US" sz="1300">
              <a:latin typeface="ＭＳ Ｐゴシック"/>
            </a:rPr>
            <a:t>　下水道事業債の償還がピークを過ぎたことから、今後、公営企業会計への繰出金は減少が見込まれます。</a:t>
          </a:r>
          <a:endParaRPr kumimoji="1" lang="en-US" altLang="ja-JP" sz="1300">
            <a:latin typeface="ＭＳ Ｐゴシック"/>
          </a:endParaRPr>
        </a:p>
        <a:p>
          <a:r>
            <a:rPr kumimoji="1" lang="ja-JP" altLang="en-US" sz="1300">
              <a:latin typeface="ＭＳ Ｐゴシック"/>
            </a:rPr>
            <a:t>　また、各種団体や個人等への補助金などについては、事業内容を精査し、補助事業等の適正化を図ります。</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09" name="直線コネクタ 308"/>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0"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1" name="直線コネクタ 310"/>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2"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3" name="直線コネクタ 312"/>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149860</xdr:rowOff>
    </xdr:from>
    <xdr:to>
      <xdr:col>24</xdr:col>
      <xdr:colOff>31750</xdr:colOff>
      <xdr:row>40</xdr:row>
      <xdr:rowOff>157480</xdr:rowOff>
    </xdr:to>
    <xdr:cxnSp macro="">
      <xdr:nvCxnSpPr>
        <xdr:cNvPr id="314" name="直線コネクタ 313"/>
        <xdr:cNvCxnSpPr/>
      </xdr:nvCxnSpPr>
      <xdr:spPr>
        <a:xfrm>
          <a:off x="15671800" y="70078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104157</xdr:rowOff>
    </xdr:from>
    <xdr:ext cx="762000" cy="259045"/>
    <xdr:sp macro="" textlink="">
      <xdr:nvSpPr>
        <xdr:cNvPr id="315" name="補助費等平均値テキスト"/>
        <xdr:cNvSpPr txBox="1"/>
      </xdr:nvSpPr>
      <xdr:spPr>
        <a:xfrm>
          <a:off x="16598900" y="5933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6" name="フローチャート : 判断 315"/>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88900</xdr:rowOff>
    </xdr:from>
    <xdr:to>
      <xdr:col>22</xdr:col>
      <xdr:colOff>565150</xdr:colOff>
      <xdr:row>40</xdr:row>
      <xdr:rowOff>149860</xdr:rowOff>
    </xdr:to>
    <xdr:cxnSp macro="">
      <xdr:nvCxnSpPr>
        <xdr:cNvPr id="317" name="直線コネクタ 316"/>
        <xdr:cNvCxnSpPr/>
      </xdr:nvCxnSpPr>
      <xdr:spPr>
        <a:xfrm>
          <a:off x="14782800" y="69469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18" name="フローチャート : 判断 317"/>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19" name="テキスト ボックス 318"/>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50800</xdr:rowOff>
    </xdr:from>
    <xdr:to>
      <xdr:col>21</xdr:col>
      <xdr:colOff>361950</xdr:colOff>
      <xdr:row>40</xdr:row>
      <xdr:rowOff>88900</xdr:rowOff>
    </xdr:to>
    <xdr:cxnSp macro="">
      <xdr:nvCxnSpPr>
        <xdr:cNvPr id="320" name="直線コネクタ 319"/>
        <xdr:cNvCxnSpPr/>
      </xdr:nvCxnSpPr>
      <xdr:spPr>
        <a:xfrm>
          <a:off x="13893800" y="6908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1" name="フローチャート : 判断 320"/>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43197</xdr:rowOff>
    </xdr:from>
    <xdr:ext cx="762000" cy="259045"/>
    <xdr:sp macro="" textlink="">
      <xdr:nvSpPr>
        <xdr:cNvPr id="322" name="テキスト ボックス 321"/>
        <xdr:cNvSpPr txBox="1"/>
      </xdr:nvSpPr>
      <xdr:spPr>
        <a:xfrm>
          <a:off x="14401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104140</xdr:rowOff>
    </xdr:from>
    <xdr:to>
      <xdr:col>20</xdr:col>
      <xdr:colOff>158750</xdr:colOff>
      <xdr:row>40</xdr:row>
      <xdr:rowOff>50800</xdr:rowOff>
    </xdr:to>
    <xdr:cxnSp macro="">
      <xdr:nvCxnSpPr>
        <xdr:cNvPr id="323" name="直線コネクタ 322"/>
        <xdr:cNvCxnSpPr/>
      </xdr:nvCxnSpPr>
      <xdr:spPr>
        <a:xfrm>
          <a:off x="13004800" y="6619240"/>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4" name="フローチャート : 判断 323"/>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25" name="テキスト ボックス 324"/>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26670</xdr:rowOff>
    </xdr:from>
    <xdr:to>
      <xdr:col>19</xdr:col>
      <xdr:colOff>6350</xdr:colOff>
      <xdr:row>35</xdr:row>
      <xdr:rowOff>128270</xdr:rowOff>
    </xdr:to>
    <xdr:sp macro="" textlink="">
      <xdr:nvSpPr>
        <xdr:cNvPr id="326" name="フローチャート : 判断 325"/>
        <xdr:cNvSpPr/>
      </xdr:nvSpPr>
      <xdr:spPr>
        <a:xfrm>
          <a:off x="12954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138447</xdr:rowOff>
    </xdr:from>
    <xdr:ext cx="762000" cy="259045"/>
    <xdr:sp macro="" textlink="">
      <xdr:nvSpPr>
        <xdr:cNvPr id="327" name="テキスト ボックス 326"/>
        <xdr:cNvSpPr txBox="1"/>
      </xdr:nvSpPr>
      <xdr:spPr>
        <a:xfrm>
          <a:off x="12623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106680</xdr:rowOff>
    </xdr:from>
    <xdr:to>
      <xdr:col>24</xdr:col>
      <xdr:colOff>82550</xdr:colOff>
      <xdr:row>41</xdr:row>
      <xdr:rowOff>36830</xdr:rowOff>
    </xdr:to>
    <xdr:sp macro="" textlink="">
      <xdr:nvSpPr>
        <xdr:cNvPr id="333" name="円/楕円 332"/>
        <xdr:cNvSpPr/>
      </xdr:nvSpPr>
      <xdr:spPr>
        <a:xfrm>
          <a:off x="16459200" y="696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15257</xdr:rowOff>
    </xdr:from>
    <xdr:ext cx="762000" cy="259045"/>
    <xdr:sp macro="" textlink="">
      <xdr:nvSpPr>
        <xdr:cNvPr id="334" name="補助費等該当値テキスト"/>
        <xdr:cNvSpPr txBox="1"/>
      </xdr:nvSpPr>
      <xdr:spPr>
        <a:xfrm>
          <a:off x="16598900" y="687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99060</xdr:rowOff>
    </xdr:from>
    <xdr:to>
      <xdr:col>22</xdr:col>
      <xdr:colOff>615950</xdr:colOff>
      <xdr:row>41</xdr:row>
      <xdr:rowOff>29210</xdr:rowOff>
    </xdr:to>
    <xdr:sp macro="" textlink="">
      <xdr:nvSpPr>
        <xdr:cNvPr id="335" name="円/楕円 334"/>
        <xdr:cNvSpPr/>
      </xdr:nvSpPr>
      <xdr:spPr>
        <a:xfrm>
          <a:off x="15621000" y="695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13987</xdr:rowOff>
    </xdr:from>
    <xdr:ext cx="736600" cy="259045"/>
    <xdr:sp macro="" textlink="">
      <xdr:nvSpPr>
        <xdr:cNvPr id="336" name="テキスト ボックス 335"/>
        <xdr:cNvSpPr txBox="1"/>
      </xdr:nvSpPr>
      <xdr:spPr>
        <a:xfrm>
          <a:off x="15290800" y="7043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38100</xdr:rowOff>
    </xdr:from>
    <xdr:to>
      <xdr:col>21</xdr:col>
      <xdr:colOff>412750</xdr:colOff>
      <xdr:row>40</xdr:row>
      <xdr:rowOff>139700</xdr:rowOff>
    </xdr:to>
    <xdr:sp macro="" textlink="">
      <xdr:nvSpPr>
        <xdr:cNvPr id="337" name="円/楕円 336"/>
        <xdr:cNvSpPr/>
      </xdr:nvSpPr>
      <xdr:spPr>
        <a:xfrm>
          <a:off x="14732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124477</xdr:rowOff>
    </xdr:from>
    <xdr:ext cx="762000" cy="259045"/>
    <xdr:sp macro="" textlink="">
      <xdr:nvSpPr>
        <xdr:cNvPr id="338" name="テキスト ボックス 337"/>
        <xdr:cNvSpPr txBox="1"/>
      </xdr:nvSpPr>
      <xdr:spPr>
        <a:xfrm>
          <a:off x="14401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0</xdr:rowOff>
    </xdr:from>
    <xdr:to>
      <xdr:col>20</xdr:col>
      <xdr:colOff>209550</xdr:colOff>
      <xdr:row>40</xdr:row>
      <xdr:rowOff>101600</xdr:rowOff>
    </xdr:to>
    <xdr:sp macro="" textlink="">
      <xdr:nvSpPr>
        <xdr:cNvPr id="339" name="円/楕円 338"/>
        <xdr:cNvSpPr/>
      </xdr:nvSpPr>
      <xdr:spPr>
        <a:xfrm>
          <a:off x="13843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86377</xdr:rowOff>
    </xdr:from>
    <xdr:ext cx="762000" cy="259045"/>
    <xdr:sp macro="" textlink="">
      <xdr:nvSpPr>
        <xdr:cNvPr id="340" name="テキスト ボックス 339"/>
        <xdr:cNvSpPr txBox="1"/>
      </xdr:nvSpPr>
      <xdr:spPr>
        <a:xfrm>
          <a:off x="13512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53340</xdr:rowOff>
    </xdr:from>
    <xdr:to>
      <xdr:col>19</xdr:col>
      <xdr:colOff>6350</xdr:colOff>
      <xdr:row>38</xdr:row>
      <xdr:rowOff>154940</xdr:rowOff>
    </xdr:to>
    <xdr:sp macro="" textlink="">
      <xdr:nvSpPr>
        <xdr:cNvPr id="341" name="円/楕円 340"/>
        <xdr:cNvSpPr/>
      </xdr:nvSpPr>
      <xdr:spPr>
        <a:xfrm>
          <a:off x="12954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139717</xdr:rowOff>
    </xdr:from>
    <xdr:ext cx="762000" cy="259045"/>
    <xdr:sp macro="" textlink="">
      <xdr:nvSpPr>
        <xdr:cNvPr id="342" name="テキスト ボックス 341"/>
        <xdr:cNvSpPr txBox="1"/>
      </xdr:nvSpPr>
      <xdr:spPr>
        <a:xfrm>
          <a:off x="12623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類似団体と比較して公債費の比率は低水準を維持しているものの、前年度より</a:t>
          </a:r>
          <a:r>
            <a:rPr kumimoji="1" lang="en-US" altLang="ja-JP" sz="1300">
              <a:latin typeface="ＭＳ Ｐゴシック"/>
            </a:rPr>
            <a:t>0.4</a:t>
          </a:r>
          <a:r>
            <a:rPr kumimoji="1" lang="ja-JP" altLang="en-US" sz="1300">
              <a:latin typeface="ＭＳ Ｐゴシック"/>
            </a:rPr>
            <a:t>ポイント増加しています。</a:t>
          </a:r>
          <a:endParaRPr kumimoji="1" lang="en-US" altLang="ja-JP" sz="1300">
            <a:latin typeface="ＭＳ Ｐゴシック"/>
          </a:endParaRPr>
        </a:p>
        <a:p>
          <a:r>
            <a:rPr kumimoji="1" lang="ja-JP" altLang="en-US" sz="1300">
              <a:latin typeface="ＭＳ Ｐゴシック"/>
            </a:rPr>
            <a:t>　これは主に、平成</a:t>
          </a:r>
          <a:r>
            <a:rPr kumimoji="1" lang="en-US" altLang="ja-JP" sz="1300">
              <a:latin typeface="ＭＳ Ｐゴシック"/>
            </a:rPr>
            <a:t>25</a:t>
          </a:r>
          <a:r>
            <a:rPr kumimoji="1" lang="ja-JP" altLang="en-US" sz="1300">
              <a:latin typeface="ＭＳ Ｐゴシック"/>
            </a:rPr>
            <a:t>年度の土地開発公社解散時に発行した第三セクター等改革推進債の償還開始によるものです。</a:t>
          </a:r>
          <a:endParaRPr kumimoji="1" lang="en-US" altLang="ja-JP" sz="1300">
            <a:latin typeface="ＭＳ Ｐゴシック"/>
          </a:endParaRPr>
        </a:p>
        <a:p>
          <a:r>
            <a:rPr kumimoji="1" lang="ja-JP" altLang="en-US" sz="1300">
              <a:latin typeface="ＭＳ Ｐゴシック"/>
            </a:rPr>
            <a:t>　今後は、老朽施設耐震化事業等により公債費の増加が懸念されるため、行財政改革プランに基づき、投資的経費にかかる市債の発行を抑制し、公債費負担の軽減を図ります。</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7" name="直線コネクタ 35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8" name="テキスト ボックス 35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9" name="直線コネクタ 35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0" name="テキスト ボックス 35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1" name="直線コネクタ 36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2" name="テキスト ボックス 36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3" name="直線コネクタ 36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4" name="テキスト ボックス 36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7" name="直線コネクタ 366"/>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8"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9" name="直線コネクタ 368"/>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0"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1" name="直線コネクタ 370"/>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37846</xdr:rowOff>
    </xdr:from>
    <xdr:to>
      <xdr:col>7</xdr:col>
      <xdr:colOff>15875</xdr:colOff>
      <xdr:row>77</xdr:row>
      <xdr:rowOff>56135</xdr:rowOff>
    </xdr:to>
    <xdr:cxnSp macro="">
      <xdr:nvCxnSpPr>
        <xdr:cNvPr id="372" name="直線コネクタ 371"/>
        <xdr:cNvCxnSpPr/>
      </xdr:nvCxnSpPr>
      <xdr:spPr>
        <a:xfrm>
          <a:off x="3987800" y="13239496"/>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73"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4" name="フローチャート : 判断 373"/>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37846</xdr:rowOff>
    </xdr:from>
    <xdr:to>
      <xdr:col>5</xdr:col>
      <xdr:colOff>549275</xdr:colOff>
      <xdr:row>77</xdr:row>
      <xdr:rowOff>110998</xdr:rowOff>
    </xdr:to>
    <xdr:cxnSp macro="">
      <xdr:nvCxnSpPr>
        <xdr:cNvPr id="375" name="直線コネクタ 374"/>
        <xdr:cNvCxnSpPr/>
      </xdr:nvCxnSpPr>
      <xdr:spPr>
        <a:xfrm flipV="1">
          <a:off x="3098800" y="1323949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6" name="フローチャート : 判断 375"/>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107714</xdr:rowOff>
    </xdr:from>
    <xdr:ext cx="736600" cy="259045"/>
    <xdr:sp macro="" textlink="">
      <xdr:nvSpPr>
        <xdr:cNvPr id="377" name="テキスト ボックス 376"/>
        <xdr:cNvSpPr txBox="1"/>
      </xdr:nvSpPr>
      <xdr:spPr>
        <a:xfrm>
          <a:off x="3606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110998</xdr:rowOff>
    </xdr:from>
    <xdr:to>
      <xdr:col>4</xdr:col>
      <xdr:colOff>346075</xdr:colOff>
      <xdr:row>77</xdr:row>
      <xdr:rowOff>124713</xdr:rowOff>
    </xdr:to>
    <xdr:cxnSp macro="">
      <xdr:nvCxnSpPr>
        <xdr:cNvPr id="378" name="直線コネクタ 377"/>
        <xdr:cNvCxnSpPr/>
      </xdr:nvCxnSpPr>
      <xdr:spPr>
        <a:xfrm flipV="1">
          <a:off x="2209800" y="1331264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79" name="フローチャート : 判断 378"/>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116857</xdr:rowOff>
    </xdr:from>
    <xdr:ext cx="762000" cy="259045"/>
    <xdr:sp macro="" textlink="">
      <xdr:nvSpPr>
        <xdr:cNvPr id="380" name="テキスト ボックス 379"/>
        <xdr:cNvSpPr txBox="1"/>
      </xdr:nvSpPr>
      <xdr:spPr>
        <a:xfrm>
          <a:off x="2717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124713</xdr:rowOff>
    </xdr:from>
    <xdr:to>
      <xdr:col>3</xdr:col>
      <xdr:colOff>142875</xdr:colOff>
      <xdr:row>77</xdr:row>
      <xdr:rowOff>143002</xdr:rowOff>
    </xdr:to>
    <xdr:cxnSp macro="">
      <xdr:nvCxnSpPr>
        <xdr:cNvPr id="381" name="直線コネクタ 380"/>
        <xdr:cNvCxnSpPr/>
      </xdr:nvCxnSpPr>
      <xdr:spPr>
        <a:xfrm flipV="1">
          <a:off x="1320800" y="13326363"/>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2" name="フローチャート : 判断 381"/>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139716</xdr:rowOff>
    </xdr:from>
    <xdr:ext cx="762000" cy="259045"/>
    <xdr:sp macro="" textlink="">
      <xdr:nvSpPr>
        <xdr:cNvPr id="383" name="テキスト ボックス 382"/>
        <xdr:cNvSpPr txBox="1"/>
      </xdr:nvSpPr>
      <xdr:spPr>
        <a:xfrm>
          <a:off x="1828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4" name="フローチャート : 判断 383"/>
        <xdr:cNvSpPr/>
      </xdr:nvSpPr>
      <xdr:spPr>
        <a:xfrm>
          <a:off x="1270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271</xdr:rowOff>
    </xdr:from>
    <xdr:ext cx="762000" cy="259045"/>
    <xdr:sp macro="" textlink="">
      <xdr:nvSpPr>
        <xdr:cNvPr id="385" name="テキスト ボックス 384"/>
        <xdr:cNvSpPr txBox="1"/>
      </xdr:nvSpPr>
      <xdr:spPr>
        <a:xfrm>
          <a:off x="939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5335</xdr:rowOff>
    </xdr:from>
    <xdr:to>
      <xdr:col>7</xdr:col>
      <xdr:colOff>66675</xdr:colOff>
      <xdr:row>77</xdr:row>
      <xdr:rowOff>106935</xdr:rowOff>
    </xdr:to>
    <xdr:sp macro="" textlink="">
      <xdr:nvSpPr>
        <xdr:cNvPr id="391" name="円/楕円 390"/>
        <xdr:cNvSpPr/>
      </xdr:nvSpPr>
      <xdr:spPr>
        <a:xfrm>
          <a:off x="47752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21862</xdr:rowOff>
    </xdr:from>
    <xdr:ext cx="762000" cy="259045"/>
    <xdr:sp macro="" textlink="">
      <xdr:nvSpPr>
        <xdr:cNvPr id="392" name="公債費該当値テキスト"/>
        <xdr:cNvSpPr txBox="1"/>
      </xdr:nvSpPr>
      <xdr:spPr>
        <a:xfrm>
          <a:off x="4914900" y="13052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158496</xdr:rowOff>
    </xdr:from>
    <xdr:to>
      <xdr:col>5</xdr:col>
      <xdr:colOff>600075</xdr:colOff>
      <xdr:row>77</xdr:row>
      <xdr:rowOff>88646</xdr:rowOff>
    </xdr:to>
    <xdr:sp macro="" textlink="">
      <xdr:nvSpPr>
        <xdr:cNvPr id="393" name="円/楕円 392"/>
        <xdr:cNvSpPr/>
      </xdr:nvSpPr>
      <xdr:spPr>
        <a:xfrm>
          <a:off x="3937000" y="1318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98823</xdr:rowOff>
    </xdr:from>
    <xdr:ext cx="736600" cy="259045"/>
    <xdr:sp macro="" textlink="">
      <xdr:nvSpPr>
        <xdr:cNvPr id="394" name="テキスト ボックス 393"/>
        <xdr:cNvSpPr txBox="1"/>
      </xdr:nvSpPr>
      <xdr:spPr>
        <a:xfrm>
          <a:off x="3606800" y="12957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60198</xdr:rowOff>
    </xdr:from>
    <xdr:to>
      <xdr:col>4</xdr:col>
      <xdr:colOff>396875</xdr:colOff>
      <xdr:row>77</xdr:row>
      <xdr:rowOff>161798</xdr:rowOff>
    </xdr:to>
    <xdr:sp macro="" textlink="">
      <xdr:nvSpPr>
        <xdr:cNvPr id="395" name="円/楕円 394"/>
        <xdr:cNvSpPr/>
      </xdr:nvSpPr>
      <xdr:spPr>
        <a:xfrm>
          <a:off x="3048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525</xdr:rowOff>
    </xdr:from>
    <xdr:ext cx="762000" cy="259045"/>
    <xdr:sp macro="" textlink="">
      <xdr:nvSpPr>
        <xdr:cNvPr id="396" name="テキスト ボックス 395"/>
        <xdr:cNvSpPr txBox="1"/>
      </xdr:nvSpPr>
      <xdr:spPr>
        <a:xfrm>
          <a:off x="2717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73913</xdr:rowOff>
    </xdr:from>
    <xdr:to>
      <xdr:col>3</xdr:col>
      <xdr:colOff>193675</xdr:colOff>
      <xdr:row>78</xdr:row>
      <xdr:rowOff>4063</xdr:rowOff>
    </xdr:to>
    <xdr:sp macro="" textlink="">
      <xdr:nvSpPr>
        <xdr:cNvPr id="397" name="円/楕円 396"/>
        <xdr:cNvSpPr/>
      </xdr:nvSpPr>
      <xdr:spPr>
        <a:xfrm>
          <a:off x="2159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14240</xdr:rowOff>
    </xdr:from>
    <xdr:ext cx="762000" cy="259045"/>
    <xdr:sp macro="" textlink="">
      <xdr:nvSpPr>
        <xdr:cNvPr id="398" name="テキスト ボックス 397"/>
        <xdr:cNvSpPr txBox="1"/>
      </xdr:nvSpPr>
      <xdr:spPr>
        <a:xfrm>
          <a:off x="1828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99" name="円/楕円 398"/>
        <xdr:cNvSpPr/>
      </xdr:nvSpPr>
      <xdr:spPr>
        <a:xfrm>
          <a:off x="1270000" y="1329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400" name="テキスト ボックス 399"/>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公債費以外にかかる経常収支比率は、類似団体平均を</a:t>
          </a:r>
          <a:r>
            <a:rPr kumimoji="1" lang="en-US" altLang="ja-JP" sz="1300">
              <a:latin typeface="ＭＳ Ｐゴシック"/>
            </a:rPr>
            <a:t>5.6</a:t>
          </a:r>
          <a:r>
            <a:rPr kumimoji="1" lang="ja-JP" altLang="en-US" sz="1300">
              <a:latin typeface="ＭＳ Ｐゴシック"/>
            </a:rPr>
            <a:t>ポイント上回っています。</a:t>
          </a:r>
          <a:endParaRPr kumimoji="1" lang="en-US" altLang="ja-JP" sz="1300">
            <a:latin typeface="ＭＳ Ｐゴシック"/>
          </a:endParaRPr>
        </a:p>
        <a:p>
          <a:r>
            <a:rPr kumimoji="1" lang="ja-JP" altLang="en-US" sz="1300">
              <a:latin typeface="ＭＳ Ｐゴシック"/>
            </a:rPr>
            <a:t>　これは、人件費が</a:t>
          </a:r>
          <a:r>
            <a:rPr kumimoji="1" lang="en-US" altLang="ja-JP" sz="1300">
              <a:latin typeface="ＭＳ Ｐゴシック"/>
            </a:rPr>
            <a:t>2.8</a:t>
          </a:r>
          <a:r>
            <a:rPr kumimoji="1" lang="ja-JP" altLang="en-US" sz="1300">
              <a:latin typeface="ＭＳ Ｐゴシック"/>
            </a:rPr>
            <a:t>ポイント、公債費が</a:t>
          </a:r>
          <a:r>
            <a:rPr kumimoji="1" lang="en-US" altLang="ja-JP" sz="1300">
              <a:latin typeface="ＭＳ Ｐゴシック"/>
            </a:rPr>
            <a:t>4.0</a:t>
          </a:r>
          <a:r>
            <a:rPr kumimoji="1" lang="ja-JP" altLang="en-US" sz="1300">
              <a:latin typeface="ＭＳ Ｐゴシック"/>
            </a:rPr>
            <a:t>ポイント、物件費が</a:t>
          </a:r>
          <a:r>
            <a:rPr kumimoji="1" lang="en-US" altLang="ja-JP" sz="1300">
              <a:latin typeface="ＭＳ Ｐゴシック"/>
            </a:rPr>
            <a:t>0.3</a:t>
          </a:r>
          <a:r>
            <a:rPr kumimoji="1" lang="ja-JP" altLang="en-US" sz="1300">
              <a:latin typeface="ＭＳ Ｐゴシック"/>
            </a:rPr>
            <a:t>、その他が</a:t>
          </a:r>
          <a:r>
            <a:rPr kumimoji="1" lang="en-US" altLang="ja-JP" sz="1300">
              <a:latin typeface="ＭＳ Ｐゴシック"/>
            </a:rPr>
            <a:t>4.3</a:t>
          </a:r>
          <a:r>
            <a:rPr kumimoji="1" lang="ja-JP" altLang="en-US" sz="1300">
              <a:latin typeface="ＭＳ Ｐゴシック"/>
            </a:rPr>
            <a:t>ポイント下回っているものの、扶助費が</a:t>
          </a:r>
          <a:r>
            <a:rPr kumimoji="1" lang="en-US" altLang="ja-JP" sz="1300">
              <a:latin typeface="ＭＳ Ｐゴシック"/>
            </a:rPr>
            <a:t>1.5</a:t>
          </a:r>
          <a:r>
            <a:rPr kumimoji="1" lang="ja-JP" altLang="en-US" sz="1300">
              <a:latin typeface="ＭＳ Ｐゴシック"/>
            </a:rPr>
            <a:t>ポイント、補助費等が</a:t>
          </a:r>
          <a:r>
            <a:rPr kumimoji="1" lang="en-US" altLang="ja-JP" sz="1300">
              <a:latin typeface="ＭＳ Ｐゴシック"/>
            </a:rPr>
            <a:t>11.5</a:t>
          </a:r>
          <a:r>
            <a:rPr kumimoji="1" lang="ja-JP" altLang="en-US" sz="1300">
              <a:latin typeface="ＭＳ Ｐゴシック"/>
            </a:rPr>
            <a:t>ポイント上回っているためです。</a:t>
          </a:r>
          <a:endParaRPr kumimoji="1" lang="en-US" altLang="ja-JP" sz="1300">
            <a:latin typeface="ＭＳ Ｐゴシック"/>
          </a:endParaRPr>
        </a:p>
        <a:p>
          <a:r>
            <a:rPr kumimoji="1" lang="ja-JP" altLang="en-US" sz="1300">
              <a:latin typeface="ＭＳ Ｐゴシック"/>
            </a:rPr>
            <a:t>　扶助費については、少子高齢化対策にかかる経費が今後も増加することが想定されます。</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28" name="直線コネクタ 427"/>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9"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0" name="直線コネクタ 429"/>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1"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2" name="直線コネクタ 431"/>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58420</xdr:rowOff>
    </xdr:from>
    <xdr:to>
      <xdr:col>24</xdr:col>
      <xdr:colOff>31750</xdr:colOff>
      <xdr:row>78</xdr:row>
      <xdr:rowOff>96520</xdr:rowOff>
    </xdr:to>
    <xdr:cxnSp macro="">
      <xdr:nvCxnSpPr>
        <xdr:cNvPr id="433" name="直線コネクタ 432"/>
        <xdr:cNvCxnSpPr/>
      </xdr:nvCxnSpPr>
      <xdr:spPr>
        <a:xfrm>
          <a:off x="15671800" y="134315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20338</xdr:rowOff>
    </xdr:from>
    <xdr:ext cx="762000" cy="259045"/>
    <xdr:sp macro="" textlink="">
      <xdr:nvSpPr>
        <xdr:cNvPr id="434" name="公債費以外平均値テキスト"/>
        <xdr:cNvSpPr txBox="1"/>
      </xdr:nvSpPr>
      <xdr:spPr>
        <a:xfrm>
          <a:off x="16598900" y="13050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5" name="フローチャート : 判断 434"/>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31750</xdr:rowOff>
    </xdr:from>
    <xdr:to>
      <xdr:col>22</xdr:col>
      <xdr:colOff>565150</xdr:colOff>
      <xdr:row>78</xdr:row>
      <xdr:rowOff>58420</xdr:rowOff>
    </xdr:to>
    <xdr:cxnSp macro="">
      <xdr:nvCxnSpPr>
        <xdr:cNvPr id="436" name="直線コネクタ 435"/>
        <xdr:cNvCxnSpPr/>
      </xdr:nvCxnSpPr>
      <xdr:spPr>
        <a:xfrm>
          <a:off x="14782800" y="134048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7" name="フローチャート : 判断 436"/>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77487</xdr:rowOff>
    </xdr:from>
    <xdr:ext cx="736600" cy="259045"/>
    <xdr:sp macro="" textlink="">
      <xdr:nvSpPr>
        <xdr:cNvPr id="438" name="テキスト ボックス 437"/>
        <xdr:cNvSpPr txBox="1"/>
      </xdr:nvSpPr>
      <xdr:spPr>
        <a:xfrm>
          <a:off x="15290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107950</xdr:rowOff>
    </xdr:from>
    <xdr:to>
      <xdr:col>21</xdr:col>
      <xdr:colOff>361950</xdr:colOff>
      <xdr:row>78</xdr:row>
      <xdr:rowOff>31750</xdr:rowOff>
    </xdr:to>
    <xdr:cxnSp macro="">
      <xdr:nvCxnSpPr>
        <xdr:cNvPr id="439" name="直線コネクタ 438"/>
        <xdr:cNvCxnSpPr/>
      </xdr:nvCxnSpPr>
      <xdr:spPr>
        <a:xfrm>
          <a:off x="13893800" y="133096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0" name="フローチャート : 判断 439"/>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92727</xdr:rowOff>
    </xdr:from>
    <xdr:ext cx="762000" cy="259045"/>
    <xdr:sp macro="" textlink="">
      <xdr:nvSpPr>
        <xdr:cNvPr id="441" name="テキスト ボックス 440"/>
        <xdr:cNvSpPr txBox="1"/>
      </xdr:nvSpPr>
      <xdr:spPr>
        <a:xfrm>
          <a:off x="14401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107950</xdr:rowOff>
    </xdr:from>
    <xdr:to>
      <xdr:col>20</xdr:col>
      <xdr:colOff>158750</xdr:colOff>
      <xdr:row>77</xdr:row>
      <xdr:rowOff>115570</xdr:rowOff>
    </xdr:to>
    <xdr:cxnSp macro="">
      <xdr:nvCxnSpPr>
        <xdr:cNvPr id="442" name="直線コネクタ 441"/>
        <xdr:cNvCxnSpPr/>
      </xdr:nvCxnSpPr>
      <xdr:spPr>
        <a:xfrm flipV="1">
          <a:off x="13004800" y="13309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3" name="フローチャート : 判断 442"/>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50817</xdr:rowOff>
    </xdr:from>
    <xdr:ext cx="762000" cy="259045"/>
    <xdr:sp macro="" textlink="">
      <xdr:nvSpPr>
        <xdr:cNvPr id="444" name="テキスト ボックス 443"/>
        <xdr:cNvSpPr txBox="1"/>
      </xdr:nvSpPr>
      <xdr:spPr>
        <a:xfrm>
          <a:off x="13512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5" name="フローチャート : 判断 444"/>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46" name="テキスト ボックス 445"/>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45720</xdr:rowOff>
    </xdr:from>
    <xdr:to>
      <xdr:col>24</xdr:col>
      <xdr:colOff>82550</xdr:colOff>
      <xdr:row>78</xdr:row>
      <xdr:rowOff>147320</xdr:rowOff>
    </xdr:to>
    <xdr:sp macro="" textlink="">
      <xdr:nvSpPr>
        <xdr:cNvPr id="452" name="円/楕円 451"/>
        <xdr:cNvSpPr/>
      </xdr:nvSpPr>
      <xdr:spPr>
        <a:xfrm>
          <a:off x="164592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17797</xdr:rowOff>
    </xdr:from>
    <xdr:ext cx="762000" cy="259045"/>
    <xdr:sp macro="" textlink="">
      <xdr:nvSpPr>
        <xdr:cNvPr id="453" name="公債費以外該当値テキスト"/>
        <xdr:cNvSpPr txBox="1"/>
      </xdr:nvSpPr>
      <xdr:spPr>
        <a:xfrm>
          <a:off x="165989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7620</xdr:rowOff>
    </xdr:from>
    <xdr:to>
      <xdr:col>22</xdr:col>
      <xdr:colOff>615950</xdr:colOff>
      <xdr:row>78</xdr:row>
      <xdr:rowOff>109220</xdr:rowOff>
    </xdr:to>
    <xdr:sp macro="" textlink="">
      <xdr:nvSpPr>
        <xdr:cNvPr id="454" name="円/楕円 453"/>
        <xdr:cNvSpPr/>
      </xdr:nvSpPr>
      <xdr:spPr>
        <a:xfrm>
          <a:off x="15621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93997</xdr:rowOff>
    </xdr:from>
    <xdr:ext cx="736600" cy="259045"/>
    <xdr:sp macro="" textlink="">
      <xdr:nvSpPr>
        <xdr:cNvPr id="455" name="テキスト ボックス 454"/>
        <xdr:cNvSpPr txBox="1"/>
      </xdr:nvSpPr>
      <xdr:spPr>
        <a:xfrm>
          <a:off x="15290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152400</xdr:rowOff>
    </xdr:from>
    <xdr:to>
      <xdr:col>21</xdr:col>
      <xdr:colOff>412750</xdr:colOff>
      <xdr:row>78</xdr:row>
      <xdr:rowOff>82550</xdr:rowOff>
    </xdr:to>
    <xdr:sp macro="" textlink="">
      <xdr:nvSpPr>
        <xdr:cNvPr id="456" name="円/楕円 455"/>
        <xdr:cNvSpPr/>
      </xdr:nvSpPr>
      <xdr:spPr>
        <a:xfrm>
          <a:off x="14732000" y="1335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67327</xdr:rowOff>
    </xdr:from>
    <xdr:ext cx="762000" cy="259045"/>
    <xdr:sp macro="" textlink="">
      <xdr:nvSpPr>
        <xdr:cNvPr id="457" name="テキスト ボックス 456"/>
        <xdr:cNvSpPr txBox="1"/>
      </xdr:nvSpPr>
      <xdr:spPr>
        <a:xfrm>
          <a:off x="14401800" y="1344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57150</xdr:rowOff>
    </xdr:from>
    <xdr:to>
      <xdr:col>20</xdr:col>
      <xdr:colOff>209550</xdr:colOff>
      <xdr:row>77</xdr:row>
      <xdr:rowOff>158750</xdr:rowOff>
    </xdr:to>
    <xdr:sp macro="" textlink="">
      <xdr:nvSpPr>
        <xdr:cNvPr id="458" name="円/楕円 457"/>
        <xdr:cNvSpPr/>
      </xdr:nvSpPr>
      <xdr:spPr>
        <a:xfrm>
          <a:off x="138430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143527</xdr:rowOff>
    </xdr:from>
    <xdr:ext cx="762000" cy="259045"/>
    <xdr:sp macro="" textlink="">
      <xdr:nvSpPr>
        <xdr:cNvPr id="459" name="テキスト ボックス 458"/>
        <xdr:cNvSpPr txBox="1"/>
      </xdr:nvSpPr>
      <xdr:spPr>
        <a:xfrm>
          <a:off x="13512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64770</xdr:rowOff>
    </xdr:from>
    <xdr:to>
      <xdr:col>19</xdr:col>
      <xdr:colOff>6350</xdr:colOff>
      <xdr:row>77</xdr:row>
      <xdr:rowOff>166370</xdr:rowOff>
    </xdr:to>
    <xdr:sp macro="" textlink="">
      <xdr:nvSpPr>
        <xdr:cNvPr id="460" name="円/楕円 459"/>
        <xdr:cNvSpPr/>
      </xdr:nvSpPr>
      <xdr:spPr>
        <a:xfrm>
          <a:off x="12954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151147</xdr:rowOff>
    </xdr:from>
    <xdr:ext cx="762000" cy="259045"/>
    <xdr:sp macro="" textlink="">
      <xdr:nvSpPr>
        <xdr:cNvPr id="461" name="テキスト ボックス 460"/>
        <xdr:cNvSpPr txBox="1"/>
      </xdr:nvSpPr>
      <xdr:spPr>
        <a:xfrm>
          <a:off x="12623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兵庫県加西市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128576</xdr:rowOff>
    </xdr:from>
    <xdr:to>
      <xdr:col>4</xdr:col>
      <xdr:colOff>1117600</xdr:colOff>
      <xdr:row>18</xdr:row>
      <xdr:rowOff>60868</xdr:rowOff>
    </xdr:to>
    <xdr:cxnSp macro="">
      <xdr:nvCxnSpPr>
        <xdr:cNvPr id="54" name="直線コネクタ 53"/>
        <xdr:cNvCxnSpPr/>
      </xdr:nvCxnSpPr>
      <xdr:spPr bwMode="auto">
        <a:xfrm flipV="1">
          <a:off x="5003800" y="3090851"/>
          <a:ext cx="647700" cy="1037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60413</xdr:rowOff>
    </xdr:from>
    <xdr:ext cx="762000" cy="259045"/>
    <xdr:sp macro="" textlink="">
      <xdr:nvSpPr>
        <xdr:cNvPr id="55" name="人口1人当たり決算額の推移平均値テキスト130"/>
        <xdr:cNvSpPr txBox="1"/>
      </xdr:nvSpPr>
      <xdr:spPr>
        <a:xfrm>
          <a:off x="5740400" y="2679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4561</xdr:rowOff>
    </xdr:from>
    <xdr:to>
      <xdr:col>4</xdr:col>
      <xdr:colOff>469900</xdr:colOff>
      <xdr:row>18</xdr:row>
      <xdr:rowOff>60868</xdr:rowOff>
    </xdr:to>
    <xdr:cxnSp macro="">
      <xdr:nvCxnSpPr>
        <xdr:cNvPr id="57" name="直線コネクタ 56"/>
        <xdr:cNvCxnSpPr/>
      </xdr:nvCxnSpPr>
      <xdr:spPr bwMode="auto">
        <a:xfrm>
          <a:off x="4305300" y="3138286"/>
          <a:ext cx="698500" cy="56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22818</xdr:rowOff>
    </xdr:from>
    <xdr:ext cx="736600" cy="259045"/>
    <xdr:sp macro="" textlink="">
      <xdr:nvSpPr>
        <xdr:cNvPr id="59" name="テキスト ボックス 58"/>
        <xdr:cNvSpPr txBox="1"/>
      </xdr:nvSpPr>
      <xdr:spPr>
        <a:xfrm>
          <a:off x="4622800" y="2642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112332</xdr:rowOff>
    </xdr:from>
    <xdr:to>
      <xdr:col>3</xdr:col>
      <xdr:colOff>904875</xdr:colOff>
      <xdr:row>18</xdr:row>
      <xdr:rowOff>4561</xdr:rowOff>
    </xdr:to>
    <xdr:cxnSp macro="">
      <xdr:nvCxnSpPr>
        <xdr:cNvPr id="60" name="直線コネクタ 59"/>
        <xdr:cNvCxnSpPr/>
      </xdr:nvCxnSpPr>
      <xdr:spPr bwMode="auto">
        <a:xfrm>
          <a:off x="3606800" y="3074607"/>
          <a:ext cx="698500" cy="636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161264</xdr:rowOff>
    </xdr:from>
    <xdr:ext cx="762000" cy="259045"/>
    <xdr:sp macro="" textlink="">
      <xdr:nvSpPr>
        <xdr:cNvPr id="62" name="テキスト ボックス 61"/>
        <xdr:cNvSpPr txBox="1"/>
      </xdr:nvSpPr>
      <xdr:spPr>
        <a:xfrm>
          <a:off x="3924300" y="2609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112332</xdr:rowOff>
    </xdr:from>
    <xdr:to>
      <xdr:col>3</xdr:col>
      <xdr:colOff>206375</xdr:colOff>
      <xdr:row>17</xdr:row>
      <xdr:rowOff>146336</xdr:rowOff>
    </xdr:to>
    <xdr:cxnSp macro="">
      <xdr:nvCxnSpPr>
        <xdr:cNvPr id="63" name="直線コネクタ 62"/>
        <xdr:cNvCxnSpPr/>
      </xdr:nvCxnSpPr>
      <xdr:spPr bwMode="auto">
        <a:xfrm flipV="1">
          <a:off x="2908300" y="3074607"/>
          <a:ext cx="698500" cy="340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131618</xdr:rowOff>
    </xdr:from>
    <xdr:ext cx="762000" cy="259045"/>
    <xdr:sp macro="" textlink="">
      <xdr:nvSpPr>
        <xdr:cNvPr id="65" name="テキスト ボックス 64"/>
        <xdr:cNvSpPr txBox="1"/>
      </xdr:nvSpPr>
      <xdr:spPr>
        <a:xfrm>
          <a:off x="3225800" y="2579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6010</xdr:rowOff>
    </xdr:from>
    <xdr:to>
      <xdr:col>2</xdr:col>
      <xdr:colOff>692150</xdr:colOff>
      <xdr:row>16</xdr:row>
      <xdr:rowOff>107610</xdr:rowOff>
    </xdr:to>
    <xdr:sp macro="" textlink="">
      <xdr:nvSpPr>
        <xdr:cNvPr id="66" name="フローチャート : 判断 65"/>
        <xdr:cNvSpPr/>
      </xdr:nvSpPr>
      <xdr:spPr bwMode="auto">
        <a:xfrm>
          <a:off x="2857500" y="27968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117787</xdr:rowOff>
    </xdr:from>
    <xdr:ext cx="762000" cy="259045"/>
    <xdr:sp macro="" textlink="">
      <xdr:nvSpPr>
        <xdr:cNvPr id="67" name="テキスト ボックス 66"/>
        <xdr:cNvSpPr txBox="1"/>
      </xdr:nvSpPr>
      <xdr:spPr>
        <a:xfrm>
          <a:off x="2527300" y="2565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77776</xdr:rowOff>
    </xdr:from>
    <xdr:to>
      <xdr:col>5</xdr:col>
      <xdr:colOff>34925</xdr:colOff>
      <xdr:row>18</xdr:row>
      <xdr:rowOff>7926</xdr:rowOff>
    </xdr:to>
    <xdr:sp macro="" textlink="">
      <xdr:nvSpPr>
        <xdr:cNvPr id="73" name="円/楕円 72"/>
        <xdr:cNvSpPr/>
      </xdr:nvSpPr>
      <xdr:spPr bwMode="auto">
        <a:xfrm>
          <a:off x="5600700" y="30400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49853</xdr:rowOff>
    </xdr:from>
    <xdr:ext cx="762000" cy="259045"/>
    <xdr:sp macro="" textlink="">
      <xdr:nvSpPr>
        <xdr:cNvPr id="74" name="人口1人当たり決算額の推移該当値テキスト130"/>
        <xdr:cNvSpPr txBox="1"/>
      </xdr:nvSpPr>
      <xdr:spPr>
        <a:xfrm>
          <a:off x="5740400" y="3012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79,223</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10068</xdr:rowOff>
    </xdr:from>
    <xdr:to>
      <xdr:col>4</xdr:col>
      <xdr:colOff>520700</xdr:colOff>
      <xdr:row>18</xdr:row>
      <xdr:rowOff>111668</xdr:rowOff>
    </xdr:to>
    <xdr:sp macro="" textlink="">
      <xdr:nvSpPr>
        <xdr:cNvPr id="75" name="円/楕円 74"/>
        <xdr:cNvSpPr/>
      </xdr:nvSpPr>
      <xdr:spPr bwMode="auto">
        <a:xfrm>
          <a:off x="4953000" y="3143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96445</xdr:rowOff>
    </xdr:from>
    <xdr:ext cx="736600" cy="259045"/>
    <xdr:sp macro="" textlink="">
      <xdr:nvSpPr>
        <xdr:cNvPr id="76" name="テキスト ボックス 75"/>
        <xdr:cNvSpPr txBox="1"/>
      </xdr:nvSpPr>
      <xdr:spPr>
        <a:xfrm>
          <a:off x="4622800" y="3230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71,962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125211</xdr:rowOff>
    </xdr:from>
    <xdr:to>
      <xdr:col>3</xdr:col>
      <xdr:colOff>955675</xdr:colOff>
      <xdr:row>18</xdr:row>
      <xdr:rowOff>55361</xdr:rowOff>
    </xdr:to>
    <xdr:sp macro="" textlink="">
      <xdr:nvSpPr>
        <xdr:cNvPr id="77" name="円/楕円 76"/>
        <xdr:cNvSpPr/>
      </xdr:nvSpPr>
      <xdr:spPr bwMode="auto">
        <a:xfrm>
          <a:off x="4254500" y="30874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40138</xdr:rowOff>
    </xdr:from>
    <xdr:ext cx="762000" cy="259045"/>
    <xdr:sp macro="" textlink="">
      <xdr:nvSpPr>
        <xdr:cNvPr id="78" name="テキスト ボックス 77"/>
        <xdr:cNvSpPr txBox="1"/>
      </xdr:nvSpPr>
      <xdr:spPr>
        <a:xfrm>
          <a:off x="3924300" y="317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75,903</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61532</xdr:rowOff>
    </xdr:from>
    <xdr:to>
      <xdr:col>3</xdr:col>
      <xdr:colOff>257175</xdr:colOff>
      <xdr:row>17</xdr:row>
      <xdr:rowOff>163132</xdr:rowOff>
    </xdr:to>
    <xdr:sp macro="" textlink="">
      <xdr:nvSpPr>
        <xdr:cNvPr id="79" name="円/楕円 78"/>
        <xdr:cNvSpPr/>
      </xdr:nvSpPr>
      <xdr:spPr bwMode="auto">
        <a:xfrm>
          <a:off x="3556000" y="30238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147909</xdr:rowOff>
    </xdr:from>
    <xdr:ext cx="762000" cy="259045"/>
    <xdr:sp macro="" textlink="">
      <xdr:nvSpPr>
        <xdr:cNvPr id="80" name="テキスト ボックス 79"/>
        <xdr:cNvSpPr txBox="1"/>
      </xdr:nvSpPr>
      <xdr:spPr>
        <a:xfrm>
          <a:off x="3225800" y="3110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80,360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95536</xdr:rowOff>
    </xdr:from>
    <xdr:to>
      <xdr:col>2</xdr:col>
      <xdr:colOff>692150</xdr:colOff>
      <xdr:row>18</xdr:row>
      <xdr:rowOff>25686</xdr:rowOff>
    </xdr:to>
    <xdr:sp macro="" textlink="">
      <xdr:nvSpPr>
        <xdr:cNvPr id="81" name="円/楕円 80"/>
        <xdr:cNvSpPr/>
      </xdr:nvSpPr>
      <xdr:spPr bwMode="auto">
        <a:xfrm>
          <a:off x="2857500" y="30578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10463</xdr:rowOff>
    </xdr:from>
    <xdr:ext cx="762000" cy="259045"/>
    <xdr:sp macro="" textlink="">
      <xdr:nvSpPr>
        <xdr:cNvPr id="82" name="テキスト ボックス 81"/>
        <xdr:cNvSpPr txBox="1"/>
      </xdr:nvSpPr>
      <xdr:spPr>
        <a:xfrm>
          <a:off x="2527300" y="3144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77,980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9" name="テキスト ボックス 98"/>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101" name="テキスト ボックス 100"/>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3" name="テキスト ボックス 102"/>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5" name="テキスト ボックス 104"/>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7" name="テキスト ボックス 106"/>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9" name="テキスト ボックス 108"/>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11" name="テキスト ボックス 11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220694</xdr:rowOff>
    </xdr:from>
    <xdr:to>
      <xdr:col>4</xdr:col>
      <xdr:colOff>1117600</xdr:colOff>
      <xdr:row>38</xdr:row>
      <xdr:rowOff>161976</xdr:rowOff>
    </xdr:to>
    <xdr:cxnSp macro="">
      <xdr:nvCxnSpPr>
        <xdr:cNvPr id="113" name="直線コネクタ 112"/>
        <xdr:cNvCxnSpPr/>
      </xdr:nvCxnSpPr>
      <xdr:spPr bwMode="auto">
        <a:xfrm flipV="1">
          <a:off x="5651500" y="6145244"/>
          <a:ext cx="0" cy="1484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134053</xdr:rowOff>
    </xdr:from>
    <xdr:ext cx="762000" cy="259045"/>
    <xdr:sp macro="" textlink="">
      <xdr:nvSpPr>
        <xdr:cNvPr id="114" name="人口1人当たり決算額の推移最小値テキスト445"/>
        <xdr:cNvSpPr txBox="1"/>
      </xdr:nvSpPr>
      <xdr:spPr>
        <a:xfrm>
          <a:off x="5740400" y="760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161976</xdr:rowOff>
    </xdr:from>
    <xdr:to>
      <xdr:col>5</xdr:col>
      <xdr:colOff>73025</xdr:colOff>
      <xdr:row>38</xdr:row>
      <xdr:rowOff>161976</xdr:rowOff>
    </xdr:to>
    <xdr:cxnSp macro="">
      <xdr:nvCxnSpPr>
        <xdr:cNvPr id="115" name="直線コネクタ 114"/>
        <xdr:cNvCxnSpPr/>
      </xdr:nvCxnSpPr>
      <xdr:spPr bwMode="auto">
        <a:xfrm>
          <a:off x="5562600" y="76295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135621</xdr:rowOff>
    </xdr:from>
    <xdr:ext cx="762000" cy="259045"/>
    <xdr:sp macro="" textlink="">
      <xdr:nvSpPr>
        <xdr:cNvPr id="116" name="人口1人当たり決算額の推移最大値テキスト445"/>
        <xdr:cNvSpPr txBox="1"/>
      </xdr:nvSpPr>
      <xdr:spPr>
        <a:xfrm>
          <a:off x="5740400" y="588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33</xdr:row>
      <xdr:rowOff>220694</xdr:rowOff>
    </xdr:from>
    <xdr:to>
      <xdr:col>5</xdr:col>
      <xdr:colOff>73025</xdr:colOff>
      <xdr:row>33</xdr:row>
      <xdr:rowOff>220694</xdr:rowOff>
    </xdr:to>
    <xdr:cxnSp macro="">
      <xdr:nvCxnSpPr>
        <xdr:cNvPr id="117" name="直線コネクタ 116"/>
        <xdr:cNvCxnSpPr/>
      </xdr:nvCxnSpPr>
      <xdr:spPr bwMode="auto">
        <a:xfrm>
          <a:off x="5562600" y="614524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177716</xdr:rowOff>
    </xdr:from>
    <xdr:to>
      <xdr:col>4</xdr:col>
      <xdr:colOff>1117600</xdr:colOff>
      <xdr:row>35</xdr:row>
      <xdr:rowOff>275198</xdr:rowOff>
    </xdr:to>
    <xdr:cxnSp macro="">
      <xdr:nvCxnSpPr>
        <xdr:cNvPr id="118" name="直線コネクタ 117"/>
        <xdr:cNvCxnSpPr/>
      </xdr:nvCxnSpPr>
      <xdr:spPr bwMode="auto">
        <a:xfrm>
          <a:off x="5003800" y="6788066"/>
          <a:ext cx="647700" cy="974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16897</xdr:rowOff>
    </xdr:from>
    <xdr:ext cx="762000" cy="259045"/>
    <xdr:sp macro="" textlink="">
      <xdr:nvSpPr>
        <xdr:cNvPr id="119" name="人口1人当たり決算額の推移平均値テキスト445"/>
        <xdr:cNvSpPr txBox="1"/>
      </xdr:nvSpPr>
      <xdr:spPr>
        <a:xfrm>
          <a:off x="5740400" y="66272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171820</xdr:rowOff>
    </xdr:from>
    <xdr:to>
      <xdr:col>5</xdr:col>
      <xdr:colOff>34925</xdr:colOff>
      <xdr:row>35</xdr:row>
      <xdr:rowOff>273420</xdr:rowOff>
    </xdr:to>
    <xdr:sp macro="" textlink="">
      <xdr:nvSpPr>
        <xdr:cNvPr id="120" name="フローチャート : 判断 119"/>
        <xdr:cNvSpPr/>
      </xdr:nvSpPr>
      <xdr:spPr bwMode="auto">
        <a:xfrm>
          <a:off x="5600700" y="67821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17729</xdr:rowOff>
    </xdr:from>
    <xdr:to>
      <xdr:col>4</xdr:col>
      <xdr:colOff>469900</xdr:colOff>
      <xdr:row>35</xdr:row>
      <xdr:rowOff>177716</xdr:rowOff>
    </xdr:to>
    <xdr:cxnSp macro="">
      <xdr:nvCxnSpPr>
        <xdr:cNvPr id="121" name="直線コネクタ 120"/>
        <xdr:cNvCxnSpPr/>
      </xdr:nvCxnSpPr>
      <xdr:spPr bwMode="auto">
        <a:xfrm>
          <a:off x="4305300" y="6628079"/>
          <a:ext cx="698500" cy="1599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73228</xdr:rowOff>
    </xdr:from>
    <xdr:to>
      <xdr:col>4</xdr:col>
      <xdr:colOff>520700</xdr:colOff>
      <xdr:row>35</xdr:row>
      <xdr:rowOff>174828</xdr:rowOff>
    </xdr:to>
    <xdr:sp macro="" textlink="">
      <xdr:nvSpPr>
        <xdr:cNvPr id="122" name="フローチャート : 判断 121"/>
        <xdr:cNvSpPr/>
      </xdr:nvSpPr>
      <xdr:spPr bwMode="auto">
        <a:xfrm>
          <a:off x="49530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185005</xdr:rowOff>
    </xdr:from>
    <xdr:ext cx="736600" cy="259045"/>
    <xdr:sp macro="" textlink="">
      <xdr:nvSpPr>
        <xdr:cNvPr id="123" name="テキスト ボックス 122"/>
        <xdr:cNvSpPr txBox="1"/>
      </xdr:nvSpPr>
      <xdr:spPr>
        <a:xfrm>
          <a:off x="4622800" y="6452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250313</xdr:rowOff>
    </xdr:from>
    <xdr:to>
      <xdr:col>3</xdr:col>
      <xdr:colOff>904875</xdr:colOff>
      <xdr:row>35</xdr:row>
      <xdr:rowOff>17729</xdr:rowOff>
    </xdr:to>
    <xdr:cxnSp macro="">
      <xdr:nvCxnSpPr>
        <xdr:cNvPr id="124" name="直線コネクタ 123"/>
        <xdr:cNvCxnSpPr/>
      </xdr:nvCxnSpPr>
      <xdr:spPr bwMode="auto">
        <a:xfrm>
          <a:off x="3606800" y="6517763"/>
          <a:ext cx="698500" cy="110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325145</xdr:rowOff>
    </xdr:from>
    <xdr:to>
      <xdr:col>3</xdr:col>
      <xdr:colOff>955675</xdr:colOff>
      <xdr:row>35</xdr:row>
      <xdr:rowOff>83845</xdr:rowOff>
    </xdr:to>
    <xdr:sp macro="" textlink="">
      <xdr:nvSpPr>
        <xdr:cNvPr id="125" name="フローチャート : 判断 124"/>
        <xdr:cNvSpPr/>
      </xdr:nvSpPr>
      <xdr:spPr bwMode="auto">
        <a:xfrm>
          <a:off x="42545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68622</xdr:rowOff>
    </xdr:from>
    <xdr:ext cx="762000" cy="259045"/>
    <xdr:sp macro="" textlink="">
      <xdr:nvSpPr>
        <xdr:cNvPr id="126" name="テキスト ボックス 125"/>
        <xdr:cNvSpPr txBox="1"/>
      </xdr:nvSpPr>
      <xdr:spPr>
        <a:xfrm>
          <a:off x="3924300" y="667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188102</xdr:rowOff>
    </xdr:from>
    <xdr:to>
      <xdr:col>3</xdr:col>
      <xdr:colOff>206375</xdr:colOff>
      <xdr:row>34</xdr:row>
      <xdr:rowOff>250313</xdr:rowOff>
    </xdr:to>
    <xdr:cxnSp macro="">
      <xdr:nvCxnSpPr>
        <xdr:cNvPr id="127" name="直線コネクタ 126"/>
        <xdr:cNvCxnSpPr/>
      </xdr:nvCxnSpPr>
      <xdr:spPr bwMode="auto">
        <a:xfrm>
          <a:off x="2908300" y="6455552"/>
          <a:ext cx="698500" cy="622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227435</xdr:rowOff>
    </xdr:from>
    <xdr:to>
      <xdr:col>3</xdr:col>
      <xdr:colOff>257175</xdr:colOff>
      <xdr:row>34</xdr:row>
      <xdr:rowOff>329036</xdr:rowOff>
    </xdr:to>
    <xdr:sp macro="" textlink="">
      <xdr:nvSpPr>
        <xdr:cNvPr id="128" name="フローチャート : 判断 127"/>
        <xdr:cNvSpPr/>
      </xdr:nvSpPr>
      <xdr:spPr bwMode="auto">
        <a:xfrm>
          <a:off x="35560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313812</xdr:rowOff>
    </xdr:from>
    <xdr:ext cx="762000" cy="259045"/>
    <xdr:sp macro="" textlink="">
      <xdr:nvSpPr>
        <xdr:cNvPr id="129" name="テキスト ボックス 128"/>
        <xdr:cNvSpPr txBox="1"/>
      </xdr:nvSpPr>
      <xdr:spPr>
        <a:xfrm>
          <a:off x="32258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112972</xdr:rowOff>
    </xdr:from>
    <xdr:to>
      <xdr:col>2</xdr:col>
      <xdr:colOff>692150</xdr:colOff>
      <xdr:row>34</xdr:row>
      <xdr:rowOff>214572</xdr:rowOff>
    </xdr:to>
    <xdr:sp macro="" textlink="">
      <xdr:nvSpPr>
        <xdr:cNvPr id="130" name="フローチャート : 判断 129"/>
        <xdr:cNvSpPr/>
      </xdr:nvSpPr>
      <xdr:spPr bwMode="auto">
        <a:xfrm>
          <a:off x="2857500" y="6380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224749</xdr:rowOff>
    </xdr:from>
    <xdr:ext cx="762000" cy="259045"/>
    <xdr:sp macro="" textlink="">
      <xdr:nvSpPr>
        <xdr:cNvPr id="131" name="テキスト ボックス 130"/>
        <xdr:cNvSpPr txBox="1"/>
      </xdr:nvSpPr>
      <xdr:spPr>
        <a:xfrm>
          <a:off x="2527300" y="6149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224398</xdr:rowOff>
    </xdr:from>
    <xdr:to>
      <xdr:col>5</xdr:col>
      <xdr:colOff>34925</xdr:colOff>
      <xdr:row>35</xdr:row>
      <xdr:rowOff>325998</xdr:rowOff>
    </xdr:to>
    <xdr:sp macro="" textlink="">
      <xdr:nvSpPr>
        <xdr:cNvPr id="137" name="円/楕円 136"/>
        <xdr:cNvSpPr/>
      </xdr:nvSpPr>
      <xdr:spPr bwMode="auto">
        <a:xfrm>
          <a:off x="5600700" y="68347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196475</xdr:rowOff>
    </xdr:from>
    <xdr:ext cx="762000" cy="259045"/>
    <xdr:sp macro="" textlink="">
      <xdr:nvSpPr>
        <xdr:cNvPr id="138" name="人口1人当たり決算額の推移該当値テキスト445"/>
        <xdr:cNvSpPr txBox="1"/>
      </xdr:nvSpPr>
      <xdr:spPr>
        <a:xfrm>
          <a:off x="5740400" y="680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22,212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126916</xdr:rowOff>
    </xdr:from>
    <xdr:to>
      <xdr:col>4</xdr:col>
      <xdr:colOff>520700</xdr:colOff>
      <xdr:row>35</xdr:row>
      <xdr:rowOff>228516</xdr:rowOff>
    </xdr:to>
    <xdr:sp macro="" textlink="">
      <xdr:nvSpPr>
        <xdr:cNvPr id="139" name="円/楕円 138"/>
        <xdr:cNvSpPr/>
      </xdr:nvSpPr>
      <xdr:spPr bwMode="auto">
        <a:xfrm>
          <a:off x="4953000" y="67372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213293</xdr:rowOff>
    </xdr:from>
    <xdr:ext cx="736600" cy="259045"/>
    <xdr:sp macro="" textlink="">
      <xdr:nvSpPr>
        <xdr:cNvPr id="140" name="テキスト ボックス 139"/>
        <xdr:cNvSpPr txBox="1"/>
      </xdr:nvSpPr>
      <xdr:spPr>
        <a:xfrm>
          <a:off x="4622800" y="6823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25,197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309829</xdr:rowOff>
    </xdr:from>
    <xdr:to>
      <xdr:col>3</xdr:col>
      <xdr:colOff>955675</xdr:colOff>
      <xdr:row>35</xdr:row>
      <xdr:rowOff>68529</xdr:rowOff>
    </xdr:to>
    <xdr:sp macro="" textlink="">
      <xdr:nvSpPr>
        <xdr:cNvPr id="141" name="円/楕円 140"/>
        <xdr:cNvSpPr/>
      </xdr:nvSpPr>
      <xdr:spPr bwMode="auto">
        <a:xfrm>
          <a:off x="4254500" y="6577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78706</xdr:rowOff>
    </xdr:from>
    <xdr:ext cx="762000" cy="259045"/>
    <xdr:sp macro="" textlink="">
      <xdr:nvSpPr>
        <xdr:cNvPr id="142" name="テキスト ボックス 141"/>
        <xdr:cNvSpPr txBox="1"/>
      </xdr:nvSpPr>
      <xdr:spPr>
        <a:xfrm>
          <a:off x="3924300" y="6346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30,096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199513</xdr:rowOff>
    </xdr:from>
    <xdr:to>
      <xdr:col>3</xdr:col>
      <xdr:colOff>257175</xdr:colOff>
      <xdr:row>34</xdr:row>
      <xdr:rowOff>301113</xdr:rowOff>
    </xdr:to>
    <xdr:sp macro="" textlink="">
      <xdr:nvSpPr>
        <xdr:cNvPr id="143" name="円/楕円 142"/>
        <xdr:cNvSpPr/>
      </xdr:nvSpPr>
      <xdr:spPr bwMode="auto">
        <a:xfrm>
          <a:off x="3556000" y="64669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311290</xdr:rowOff>
    </xdr:from>
    <xdr:ext cx="762000" cy="259045"/>
    <xdr:sp macro="" textlink="">
      <xdr:nvSpPr>
        <xdr:cNvPr id="144" name="テキスト ボックス 143"/>
        <xdr:cNvSpPr txBox="1"/>
      </xdr:nvSpPr>
      <xdr:spPr>
        <a:xfrm>
          <a:off x="3225800" y="6235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33,474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137302</xdr:rowOff>
    </xdr:from>
    <xdr:to>
      <xdr:col>2</xdr:col>
      <xdr:colOff>692150</xdr:colOff>
      <xdr:row>34</xdr:row>
      <xdr:rowOff>238902</xdr:rowOff>
    </xdr:to>
    <xdr:sp macro="" textlink="">
      <xdr:nvSpPr>
        <xdr:cNvPr id="145" name="円/楕円 144"/>
        <xdr:cNvSpPr/>
      </xdr:nvSpPr>
      <xdr:spPr bwMode="auto">
        <a:xfrm>
          <a:off x="2857500" y="6404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223679</xdr:rowOff>
    </xdr:from>
    <xdr:ext cx="762000" cy="259045"/>
    <xdr:sp macro="" textlink="">
      <xdr:nvSpPr>
        <xdr:cNvPr id="146" name="テキスト ボックス 145"/>
        <xdr:cNvSpPr txBox="1"/>
      </xdr:nvSpPr>
      <xdr:spPr>
        <a:xfrm>
          <a:off x="2527300" y="6491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35,379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は財源不足を補うため、６年ぶりに１億８千万円の財政調整基金を繰り入れることで、実質収支額の黒字を確保しています。これは、歳入では普通交付税及び臨時財政対策債等の減少、歳出では高齢化の進展に伴う介護特別会計・後期高齢者医療特別会計繰出金、先送りされていた道路修繕事業、施設改修にかかる北はりま消防組合負担金等の増加によるものです。</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今後は、老朽施設にかかる耐震化事業等の大規模事業も予定されているため、財源不足補填や緊急事業に対応すべく、標準財政規模比</a:t>
          </a:r>
          <a:r>
            <a:rPr kumimoji="1" lang="en-US" altLang="ja-JP" sz="1200">
              <a:latin typeface="ＭＳ ゴシック" pitchFamily="49" charset="-128"/>
              <a:ea typeface="ＭＳ ゴシック" pitchFamily="49" charset="-128"/>
            </a:rPr>
            <a:t>20</a:t>
          </a:r>
          <a:r>
            <a:rPr kumimoji="1" lang="ja-JP" altLang="en-US" sz="1200">
              <a:latin typeface="ＭＳ ゴシック" pitchFamily="49" charset="-128"/>
              <a:ea typeface="ＭＳ ゴシック" pitchFamily="49" charset="-128"/>
            </a:rPr>
            <a:t>％程度の財政調整基金残高の確保に努めます。</a:t>
          </a:r>
          <a:endParaRPr kumimoji="1" lang="en-US" altLang="ja-JP" sz="12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年度以降、全会計連結ベースにおいて、実質収支の黒字が続いています。とりわけ水道事業会計では、毎年堅実に</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億円以上の資金剰余額を生み出しています。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下水道事業については、下水道整備にかかる企業債償還金が依然として大きな負担となっており、汚水処理原価が使用料単価の２倍以上であるため、水洗化のより一層の促進や適正な維持管理、施設統廃合による経費の節減、資本費平準化債の活用を図りながら、経営健全化に努め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病院事業については、診療報酬の確実な確保や病床稼働率の向上、常勤医師の確保などにより経営の健全化を図るとともに、地方公営企業法の全部適用の利点を最大限に活かして病院運営を一層弾力的に行い、市内唯一の急性期病院として質の高い医療サービスの提供に努め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国民健康保険特別会計などの特別会計においても、各会計の事業計画に基づき、持続可能な保険給付サービスが実施・提供できるように、収支バランスのとれた事業運営を維持します。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ほとんどの項目で、元利償還金等が減少しており、実質公債費比率の分子は、ここ５年間で</a:t>
          </a:r>
          <a:r>
            <a:rPr kumimoji="1" lang="en-US" altLang="ja-JP" sz="1400">
              <a:latin typeface="ＭＳ ゴシック" pitchFamily="49" charset="-128"/>
              <a:ea typeface="ＭＳ ゴシック" pitchFamily="49" charset="-128"/>
            </a:rPr>
            <a:t>645</a:t>
          </a:r>
          <a:r>
            <a:rPr kumimoji="1" lang="ja-JP" altLang="en-US" sz="1400">
              <a:latin typeface="ＭＳ ゴシック" pitchFamily="49" charset="-128"/>
              <a:ea typeface="ＭＳ ゴシック" pitchFamily="49" charset="-128"/>
            </a:rPr>
            <a:t>百万円減少しています。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この主な要因は、平成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年度において公的資金補償金免除繰上償還制度の活用により、高金利債を低金利債へ借り換えたことや平成</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年度に策定した財政再建推進計画やこれを継承した行財政改革推進プランにより投資的経費に充当する地方債の発行に上限枠を設けてきたことです。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今後も引き続き当該プランに基づき、新規の地方債の発行を抑制し、当該比率の更なる改善を目指していきます。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兵庫県加西市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将来負担比率の分子はここ５年間で、</a:t>
          </a:r>
          <a:r>
            <a:rPr kumimoji="1" lang="en-US" altLang="ja-JP" sz="1300">
              <a:latin typeface="ＭＳ ゴシック" pitchFamily="49" charset="-128"/>
              <a:ea typeface="ＭＳ ゴシック" pitchFamily="49" charset="-128"/>
            </a:rPr>
            <a:t>5,390</a:t>
          </a:r>
          <a:r>
            <a:rPr kumimoji="1" lang="ja-JP" altLang="en-US" sz="1300">
              <a:latin typeface="ＭＳ ゴシック" pitchFamily="49" charset="-128"/>
              <a:ea typeface="ＭＳ ゴシック" pitchFamily="49" charset="-128"/>
            </a:rPr>
            <a:t>百万円減少し、概ね半減しています。これは、下水道事業債などの「公営企業債等繰入見込額」が</a:t>
          </a:r>
          <a:r>
            <a:rPr kumimoji="1" lang="en-US" altLang="ja-JP" sz="1300">
              <a:latin typeface="ＭＳ ゴシック" pitchFamily="49" charset="-128"/>
              <a:ea typeface="ＭＳ ゴシック" pitchFamily="49" charset="-128"/>
            </a:rPr>
            <a:t>5,090</a:t>
          </a:r>
          <a:r>
            <a:rPr kumimoji="1" lang="ja-JP" altLang="en-US" sz="1300">
              <a:latin typeface="ＭＳ ゴシック" pitchFamily="49" charset="-128"/>
              <a:ea typeface="ＭＳ ゴシック" pitchFamily="49" charset="-128"/>
            </a:rPr>
            <a:t>百万円、土地開発公社先行取得用地費や国営加古川西部土地改良事業負担金などの「債務負担行為に基づく支出予定額額」が</a:t>
          </a:r>
          <a:r>
            <a:rPr kumimoji="1" lang="en-US" altLang="ja-JP" sz="1300">
              <a:latin typeface="ＭＳ ゴシック" pitchFamily="49" charset="-128"/>
              <a:ea typeface="ＭＳ ゴシック" pitchFamily="49" charset="-128"/>
            </a:rPr>
            <a:t>3,079</a:t>
          </a:r>
          <a:r>
            <a:rPr kumimoji="1" lang="ja-JP" altLang="en-US" sz="1300">
              <a:latin typeface="ＭＳ ゴシック" pitchFamily="49" charset="-128"/>
              <a:ea typeface="ＭＳ ゴシック" pitchFamily="49" charset="-128"/>
            </a:rPr>
            <a:t>百万円減少していることによるものです。</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他方、「一般会計等に係る地方債の現在高」は、平成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年度以降、土地開発公社の解散や国の緊急経済対策による教育施設環境整備事業、学校等老朽施設の耐震化事業等の推進により増加傾向にあります。</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今後は、昨年末に見直しを行った「行財政改革プラン」に基づき、投資的事業に充当する地方債の発行に一定の上限額を設け抑制しながら、当該比率の改善を図ります。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18620846</v>
      </c>
      <c r="BO4" s="379"/>
      <c r="BP4" s="379"/>
      <c r="BQ4" s="379"/>
      <c r="BR4" s="379"/>
      <c r="BS4" s="379"/>
      <c r="BT4" s="379"/>
      <c r="BU4" s="380"/>
      <c r="BV4" s="378">
        <v>23096045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v>
      </c>
      <c r="CU4" s="556"/>
      <c r="CV4" s="556"/>
      <c r="CW4" s="556"/>
      <c r="CX4" s="556"/>
      <c r="CY4" s="556"/>
      <c r="CZ4" s="556"/>
      <c r="DA4" s="557"/>
      <c r="DB4" s="555">
        <v>2.2999999999999998</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18431908</v>
      </c>
      <c r="BO5" s="384"/>
      <c r="BP5" s="384"/>
      <c r="BQ5" s="384"/>
      <c r="BR5" s="384"/>
      <c r="BS5" s="384"/>
      <c r="BT5" s="384"/>
      <c r="BU5" s="385"/>
      <c r="BV5" s="383">
        <v>22796238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89.9</v>
      </c>
      <c r="CU5" s="354"/>
      <c r="CV5" s="354"/>
      <c r="CW5" s="354"/>
      <c r="CX5" s="354"/>
      <c r="CY5" s="354"/>
      <c r="CZ5" s="354"/>
      <c r="DA5" s="355"/>
      <c r="DB5" s="353">
        <v>88.5</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188938</v>
      </c>
      <c r="BO6" s="384"/>
      <c r="BP6" s="384"/>
      <c r="BQ6" s="384"/>
      <c r="BR6" s="384"/>
      <c r="BS6" s="384"/>
      <c r="BT6" s="384"/>
      <c r="BU6" s="385"/>
      <c r="BV6" s="383">
        <v>299807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97.6</v>
      </c>
      <c r="CU6" s="530"/>
      <c r="CV6" s="530"/>
      <c r="CW6" s="530"/>
      <c r="CX6" s="530"/>
      <c r="CY6" s="530"/>
      <c r="CZ6" s="530"/>
      <c r="DA6" s="531"/>
      <c r="DB6" s="529">
        <v>96.4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69060</v>
      </c>
      <c r="BO7" s="384"/>
      <c r="BP7" s="384"/>
      <c r="BQ7" s="384"/>
      <c r="BR7" s="384"/>
      <c r="BS7" s="384"/>
      <c r="BT7" s="384"/>
      <c r="BU7" s="385"/>
      <c r="BV7" s="383">
        <v>33287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11639651</v>
      </c>
      <c r="CU7" s="384"/>
      <c r="CV7" s="384"/>
      <c r="CW7" s="384"/>
      <c r="CX7" s="384"/>
      <c r="CY7" s="384"/>
      <c r="CZ7" s="384"/>
      <c r="DA7" s="385"/>
      <c r="DB7" s="383">
        <v>11765749</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119878</v>
      </c>
      <c r="BO8" s="384"/>
      <c r="BP8" s="384"/>
      <c r="BQ8" s="384"/>
      <c r="BR8" s="384"/>
      <c r="BS8" s="384"/>
      <c r="BT8" s="384"/>
      <c r="BU8" s="385"/>
      <c r="BV8" s="383">
        <v>266520</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0.62</v>
      </c>
      <c r="CU8" s="493"/>
      <c r="CV8" s="493"/>
      <c r="CW8" s="493"/>
      <c r="CX8" s="493"/>
      <c r="CY8" s="493"/>
      <c r="CZ8" s="493"/>
      <c r="DA8" s="494"/>
      <c r="DB8" s="492">
        <v>0.61</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47993</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-146642</v>
      </c>
      <c r="BO9" s="384"/>
      <c r="BP9" s="384"/>
      <c r="BQ9" s="384"/>
      <c r="BR9" s="384"/>
      <c r="BS9" s="384"/>
      <c r="BT9" s="384"/>
      <c r="BU9" s="385"/>
      <c r="BV9" s="383">
        <v>66064</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13.1</v>
      </c>
      <c r="CU9" s="354"/>
      <c r="CV9" s="354"/>
      <c r="CW9" s="354"/>
      <c r="CX9" s="354"/>
      <c r="CY9" s="354"/>
      <c r="CZ9" s="354"/>
      <c r="DA9" s="355"/>
      <c r="DB9" s="353">
        <v>10.8</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49396</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108236</v>
      </c>
      <c r="BO10" s="384"/>
      <c r="BP10" s="384"/>
      <c r="BQ10" s="384"/>
      <c r="BR10" s="384"/>
      <c r="BS10" s="384"/>
      <c r="BT10" s="384"/>
      <c r="BU10" s="385"/>
      <c r="BV10" s="383">
        <v>76161</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45842</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180000</v>
      </c>
      <c r="BO12" s="384"/>
      <c r="BP12" s="384"/>
      <c r="BQ12" s="384"/>
      <c r="BR12" s="384"/>
      <c r="BS12" s="384"/>
      <c r="BT12" s="384"/>
      <c r="BU12" s="385"/>
      <c r="BV12" s="383">
        <v>2000</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45072</v>
      </c>
      <c r="S13" s="485"/>
      <c r="T13" s="485"/>
      <c r="U13" s="485"/>
      <c r="V13" s="486"/>
      <c r="W13" s="472" t="s">
        <v>122</v>
      </c>
      <c r="X13" s="396"/>
      <c r="Y13" s="396"/>
      <c r="Z13" s="396"/>
      <c r="AA13" s="396"/>
      <c r="AB13" s="397"/>
      <c r="AC13" s="359">
        <v>702</v>
      </c>
      <c r="AD13" s="360"/>
      <c r="AE13" s="360"/>
      <c r="AF13" s="360"/>
      <c r="AG13" s="361"/>
      <c r="AH13" s="359">
        <v>1149</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-218406</v>
      </c>
      <c r="BO13" s="384"/>
      <c r="BP13" s="384"/>
      <c r="BQ13" s="384"/>
      <c r="BR13" s="384"/>
      <c r="BS13" s="384"/>
      <c r="BT13" s="384"/>
      <c r="BU13" s="385"/>
      <c r="BV13" s="383">
        <v>140225</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12.4</v>
      </c>
      <c r="CU13" s="354"/>
      <c r="CV13" s="354"/>
      <c r="CW13" s="354"/>
      <c r="CX13" s="354"/>
      <c r="CY13" s="354"/>
      <c r="CZ13" s="354"/>
      <c r="DA13" s="355"/>
      <c r="DB13" s="353">
        <v>14.2</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46386</v>
      </c>
      <c r="S14" s="485"/>
      <c r="T14" s="485"/>
      <c r="U14" s="485"/>
      <c r="V14" s="486"/>
      <c r="W14" s="487"/>
      <c r="X14" s="399"/>
      <c r="Y14" s="399"/>
      <c r="Z14" s="399"/>
      <c r="AA14" s="399"/>
      <c r="AB14" s="400"/>
      <c r="AC14" s="477">
        <v>3.4</v>
      </c>
      <c r="AD14" s="478"/>
      <c r="AE14" s="478"/>
      <c r="AF14" s="478"/>
      <c r="AG14" s="479"/>
      <c r="AH14" s="477">
        <v>4.8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66.5</v>
      </c>
      <c r="CU14" s="456"/>
      <c r="CV14" s="456"/>
      <c r="CW14" s="456"/>
      <c r="CX14" s="456"/>
      <c r="CY14" s="456"/>
      <c r="CZ14" s="456"/>
      <c r="DA14" s="457"/>
      <c r="DB14" s="488">
        <v>74.5</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45638</v>
      </c>
      <c r="S15" s="485"/>
      <c r="T15" s="485"/>
      <c r="U15" s="485"/>
      <c r="V15" s="486"/>
      <c r="W15" s="472" t="s">
        <v>129</v>
      </c>
      <c r="X15" s="396"/>
      <c r="Y15" s="396"/>
      <c r="Z15" s="396"/>
      <c r="AA15" s="396"/>
      <c r="AB15" s="397"/>
      <c r="AC15" s="359">
        <v>8693</v>
      </c>
      <c r="AD15" s="360"/>
      <c r="AE15" s="360"/>
      <c r="AF15" s="360"/>
      <c r="AG15" s="361"/>
      <c r="AH15" s="359">
        <v>10558</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5677181</v>
      </c>
      <c r="BO15" s="379"/>
      <c r="BP15" s="379"/>
      <c r="BQ15" s="379"/>
      <c r="BR15" s="379"/>
      <c r="BS15" s="379"/>
      <c r="BT15" s="379"/>
      <c r="BU15" s="380"/>
      <c r="BV15" s="378">
        <v>5613397</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41.8</v>
      </c>
      <c r="AD16" s="478"/>
      <c r="AE16" s="478"/>
      <c r="AF16" s="478"/>
      <c r="AG16" s="479"/>
      <c r="AH16" s="477">
        <v>44.2</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9034064</v>
      </c>
      <c r="BO16" s="384"/>
      <c r="BP16" s="384"/>
      <c r="BQ16" s="384"/>
      <c r="BR16" s="384"/>
      <c r="BS16" s="384"/>
      <c r="BT16" s="384"/>
      <c r="BU16" s="385"/>
      <c r="BV16" s="383">
        <v>9113620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11379</v>
      </c>
      <c r="AD17" s="360"/>
      <c r="AE17" s="360"/>
      <c r="AF17" s="360"/>
      <c r="AG17" s="361"/>
      <c r="AH17" s="359">
        <v>12004</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7333813</v>
      </c>
      <c r="BO17" s="384"/>
      <c r="BP17" s="384"/>
      <c r="BQ17" s="384"/>
      <c r="BR17" s="384"/>
      <c r="BS17" s="384"/>
      <c r="BT17" s="384"/>
      <c r="BU17" s="385"/>
      <c r="BV17" s="383">
        <v>7289558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150.97999999999999</v>
      </c>
      <c r="M18" s="448"/>
      <c r="N18" s="448"/>
      <c r="O18" s="448"/>
      <c r="P18" s="448"/>
      <c r="Q18" s="448"/>
      <c r="R18" s="449"/>
      <c r="S18" s="449"/>
      <c r="T18" s="449"/>
      <c r="U18" s="449"/>
      <c r="V18" s="450"/>
      <c r="W18" s="464"/>
      <c r="X18" s="465"/>
      <c r="Y18" s="465"/>
      <c r="Z18" s="465"/>
      <c r="AA18" s="465"/>
      <c r="AB18" s="473"/>
      <c r="AC18" s="347">
        <v>54.8</v>
      </c>
      <c r="AD18" s="348"/>
      <c r="AE18" s="348"/>
      <c r="AF18" s="348"/>
      <c r="AG18" s="451"/>
      <c r="AH18" s="347">
        <v>50.2</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10642941</v>
      </c>
      <c r="BO18" s="384"/>
      <c r="BP18" s="384"/>
      <c r="BQ18" s="384"/>
      <c r="BR18" s="384"/>
      <c r="BS18" s="384"/>
      <c r="BT18" s="384"/>
      <c r="BU18" s="385"/>
      <c r="BV18" s="383">
        <v>10617333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318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13210506</v>
      </c>
      <c r="BO19" s="384"/>
      <c r="BP19" s="384"/>
      <c r="BQ19" s="384"/>
      <c r="BR19" s="384"/>
      <c r="BS19" s="384"/>
      <c r="BT19" s="384"/>
      <c r="BU19" s="385"/>
      <c r="BV19" s="383">
        <v>15912008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15188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17237667</v>
      </c>
      <c r="BO23" s="384"/>
      <c r="BP23" s="384"/>
      <c r="BQ23" s="384"/>
      <c r="BR23" s="384"/>
      <c r="BS23" s="384"/>
      <c r="BT23" s="384"/>
      <c r="BU23" s="385"/>
      <c r="BV23" s="383">
        <v>16978323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6580</v>
      </c>
      <c r="R24" s="360"/>
      <c r="S24" s="360"/>
      <c r="T24" s="360"/>
      <c r="U24" s="360"/>
      <c r="V24" s="361"/>
      <c r="W24" s="425"/>
      <c r="X24" s="416"/>
      <c r="Y24" s="417"/>
      <c r="Z24" s="356" t="s">
        <v>152</v>
      </c>
      <c r="AA24" s="357"/>
      <c r="AB24" s="357"/>
      <c r="AC24" s="357"/>
      <c r="AD24" s="357"/>
      <c r="AE24" s="357"/>
      <c r="AF24" s="357"/>
      <c r="AG24" s="358"/>
      <c r="AH24" s="359">
        <v>245</v>
      </c>
      <c r="AI24" s="360"/>
      <c r="AJ24" s="360"/>
      <c r="AK24" s="360"/>
      <c r="AL24" s="361"/>
      <c r="AM24" s="359">
        <v>822465</v>
      </c>
      <c r="AN24" s="360"/>
      <c r="AO24" s="360"/>
      <c r="AP24" s="360"/>
      <c r="AQ24" s="360"/>
      <c r="AR24" s="361"/>
      <c r="AS24" s="359">
        <v>3357</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15009784</v>
      </c>
      <c r="BO24" s="384"/>
      <c r="BP24" s="384"/>
      <c r="BQ24" s="384"/>
      <c r="BR24" s="384"/>
      <c r="BS24" s="384"/>
      <c r="BT24" s="384"/>
      <c r="BU24" s="385"/>
      <c r="BV24" s="383">
        <v>14296239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t="s">
        <v>120</v>
      </c>
      <c r="M25" s="360"/>
      <c r="N25" s="360"/>
      <c r="O25" s="360"/>
      <c r="P25" s="361"/>
      <c r="Q25" s="359" t="s">
        <v>120</v>
      </c>
      <c r="R25" s="360"/>
      <c r="S25" s="360"/>
      <c r="T25" s="360"/>
      <c r="U25" s="360"/>
      <c r="V25" s="361"/>
      <c r="W25" s="425"/>
      <c r="X25" s="416"/>
      <c r="Y25" s="417"/>
      <c r="Z25" s="356" t="s">
        <v>155</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1891534</v>
      </c>
      <c r="BO25" s="379"/>
      <c r="BP25" s="379"/>
      <c r="BQ25" s="379"/>
      <c r="BR25" s="379"/>
      <c r="BS25" s="379"/>
      <c r="BT25" s="379"/>
      <c r="BU25" s="380"/>
      <c r="BV25" s="378">
        <v>1766392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5729</v>
      </c>
      <c r="R26" s="360"/>
      <c r="S26" s="360"/>
      <c r="T26" s="360"/>
      <c r="U26" s="360"/>
      <c r="V26" s="361"/>
      <c r="W26" s="425"/>
      <c r="X26" s="416"/>
      <c r="Y26" s="417"/>
      <c r="Z26" s="356" t="s">
        <v>158</v>
      </c>
      <c r="AA26" s="438"/>
      <c r="AB26" s="438"/>
      <c r="AC26" s="438"/>
      <c r="AD26" s="438"/>
      <c r="AE26" s="438"/>
      <c r="AF26" s="438"/>
      <c r="AG26" s="439"/>
      <c r="AH26" s="359">
        <v>32</v>
      </c>
      <c r="AI26" s="360"/>
      <c r="AJ26" s="360"/>
      <c r="AK26" s="360"/>
      <c r="AL26" s="361"/>
      <c r="AM26" s="359">
        <v>113216</v>
      </c>
      <c r="AN26" s="360"/>
      <c r="AO26" s="360"/>
      <c r="AP26" s="360"/>
      <c r="AQ26" s="360"/>
      <c r="AR26" s="361"/>
      <c r="AS26" s="359">
        <v>3538</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4750</v>
      </c>
      <c r="R27" s="360"/>
      <c r="S27" s="360"/>
      <c r="T27" s="360"/>
      <c r="U27" s="360"/>
      <c r="V27" s="361"/>
      <c r="W27" s="425"/>
      <c r="X27" s="416"/>
      <c r="Y27" s="417"/>
      <c r="Z27" s="356" t="s">
        <v>161</v>
      </c>
      <c r="AA27" s="357"/>
      <c r="AB27" s="357"/>
      <c r="AC27" s="357"/>
      <c r="AD27" s="357"/>
      <c r="AE27" s="357"/>
      <c r="AF27" s="357"/>
      <c r="AG27" s="358"/>
      <c r="AH27" s="359">
        <v>35</v>
      </c>
      <c r="AI27" s="360"/>
      <c r="AJ27" s="360"/>
      <c r="AK27" s="360"/>
      <c r="AL27" s="361"/>
      <c r="AM27" s="359">
        <v>110929</v>
      </c>
      <c r="AN27" s="360"/>
      <c r="AO27" s="360"/>
      <c r="AP27" s="360"/>
      <c r="AQ27" s="360"/>
      <c r="AR27" s="361"/>
      <c r="AS27" s="359">
        <v>3169</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4000</v>
      </c>
      <c r="R28" s="360"/>
      <c r="S28" s="360"/>
      <c r="T28" s="360"/>
      <c r="U28" s="360"/>
      <c r="V28" s="361"/>
      <c r="W28" s="425"/>
      <c r="X28" s="416"/>
      <c r="Y28" s="417"/>
      <c r="Z28" s="356" t="s">
        <v>164</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2163688</v>
      </c>
      <c r="BO28" s="379"/>
      <c r="BP28" s="379"/>
      <c r="BQ28" s="379"/>
      <c r="BR28" s="379"/>
      <c r="BS28" s="379"/>
      <c r="BT28" s="379"/>
      <c r="BU28" s="380"/>
      <c r="BV28" s="378">
        <v>2235452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13</v>
      </c>
      <c r="M29" s="360"/>
      <c r="N29" s="360"/>
      <c r="O29" s="360"/>
      <c r="P29" s="361"/>
      <c r="Q29" s="359">
        <v>3690</v>
      </c>
      <c r="R29" s="360"/>
      <c r="S29" s="360"/>
      <c r="T29" s="360"/>
      <c r="U29" s="360"/>
      <c r="V29" s="361"/>
      <c r="W29" s="426"/>
      <c r="X29" s="427"/>
      <c r="Y29" s="428"/>
      <c r="Z29" s="356" t="s">
        <v>168</v>
      </c>
      <c r="AA29" s="357"/>
      <c r="AB29" s="357"/>
      <c r="AC29" s="357"/>
      <c r="AD29" s="357"/>
      <c r="AE29" s="357"/>
      <c r="AF29" s="357"/>
      <c r="AG29" s="358"/>
      <c r="AH29" s="359">
        <v>280</v>
      </c>
      <c r="AI29" s="360"/>
      <c r="AJ29" s="360"/>
      <c r="AK29" s="360"/>
      <c r="AL29" s="361"/>
      <c r="AM29" s="359">
        <v>933394</v>
      </c>
      <c r="AN29" s="360"/>
      <c r="AO29" s="360"/>
      <c r="AP29" s="360"/>
      <c r="AQ29" s="360"/>
      <c r="AR29" s="361"/>
      <c r="AS29" s="359">
        <v>3334</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457282</v>
      </c>
      <c r="BO29" s="384"/>
      <c r="BP29" s="384"/>
      <c r="BQ29" s="384"/>
      <c r="BR29" s="384"/>
      <c r="BS29" s="384"/>
      <c r="BT29" s="384"/>
      <c r="BU29" s="385"/>
      <c r="BV29" s="383">
        <v>456825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99.5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784291</v>
      </c>
      <c r="BO30" s="387"/>
      <c r="BP30" s="387"/>
      <c r="BQ30" s="387"/>
      <c r="BR30" s="387"/>
      <c r="BS30" s="387"/>
      <c r="BT30" s="387"/>
      <c r="BU30" s="388"/>
      <c r="BV30" s="386">
        <v>828860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下水道事業会計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IF('各会計、関係団体の財政状況及び健全化判断比率'!B35="","",'各会計、関係団体の財政状況及び健全化判断比率'!B35)</f>
        <v>宅地造成事業特別会計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播磨内陸医務事業組合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株式会社加西北条都市開発</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公園墓地整備事業特別会計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北播磨こども発達支援センター事務組合わかあゆ園</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北条鉄道株式会社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8</v>
      </c>
      <c r="AN36" s="343"/>
      <c r="AO36" s="342" t="str">
        <f>IF('各会計、関係団体の財政状況及び健全化判断比率'!B33="","",'各会計、関係団体の財政状況及び健全化判断比率'!B33)</f>
        <v>病院事業会計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北はりま消防組合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f t="shared" si="0"/>
        <v>9</v>
      </c>
      <c r="AN37" s="343"/>
      <c r="AO37" s="342" t="str">
        <f>IF('各会計、関係団体の財政状況及び健全化判断比率'!B34="","",'各会計、関係団体の財政状況及び健全化判断比率'!B34)</f>
        <v>農業共済事業会計</v>
      </c>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兵庫県後期高齢者医療広域連合（一般会計）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兵庫県後期高齢者医療広域連合（特別会計）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兵庫県市町村退職手当組合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市川町外三ヶ市町共有財産事務組合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小野加東加西環境施設事務組合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33" zoomScale="75" zoomScaleNormal="75" zoomScaleSheetLayoutView="100" workbookViewId="0">
      <selection activeCell="S46" sqref="S4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513</v>
      </c>
      <c r="J40" s="79" t="s">
        <v>514</v>
      </c>
      <c r="K40" s="79" t="s">
        <v>515</v>
      </c>
      <c r="L40" s="79" t="s">
        <v>516</v>
      </c>
      <c r="M40" s="80" t="s">
        <v>517</v>
      </c>
    </row>
    <row r="41" spans="2:13" ht="27.75" customHeight="1">
      <c r="B41" s="1181" t="s">
        <v>23</v>
      </c>
      <c r="C41" s="1182"/>
      <c r="D41" s="81"/>
      <c r="E41" s="1183" t="s">
        <v>24</v>
      </c>
      <c r="F41" s="1183"/>
      <c r="G41" s="1183"/>
      <c r="H41" s="1184"/>
      <c r="I41" s="82">
        <v>14778</v>
      </c>
      <c r="J41" s="83">
        <v>14136</v>
      </c>
      <c r="K41" s="83">
        <v>13821</v>
      </c>
      <c r="L41" s="83">
        <v>16978</v>
      </c>
      <c r="M41" s="84">
        <v>17238</v>
      </c>
    </row>
    <row r="42" spans="2:13" ht="27.75" customHeight="1">
      <c r="B42" s="1171"/>
      <c r="C42" s="1172"/>
      <c r="D42" s="85"/>
      <c r="E42" s="1175" t="s">
        <v>25</v>
      </c>
      <c r="F42" s="1175"/>
      <c r="G42" s="1175"/>
      <c r="H42" s="1176"/>
      <c r="I42" s="86">
        <v>3154</v>
      </c>
      <c r="J42" s="87">
        <v>2841</v>
      </c>
      <c r="K42" s="87">
        <v>2413</v>
      </c>
      <c r="L42" s="87">
        <v>215</v>
      </c>
      <c r="M42" s="88">
        <v>75</v>
      </c>
    </row>
    <row r="43" spans="2:13" ht="27.75" customHeight="1">
      <c r="B43" s="1171"/>
      <c r="C43" s="1172"/>
      <c r="D43" s="85"/>
      <c r="E43" s="1175" t="s">
        <v>26</v>
      </c>
      <c r="F43" s="1175"/>
      <c r="G43" s="1175"/>
      <c r="H43" s="1176"/>
      <c r="I43" s="86">
        <v>20884</v>
      </c>
      <c r="J43" s="87">
        <v>20049</v>
      </c>
      <c r="K43" s="87">
        <v>18629</v>
      </c>
      <c r="L43" s="87">
        <v>17161</v>
      </c>
      <c r="M43" s="88">
        <v>15794</v>
      </c>
    </row>
    <row r="44" spans="2:13" ht="27.75" customHeight="1">
      <c r="B44" s="1171"/>
      <c r="C44" s="1172"/>
      <c r="D44" s="85"/>
      <c r="E44" s="1175" t="s">
        <v>27</v>
      </c>
      <c r="F44" s="1175"/>
      <c r="G44" s="1175"/>
      <c r="H44" s="1176"/>
      <c r="I44" s="86" t="s">
        <v>475</v>
      </c>
      <c r="J44" s="87">
        <v>50</v>
      </c>
      <c r="K44" s="87">
        <v>60</v>
      </c>
      <c r="L44" s="87">
        <v>165</v>
      </c>
      <c r="M44" s="88">
        <v>178</v>
      </c>
    </row>
    <row r="45" spans="2:13" ht="27.75" customHeight="1">
      <c r="B45" s="1171"/>
      <c r="C45" s="1172"/>
      <c r="D45" s="85"/>
      <c r="E45" s="1175" t="s">
        <v>28</v>
      </c>
      <c r="F45" s="1175"/>
      <c r="G45" s="1175"/>
      <c r="H45" s="1176"/>
      <c r="I45" s="86">
        <v>2888</v>
      </c>
      <c r="J45" s="87">
        <v>2827</v>
      </c>
      <c r="K45" s="87">
        <v>2702</v>
      </c>
      <c r="L45" s="87">
        <v>2217</v>
      </c>
      <c r="M45" s="88">
        <v>1741</v>
      </c>
    </row>
    <row r="46" spans="2:13" ht="27.75" customHeight="1">
      <c r="B46" s="1171"/>
      <c r="C46" s="1172"/>
      <c r="D46" s="85"/>
      <c r="E46" s="1175" t="s">
        <v>29</v>
      </c>
      <c r="F46" s="1175"/>
      <c r="G46" s="1175"/>
      <c r="H46" s="1176"/>
      <c r="I46" s="86" t="s">
        <v>475</v>
      </c>
      <c r="J46" s="87" t="s">
        <v>475</v>
      </c>
      <c r="K46" s="87" t="s">
        <v>475</v>
      </c>
      <c r="L46" s="87" t="s">
        <v>475</v>
      </c>
      <c r="M46" s="88" t="s">
        <v>475</v>
      </c>
    </row>
    <row r="47" spans="2:13" ht="27.75" customHeight="1">
      <c r="B47" s="1171"/>
      <c r="C47" s="1172"/>
      <c r="D47" s="85"/>
      <c r="E47" s="1175" t="s">
        <v>30</v>
      </c>
      <c r="F47" s="1175"/>
      <c r="G47" s="1175"/>
      <c r="H47" s="1176"/>
      <c r="I47" s="86" t="s">
        <v>475</v>
      </c>
      <c r="J47" s="87" t="s">
        <v>475</v>
      </c>
      <c r="K47" s="87" t="s">
        <v>475</v>
      </c>
      <c r="L47" s="87" t="s">
        <v>475</v>
      </c>
      <c r="M47" s="88" t="s">
        <v>475</v>
      </c>
    </row>
    <row r="48" spans="2:13" ht="27.75" customHeight="1">
      <c r="B48" s="1173"/>
      <c r="C48" s="1174"/>
      <c r="D48" s="85"/>
      <c r="E48" s="1175" t="s">
        <v>31</v>
      </c>
      <c r="F48" s="1175"/>
      <c r="G48" s="1175"/>
      <c r="H48" s="1176"/>
      <c r="I48" s="86" t="s">
        <v>475</v>
      </c>
      <c r="J48" s="87" t="s">
        <v>475</v>
      </c>
      <c r="K48" s="87" t="s">
        <v>475</v>
      </c>
      <c r="L48" s="87" t="s">
        <v>475</v>
      </c>
      <c r="M48" s="88" t="s">
        <v>475</v>
      </c>
    </row>
    <row r="49" spans="2:13" ht="27.75" customHeight="1">
      <c r="B49" s="1169" t="s">
        <v>32</v>
      </c>
      <c r="C49" s="1170"/>
      <c r="D49" s="89"/>
      <c r="E49" s="1175" t="s">
        <v>33</v>
      </c>
      <c r="F49" s="1175"/>
      <c r="G49" s="1175"/>
      <c r="H49" s="1176"/>
      <c r="I49" s="86">
        <v>3175</v>
      </c>
      <c r="J49" s="87">
        <v>3539</v>
      </c>
      <c r="K49" s="87">
        <v>3667</v>
      </c>
      <c r="L49" s="87">
        <v>3726</v>
      </c>
      <c r="M49" s="88">
        <v>3587</v>
      </c>
    </row>
    <row r="50" spans="2:13" ht="27.75" customHeight="1">
      <c r="B50" s="1171"/>
      <c r="C50" s="1172"/>
      <c r="D50" s="85"/>
      <c r="E50" s="1175" t="s">
        <v>34</v>
      </c>
      <c r="F50" s="1175"/>
      <c r="G50" s="1175"/>
      <c r="H50" s="1176"/>
      <c r="I50" s="86">
        <v>2441</v>
      </c>
      <c r="J50" s="87">
        <v>2397</v>
      </c>
      <c r="K50" s="87">
        <v>2245</v>
      </c>
      <c r="L50" s="87">
        <v>2080</v>
      </c>
      <c r="M50" s="88">
        <v>1995</v>
      </c>
    </row>
    <row r="51" spans="2:13" ht="27.75" customHeight="1">
      <c r="B51" s="1173"/>
      <c r="C51" s="1174"/>
      <c r="D51" s="85"/>
      <c r="E51" s="1175" t="s">
        <v>35</v>
      </c>
      <c r="F51" s="1175"/>
      <c r="G51" s="1175"/>
      <c r="H51" s="1176"/>
      <c r="I51" s="86">
        <v>24373</v>
      </c>
      <c r="J51" s="87">
        <v>23932</v>
      </c>
      <c r="K51" s="87">
        <v>24136</v>
      </c>
      <c r="L51" s="87">
        <v>23735</v>
      </c>
      <c r="M51" s="88">
        <v>23119</v>
      </c>
    </row>
    <row r="52" spans="2:13" ht="27.75" customHeight="1" thickBot="1">
      <c r="B52" s="1177" t="s">
        <v>36</v>
      </c>
      <c r="C52" s="1178"/>
      <c r="D52" s="90"/>
      <c r="E52" s="1179" t="s">
        <v>37</v>
      </c>
      <c r="F52" s="1179"/>
      <c r="G52" s="1179"/>
      <c r="H52" s="1180"/>
      <c r="I52" s="91">
        <v>11715</v>
      </c>
      <c r="J52" s="92">
        <v>10034</v>
      </c>
      <c r="K52" s="92">
        <v>7576</v>
      </c>
      <c r="L52" s="92">
        <v>7195</v>
      </c>
      <c r="M52" s="93">
        <v>6325</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512</v>
      </c>
      <c r="G2" s="111"/>
      <c r="H2" s="112"/>
    </row>
    <row r="3" spans="1:8">
      <c r="A3" s="108" t="s">
        <v>505</v>
      </c>
      <c r="B3" s="113"/>
      <c r="C3" s="114"/>
      <c r="D3" s="115">
        <v>26644</v>
      </c>
      <c r="E3" s="116"/>
      <c r="F3" s="117">
        <v>86381</v>
      </c>
      <c r="G3" s="118"/>
      <c r="H3" s="119"/>
    </row>
    <row r="4" spans="1:8">
      <c r="A4" s="120"/>
      <c r="B4" s="121"/>
      <c r="C4" s="122"/>
      <c r="D4" s="123">
        <v>15570</v>
      </c>
      <c r="E4" s="124"/>
      <c r="F4" s="125">
        <v>41242</v>
      </c>
      <c r="G4" s="126"/>
      <c r="H4" s="127"/>
    </row>
    <row r="5" spans="1:8">
      <c r="A5" s="108" t="s">
        <v>507</v>
      </c>
      <c r="B5" s="113"/>
      <c r="C5" s="114"/>
      <c r="D5" s="115">
        <v>27800</v>
      </c>
      <c r="E5" s="116"/>
      <c r="F5" s="117">
        <v>67088</v>
      </c>
      <c r="G5" s="118"/>
      <c r="H5" s="119"/>
    </row>
    <row r="6" spans="1:8">
      <c r="A6" s="120"/>
      <c r="B6" s="121"/>
      <c r="C6" s="122"/>
      <c r="D6" s="123">
        <v>11444</v>
      </c>
      <c r="E6" s="124"/>
      <c r="F6" s="125">
        <v>37146</v>
      </c>
      <c r="G6" s="126"/>
      <c r="H6" s="127"/>
    </row>
    <row r="7" spans="1:8">
      <c r="A7" s="108" t="s">
        <v>508</v>
      </c>
      <c r="B7" s="113"/>
      <c r="C7" s="114"/>
      <c r="D7" s="115">
        <v>27672</v>
      </c>
      <c r="E7" s="116"/>
      <c r="F7" s="117">
        <v>70489</v>
      </c>
      <c r="G7" s="118"/>
      <c r="H7" s="119"/>
    </row>
    <row r="8" spans="1:8">
      <c r="A8" s="120"/>
      <c r="B8" s="121"/>
      <c r="C8" s="122"/>
      <c r="D8" s="123">
        <v>22212</v>
      </c>
      <c r="E8" s="124"/>
      <c r="F8" s="125">
        <v>37817</v>
      </c>
      <c r="G8" s="126"/>
      <c r="H8" s="127"/>
    </row>
    <row r="9" spans="1:8">
      <c r="A9" s="108" t="s">
        <v>509</v>
      </c>
      <c r="B9" s="113"/>
      <c r="C9" s="114"/>
      <c r="D9" s="115">
        <v>118768</v>
      </c>
      <c r="E9" s="116"/>
      <c r="F9" s="117">
        <v>84389</v>
      </c>
      <c r="G9" s="118"/>
      <c r="H9" s="119"/>
    </row>
    <row r="10" spans="1:8">
      <c r="A10" s="120"/>
      <c r="B10" s="121"/>
      <c r="C10" s="122"/>
      <c r="D10" s="123">
        <v>63054</v>
      </c>
      <c r="E10" s="124"/>
      <c r="F10" s="125">
        <v>44339</v>
      </c>
      <c r="G10" s="126"/>
      <c r="H10" s="127"/>
    </row>
    <row r="11" spans="1:8">
      <c r="A11" s="108" t="s">
        <v>510</v>
      </c>
      <c r="B11" s="113"/>
      <c r="C11" s="114"/>
      <c r="D11" s="115">
        <v>46684</v>
      </c>
      <c r="E11" s="116"/>
      <c r="F11" s="117">
        <v>83623</v>
      </c>
      <c r="G11" s="118"/>
      <c r="H11" s="119"/>
    </row>
    <row r="12" spans="1:8">
      <c r="A12" s="120"/>
      <c r="B12" s="121"/>
      <c r="C12" s="128"/>
      <c r="D12" s="123">
        <v>19277</v>
      </c>
      <c r="E12" s="124"/>
      <c r="F12" s="125">
        <v>48787</v>
      </c>
      <c r="G12" s="126"/>
      <c r="H12" s="127"/>
    </row>
    <row r="13" spans="1:8">
      <c r="A13" s="108"/>
      <c r="B13" s="113"/>
      <c r="C13" s="129"/>
      <c r="D13" s="130">
        <v>49514</v>
      </c>
      <c r="E13" s="131"/>
      <c r="F13" s="132">
        <v>78394</v>
      </c>
      <c r="G13" s="133"/>
      <c r="H13" s="119"/>
    </row>
    <row r="14" spans="1:8">
      <c r="A14" s="120"/>
      <c r="B14" s="121"/>
      <c r="C14" s="122"/>
      <c r="D14" s="123">
        <v>26311</v>
      </c>
      <c r="E14" s="124"/>
      <c r="F14" s="125">
        <v>41866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5.14</v>
      </c>
      <c r="C19" s="134">
        <f>ROUND(VALUE(SUBSTITUTE(実質収支比率等に係る経年分析!G$48,"▲","-")),2)</f>
        <v>4.8600000000000003</v>
      </c>
      <c r="D19" s="134">
        <f>ROUND(VALUE(SUBSTITUTE(実質収支比率等に係る経年分析!H$48,"▲","-")),2)</f>
        <v>1.7</v>
      </c>
      <c r="E19" s="134">
        <f>ROUND(VALUE(SUBSTITUTE(実質収支比率等に係る経年分析!I$48,"▲","-")),2)</f>
        <v>2.27</v>
      </c>
      <c r="F19" s="134">
        <f>ROUND(VALUE(SUBSTITUTE(実質収支比率等に係る経年分析!J$48,"▲","-")),2)</f>
        <v>1.03</v>
      </c>
    </row>
    <row r="20" spans="1:11">
      <c r="A20" s="134" t="s">
        <v>42</v>
      </c>
      <c r="B20" s="134">
        <f>ROUND(VALUE(SUBSTITUTE(実質収支比率等に係る経年分析!F$47,"▲","-")),2)</f>
        <v>11.71</v>
      </c>
      <c r="C20" s="134">
        <f>ROUND(VALUE(SUBSTITUTE(実質収支比率等に係る経年分析!G$47,"▲","-")),2)</f>
        <v>16.05</v>
      </c>
      <c r="D20" s="134">
        <f>ROUND(VALUE(SUBSTITUTE(実質収支比率等に係る経年分析!H$47,"▲","-")),2)</f>
        <v>18.350000000000001</v>
      </c>
      <c r="E20" s="134">
        <f>ROUND(VALUE(SUBSTITUTE(実質収支比率等に係る経年分析!I$47,"▲","-")),2)</f>
        <v>19</v>
      </c>
      <c r="F20" s="134">
        <f>ROUND(VALUE(SUBSTITUTE(実質収支比率等に係る経年分析!J$47,"▲","-")),2)</f>
        <v>18.59</v>
      </c>
    </row>
    <row r="21" spans="1:11">
      <c r="A21" s="134" t="s">
        <v>43</v>
      </c>
      <c r="B21" s="134">
        <f>IF(ISNUMBER(VALUE(SUBSTITUTE(実質収支比率等に係る経年分析!F$49,"▲","-"))),ROUND(VALUE(SUBSTITUTE(実質収支比率等に係る経年分析!F$49,"▲","-")),2),NA())</f>
        <v>6.71</v>
      </c>
      <c r="C21" s="134">
        <f>IF(ISNUMBER(VALUE(SUBSTITUTE(実質収支比率等に係る経年分析!G$49,"▲","-"))),ROUND(VALUE(SUBSTITUTE(実質収支比率等に係る経年分析!G$49,"▲","-")),2),NA())</f>
        <v>3.97</v>
      </c>
      <c r="D21" s="134">
        <f>IF(ISNUMBER(VALUE(SUBSTITUTE(実質収支比率等に係る経年分析!H$49,"▲","-"))),ROUND(VALUE(SUBSTITUTE(実質収支比率等に係る経年分析!H$49,"▲","-")),2),NA())</f>
        <v>-0.85</v>
      </c>
      <c r="E21" s="134">
        <f>IF(ISNUMBER(VALUE(SUBSTITUTE(実質収支比率等に係る経年分析!I$49,"▲","-"))),ROUND(VALUE(SUBSTITUTE(実質収支比率等に係る経年分析!I$49,"▲","-")),2),NA())</f>
        <v>1.19</v>
      </c>
      <c r="F21" s="134">
        <f>IF(ISNUMBER(VALUE(SUBSTITUTE(実質収支比率等に係る経年分析!J$49,"▲","-"))),ROUND(VALUE(SUBSTITUTE(実質収支比率等に係る経年分析!J$49,"▲","-")),2),NA())</f>
        <v>-1.88</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0.09</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国民健康保険特別会計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0.55000000000000004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0.16</v>
      </c>
    </row>
    <row r="31" spans="1:11">
      <c r="A31" s="135" t="str">
        <f>IF(連結実質赤字比率に係る赤字・黒字の構成分析!C$39="",NA(),連結実質赤字比率に係る赤字・黒字の構成分析!C$39)</f>
        <v>公園墓地整備事業特別会計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4.8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4.4400000000000004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1.79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0.52</v>
      </c>
    </row>
    <row r="33" spans="1:16">
      <c r="A33" s="135" t="str">
        <f>IF(連結実質赤字比率に係る赤字・黒字の構成分析!C$37="",NA(),連結実質赤字比率に係る赤字・黒字の構成分析!C$37)</f>
        <v>農業共済事業会計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0.74</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4.4400000000000004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3.78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1.57</v>
      </c>
    </row>
    <row r="35" spans="1:16">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2.3199999999999998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3.58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9.4499999999999993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10.38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9.41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8.77</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2415</v>
      </c>
      <c r="E42" s="136"/>
      <c r="F42" s="136"/>
      <c r="G42" s="136">
        <f>'実質公債費比率（分子）の構造'!L$52</f>
        <v>2404</v>
      </c>
      <c r="H42" s="136"/>
      <c r="I42" s="136"/>
      <c r="J42" s="136">
        <f>'実質公債費比率（分子）の構造'!M$52</f>
        <v>2399</v>
      </c>
      <c r="K42" s="136"/>
      <c r="L42" s="136"/>
      <c r="M42" s="136">
        <f>'実質公債費比率（分子）の構造'!N$52</f>
        <v>2389</v>
      </c>
      <c r="N42" s="136"/>
      <c r="O42" s="136"/>
      <c r="P42" s="136">
        <f>'実質公債費比率（分子）の構造'!O$52</f>
        <v>2422</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314</v>
      </c>
      <c r="C44" s="136"/>
      <c r="D44" s="136"/>
      <c r="E44" s="136">
        <f>'実質公債費比率（分子）の構造'!L$50</f>
        <v>290</v>
      </c>
      <c r="F44" s="136"/>
      <c r="G44" s="136"/>
      <c r="H44" s="136">
        <f>'実質公債費比率（分子）の構造'!M$50</f>
        <v>230</v>
      </c>
      <c r="I44" s="136"/>
      <c r="J44" s="136"/>
      <c r="K44" s="136">
        <f>'実質公債費比率（分子）の構造'!N$50</f>
        <v>165</v>
      </c>
      <c r="L44" s="136"/>
      <c r="M44" s="136"/>
      <c r="N44" s="136">
        <f>'実質公債費比率（分子）の構造'!O$50</f>
        <v>104</v>
      </c>
      <c r="O44" s="136"/>
      <c r="P44" s="136"/>
    </row>
    <row r="45" spans="1:16">
      <c r="A45" s="136" t="s">
        <v>53</v>
      </c>
      <c r="B45" s="136" t="str">
        <f>'実質公債費比率（分子）の構造'!K$49</f>
        <v>-</v>
      </c>
      <c r="C45" s="136"/>
      <c r="D45" s="136"/>
      <c r="E45" s="136" t="str">
        <f>'実質公債費比率（分子）の構造'!L$49</f>
        <v>-</v>
      </c>
      <c r="F45" s="136"/>
      <c r="G45" s="136"/>
      <c r="H45" s="136">
        <f>'実質公債費比率（分子）の構造'!M$49</f>
        <v>0</v>
      </c>
      <c r="I45" s="136"/>
      <c r="J45" s="136"/>
      <c r="K45" s="136">
        <f>'実質公債費比率（分子）の構造'!N$49</f>
        <v>15</v>
      </c>
      <c r="L45" s="136"/>
      <c r="M45" s="136"/>
      <c r="N45" s="136">
        <f>'実質公債費比率（分子）の構造'!O$49</f>
        <v>44</v>
      </c>
      <c r="O45" s="136"/>
      <c r="P45" s="136"/>
    </row>
    <row r="46" spans="1:16">
      <c r="A46" s="136" t="s">
        <v>54</v>
      </c>
      <c r="B46" s="136">
        <f>'実質公債費比率（分子）の構造'!K$48</f>
        <v>1671</v>
      </c>
      <c r="C46" s="136"/>
      <c r="D46" s="136"/>
      <c r="E46" s="136">
        <f>'実質公債費比率（分子）の構造'!L$48</f>
        <v>1643</v>
      </c>
      <c r="F46" s="136"/>
      <c r="G46" s="136"/>
      <c r="H46" s="136">
        <f>'実質公債費比率（分子）の構造'!M$48</f>
        <v>1613</v>
      </c>
      <c r="I46" s="136"/>
      <c r="J46" s="136"/>
      <c r="K46" s="136">
        <f>'実質公債費比率（分子）の構造'!N$48</f>
        <v>1601</v>
      </c>
      <c r="L46" s="136"/>
      <c r="M46" s="136"/>
      <c r="N46" s="136">
        <f>'実質公債費比率（分子）の構造'!O$48</f>
        <v>1493</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2092</v>
      </c>
      <c r="C49" s="136"/>
      <c r="D49" s="136"/>
      <c r="E49" s="136">
        <f>'実質公債費比率（分子）の構造'!L$45</f>
        <v>2026</v>
      </c>
      <c r="F49" s="136"/>
      <c r="G49" s="136"/>
      <c r="H49" s="136">
        <f>'実質公債費比率（分子）の構造'!M$45</f>
        <v>1962</v>
      </c>
      <c r="I49" s="136"/>
      <c r="J49" s="136"/>
      <c r="K49" s="136">
        <f>'実質公債費比率（分子）の構造'!N$45</f>
        <v>1776</v>
      </c>
      <c r="L49" s="136"/>
      <c r="M49" s="136"/>
      <c r="N49" s="136">
        <f>'実質公債費比率（分子）の構造'!O$45</f>
        <v>1798</v>
      </c>
      <c r="O49" s="136"/>
      <c r="P49" s="136"/>
    </row>
    <row r="50" spans="1:16">
      <c r="A50" s="136" t="s">
        <v>58</v>
      </c>
      <c r="B50" s="136" t="e">
        <f>NA()</f>
        <v>#N/A</v>
      </c>
      <c r="C50" s="136">
        <f>IF(ISNUMBER('実質公債費比率（分子）の構造'!K$53),'実質公債費比率（分子）の構造'!K$53,NA())</f>
        <v>1662</v>
      </c>
      <c r="D50" s="136" t="e">
        <f>NA()</f>
        <v>#N/A</v>
      </c>
      <c r="E50" s="136" t="e">
        <f>NA()</f>
        <v>#N/A</v>
      </c>
      <c r="F50" s="136">
        <f>IF(ISNUMBER('実質公債費比率（分子）の構造'!L$53),'実質公債費比率（分子）の構造'!L$53,NA())</f>
        <v>1555</v>
      </c>
      <c r="G50" s="136" t="e">
        <f>NA()</f>
        <v>#N/A</v>
      </c>
      <c r="H50" s="136" t="e">
        <f>NA()</f>
        <v>#N/A</v>
      </c>
      <c r="I50" s="136">
        <f>IF(ISNUMBER('実質公債費比率（分子）の構造'!M$53),'実質公債費比率（分子）の構造'!M$53,NA())</f>
        <v>1406</v>
      </c>
      <c r="J50" s="136" t="e">
        <f>NA()</f>
        <v>#N/A</v>
      </c>
      <c r="K50" s="136" t="e">
        <f>NA()</f>
        <v>#N/A</v>
      </c>
      <c r="L50" s="136">
        <f>IF(ISNUMBER('実質公債費比率（分子）の構造'!N$53),'実質公債費比率（分子）の構造'!N$53,NA())</f>
        <v>1168</v>
      </c>
      <c r="M50" s="136" t="e">
        <f>NA()</f>
        <v>#N/A</v>
      </c>
      <c r="N50" s="136" t="e">
        <f>NA()</f>
        <v>#N/A</v>
      </c>
      <c r="O50" s="136">
        <f>IF(ISNUMBER('実質公債費比率（分子）の構造'!O$53),'実質公債費比率（分子）の構造'!O$53,NA())</f>
        <v>1017</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24373</v>
      </c>
      <c r="E56" s="135"/>
      <c r="F56" s="135"/>
      <c r="G56" s="135">
        <f>'将来負担比率（分子）の構造'!J$51</f>
        <v>23932</v>
      </c>
      <c r="H56" s="135"/>
      <c r="I56" s="135"/>
      <c r="J56" s="135">
        <f>'将来負担比率（分子）の構造'!K$51</f>
        <v>24136</v>
      </c>
      <c r="K56" s="135"/>
      <c r="L56" s="135"/>
      <c r="M56" s="135">
        <f>'将来負担比率（分子）の構造'!L$51</f>
        <v>23735</v>
      </c>
      <c r="N56" s="135"/>
      <c r="O56" s="135"/>
      <c r="P56" s="135">
        <f>'将来負担比率（分子）の構造'!M$51</f>
        <v>23119</v>
      </c>
    </row>
    <row r="57" spans="1:16">
      <c r="A57" s="135" t="s">
        <v>34</v>
      </c>
      <c r="B57" s="135"/>
      <c r="C57" s="135"/>
      <c r="D57" s="135">
        <f>'将来負担比率（分子）の構造'!I$50</f>
        <v>2441</v>
      </c>
      <c r="E57" s="135"/>
      <c r="F57" s="135"/>
      <c r="G57" s="135">
        <f>'将来負担比率（分子）の構造'!J$50</f>
        <v>2397</v>
      </c>
      <c r="H57" s="135"/>
      <c r="I57" s="135"/>
      <c r="J57" s="135">
        <f>'将来負担比率（分子）の構造'!K$50</f>
        <v>2245</v>
      </c>
      <c r="K57" s="135"/>
      <c r="L57" s="135"/>
      <c r="M57" s="135">
        <f>'将来負担比率（分子）の構造'!L$50</f>
        <v>2080</v>
      </c>
      <c r="N57" s="135"/>
      <c r="O57" s="135"/>
      <c r="P57" s="135">
        <f>'将来負担比率（分子）の構造'!M$50</f>
        <v>1995</v>
      </c>
    </row>
    <row r="58" spans="1:16">
      <c r="A58" s="135" t="s">
        <v>33</v>
      </c>
      <c r="B58" s="135"/>
      <c r="C58" s="135"/>
      <c r="D58" s="135">
        <f>'将来負担比率（分子）の構造'!I$49</f>
        <v>3175</v>
      </c>
      <c r="E58" s="135"/>
      <c r="F58" s="135"/>
      <c r="G58" s="135">
        <f>'将来負担比率（分子）の構造'!J$49</f>
        <v>3539</v>
      </c>
      <c r="H58" s="135"/>
      <c r="I58" s="135"/>
      <c r="J58" s="135">
        <f>'将来負担比率（分子）の構造'!K$49</f>
        <v>3667</v>
      </c>
      <c r="K58" s="135"/>
      <c r="L58" s="135"/>
      <c r="M58" s="135">
        <f>'将来負担比率（分子）の構造'!L$49</f>
        <v>3726</v>
      </c>
      <c r="N58" s="135"/>
      <c r="O58" s="135"/>
      <c r="P58" s="135">
        <f>'将来負担比率（分子）の構造'!M$49</f>
        <v>3587</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2888</v>
      </c>
      <c r="C62" s="135"/>
      <c r="D62" s="135"/>
      <c r="E62" s="135">
        <f>'将来負担比率（分子）の構造'!J$45</f>
        <v>2827</v>
      </c>
      <c r="F62" s="135"/>
      <c r="G62" s="135"/>
      <c r="H62" s="135">
        <f>'将来負担比率（分子）の構造'!K$45</f>
        <v>2702</v>
      </c>
      <c r="I62" s="135"/>
      <c r="J62" s="135"/>
      <c r="K62" s="135">
        <f>'将来負担比率（分子）の構造'!L$45</f>
        <v>2217</v>
      </c>
      <c r="L62" s="135"/>
      <c r="M62" s="135"/>
      <c r="N62" s="135">
        <f>'将来負担比率（分子）の構造'!M$45</f>
        <v>1741</v>
      </c>
      <c r="O62" s="135"/>
      <c r="P62" s="135"/>
    </row>
    <row r="63" spans="1:16">
      <c r="A63" s="135" t="s">
        <v>27</v>
      </c>
      <c r="B63" s="135" t="str">
        <f>'将来負担比率（分子）の構造'!I$44</f>
        <v>-</v>
      </c>
      <c r="C63" s="135"/>
      <c r="D63" s="135"/>
      <c r="E63" s="135">
        <f>'将来負担比率（分子）の構造'!J$44</f>
        <v>50</v>
      </c>
      <c r="F63" s="135"/>
      <c r="G63" s="135"/>
      <c r="H63" s="135">
        <f>'将来負担比率（分子）の構造'!K$44</f>
        <v>60</v>
      </c>
      <c r="I63" s="135"/>
      <c r="J63" s="135"/>
      <c r="K63" s="135">
        <f>'将来負担比率（分子）の構造'!L$44</f>
        <v>165</v>
      </c>
      <c r="L63" s="135"/>
      <c r="M63" s="135"/>
      <c r="N63" s="135">
        <f>'将来負担比率（分子）の構造'!M$44</f>
        <v>178</v>
      </c>
      <c r="O63" s="135"/>
      <c r="P63" s="135"/>
    </row>
    <row r="64" spans="1:16">
      <c r="A64" s="135" t="s">
        <v>26</v>
      </c>
      <c r="B64" s="135">
        <f>'将来負担比率（分子）の構造'!I$43</f>
        <v>20884</v>
      </c>
      <c r="C64" s="135"/>
      <c r="D64" s="135"/>
      <c r="E64" s="135">
        <f>'将来負担比率（分子）の構造'!J$43</f>
        <v>20049</v>
      </c>
      <c r="F64" s="135"/>
      <c r="G64" s="135"/>
      <c r="H64" s="135">
        <f>'将来負担比率（分子）の構造'!K$43</f>
        <v>18629</v>
      </c>
      <c r="I64" s="135"/>
      <c r="J64" s="135"/>
      <c r="K64" s="135">
        <f>'将来負担比率（分子）の構造'!L$43</f>
        <v>17161</v>
      </c>
      <c r="L64" s="135"/>
      <c r="M64" s="135"/>
      <c r="N64" s="135">
        <f>'将来負担比率（分子）の構造'!M$43</f>
        <v>15794</v>
      </c>
      <c r="O64" s="135"/>
      <c r="P64" s="135"/>
    </row>
    <row r="65" spans="1:16">
      <c r="A65" s="135" t="s">
        <v>25</v>
      </c>
      <c r="B65" s="135">
        <f>'将来負担比率（分子）の構造'!I$42</f>
        <v>3154</v>
      </c>
      <c r="C65" s="135"/>
      <c r="D65" s="135"/>
      <c r="E65" s="135">
        <f>'将来負担比率（分子）の構造'!J$42</f>
        <v>2841</v>
      </c>
      <c r="F65" s="135"/>
      <c r="G65" s="135"/>
      <c r="H65" s="135">
        <f>'将来負担比率（分子）の構造'!K$42</f>
        <v>2413</v>
      </c>
      <c r="I65" s="135"/>
      <c r="J65" s="135"/>
      <c r="K65" s="135">
        <f>'将来負担比率（分子）の構造'!L$42</f>
        <v>215</v>
      </c>
      <c r="L65" s="135"/>
      <c r="M65" s="135"/>
      <c r="N65" s="135">
        <f>'将来負担比率（分子）の構造'!M$42</f>
        <v>75</v>
      </c>
      <c r="O65" s="135"/>
      <c r="P65" s="135"/>
    </row>
    <row r="66" spans="1:16">
      <c r="A66" s="135" t="s">
        <v>24</v>
      </c>
      <c r="B66" s="135">
        <f>'将来負担比率（分子）の構造'!I$41</f>
        <v>14778</v>
      </c>
      <c r="C66" s="135"/>
      <c r="D66" s="135"/>
      <c r="E66" s="135">
        <f>'将来負担比率（分子）の構造'!J$41</f>
        <v>14136</v>
      </c>
      <c r="F66" s="135"/>
      <c r="G66" s="135"/>
      <c r="H66" s="135">
        <f>'将来負担比率（分子）の構造'!K$41</f>
        <v>13821</v>
      </c>
      <c r="I66" s="135"/>
      <c r="J66" s="135"/>
      <c r="K66" s="135">
        <f>'将来負担比率（分子）の構造'!L$41</f>
        <v>16978</v>
      </c>
      <c r="L66" s="135"/>
      <c r="M66" s="135"/>
      <c r="N66" s="135">
        <f>'将来負担比率（分子）の構造'!M$41</f>
        <v>17238</v>
      </c>
      <c r="O66" s="135"/>
      <c r="P66" s="135"/>
    </row>
    <row r="67" spans="1:16">
      <c r="A67" s="135" t="s">
        <v>62</v>
      </c>
      <c r="B67" s="135" t="e">
        <f>NA()</f>
        <v>#N/A</v>
      </c>
      <c r="C67" s="135">
        <f>IF(ISNUMBER('将来負担比率（分子）の構造'!I$52), IF('将来負担比率（分子）の構造'!I$52 &lt; 0, 0, '将来負担比率（分子）の構造'!I$52), NA())</f>
        <v>11715</v>
      </c>
      <c r="D67" s="135" t="e">
        <f>NA()</f>
        <v>#N/A</v>
      </c>
      <c r="E67" s="135" t="e">
        <f>NA()</f>
        <v>#N/A</v>
      </c>
      <c r="F67" s="135">
        <f>IF(ISNUMBER('将来負担比率（分子）の構造'!J$52), IF('将来負担比率（分子）の構造'!J$52 &lt; 0, 0, '将来負担比率（分子）の構造'!J$52), NA())</f>
        <v>10034</v>
      </c>
      <c r="G67" s="135" t="e">
        <f>NA()</f>
        <v>#N/A</v>
      </c>
      <c r="H67" s="135" t="e">
        <f>NA()</f>
        <v>#N/A</v>
      </c>
      <c r="I67" s="135">
        <f>IF(ISNUMBER('将来負担比率（分子）の構造'!K$52), IF('将来負担比率（分子）の構造'!K$52 &lt; 0, 0, '将来負担比率（分子）の構造'!K$52), NA())</f>
        <v>7576</v>
      </c>
      <c r="J67" s="135" t="e">
        <f>NA()</f>
        <v>#N/A</v>
      </c>
      <c r="K67" s="135" t="e">
        <f>NA()</f>
        <v>#N/A</v>
      </c>
      <c r="L67" s="135">
        <f>IF(ISNUMBER('将来負担比率（分子）の構造'!L$52), IF('将来負担比率（分子）の構造'!L$52 &lt; 0, 0, '将来負担比率（分子）の構造'!L$52), NA())</f>
        <v>7195</v>
      </c>
      <c r="M67" s="135" t="e">
        <f>NA()</f>
        <v>#N/A</v>
      </c>
      <c r="N67" s="135" t="e">
        <f>NA()</f>
        <v>#N/A</v>
      </c>
      <c r="O67" s="135">
        <f>IF(ISNUMBER('将来負担比率（分子）の構造'!M$52), IF('将来負担比率（分子）の構造'!M$52 &lt; 0, 0, '将来負担比率（分子）の構造'!M$52), NA())</f>
        <v>6325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205</v>
      </c>
      <c r="C5" s="676"/>
      <c r="D5" s="676"/>
      <c r="E5" s="676"/>
      <c r="F5" s="676"/>
      <c r="G5" s="676"/>
      <c r="H5" s="676"/>
      <c r="I5" s="676"/>
      <c r="J5" s="676"/>
      <c r="K5" s="676"/>
      <c r="L5" s="676"/>
      <c r="M5" s="676"/>
      <c r="N5" s="676"/>
      <c r="O5" s="676"/>
      <c r="P5" s="676"/>
      <c r="Q5" s="677"/>
      <c r="R5" s="638">
        <v>6716995</v>
      </c>
      <c r="S5" s="639"/>
      <c r="T5" s="639"/>
      <c r="U5" s="639"/>
      <c r="V5" s="639"/>
      <c r="W5" s="639"/>
      <c r="X5" s="639"/>
      <c r="Y5" s="686"/>
      <c r="Z5" s="699">
        <v>36.1</v>
      </c>
      <c r="AA5" s="699"/>
      <c r="AB5" s="699"/>
      <c r="AC5" s="699"/>
      <c r="AD5" s="700">
        <v>6485889</v>
      </c>
      <c r="AE5" s="700"/>
      <c r="AF5" s="700"/>
      <c r="AG5" s="700"/>
      <c r="AH5" s="700"/>
      <c r="AI5" s="700"/>
      <c r="AJ5" s="700"/>
      <c r="AK5" s="700"/>
      <c r="AL5" s="687">
        <v>59.5</v>
      </c>
      <c r="AM5" s="656"/>
      <c r="AN5" s="656"/>
      <c r="AO5" s="688"/>
      <c r="AP5" s="675" t="s">
        <v>206</v>
      </c>
      <c r="AQ5" s="676"/>
      <c r="AR5" s="676"/>
      <c r="AS5" s="676"/>
      <c r="AT5" s="676"/>
      <c r="AU5" s="676"/>
      <c r="AV5" s="676"/>
      <c r="AW5" s="676"/>
      <c r="AX5" s="676"/>
      <c r="AY5" s="676"/>
      <c r="AZ5" s="676"/>
      <c r="BA5" s="676"/>
      <c r="BB5" s="676"/>
      <c r="BC5" s="676"/>
      <c r="BD5" s="676"/>
      <c r="BE5" s="676"/>
      <c r="BF5" s="677"/>
      <c r="BG5" s="588">
        <v>6485889</v>
      </c>
      <c r="BH5" s="589"/>
      <c r="BI5" s="589"/>
      <c r="BJ5" s="589"/>
      <c r="BK5" s="589"/>
      <c r="BL5" s="589"/>
      <c r="BM5" s="589"/>
      <c r="BN5" s="590"/>
      <c r="BO5" s="641">
        <v>96.6</v>
      </c>
      <c r="BP5" s="641"/>
      <c r="BQ5" s="641"/>
      <c r="BR5" s="641"/>
      <c r="BS5" s="642">
        <v>105064</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c r="B6" s="585" t="s">
        <v>210</v>
      </c>
      <c r="C6" s="586"/>
      <c r="D6" s="586"/>
      <c r="E6" s="586"/>
      <c r="F6" s="586"/>
      <c r="G6" s="586"/>
      <c r="H6" s="586"/>
      <c r="I6" s="586"/>
      <c r="J6" s="586"/>
      <c r="K6" s="586"/>
      <c r="L6" s="586"/>
      <c r="M6" s="586"/>
      <c r="N6" s="586"/>
      <c r="O6" s="586"/>
      <c r="P6" s="586"/>
      <c r="Q6" s="587"/>
      <c r="R6" s="588">
        <v>164750</v>
      </c>
      <c r="S6" s="589"/>
      <c r="T6" s="589"/>
      <c r="U6" s="589"/>
      <c r="V6" s="589"/>
      <c r="W6" s="589"/>
      <c r="X6" s="589"/>
      <c r="Y6" s="590"/>
      <c r="Z6" s="641">
        <v>0.9</v>
      </c>
      <c r="AA6" s="641"/>
      <c r="AB6" s="641"/>
      <c r="AC6" s="641"/>
      <c r="AD6" s="642">
        <v>164750</v>
      </c>
      <c r="AE6" s="642"/>
      <c r="AF6" s="642"/>
      <c r="AG6" s="642"/>
      <c r="AH6" s="642"/>
      <c r="AI6" s="642"/>
      <c r="AJ6" s="642"/>
      <c r="AK6" s="642"/>
      <c r="AL6" s="611">
        <v>1.5</v>
      </c>
      <c r="AM6" s="643"/>
      <c r="AN6" s="643"/>
      <c r="AO6" s="644"/>
      <c r="AP6" s="585" t="s">
        <v>211</v>
      </c>
      <c r="AQ6" s="586"/>
      <c r="AR6" s="586"/>
      <c r="AS6" s="586"/>
      <c r="AT6" s="586"/>
      <c r="AU6" s="586"/>
      <c r="AV6" s="586"/>
      <c r="AW6" s="586"/>
      <c r="AX6" s="586"/>
      <c r="AY6" s="586"/>
      <c r="AZ6" s="586"/>
      <c r="BA6" s="586"/>
      <c r="BB6" s="586"/>
      <c r="BC6" s="586"/>
      <c r="BD6" s="586"/>
      <c r="BE6" s="586"/>
      <c r="BF6" s="587"/>
      <c r="BG6" s="588">
        <v>6485889</v>
      </c>
      <c r="BH6" s="589"/>
      <c r="BI6" s="589"/>
      <c r="BJ6" s="589"/>
      <c r="BK6" s="589"/>
      <c r="BL6" s="589"/>
      <c r="BM6" s="589"/>
      <c r="BN6" s="590"/>
      <c r="BO6" s="641">
        <v>96.6</v>
      </c>
      <c r="BP6" s="641"/>
      <c r="BQ6" s="641"/>
      <c r="BR6" s="641"/>
      <c r="BS6" s="642">
        <v>105064</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176413</v>
      </c>
      <c r="CS6" s="589"/>
      <c r="CT6" s="589"/>
      <c r="CU6" s="589"/>
      <c r="CV6" s="589"/>
      <c r="CW6" s="589"/>
      <c r="CX6" s="589"/>
      <c r="CY6" s="590"/>
      <c r="CZ6" s="641">
        <v>1</v>
      </c>
      <c r="DA6" s="641"/>
      <c r="DB6" s="641"/>
      <c r="DC6" s="641"/>
      <c r="DD6" s="594" t="s">
        <v>213</v>
      </c>
      <c r="DE6" s="589"/>
      <c r="DF6" s="589"/>
      <c r="DG6" s="589"/>
      <c r="DH6" s="589"/>
      <c r="DI6" s="589"/>
      <c r="DJ6" s="589"/>
      <c r="DK6" s="589"/>
      <c r="DL6" s="589"/>
      <c r="DM6" s="589"/>
      <c r="DN6" s="589"/>
      <c r="DO6" s="589"/>
      <c r="DP6" s="590"/>
      <c r="DQ6" s="594">
        <v>176413</v>
      </c>
      <c r="DR6" s="589"/>
      <c r="DS6" s="589"/>
      <c r="DT6" s="589"/>
      <c r="DU6" s="589"/>
      <c r="DV6" s="589"/>
      <c r="DW6" s="589"/>
      <c r="DX6" s="589"/>
      <c r="DY6" s="589"/>
      <c r="DZ6" s="589"/>
      <c r="EA6" s="589"/>
      <c r="EB6" s="589"/>
      <c r="EC6" s="624"/>
    </row>
    <row r="7" spans="2:143" ht="11.25" customHeight="1">
      <c r="B7" s="585" t="s">
        <v>214</v>
      </c>
      <c r="C7" s="586"/>
      <c r="D7" s="586"/>
      <c r="E7" s="586"/>
      <c r="F7" s="586"/>
      <c r="G7" s="586"/>
      <c r="H7" s="586"/>
      <c r="I7" s="586"/>
      <c r="J7" s="586"/>
      <c r="K7" s="586"/>
      <c r="L7" s="586"/>
      <c r="M7" s="586"/>
      <c r="N7" s="586"/>
      <c r="O7" s="586"/>
      <c r="P7" s="586"/>
      <c r="Q7" s="587"/>
      <c r="R7" s="588">
        <v>15468</v>
      </c>
      <c r="S7" s="589"/>
      <c r="T7" s="589"/>
      <c r="U7" s="589"/>
      <c r="V7" s="589"/>
      <c r="W7" s="589"/>
      <c r="X7" s="589"/>
      <c r="Y7" s="590"/>
      <c r="Z7" s="641">
        <v>0.1</v>
      </c>
      <c r="AA7" s="641"/>
      <c r="AB7" s="641"/>
      <c r="AC7" s="641"/>
      <c r="AD7" s="642">
        <v>15468</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2670002</v>
      </c>
      <c r="BH7" s="589"/>
      <c r="BI7" s="589"/>
      <c r="BJ7" s="589"/>
      <c r="BK7" s="589"/>
      <c r="BL7" s="589"/>
      <c r="BM7" s="589"/>
      <c r="BN7" s="590"/>
      <c r="BO7" s="641">
        <v>39.700000000000003</v>
      </c>
      <c r="BP7" s="641"/>
      <c r="BQ7" s="641"/>
      <c r="BR7" s="641"/>
      <c r="BS7" s="642">
        <v>105064</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1956095</v>
      </c>
      <c r="CS7" s="589"/>
      <c r="CT7" s="589"/>
      <c r="CU7" s="589"/>
      <c r="CV7" s="589"/>
      <c r="CW7" s="589"/>
      <c r="CX7" s="589"/>
      <c r="CY7" s="590"/>
      <c r="CZ7" s="641">
        <v>10.6</v>
      </c>
      <c r="DA7" s="641"/>
      <c r="DB7" s="641"/>
      <c r="DC7" s="641"/>
      <c r="DD7" s="594">
        <v>89545</v>
      </c>
      <c r="DE7" s="589"/>
      <c r="DF7" s="589"/>
      <c r="DG7" s="589"/>
      <c r="DH7" s="589"/>
      <c r="DI7" s="589"/>
      <c r="DJ7" s="589"/>
      <c r="DK7" s="589"/>
      <c r="DL7" s="589"/>
      <c r="DM7" s="589"/>
      <c r="DN7" s="589"/>
      <c r="DO7" s="589"/>
      <c r="DP7" s="590"/>
      <c r="DQ7" s="594">
        <v>1640563</v>
      </c>
      <c r="DR7" s="589"/>
      <c r="DS7" s="589"/>
      <c r="DT7" s="589"/>
      <c r="DU7" s="589"/>
      <c r="DV7" s="589"/>
      <c r="DW7" s="589"/>
      <c r="DX7" s="589"/>
      <c r="DY7" s="589"/>
      <c r="DZ7" s="589"/>
      <c r="EA7" s="589"/>
      <c r="EB7" s="589"/>
      <c r="EC7" s="624"/>
    </row>
    <row r="8" spans="2:143" ht="11.25" customHeight="1">
      <c r="B8" s="585" t="s">
        <v>217</v>
      </c>
      <c r="C8" s="586"/>
      <c r="D8" s="586"/>
      <c r="E8" s="586"/>
      <c r="F8" s="586"/>
      <c r="G8" s="586"/>
      <c r="H8" s="586"/>
      <c r="I8" s="586"/>
      <c r="J8" s="586"/>
      <c r="K8" s="586"/>
      <c r="L8" s="586"/>
      <c r="M8" s="586"/>
      <c r="N8" s="586"/>
      <c r="O8" s="586"/>
      <c r="P8" s="586"/>
      <c r="Q8" s="587"/>
      <c r="R8" s="588">
        <v>57091</v>
      </c>
      <c r="S8" s="589"/>
      <c r="T8" s="589"/>
      <c r="U8" s="589"/>
      <c r="V8" s="589"/>
      <c r="W8" s="589"/>
      <c r="X8" s="589"/>
      <c r="Y8" s="590"/>
      <c r="Z8" s="641">
        <v>0.3</v>
      </c>
      <c r="AA8" s="641"/>
      <c r="AB8" s="641"/>
      <c r="AC8" s="641"/>
      <c r="AD8" s="642">
        <v>57091</v>
      </c>
      <c r="AE8" s="642"/>
      <c r="AF8" s="642"/>
      <c r="AG8" s="642"/>
      <c r="AH8" s="642"/>
      <c r="AI8" s="642"/>
      <c r="AJ8" s="642"/>
      <c r="AK8" s="642"/>
      <c r="AL8" s="611">
        <v>0.5</v>
      </c>
      <c r="AM8" s="643"/>
      <c r="AN8" s="643"/>
      <c r="AO8" s="644"/>
      <c r="AP8" s="585" t="s">
        <v>218</v>
      </c>
      <c r="AQ8" s="586"/>
      <c r="AR8" s="586"/>
      <c r="AS8" s="586"/>
      <c r="AT8" s="586"/>
      <c r="AU8" s="586"/>
      <c r="AV8" s="586"/>
      <c r="AW8" s="586"/>
      <c r="AX8" s="586"/>
      <c r="AY8" s="586"/>
      <c r="AZ8" s="586"/>
      <c r="BA8" s="586"/>
      <c r="BB8" s="586"/>
      <c r="BC8" s="586"/>
      <c r="BD8" s="586"/>
      <c r="BE8" s="586"/>
      <c r="BF8" s="587"/>
      <c r="BG8" s="588">
        <v>75493</v>
      </c>
      <c r="BH8" s="589"/>
      <c r="BI8" s="589"/>
      <c r="BJ8" s="589"/>
      <c r="BK8" s="589"/>
      <c r="BL8" s="589"/>
      <c r="BM8" s="589"/>
      <c r="BN8" s="590"/>
      <c r="BO8" s="641">
        <v>1.1000000000000001</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5930600</v>
      </c>
      <c r="CS8" s="589"/>
      <c r="CT8" s="589"/>
      <c r="CU8" s="589"/>
      <c r="CV8" s="589"/>
      <c r="CW8" s="589"/>
      <c r="CX8" s="589"/>
      <c r="CY8" s="590"/>
      <c r="CZ8" s="641">
        <v>32.200000000000003</v>
      </c>
      <c r="DA8" s="641"/>
      <c r="DB8" s="641"/>
      <c r="DC8" s="641"/>
      <c r="DD8" s="594">
        <v>478321</v>
      </c>
      <c r="DE8" s="589"/>
      <c r="DF8" s="589"/>
      <c r="DG8" s="589"/>
      <c r="DH8" s="589"/>
      <c r="DI8" s="589"/>
      <c r="DJ8" s="589"/>
      <c r="DK8" s="589"/>
      <c r="DL8" s="589"/>
      <c r="DM8" s="589"/>
      <c r="DN8" s="589"/>
      <c r="DO8" s="589"/>
      <c r="DP8" s="590"/>
      <c r="DQ8" s="594">
        <v>2989037</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31055</v>
      </c>
      <c r="S9" s="589"/>
      <c r="T9" s="589"/>
      <c r="U9" s="589"/>
      <c r="V9" s="589"/>
      <c r="W9" s="589"/>
      <c r="X9" s="589"/>
      <c r="Y9" s="590"/>
      <c r="Z9" s="641">
        <v>0.2</v>
      </c>
      <c r="AA9" s="641"/>
      <c r="AB9" s="641"/>
      <c r="AC9" s="641"/>
      <c r="AD9" s="642">
        <v>31055</v>
      </c>
      <c r="AE9" s="642"/>
      <c r="AF9" s="642"/>
      <c r="AG9" s="642"/>
      <c r="AH9" s="642"/>
      <c r="AI9" s="642"/>
      <c r="AJ9" s="642"/>
      <c r="AK9" s="642"/>
      <c r="AL9" s="611">
        <v>0.3</v>
      </c>
      <c r="AM9" s="643"/>
      <c r="AN9" s="643"/>
      <c r="AO9" s="644"/>
      <c r="AP9" s="585" t="s">
        <v>222</v>
      </c>
      <c r="AQ9" s="586"/>
      <c r="AR9" s="586"/>
      <c r="AS9" s="586"/>
      <c r="AT9" s="586"/>
      <c r="AU9" s="586"/>
      <c r="AV9" s="586"/>
      <c r="AW9" s="586"/>
      <c r="AX9" s="586"/>
      <c r="AY9" s="586"/>
      <c r="AZ9" s="586"/>
      <c r="BA9" s="586"/>
      <c r="BB9" s="586"/>
      <c r="BC9" s="586"/>
      <c r="BD9" s="586"/>
      <c r="BE9" s="586"/>
      <c r="BF9" s="587"/>
      <c r="BG9" s="588">
        <v>1960120</v>
      </c>
      <c r="BH9" s="589"/>
      <c r="BI9" s="589"/>
      <c r="BJ9" s="589"/>
      <c r="BK9" s="589"/>
      <c r="BL9" s="589"/>
      <c r="BM9" s="589"/>
      <c r="BN9" s="590"/>
      <c r="BO9" s="641">
        <v>29.2</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2391238</v>
      </c>
      <c r="CS9" s="589"/>
      <c r="CT9" s="589"/>
      <c r="CU9" s="589"/>
      <c r="CV9" s="589"/>
      <c r="CW9" s="589"/>
      <c r="CX9" s="589"/>
      <c r="CY9" s="590"/>
      <c r="CZ9" s="641">
        <v>13</v>
      </c>
      <c r="DA9" s="641"/>
      <c r="DB9" s="641"/>
      <c r="DC9" s="641"/>
      <c r="DD9" s="594">
        <v>77495</v>
      </c>
      <c r="DE9" s="589"/>
      <c r="DF9" s="589"/>
      <c r="DG9" s="589"/>
      <c r="DH9" s="589"/>
      <c r="DI9" s="589"/>
      <c r="DJ9" s="589"/>
      <c r="DK9" s="589"/>
      <c r="DL9" s="589"/>
      <c r="DM9" s="589"/>
      <c r="DN9" s="589"/>
      <c r="DO9" s="589"/>
      <c r="DP9" s="590"/>
      <c r="DQ9" s="594">
        <v>2137760</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547932</v>
      </c>
      <c r="S10" s="589"/>
      <c r="T10" s="589"/>
      <c r="U10" s="589"/>
      <c r="V10" s="589"/>
      <c r="W10" s="589"/>
      <c r="X10" s="589"/>
      <c r="Y10" s="590"/>
      <c r="Z10" s="641">
        <v>2.9</v>
      </c>
      <c r="AA10" s="641"/>
      <c r="AB10" s="641"/>
      <c r="AC10" s="641"/>
      <c r="AD10" s="642">
        <v>547932</v>
      </c>
      <c r="AE10" s="642"/>
      <c r="AF10" s="642"/>
      <c r="AG10" s="642"/>
      <c r="AH10" s="642"/>
      <c r="AI10" s="642"/>
      <c r="AJ10" s="642"/>
      <c r="AK10" s="642"/>
      <c r="AL10" s="611">
        <v>5</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172608</v>
      </c>
      <c r="BH10" s="589"/>
      <c r="BI10" s="589"/>
      <c r="BJ10" s="589"/>
      <c r="BK10" s="589"/>
      <c r="BL10" s="589"/>
      <c r="BM10" s="589"/>
      <c r="BN10" s="590"/>
      <c r="BO10" s="641">
        <v>2.6</v>
      </c>
      <c r="BP10" s="641"/>
      <c r="BQ10" s="641"/>
      <c r="BR10" s="641"/>
      <c r="BS10" s="594">
        <v>29311</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193428</v>
      </c>
      <c r="CS10" s="589"/>
      <c r="CT10" s="589"/>
      <c r="CU10" s="589"/>
      <c r="CV10" s="589"/>
      <c r="CW10" s="589"/>
      <c r="CX10" s="589"/>
      <c r="CY10" s="590"/>
      <c r="CZ10" s="641">
        <v>1</v>
      </c>
      <c r="DA10" s="641"/>
      <c r="DB10" s="641"/>
      <c r="DC10" s="641"/>
      <c r="DD10" s="594" t="s">
        <v>219</v>
      </c>
      <c r="DE10" s="589"/>
      <c r="DF10" s="589"/>
      <c r="DG10" s="589"/>
      <c r="DH10" s="589"/>
      <c r="DI10" s="589"/>
      <c r="DJ10" s="589"/>
      <c r="DK10" s="589"/>
      <c r="DL10" s="589"/>
      <c r="DM10" s="589"/>
      <c r="DN10" s="589"/>
      <c r="DO10" s="589"/>
      <c r="DP10" s="590"/>
      <c r="DQ10" s="594">
        <v>33222</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v>75509</v>
      </c>
      <c r="S11" s="589"/>
      <c r="T11" s="589"/>
      <c r="U11" s="589"/>
      <c r="V11" s="589"/>
      <c r="W11" s="589"/>
      <c r="X11" s="589"/>
      <c r="Y11" s="590"/>
      <c r="Z11" s="641">
        <v>0.4</v>
      </c>
      <c r="AA11" s="641"/>
      <c r="AB11" s="641"/>
      <c r="AC11" s="641"/>
      <c r="AD11" s="642">
        <v>75509</v>
      </c>
      <c r="AE11" s="642"/>
      <c r="AF11" s="642"/>
      <c r="AG11" s="642"/>
      <c r="AH11" s="642"/>
      <c r="AI11" s="642"/>
      <c r="AJ11" s="642"/>
      <c r="AK11" s="642"/>
      <c r="AL11" s="611">
        <v>0.7</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461781</v>
      </c>
      <c r="BH11" s="589"/>
      <c r="BI11" s="589"/>
      <c r="BJ11" s="589"/>
      <c r="BK11" s="589"/>
      <c r="BL11" s="589"/>
      <c r="BM11" s="589"/>
      <c r="BN11" s="590"/>
      <c r="BO11" s="641">
        <v>6.9</v>
      </c>
      <c r="BP11" s="641"/>
      <c r="BQ11" s="641"/>
      <c r="BR11" s="641"/>
      <c r="BS11" s="594">
        <v>75753</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1116661</v>
      </c>
      <c r="CS11" s="589"/>
      <c r="CT11" s="589"/>
      <c r="CU11" s="589"/>
      <c r="CV11" s="589"/>
      <c r="CW11" s="589"/>
      <c r="CX11" s="589"/>
      <c r="CY11" s="590"/>
      <c r="CZ11" s="641">
        <v>6.1</v>
      </c>
      <c r="DA11" s="641"/>
      <c r="DB11" s="641"/>
      <c r="DC11" s="641"/>
      <c r="DD11" s="594">
        <v>289182</v>
      </c>
      <c r="DE11" s="589"/>
      <c r="DF11" s="589"/>
      <c r="DG11" s="589"/>
      <c r="DH11" s="589"/>
      <c r="DI11" s="589"/>
      <c r="DJ11" s="589"/>
      <c r="DK11" s="589"/>
      <c r="DL11" s="589"/>
      <c r="DM11" s="589"/>
      <c r="DN11" s="589"/>
      <c r="DO11" s="589"/>
      <c r="DP11" s="590"/>
      <c r="DQ11" s="594">
        <v>739276</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3407890</v>
      </c>
      <c r="BH12" s="589"/>
      <c r="BI12" s="589"/>
      <c r="BJ12" s="589"/>
      <c r="BK12" s="589"/>
      <c r="BL12" s="589"/>
      <c r="BM12" s="589"/>
      <c r="BN12" s="590"/>
      <c r="BO12" s="641">
        <v>50.7</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450397</v>
      </c>
      <c r="CS12" s="589"/>
      <c r="CT12" s="589"/>
      <c r="CU12" s="589"/>
      <c r="CV12" s="589"/>
      <c r="CW12" s="589"/>
      <c r="CX12" s="589"/>
      <c r="CY12" s="590"/>
      <c r="CZ12" s="641">
        <v>2.4</v>
      </c>
      <c r="DA12" s="641"/>
      <c r="DB12" s="641"/>
      <c r="DC12" s="641"/>
      <c r="DD12" s="594">
        <v>15354</v>
      </c>
      <c r="DE12" s="589"/>
      <c r="DF12" s="589"/>
      <c r="DG12" s="589"/>
      <c r="DH12" s="589"/>
      <c r="DI12" s="589"/>
      <c r="DJ12" s="589"/>
      <c r="DK12" s="589"/>
      <c r="DL12" s="589"/>
      <c r="DM12" s="589"/>
      <c r="DN12" s="589"/>
      <c r="DO12" s="589"/>
      <c r="DP12" s="590"/>
      <c r="DQ12" s="594">
        <v>300619</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28953</v>
      </c>
      <c r="S13" s="589"/>
      <c r="T13" s="589"/>
      <c r="U13" s="589"/>
      <c r="V13" s="589"/>
      <c r="W13" s="589"/>
      <c r="X13" s="589"/>
      <c r="Y13" s="590"/>
      <c r="Z13" s="641">
        <v>0.2</v>
      </c>
      <c r="AA13" s="641"/>
      <c r="AB13" s="641"/>
      <c r="AC13" s="641"/>
      <c r="AD13" s="642">
        <v>28953</v>
      </c>
      <c r="AE13" s="642"/>
      <c r="AF13" s="642"/>
      <c r="AG13" s="642"/>
      <c r="AH13" s="642"/>
      <c r="AI13" s="642"/>
      <c r="AJ13" s="642"/>
      <c r="AK13" s="642"/>
      <c r="AL13" s="611">
        <v>0.3</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3395809</v>
      </c>
      <c r="BH13" s="589"/>
      <c r="BI13" s="589"/>
      <c r="BJ13" s="589"/>
      <c r="BK13" s="589"/>
      <c r="BL13" s="589"/>
      <c r="BM13" s="589"/>
      <c r="BN13" s="590"/>
      <c r="BO13" s="641">
        <v>50.6</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1404265</v>
      </c>
      <c r="CS13" s="589"/>
      <c r="CT13" s="589"/>
      <c r="CU13" s="589"/>
      <c r="CV13" s="589"/>
      <c r="CW13" s="589"/>
      <c r="CX13" s="589"/>
      <c r="CY13" s="590"/>
      <c r="CZ13" s="641">
        <v>7.6</v>
      </c>
      <c r="DA13" s="641"/>
      <c r="DB13" s="641"/>
      <c r="DC13" s="641"/>
      <c r="DD13" s="594">
        <v>343580</v>
      </c>
      <c r="DE13" s="589"/>
      <c r="DF13" s="589"/>
      <c r="DG13" s="589"/>
      <c r="DH13" s="589"/>
      <c r="DI13" s="589"/>
      <c r="DJ13" s="589"/>
      <c r="DK13" s="589"/>
      <c r="DL13" s="589"/>
      <c r="DM13" s="589"/>
      <c r="DN13" s="589"/>
      <c r="DO13" s="589"/>
      <c r="DP13" s="590"/>
      <c r="DQ13" s="594">
        <v>1070025</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120819</v>
      </c>
      <c r="BH14" s="589"/>
      <c r="BI14" s="589"/>
      <c r="BJ14" s="589"/>
      <c r="BK14" s="589"/>
      <c r="BL14" s="589"/>
      <c r="BM14" s="589"/>
      <c r="BN14" s="590"/>
      <c r="BO14" s="641">
        <v>1.8</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728573</v>
      </c>
      <c r="CS14" s="589"/>
      <c r="CT14" s="589"/>
      <c r="CU14" s="589"/>
      <c r="CV14" s="589"/>
      <c r="CW14" s="589"/>
      <c r="CX14" s="589"/>
      <c r="CY14" s="590"/>
      <c r="CZ14" s="641">
        <v>4</v>
      </c>
      <c r="DA14" s="641"/>
      <c r="DB14" s="641"/>
      <c r="DC14" s="641"/>
      <c r="DD14" s="594">
        <v>3712</v>
      </c>
      <c r="DE14" s="589"/>
      <c r="DF14" s="589"/>
      <c r="DG14" s="589"/>
      <c r="DH14" s="589"/>
      <c r="DI14" s="589"/>
      <c r="DJ14" s="589"/>
      <c r="DK14" s="589"/>
      <c r="DL14" s="589"/>
      <c r="DM14" s="589"/>
      <c r="DN14" s="589"/>
      <c r="DO14" s="589"/>
      <c r="DP14" s="590"/>
      <c r="DQ14" s="594">
        <v>690436</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16143</v>
      </c>
      <c r="S15" s="589"/>
      <c r="T15" s="589"/>
      <c r="U15" s="589"/>
      <c r="V15" s="589"/>
      <c r="W15" s="589"/>
      <c r="X15" s="589"/>
      <c r="Y15" s="590"/>
      <c r="Z15" s="641">
        <v>0.1</v>
      </c>
      <c r="AA15" s="641"/>
      <c r="AB15" s="641"/>
      <c r="AC15" s="641"/>
      <c r="AD15" s="642">
        <v>16143</v>
      </c>
      <c r="AE15" s="642"/>
      <c r="AF15" s="642"/>
      <c r="AG15" s="642"/>
      <c r="AH15" s="642"/>
      <c r="AI15" s="642"/>
      <c r="AJ15" s="642"/>
      <c r="AK15" s="642"/>
      <c r="AL15" s="611">
        <v>0.1</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287178</v>
      </c>
      <c r="BH15" s="589"/>
      <c r="BI15" s="589"/>
      <c r="BJ15" s="589"/>
      <c r="BK15" s="589"/>
      <c r="BL15" s="589"/>
      <c r="BM15" s="589"/>
      <c r="BN15" s="590"/>
      <c r="BO15" s="641">
        <v>4.3</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2277561</v>
      </c>
      <c r="CS15" s="589"/>
      <c r="CT15" s="589"/>
      <c r="CU15" s="589"/>
      <c r="CV15" s="589"/>
      <c r="CW15" s="589"/>
      <c r="CX15" s="589"/>
      <c r="CY15" s="590"/>
      <c r="CZ15" s="641">
        <v>12.4</v>
      </c>
      <c r="DA15" s="641"/>
      <c r="DB15" s="641"/>
      <c r="DC15" s="641"/>
      <c r="DD15" s="594">
        <v>842897</v>
      </c>
      <c r="DE15" s="589"/>
      <c r="DF15" s="589"/>
      <c r="DG15" s="589"/>
      <c r="DH15" s="589"/>
      <c r="DI15" s="589"/>
      <c r="DJ15" s="589"/>
      <c r="DK15" s="589"/>
      <c r="DL15" s="589"/>
      <c r="DM15" s="589"/>
      <c r="DN15" s="589"/>
      <c r="DO15" s="589"/>
      <c r="DP15" s="590"/>
      <c r="DQ15" s="594">
        <v>1506943</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3912326</v>
      </c>
      <c r="S16" s="589"/>
      <c r="T16" s="589"/>
      <c r="U16" s="589"/>
      <c r="V16" s="589"/>
      <c r="W16" s="589"/>
      <c r="X16" s="589"/>
      <c r="Y16" s="590"/>
      <c r="Z16" s="641">
        <v>21</v>
      </c>
      <c r="AA16" s="641"/>
      <c r="AB16" s="641"/>
      <c r="AC16" s="641"/>
      <c r="AD16" s="642">
        <v>3372506</v>
      </c>
      <c r="AE16" s="642"/>
      <c r="AF16" s="642"/>
      <c r="AG16" s="642"/>
      <c r="AH16" s="642"/>
      <c r="AI16" s="642"/>
      <c r="AJ16" s="642"/>
      <c r="AK16" s="642"/>
      <c r="AL16" s="611">
        <v>30.9</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4673</v>
      </c>
      <c r="CS16" s="589"/>
      <c r="CT16" s="589"/>
      <c r="CU16" s="589"/>
      <c r="CV16" s="589"/>
      <c r="CW16" s="589"/>
      <c r="CX16" s="589"/>
      <c r="CY16" s="590"/>
      <c r="CZ16" s="641">
        <v>0</v>
      </c>
      <c r="DA16" s="641"/>
      <c r="DB16" s="641"/>
      <c r="DC16" s="641"/>
      <c r="DD16" s="594" t="s">
        <v>219</v>
      </c>
      <c r="DE16" s="589"/>
      <c r="DF16" s="589"/>
      <c r="DG16" s="589"/>
      <c r="DH16" s="589"/>
      <c r="DI16" s="589"/>
      <c r="DJ16" s="589"/>
      <c r="DK16" s="589"/>
      <c r="DL16" s="589"/>
      <c r="DM16" s="589"/>
      <c r="DN16" s="589"/>
      <c r="DO16" s="589"/>
      <c r="DP16" s="590"/>
      <c r="DQ16" s="594">
        <v>1973</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3372506</v>
      </c>
      <c r="S17" s="589"/>
      <c r="T17" s="589"/>
      <c r="U17" s="589"/>
      <c r="V17" s="589"/>
      <c r="W17" s="589"/>
      <c r="X17" s="589"/>
      <c r="Y17" s="590"/>
      <c r="Z17" s="641">
        <v>18.100000000000001</v>
      </c>
      <c r="AA17" s="641"/>
      <c r="AB17" s="641"/>
      <c r="AC17" s="641"/>
      <c r="AD17" s="642">
        <v>3372506</v>
      </c>
      <c r="AE17" s="642"/>
      <c r="AF17" s="642"/>
      <c r="AG17" s="642"/>
      <c r="AH17" s="642"/>
      <c r="AI17" s="642"/>
      <c r="AJ17" s="642"/>
      <c r="AK17" s="642"/>
      <c r="AL17" s="611">
        <v>30.9</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1802004</v>
      </c>
      <c r="CS17" s="589"/>
      <c r="CT17" s="589"/>
      <c r="CU17" s="589"/>
      <c r="CV17" s="589"/>
      <c r="CW17" s="589"/>
      <c r="CX17" s="589"/>
      <c r="CY17" s="590"/>
      <c r="CZ17" s="641">
        <v>9.8000000000000007</v>
      </c>
      <c r="DA17" s="641"/>
      <c r="DB17" s="641"/>
      <c r="DC17" s="641"/>
      <c r="DD17" s="594" t="s">
        <v>219</v>
      </c>
      <c r="DE17" s="589"/>
      <c r="DF17" s="589"/>
      <c r="DG17" s="589"/>
      <c r="DH17" s="589"/>
      <c r="DI17" s="589"/>
      <c r="DJ17" s="589"/>
      <c r="DK17" s="589"/>
      <c r="DL17" s="589"/>
      <c r="DM17" s="589"/>
      <c r="DN17" s="589"/>
      <c r="DO17" s="589"/>
      <c r="DP17" s="590"/>
      <c r="DQ17" s="594">
        <v>1735301</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539818</v>
      </c>
      <c r="S18" s="589"/>
      <c r="T18" s="589"/>
      <c r="U18" s="589"/>
      <c r="V18" s="589"/>
      <c r="W18" s="589"/>
      <c r="X18" s="589"/>
      <c r="Y18" s="590"/>
      <c r="Z18" s="641">
        <v>2.9</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231106</v>
      </c>
      <c r="BH19" s="589"/>
      <c r="BI19" s="589"/>
      <c r="BJ19" s="589"/>
      <c r="BK19" s="589"/>
      <c r="BL19" s="589"/>
      <c r="BM19" s="589"/>
      <c r="BN19" s="590"/>
      <c r="BO19" s="641">
        <v>3.4</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11566222</v>
      </c>
      <c r="S20" s="589"/>
      <c r="T20" s="589"/>
      <c r="U20" s="589"/>
      <c r="V20" s="589"/>
      <c r="W20" s="589"/>
      <c r="X20" s="589"/>
      <c r="Y20" s="590"/>
      <c r="Z20" s="641">
        <v>62.1</v>
      </c>
      <c r="AA20" s="641"/>
      <c r="AB20" s="641"/>
      <c r="AC20" s="641"/>
      <c r="AD20" s="642">
        <v>10795296</v>
      </c>
      <c r="AE20" s="642"/>
      <c r="AF20" s="642"/>
      <c r="AG20" s="642"/>
      <c r="AH20" s="642"/>
      <c r="AI20" s="642"/>
      <c r="AJ20" s="642"/>
      <c r="AK20" s="642"/>
      <c r="AL20" s="611">
        <v>99</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231106</v>
      </c>
      <c r="BH20" s="589"/>
      <c r="BI20" s="589"/>
      <c r="BJ20" s="589"/>
      <c r="BK20" s="589"/>
      <c r="BL20" s="589"/>
      <c r="BM20" s="589"/>
      <c r="BN20" s="590"/>
      <c r="BO20" s="641">
        <v>3.4</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18431908</v>
      </c>
      <c r="CS20" s="589"/>
      <c r="CT20" s="589"/>
      <c r="CU20" s="589"/>
      <c r="CV20" s="589"/>
      <c r="CW20" s="589"/>
      <c r="CX20" s="589"/>
      <c r="CY20" s="590"/>
      <c r="CZ20" s="641">
        <v>100</v>
      </c>
      <c r="DA20" s="641"/>
      <c r="DB20" s="641"/>
      <c r="DC20" s="641"/>
      <c r="DD20" s="594">
        <v>2140086</v>
      </c>
      <c r="DE20" s="589"/>
      <c r="DF20" s="589"/>
      <c r="DG20" s="589"/>
      <c r="DH20" s="589"/>
      <c r="DI20" s="589"/>
      <c r="DJ20" s="589"/>
      <c r="DK20" s="589"/>
      <c r="DL20" s="589"/>
      <c r="DM20" s="589"/>
      <c r="DN20" s="589"/>
      <c r="DO20" s="589"/>
      <c r="DP20" s="590"/>
      <c r="DQ20" s="594">
        <v>13021568</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5887</v>
      </c>
      <c r="S21" s="589"/>
      <c r="T21" s="589"/>
      <c r="U21" s="589"/>
      <c r="V21" s="589"/>
      <c r="W21" s="589"/>
      <c r="X21" s="589"/>
      <c r="Y21" s="590"/>
      <c r="Z21" s="641">
        <v>0</v>
      </c>
      <c r="AA21" s="641"/>
      <c r="AB21" s="641"/>
      <c r="AC21" s="641"/>
      <c r="AD21" s="642">
        <v>5887</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t="s">
        <v>219</v>
      </c>
      <c r="BH21" s="589"/>
      <c r="BI21" s="589"/>
      <c r="BJ21" s="589"/>
      <c r="BK21" s="589"/>
      <c r="BL21" s="589"/>
      <c r="BM21" s="589"/>
      <c r="BN21" s="590"/>
      <c r="BO21" s="641" t="s">
        <v>219</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182042</v>
      </c>
      <c r="S22" s="589"/>
      <c r="T22" s="589"/>
      <c r="U22" s="589"/>
      <c r="V22" s="589"/>
      <c r="W22" s="589"/>
      <c r="X22" s="589"/>
      <c r="Y22" s="590"/>
      <c r="Z22" s="641">
        <v>1</v>
      </c>
      <c r="AA22" s="641"/>
      <c r="AB22" s="641"/>
      <c r="AC22" s="641"/>
      <c r="AD22" s="642" t="s">
        <v>219</v>
      </c>
      <c r="AE22" s="642"/>
      <c r="AF22" s="642"/>
      <c r="AG22" s="642"/>
      <c r="AH22" s="642"/>
      <c r="AI22" s="642"/>
      <c r="AJ22" s="642"/>
      <c r="AK22" s="642"/>
      <c r="AL22" s="611" t="s">
        <v>219</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327050</v>
      </c>
      <c r="S23" s="589"/>
      <c r="T23" s="589"/>
      <c r="U23" s="589"/>
      <c r="V23" s="589"/>
      <c r="W23" s="589"/>
      <c r="X23" s="589"/>
      <c r="Y23" s="590"/>
      <c r="Z23" s="641">
        <v>1.8</v>
      </c>
      <c r="AA23" s="641"/>
      <c r="AB23" s="641"/>
      <c r="AC23" s="641"/>
      <c r="AD23" s="642">
        <v>43544</v>
      </c>
      <c r="AE23" s="642"/>
      <c r="AF23" s="642"/>
      <c r="AG23" s="642"/>
      <c r="AH23" s="642"/>
      <c r="AI23" s="642"/>
      <c r="AJ23" s="642"/>
      <c r="AK23" s="642"/>
      <c r="AL23" s="611">
        <v>0.4</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231106</v>
      </c>
      <c r="BH23" s="589"/>
      <c r="BI23" s="589"/>
      <c r="BJ23" s="589"/>
      <c r="BK23" s="589"/>
      <c r="BL23" s="589"/>
      <c r="BM23" s="589"/>
      <c r="BN23" s="590"/>
      <c r="BO23" s="641">
        <v>3.4</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137499</v>
      </c>
      <c r="S24" s="589"/>
      <c r="T24" s="589"/>
      <c r="U24" s="589"/>
      <c r="V24" s="589"/>
      <c r="W24" s="589"/>
      <c r="X24" s="589"/>
      <c r="Y24" s="590"/>
      <c r="Z24" s="641">
        <v>0.7</v>
      </c>
      <c r="AA24" s="641"/>
      <c r="AB24" s="641"/>
      <c r="AC24" s="641"/>
      <c r="AD24" s="642">
        <v>23</v>
      </c>
      <c r="AE24" s="642"/>
      <c r="AF24" s="642"/>
      <c r="AG24" s="642"/>
      <c r="AH24" s="642"/>
      <c r="AI24" s="642"/>
      <c r="AJ24" s="642"/>
      <c r="AK24" s="642"/>
      <c r="AL24" s="611">
        <v>0</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7561378</v>
      </c>
      <c r="CS24" s="639"/>
      <c r="CT24" s="639"/>
      <c r="CU24" s="639"/>
      <c r="CV24" s="639"/>
      <c r="CW24" s="639"/>
      <c r="CX24" s="639"/>
      <c r="CY24" s="686"/>
      <c r="CZ24" s="690">
        <v>41</v>
      </c>
      <c r="DA24" s="691"/>
      <c r="DB24" s="691"/>
      <c r="DC24" s="692"/>
      <c r="DD24" s="685">
        <v>5268018</v>
      </c>
      <c r="DE24" s="639"/>
      <c r="DF24" s="639"/>
      <c r="DG24" s="639"/>
      <c r="DH24" s="639"/>
      <c r="DI24" s="639"/>
      <c r="DJ24" s="639"/>
      <c r="DK24" s="686"/>
      <c r="DL24" s="685">
        <v>5229433</v>
      </c>
      <c r="DM24" s="639"/>
      <c r="DN24" s="639"/>
      <c r="DO24" s="639"/>
      <c r="DP24" s="639"/>
      <c r="DQ24" s="639"/>
      <c r="DR24" s="639"/>
      <c r="DS24" s="639"/>
      <c r="DT24" s="639"/>
      <c r="DU24" s="639"/>
      <c r="DV24" s="686"/>
      <c r="DW24" s="687">
        <v>44.2</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1948126</v>
      </c>
      <c r="S25" s="589"/>
      <c r="T25" s="589"/>
      <c r="U25" s="589"/>
      <c r="V25" s="589"/>
      <c r="W25" s="589"/>
      <c r="X25" s="589"/>
      <c r="Y25" s="590"/>
      <c r="Z25" s="641">
        <v>10.5</v>
      </c>
      <c r="AA25" s="641"/>
      <c r="AB25" s="641"/>
      <c r="AC25" s="641"/>
      <c r="AD25" s="642" t="s">
        <v>219</v>
      </c>
      <c r="AE25" s="642"/>
      <c r="AF25" s="642"/>
      <c r="AG25" s="642"/>
      <c r="AH25" s="642"/>
      <c r="AI25" s="642"/>
      <c r="AJ25" s="642"/>
      <c r="AK25" s="642"/>
      <c r="AL25" s="611" t="s">
        <v>219</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2656521</v>
      </c>
      <c r="CS25" s="607"/>
      <c r="CT25" s="607"/>
      <c r="CU25" s="607"/>
      <c r="CV25" s="607"/>
      <c r="CW25" s="607"/>
      <c r="CX25" s="607"/>
      <c r="CY25" s="608"/>
      <c r="CZ25" s="591">
        <v>14.4</v>
      </c>
      <c r="DA25" s="609"/>
      <c r="DB25" s="609"/>
      <c r="DC25" s="610"/>
      <c r="DD25" s="594">
        <v>2474698</v>
      </c>
      <c r="DE25" s="607"/>
      <c r="DF25" s="607"/>
      <c r="DG25" s="607"/>
      <c r="DH25" s="607"/>
      <c r="DI25" s="607"/>
      <c r="DJ25" s="607"/>
      <c r="DK25" s="608"/>
      <c r="DL25" s="594">
        <v>2438882</v>
      </c>
      <c r="DM25" s="607"/>
      <c r="DN25" s="607"/>
      <c r="DO25" s="607"/>
      <c r="DP25" s="607"/>
      <c r="DQ25" s="607"/>
      <c r="DR25" s="607"/>
      <c r="DS25" s="607"/>
      <c r="DT25" s="607"/>
      <c r="DU25" s="607"/>
      <c r="DV25" s="608"/>
      <c r="DW25" s="611">
        <v>20.6</v>
      </c>
      <c r="DX25" s="612"/>
      <c r="DY25" s="612"/>
      <c r="DZ25" s="612"/>
      <c r="EA25" s="612"/>
      <c r="EB25" s="612"/>
      <c r="EC25" s="613"/>
    </row>
    <row r="26" spans="2:133" ht="11.25" customHeight="1">
      <c r="B26" s="682" t="s">
        <v>275</v>
      </c>
      <c r="C26" s="683"/>
      <c r="D26" s="683"/>
      <c r="E26" s="683"/>
      <c r="F26" s="683"/>
      <c r="G26" s="683"/>
      <c r="H26" s="683"/>
      <c r="I26" s="683"/>
      <c r="J26" s="683"/>
      <c r="K26" s="683"/>
      <c r="L26" s="683"/>
      <c r="M26" s="683"/>
      <c r="N26" s="683"/>
      <c r="O26" s="683"/>
      <c r="P26" s="683"/>
      <c r="Q26" s="684"/>
      <c r="R26" s="588">
        <v>30527</v>
      </c>
      <c r="S26" s="589"/>
      <c r="T26" s="589"/>
      <c r="U26" s="589"/>
      <c r="V26" s="589"/>
      <c r="W26" s="589"/>
      <c r="X26" s="589"/>
      <c r="Y26" s="590"/>
      <c r="Z26" s="641">
        <v>0.2</v>
      </c>
      <c r="AA26" s="641"/>
      <c r="AB26" s="641"/>
      <c r="AC26" s="641"/>
      <c r="AD26" s="642">
        <v>30527</v>
      </c>
      <c r="AE26" s="642"/>
      <c r="AF26" s="642"/>
      <c r="AG26" s="642"/>
      <c r="AH26" s="642"/>
      <c r="AI26" s="642"/>
      <c r="AJ26" s="642"/>
      <c r="AK26" s="642"/>
      <c r="AL26" s="611">
        <v>0.3</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1733775</v>
      </c>
      <c r="CS26" s="589"/>
      <c r="CT26" s="589"/>
      <c r="CU26" s="589"/>
      <c r="CV26" s="589"/>
      <c r="CW26" s="589"/>
      <c r="CX26" s="589"/>
      <c r="CY26" s="590"/>
      <c r="CZ26" s="591">
        <v>9.4</v>
      </c>
      <c r="DA26" s="609"/>
      <c r="DB26" s="609"/>
      <c r="DC26" s="610"/>
      <c r="DD26" s="594">
        <v>1572838</v>
      </c>
      <c r="DE26" s="589"/>
      <c r="DF26" s="589"/>
      <c r="DG26" s="589"/>
      <c r="DH26" s="589"/>
      <c r="DI26" s="589"/>
      <c r="DJ26" s="589"/>
      <c r="DK26" s="590"/>
      <c r="DL26" s="594" t="s">
        <v>213</v>
      </c>
      <c r="DM26" s="589"/>
      <c r="DN26" s="589"/>
      <c r="DO26" s="589"/>
      <c r="DP26" s="589"/>
      <c r="DQ26" s="589"/>
      <c r="DR26" s="589"/>
      <c r="DS26" s="589"/>
      <c r="DT26" s="589"/>
      <c r="DU26" s="589"/>
      <c r="DV26" s="590"/>
      <c r="DW26" s="611" t="s">
        <v>213</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1417679</v>
      </c>
      <c r="S27" s="589"/>
      <c r="T27" s="589"/>
      <c r="U27" s="589"/>
      <c r="V27" s="589"/>
      <c r="W27" s="589"/>
      <c r="X27" s="589"/>
      <c r="Y27" s="590"/>
      <c r="Z27" s="641">
        <v>7.6</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6716995</v>
      </c>
      <c r="BH27" s="589"/>
      <c r="BI27" s="589"/>
      <c r="BJ27" s="589"/>
      <c r="BK27" s="589"/>
      <c r="BL27" s="589"/>
      <c r="BM27" s="589"/>
      <c r="BN27" s="590"/>
      <c r="BO27" s="641">
        <v>100</v>
      </c>
      <c r="BP27" s="641"/>
      <c r="BQ27" s="641"/>
      <c r="BR27" s="641"/>
      <c r="BS27" s="594">
        <v>105064</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3102853</v>
      </c>
      <c r="CS27" s="607"/>
      <c r="CT27" s="607"/>
      <c r="CU27" s="607"/>
      <c r="CV27" s="607"/>
      <c r="CW27" s="607"/>
      <c r="CX27" s="607"/>
      <c r="CY27" s="608"/>
      <c r="CZ27" s="591">
        <v>16.8</v>
      </c>
      <c r="DA27" s="609"/>
      <c r="DB27" s="609"/>
      <c r="DC27" s="610"/>
      <c r="DD27" s="594">
        <v>1058019</v>
      </c>
      <c r="DE27" s="607"/>
      <c r="DF27" s="607"/>
      <c r="DG27" s="607"/>
      <c r="DH27" s="607"/>
      <c r="DI27" s="607"/>
      <c r="DJ27" s="607"/>
      <c r="DK27" s="608"/>
      <c r="DL27" s="594">
        <v>1055250</v>
      </c>
      <c r="DM27" s="607"/>
      <c r="DN27" s="607"/>
      <c r="DO27" s="607"/>
      <c r="DP27" s="607"/>
      <c r="DQ27" s="607"/>
      <c r="DR27" s="607"/>
      <c r="DS27" s="607"/>
      <c r="DT27" s="607"/>
      <c r="DU27" s="607"/>
      <c r="DV27" s="608"/>
      <c r="DW27" s="611">
        <v>8.9</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25876</v>
      </c>
      <c r="S28" s="589"/>
      <c r="T28" s="589"/>
      <c r="U28" s="589"/>
      <c r="V28" s="589"/>
      <c r="W28" s="589"/>
      <c r="X28" s="589"/>
      <c r="Y28" s="590"/>
      <c r="Z28" s="641">
        <v>0.1</v>
      </c>
      <c r="AA28" s="641"/>
      <c r="AB28" s="641"/>
      <c r="AC28" s="641"/>
      <c r="AD28" s="642">
        <v>3579</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1802004</v>
      </c>
      <c r="CS28" s="589"/>
      <c r="CT28" s="589"/>
      <c r="CU28" s="589"/>
      <c r="CV28" s="589"/>
      <c r="CW28" s="589"/>
      <c r="CX28" s="589"/>
      <c r="CY28" s="590"/>
      <c r="CZ28" s="591">
        <v>9.8000000000000007</v>
      </c>
      <c r="DA28" s="609"/>
      <c r="DB28" s="609"/>
      <c r="DC28" s="610"/>
      <c r="DD28" s="594">
        <v>1735301</v>
      </c>
      <c r="DE28" s="589"/>
      <c r="DF28" s="589"/>
      <c r="DG28" s="589"/>
      <c r="DH28" s="589"/>
      <c r="DI28" s="589"/>
      <c r="DJ28" s="589"/>
      <c r="DK28" s="590"/>
      <c r="DL28" s="594">
        <v>1735301</v>
      </c>
      <c r="DM28" s="589"/>
      <c r="DN28" s="589"/>
      <c r="DO28" s="589"/>
      <c r="DP28" s="589"/>
      <c r="DQ28" s="589"/>
      <c r="DR28" s="589"/>
      <c r="DS28" s="589"/>
      <c r="DT28" s="589"/>
      <c r="DU28" s="589"/>
      <c r="DV28" s="590"/>
      <c r="DW28" s="611">
        <v>14.7</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35955</v>
      </c>
      <c r="S29" s="589"/>
      <c r="T29" s="589"/>
      <c r="U29" s="589"/>
      <c r="V29" s="589"/>
      <c r="W29" s="589"/>
      <c r="X29" s="589"/>
      <c r="Y29" s="590"/>
      <c r="Z29" s="641">
        <v>0.2</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1798266</v>
      </c>
      <c r="CS29" s="607"/>
      <c r="CT29" s="607"/>
      <c r="CU29" s="607"/>
      <c r="CV29" s="607"/>
      <c r="CW29" s="607"/>
      <c r="CX29" s="607"/>
      <c r="CY29" s="608"/>
      <c r="CZ29" s="591">
        <v>9.8000000000000007</v>
      </c>
      <c r="DA29" s="609"/>
      <c r="DB29" s="609"/>
      <c r="DC29" s="610"/>
      <c r="DD29" s="594">
        <v>1731563</v>
      </c>
      <c r="DE29" s="607"/>
      <c r="DF29" s="607"/>
      <c r="DG29" s="607"/>
      <c r="DH29" s="607"/>
      <c r="DI29" s="607"/>
      <c r="DJ29" s="607"/>
      <c r="DK29" s="608"/>
      <c r="DL29" s="594">
        <v>1731563</v>
      </c>
      <c r="DM29" s="607"/>
      <c r="DN29" s="607"/>
      <c r="DO29" s="607"/>
      <c r="DP29" s="607"/>
      <c r="DQ29" s="607"/>
      <c r="DR29" s="607"/>
      <c r="DS29" s="607"/>
      <c r="DT29" s="607"/>
      <c r="DU29" s="607"/>
      <c r="DV29" s="608"/>
      <c r="DW29" s="611">
        <v>14.6</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268059</v>
      </c>
      <c r="S30" s="589"/>
      <c r="T30" s="589"/>
      <c r="U30" s="589"/>
      <c r="V30" s="589"/>
      <c r="W30" s="589"/>
      <c r="X30" s="589"/>
      <c r="Y30" s="590"/>
      <c r="Z30" s="641">
        <v>1.4</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98.7</v>
      </c>
      <c r="BH30" s="655"/>
      <c r="BI30" s="655"/>
      <c r="BJ30" s="655"/>
      <c r="BK30" s="655"/>
      <c r="BL30" s="655"/>
      <c r="BM30" s="656">
        <v>94.5</v>
      </c>
      <c r="BN30" s="655"/>
      <c r="BO30" s="655"/>
      <c r="BP30" s="655"/>
      <c r="BQ30" s="657"/>
      <c r="BR30" s="654">
        <v>98.7</v>
      </c>
      <c r="BS30" s="655"/>
      <c r="BT30" s="655"/>
      <c r="BU30" s="655"/>
      <c r="BV30" s="655"/>
      <c r="BW30" s="655"/>
      <c r="BX30" s="656">
        <v>94</v>
      </c>
      <c r="BY30" s="655"/>
      <c r="BZ30" s="655"/>
      <c r="CA30" s="655"/>
      <c r="CB30" s="657"/>
      <c r="CD30" s="660"/>
      <c r="CE30" s="661"/>
      <c r="CF30" s="625" t="s">
        <v>291</v>
      </c>
      <c r="CG30" s="622"/>
      <c r="CH30" s="622"/>
      <c r="CI30" s="622"/>
      <c r="CJ30" s="622"/>
      <c r="CK30" s="622"/>
      <c r="CL30" s="622"/>
      <c r="CM30" s="622"/>
      <c r="CN30" s="622"/>
      <c r="CO30" s="622"/>
      <c r="CP30" s="622"/>
      <c r="CQ30" s="623"/>
      <c r="CR30" s="588">
        <v>1605256</v>
      </c>
      <c r="CS30" s="589"/>
      <c r="CT30" s="589"/>
      <c r="CU30" s="589"/>
      <c r="CV30" s="589"/>
      <c r="CW30" s="589"/>
      <c r="CX30" s="589"/>
      <c r="CY30" s="590"/>
      <c r="CZ30" s="591">
        <v>8.6999999999999993</v>
      </c>
      <c r="DA30" s="609"/>
      <c r="DB30" s="609"/>
      <c r="DC30" s="610"/>
      <c r="DD30" s="594">
        <v>1542178</v>
      </c>
      <c r="DE30" s="589"/>
      <c r="DF30" s="589"/>
      <c r="DG30" s="589"/>
      <c r="DH30" s="589"/>
      <c r="DI30" s="589"/>
      <c r="DJ30" s="589"/>
      <c r="DK30" s="590"/>
      <c r="DL30" s="594">
        <v>1542178</v>
      </c>
      <c r="DM30" s="589"/>
      <c r="DN30" s="589"/>
      <c r="DO30" s="589"/>
      <c r="DP30" s="589"/>
      <c r="DQ30" s="589"/>
      <c r="DR30" s="589"/>
      <c r="DS30" s="589"/>
      <c r="DT30" s="589"/>
      <c r="DU30" s="589"/>
      <c r="DV30" s="590"/>
      <c r="DW30" s="611">
        <v>13</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299807</v>
      </c>
      <c r="S31" s="589"/>
      <c r="T31" s="589"/>
      <c r="U31" s="589"/>
      <c r="V31" s="589"/>
      <c r="W31" s="589"/>
      <c r="X31" s="589"/>
      <c r="Y31" s="590"/>
      <c r="Z31" s="641">
        <v>1.6</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v>
      </c>
      <c r="BH31" s="607"/>
      <c r="BI31" s="607"/>
      <c r="BJ31" s="607"/>
      <c r="BK31" s="607"/>
      <c r="BL31" s="607"/>
      <c r="BM31" s="643">
        <v>95.2</v>
      </c>
      <c r="BN31" s="653"/>
      <c r="BO31" s="653"/>
      <c r="BP31" s="653"/>
      <c r="BQ31" s="617"/>
      <c r="BR31" s="652">
        <v>98.9</v>
      </c>
      <c r="BS31" s="607"/>
      <c r="BT31" s="607"/>
      <c r="BU31" s="607"/>
      <c r="BV31" s="607"/>
      <c r="BW31" s="607"/>
      <c r="BX31" s="643">
        <v>94.9</v>
      </c>
      <c r="BY31" s="653"/>
      <c r="BZ31" s="653"/>
      <c r="CA31" s="653"/>
      <c r="CB31" s="617"/>
      <c r="CD31" s="660"/>
      <c r="CE31" s="661"/>
      <c r="CF31" s="625" t="s">
        <v>295</v>
      </c>
      <c r="CG31" s="622"/>
      <c r="CH31" s="622"/>
      <c r="CI31" s="622"/>
      <c r="CJ31" s="622"/>
      <c r="CK31" s="622"/>
      <c r="CL31" s="622"/>
      <c r="CM31" s="622"/>
      <c r="CN31" s="622"/>
      <c r="CO31" s="622"/>
      <c r="CP31" s="622"/>
      <c r="CQ31" s="623"/>
      <c r="CR31" s="588">
        <v>193010</v>
      </c>
      <c r="CS31" s="607"/>
      <c r="CT31" s="607"/>
      <c r="CU31" s="607"/>
      <c r="CV31" s="607"/>
      <c r="CW31" s="607"/>
      <c r="CX31" s="607"/>
      <c r="CY31" s="608"/>
      <c r="CZ31" s="591">
        <v>1</v>
      </c>
      <c r="DA31" s="609"/>
      <c r="DB31" s="609"/>
      <c r="DC31" s="610"/>
      <c r="DD31" s="594">
        <v>189385</v>
      </c>
      <c r="DE31" s="607"/>
      <c r="DF31" s="607"/>
      <c r="DG31" s="607"/>
      <c r="DH31" s="607"/>
      <c r="DI31" s="607"/>
      <c r="DJ31" s="607"/>
      <c r="DK31" s="608"/>
      <c r="DL31" s="594">
        <v>189385</v>
      </c>
      <c r="DM31" s="607"/>
      <c r="DN31" s="607"/>
      <c r="DO31" s="607"/>
      <c r="DP31" s="607"/>
      <c r="DQ31" s="607"/>
      <c r="DR31" s="607"/>
      <c r="DS31" s="607"/>
      <c r="DT31" s="607"/>
      <c r="DU31" s="607"/>
      <c r="DV31" s="608"/>
      <c r="DW31" s="611">
        <v>1.6</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511517</v>
      </c>
      <c r="S32" s="589"/>
      <c r="T32" s="589"/>
      <c r="U32" s="589"/>
      <c r="V32" s="589"/>
      <c r="W32" s="589"/>
      <c r="X32" s="589"/>
      <c r="Y32" s="590"/>
      <c r="Z32" s="641">
        <v>2.7</v>
      </c>
      <c r="AA32" s="641"/>
      <c r="AB32" s="641"/>
      <c r="AC32" s="641"/>
      <c r="AD32" s="642">
        <v>27525</v>
      </c>
      <c r="AE32" s="642"/>
      <c r="AF32" s="642"/>
      <c r="AG32" s="642"/>
      <c r="AH32" s="642"/>
      <c r="AI32" s="642"/>
      <c r="AJ32" s="642"/>
      <c r="AK32" s="642"/>
      <c r="AL32" s="611">
        <v>0.3</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98.4</v>
      </c>
      <c r="BH32" s="573"/>
      <c r="BI32" s="573"/>
      <c r="BJ32" s="573"/>
      <c r="BK32" s="573"/>
      <c r="BL32" s="573"/>
      <c r="BM32" s="636">
        <v>93.7</v>
      </c>
      <c r="BN32" s="573"/>
      <c r="BO32" s="573"/>
      <c r="BP32" s="573"/>
      <c r="BQ32" s="630"/>
      <c r="BR32" s="651">
        <v>98.5</v>
      </c>
      <c r="BS32" s="573"/>
      <c r="BT32" s="573"/>
      <c r="BU32" s="573"/>
      <c r="BV32" s="573"/>
      <c r="BW32" s="573"/>
      <c r="BX32" s="636">
        <v>93</v>
      </c>
      <c r="BY32" s="573"/>
      <c r="BZ32" s="573"/>
      <c r="CA32" s="573"/>
      <c r="CB32" s="630"/>
      <c r="CD32" s="662"/>
      <c r="CE32" s="663"/>
      <c r="CF32" s="625" t="s">
        <v>298</v>
      </c>
      <c r="CG32" s="622"/>
      <c r="CH32" s="622"/>
      <c r="CI32" s="622"/>
      <c r="CJ32" s="622"/>
      <c r="CK32" s="622"/>
      <c r="CL32" s="622"/>
      <c r="CM32" s="622"/>
      <c r="CN32" s="622"/>
      <c r="CO32" s="622"/>
      <c r="CP32" s="622"/>
      <c r="CQ32" s="623"/>
      <c r="CR32" s="588">
        <v>3738</v>
      </c>
      <c r="CS32" s="589"/>
      <c r="CT32" s="589"/>
      <c r="CU32" s="589"/>
      <c r="CV32" s="589"/>
      <c r="CW32" s="589"/>
      <c r="CX32" s="589"/>
      <c r="CY32" s="590"/>
      <c r="CZ32" s="591">
        <v>0</v>
      </c>
      <c r="DA32" s="609"/>
      <c r="DB32" s="609"/>
      <c r="DC32" s="610"/>
      <c r="DD32" s="594">
        <v>3738</v>
      </c>
      <c r="DE32" s="589"/>
      <c r="DF32" s="589"/>
      <c r="DG32" s="589"/>
      <c r="DH32" s="589"/>
      <c r="DI32" s="589"/>
      <c r="DJ32" s="589"/>
      <c r="DK32" s="590"/>
      <c r="DL32" s="594">
        <v>3738</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1864600</v>
      </c>
      <c r="S33" s="589"/>
      <c r="T33" s="589"/>
      <c r="U33" s="589"/>
      <c r="V33" s="589"/>
      <c r="W33" s="589"/>
      <c r="X33" s="589"/>
      <c r="Y33" s="590"/>
      <c r="Z33" s="641">
        <v>10</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8725771</v>
      </c>
      <c r="CS33" s="607"/>
      <c r="CT33" s="607"/>
      <c r="CU33" s="607"/>
      <c r="CV33" s="607"/>
      <c r="CW33" s="607"/>
      <c r="CX33" s="607"/>
      <c r="CY33" s="608"/>
      <c r="CZ33" s="591">
        <v>47.3</v>
      </c>
      <c r="DA33" s="609"/>
      <c r="DB33" s="609"/>
      <c r="DC33" s="610"/>
      <c r="DD33" s="594">
        <v>7350793</v>
      </c>
      <c r="DE33" s="607"/>
      <c r="DF33" s="607"/>
      <c r="DG33" s="607"/>
      <c r="DH33" s="607"/>
      <c r="DI33" s="607"/>
      <c r="DJ33" s="607"/>
      <c r="DK33" s="608"/>
      <c r="DL33" s="594">
        <v>5413508</v>
      </c>
      <c r="DM33" s="607"/>
      <c r="DN33" s="607"/>
      <c r="DO33" s="607"/>
      <c r="DP33" s="607"/>
      <c r="DQ33" s="607"/>
      <c r="DR33" s="607"/>
      <c r="DS33" s="607"/>
      <c r="DT33" s="607"/>
      <c r="DU33" s="607"/>
      <c r="DV33" s="608"/>
      <c r="DW33" s="611">
        <v>45.7</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2268352</v>
      </c>
      <c r="CS34" s="589"/>
      <c r="CT34" s="589"/>
      <c r="CU34" s="589"/>
      <c r="CV34" s="589"/>
      <c r="CW34" s="589"/>
      <c r="CX34" s="589"/>
      <c r="CY34" s="590"/>
      <c r="CZ34" s="591">
        <v>12.3</v>
      </c>
      <c r="DA34" s="609"/>
      <c r="DB34" s="609"/>
      <c r="DC34" s="610"/>
      <c r="DD34" s="594">
        <v>1734372</v>
      </c>
      <c r="DE34" s="589"/>
      <c r="DF34" s="589"/>
      <c r="DG34" s="589"/>
      <c r="DH34" s="589"/>
      <c r="DI34" s="589"/>
      <c r="DJ34" s="589"/>
      <c r="DK34" s="590"/>
      <c r="DL34" s="594">
        <v>1496803</v>
      </c>
      <c r="DM34" s="589"/>
      <c r="DN34" s="589"/>
      <c r="DO34" s="589"/>
      <c r="DP34" s="589"/>
      <c r="DQ34" s="589"/>
      <c r="DR34" s="589"/>
      <c r="DS34" s="589"/>
      <c r="DT34" s="589"/>
      <c r="DU34" s="589"/>
      <c r="DV34" s="590"/>
      <c r="DW34" s="611">
        <v>12.6</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933300</v>
      </c>
      <c r="S35" s="589"/>
      <c r="T35" s="589"/>
      <c r="U35" s="589"/>
      <c r="V35" s="589"/>
      <c r="W35" s="589"/>
      <c r="X35" s="589"/>
      <c r="Y35" s="590"/>
      <c r="Z35" s="641">
        <v>5</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3940237</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19679</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235035</v>
      </c>
      <c r="CS35" s="607"/>
      <c r="CT35" s="607"/>
      <c r="CU35" s="607"/>
      <c r="CV35" s="607"/>
      <c r="CW35" s="607"/>
      <c r="CX35" s="607"/>
      <c r="CY35" s="608"/>
      <c r="CZ35" s="591">
        <v>1.3</v>
      </c>
      <c r="DA35" s="609"/>
      <c r="DB35" s="609"/>
      <c r="DC35" s="610"/>
      <c r="DD35" s="594">
        <v>217870</v>
      </c>
      <c r="DE35" s="607"/>
      <c r="DF35" s="607"/>
      <c r="DG35" s="607"/>
      <c r="DH35" s="607"/>
      <c r="DI35" s="607"/>
      <c r="DJ35" s="607"/>
      <c r="DK35" s="608"/>
      <c r="DL35" s="594">
        <v>129673</v>
      </c>
      <c r="DM35" s="607"/>
      <c r="DN35" s="607"/>
      <c r="DO35" s="607"/>
      <c r="DP35" s="607"/>
      <c r="DQ35" s="607"/>
      <c r="DR35" s="607"/>
      <c r="DS35" s="607"/>
      <c r="DT35" s="607"/>
      <c r="DU35" s="607"/>
      <c r="DV35" s="608"/>
      <c r="DW35" s="611">
        <v>1.1000000000000001</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18620846</v>
      </c>
      <c r="S36" s="629"/>
      <c r="T36" s="629"/>
      <c r="U36" s="629"/>
      <c r="V36" s="629"/>
      <c r="W36" s="629"/>
      <c r="X36" s="629"/>
      <c r="Y36" s="632"/>
      <c r="Z36" s="633">
        <v>100</v>
      </c>
      <c r="AA36" s="633"/>
      <c r="AB36" s="633"/>
      <c r="AC36" s="633"/>
      <c r="AD36" s="634">
        <v>10906381</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890974</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-49411</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4103512</v>
      </c>
      <c r="CS36" s="589"/>
      <c r="CT36" s="589"/>
      <c r="CU36" s="589"/>
      <c r="CV36" s="589"/>
      <c r="CW36" s="589"/>
      <c r="CX36" s="589"/>
      <c r="CY36" s="590"/>
      <c r="CZ36" s="591">
        <v>22.3</v>
      </c>
      <c r="DA36" s="609"/>
      <c r="DB36" s="609"/>
      <c r="DC36" s="610"/>
      <c r="DD36" s="594">
        <v>3879481</v>
      </c>
      <c r="DE36" s="589"/>
      <c r="DF36" s="589"/>
      <c r="DG36" s="589"/>
      <c r="DH36" s="589"/>
      <c r="DI36" s="589"/>
      <c r="DJ36" s="589"/>
      <c r="DK36" s="590"/>
      <c r="DL36" s="594">
        <v>2707324</v>
      </c>
      <c r="DM36" s="589"/>
      <c r="DN36" s="589"/>
      <c r="DO36" s="589"/>
      <c r="DP36" s="589"/>
      <c r="DQ36" s="589"/>
      <c r="DR36" s="589"/>
      <c r="DS36" s="589"/>
      <c r="DT36" s="589"/>
      <c r="DU36" s="589"/>
      <c r="DV36" s="590"/>
      <c r="DW36" s="611">
        <v>22.9</v>
      </c>
      <c r="DX36" s="612"/>
      <c r="DY36" s="612"/>
      <c r="DZ36" s="612"/>
      <c r="EA36" s="612"/>
      <c r="EB36" s="612"/>
      <c r="EC36" s="613"/>
    </row>
    <row r="37" spans="2:133" ht="11.25" customHeight="1">
      <c r="AQ37" s="614" t="s">
        <v>313</v>
      </c>
      <c r="AR37" s="615"/>
      <c r="AS37" s="615"/>
      <c r="AT37" s="615"/>
      <c r="AU37" s="615"/>
      <c r="AV37" s="615"/>
      <c r="AW37" s="615"/>
      <c r="AX37" s="615"/>
      <c r="AY37" s="616"/>
      <c r="AZ37" s="588">
        <v>800000</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6614</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786360</v>
      </c>
      <c r="CS37" s="607"/>
      <c r="CT37" s="607"/>
      <c r="CU37" s="607"/>
      <c r="CV37" s="607"/>
      <c r="CW37" s="607"/>
      <c r="CX37" s="607"/>
      <c r="CY37" s="608"/>
      <c r="CZ37" s="591">
        <v>4.3</v>
      </c>
      <c r="DA37" s="609"/>
      <c r="DB37" s="609"/>
      <c r="DC37" s="610"/>
      <c r="DD37" s="594">
        <v>780380</v>
      </c>
      <c r="DE37" s="607"/>
      <c r="DF37" s="607"/>
      <c r="DG37" s="607"/>
      <c r="DH37" s="607"/>
      <c r="DI37" s="607"/>
      <c r="DJ37" s="607"/>
      <c r="DK37" s="608"/>
      <c r="DL37" s="594">
        <v>743130</v>
      </c>
      <c r="DM37" s="607"/>
      <c r="DN37" s="607"/>
      <c r="DO37" s="607"/>
      <c r="DP37" s="607"/>
      <c r="DQ37" s="607"/>
      <c r="DR37" s="607"/>
      <c r="DS37" s="607"/>
      <c r="DT37" s="607"/>
      <c r="DU37" s="607"/>
      <c r="DV37" s="608"/>
      <c r="DW37" s="611">
        <v>6.3</v>
      </c>
      <c r="DX37" s="612"/>
      <c r="DY37" s="612"/>
      <c r="DZ37" s="612"/>
      <c r="EA37" s="612"/>
      <c r="EB37" s="612"/>
      <c r="EC37" s="613"/>
    </row>
    <row r="38" spans="2:133" ht="11.25" customHeight="1">
      <c r="AQ38" s="614" t="s">
        <v>316</v>
      </c>
      <c r="AR38" s="615"/>
      <c r="AS38" s="615"/>
      <c r="AT38" s="615"/>
      <c r="AU38" s="615"/>
      <c r="AV38" s="615"/>
      <c r="AW38" s="615"/>
      <c r="AX38" s="615"/>
      <c r="AY38" s="616"/>
      <c r="AZ38" s="588">
        <v>530250</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11413</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1667689</v>
      </c>
      <c r="CS38" s="589"/>
      <c r="CT38" s="589"/>
      <c r="CU38" s="589"/>
      <c r="CV38" s="589"/>
      <c r="CW38" s="589"/>
      <c r="CX38" s="589"/>
      <c r="CY38" s="590"/>
      <c r="CZ38" s="591">
        <v>9</v>
      </c>
      <c r="DA38" s="609"/>
      <c r="DB38" s="609"/>
      <c r="DC38" s="610"/>
      <c r="DD38" s="594">
        <v>1403387</v>
      </c>
      <c r="DE38" s="589"/>
      <c r="DF38" s="589"/>
      <c r="DG38" s="589"/>
      <c r="DH38" s="589"/>
      <c r="DI38" s="589"/>
      <c r="DJ38" s="589"/>
      <c r="DK38" s="590"/>
      <c r="DL38" s="594">
        <v>1079708</v>
      </c>
      <c r="DM38" s="589"/>
      <c r="DN38" s="589"/>
      <c r="DO38" s="589"/>
      <c r="DP38" s="589"/>
      <c r="DQ38" s="589"/>
      <c r="DR38" s="589"/>
      <c r="DS38" s="589"/>
      <c r="DT38" s="589"/>
      <c r="DU38" s="589"/>
      <c r="DV38" s="590"/>
      <c r="DW38" s="611">
        <v>9.1</v>
      </c>
      <c r="DX38" s="612"/>
      <c r="DY38" s="612"/>
      <c r="DZ38" s="612"/>
      <c r="EA38" s="612"/>
      <c r="EB38" s="612"/>
      <c r="EC38" s="613"/>
    </row>
    <row r="39" spans="2:133" ht="11.25" customHeight="1">
      <c r="AQ39" s="614" t="s">
        <v>319</v>
      </c>
      <c r="AR39" s="615"/>
      <c r="AS39" s="615"/>
      <c r="AT39" s="615"/>
      <c r="AU39" s="615"/>
      <c r="AV39" s="615"/>
      <c r="AW39" s="615"/>
      <c r="AX39" s="615"/>
      <c r="AY39" s="616"/>
      <c r="AZ39" s="588">
        <v>23620</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95</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152183</v>
      </c>
      <c r="CS39" s="607"/>
      <c r="CT39" s="607"/>
      <c r="CU39" s="607"/>
      <c r="CV39" s="607"/>
      <c r="CW39" s="607"/>
      <c r="CX39" s="607"/>
      <c r="CY39" s="608"/>
      <c r="CZ39" s="591">
        <v>0.8</v>
      </c>
      <c r="DA39" s="609"/>
      <c r="DB39" s="609"/>
      <c r="DC39" s="610"/>
      <c r="DD39" s="594">
        <v>115683</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315524</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92</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299000</v>
      </c>
      <c r="CS40" s="589"/>
      <c r="CT40" s="589"/>
      <c r="CU40" s="589"/>
      <c r="CV40" s="589"/>
      <c r="CW40" s="589"/>
      <c r="CX40" s="589"/>
      <c r="CY40" s="590"/>
      <c r="CZ40" s="591">
        <v>1.6</v>
      </c>
      <c r="DA40" s="609"/>
      <c r="DB40" s="609"/>
      <c r="DC40" s="610"/>
      <c r="DD40" s="594" t="s">
        <v>219</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316</v>
      </c>
      <c r="AR41" s="627"/>
      <c r="AS41" s="627"/>
      <c r="AT41" s="627"/>
      <c r="AU41" s="627"/>
      <c r="AV41" s="627"/>
      <c r="AW41" s="627"/>
      <c r="AX41" s="627"/>
      <c r="AY41" s="628"/>
      <c r="AZ41" s="572">
        <v>1379869</v>
      </c>
      <c r="BA41" s="629"/>
      <c r="BB41" s="629"/>
      <c r="BC41" s="629"/>
      <c r="BD41" s="573"/>
      <c r="BE41" s="573"/>
      <c r="BF41" s="630"/>
      <c r="BG41" s="620"/>
      <c r="BH41" s="621"/>
      <c r="BI41" s="621"/>
      <c r="BJ41" s="621"/>
      <c r="BK41" s="621"/>
      <c r="BL41" s="189"/>
      <c r="BM41" s="627" t="s">
        <v>326</v>
      </c>
      <c r="BN41" s="627"/>
      <c r="BO41" s="627"/>
      <c r="BP41" s="627"/>
      <c r="BQ41" s="627"/>
      <c r="BR41" s="627"/>
      <c r="BS41" s="627"/>
      <c r="BT41" s="627"/>
      <c r="BU41" s="628"/>
      <c r="BV41" s="572">
        <v>311</v>
      </c>
      <c r="BW41" s="629"/>
      <c r="BX41" s="629"/>
      <c r="BY41" s="629"/>
      <c r="BZ41" s="629"/>
      <c r="CA41" s="629"/>
      <c r="CB41" s="631"/>
      <c r="CD41" s="625" t="s">
        <v>327</v>
      </c>
      <c r="CE41" s="622"/>
      <c r="CF41" s="622"/>
      <c r="CG41" s="622"/>
      <c r="CH41" s="622"/>
      <c r="CI41" s="622"/>
      <c r="CJ41" s="622"/>
      <c r="CK41" s="622"/>
      <c r="CL41" s="622"/>
      <c r="CM41" s="622"/>
      <c r="CN41" s="622"/>
      <c r="CO41" s="622"/>
      <c r="CP41" s="622"/>
      <c r="CQ41" s="623"/>
      <c r="CR41" s="588" t="s">
        <v>213</v>
      </c>
      <c r="CS41" s="607"/>
      <c r="CT41" s="607"/>
      <c r="CU41" s="607"/>
      <c r="CV41" s="607"/>
      <c r="CW41" s="607"/>
      <c r="CX41" s="607"/>
      <c r="CY41" s="608"/>
      <c r="CZ41" s="591" t="s">
        <v>213</v>
      </c>
      <c r="DA41" s="609"/>
      <c r="DB41" s="609"/>
      <c r="DC41" s="610"/>
      <c r="DD41" s="594" t="s">
        <v>213</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329</v>
      </c>
      <c r="CE42" s="586"/>
      <c r="CF42" s="586"/>
      <c r="CG42" s="586"/>
      <c r="CH42" s="586"/>
      <c r="CI42" s="586"/>
      <c r="CJ42" s="586"/>
      <c r="CK42" s="586"/>
      <c r="CL42" s="586"/>
      <c r="CM42" s="586"/>
      <c r="CN42" s="586"/>
      <c r="CO42" s="586"/>
      <c r="CP42" s="586"/>
      <c r="CQ42" s="587"/>
      <c r="CR42" s="588">
        <v>2144759</v>
      </c>
      <c r="CS42" s="589"/>
      <c r="CT42" s="589"/>
      <c r="CU42" s="589"/>
      <c r="CV42" s="589"/>
      <c r="CW42" s="589"/>
      <c r="CX42" s="589"/>
      <c r="CY42" s="590"/>
      <c r="CZ42" s="591">
        <v>11.6</v>
      </c>
      <c r="DA42" s="592"/>
      <c r="DB42" s="592"/>
      <c r="DC42" s="593"/>
      <c r="DD42" s="594">
        <v>402757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331</v>
      </c>
      <c r="CE43" s="586"/>
      <c r="CF43" s="586"/>
      <c r="CG43" s="586"/>
      <c r="CH43" s="586"/>
      <c r="CI43" s="586"/>
      <c r="CJ43" s="586"/>
      <c r="CK43" s="586"/>
      <c r="CL43" s="586"/>
      <c r="CM43" s="586"/>
      <c r="CN43" s="586"/>
      <c r="CO43" s="586"/>
      <c r="CP43" s="586"/>
      <c r="CQ43" s="587"/>
      <c r="CR43" s="588">
        <v>26821</v>
      </c>
      <c r="CS43" s="607"/>
      <c r="CT43" s="607"/>
      <c r="CU43" s="607"/>
      <c r="CV43" s="607"/>
      <c r="CW43" s="607"/>
      <c r="CX43" s="607"/>
      <c r="CY43" s="608"/>
      <c r="CZ43" s="591">
        <v>0.1</v>
      </c>
      <c r="DA43" s="609"/>
      <c r="DB43" s="609"/>
      <c r="DC43" s="610"/>
      <c r="DD43" s="594">
        <v>26821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332</v>
      </c>
      <c r="CD44" s="601" t="s">
        <v>286</v>
      </c>
      <c r="CE44" s="602"/>
      <c r="CF44" s="585" t="s">
        <v>333</v>
      </c>
      <c r="CG44" s="586"/>
      <c r="CH44" s="586"/>
      <c r="CI44" s="586"/>
      <c r="CJ44" s="586"/>
      <c r="CK44" s="586"/>
      <c r="CL44" s="586"/>
      <c r="CM44" s="586"/>
      <c r="CN44" s="586"/>
      <c r="CO44" s="586"/>
      <c r="CP44" s="586"/>
      <c r="CQ44" s="587"/>
      <c r="CR44" s="588">
        <v>2140086</v>
      </c>
      <c r="CS44" s="589"/>
      <c r="CT44" s="589"/>
      <c r="CU44" s="589"/>
      <c r="CV44" s="589"/>
      <c r="CW44" s="589"/>
      <c r="CX44" s="589"/>
      <c r="CY44" s="590"/>
      <c r="CZ44" s="591">
        <v>11.6</v>
      </c>
      <c r="DA44" s="592"/>
      <c r="DB44" s="592"/>
      <c r="DC44" s="593"/>
      <c r="DD44" s="594">
        <v>400784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334</v>
      </c>
      <c r="CG45" s="586"/>
      <c r="CH45" s="586"/>
      <c r="CI45" s="586"/>
      <c r="CJ45" s="586"/>
      <c r="CK45" s="586"/>
      <c r="CL45" s="586"/>
      <c r="CM45" s="586"/>
      <c r="CN45" s="586"/>
      <c r="CO45" s="586"/>
      <c r="CP45" s="586"/>
      <c r="CQ45" s="587"/>
      <c r="CR45" s="588">
        <v>1246649</v>
      </c>
      <c r="CS45" s="607"/>
      <c r="CT45" s="607"/>
      <c r="CU45" s="607"/>
      <c r="CV45" s="607"/>
      <c r="CW45" s="607"/>
      <c r="CX45" s="607"/>
      <c r="CY45" s="608"/>
      <c r="CZ45" s="591">
        <v>6.8</v>
      </c>
      <c r="DA45" s="609"/>
      <c r="DB45" s="609"/>
      <c r="DC45" s="610"/>
      <c r="DD45" s="594">
        <v>53015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335</v>
      </c>
      <c r="CG46" s="586"/>
      <c r="CH46" s="586"/>
      <c r="CI46" s="586"/>
      <c r="CJ46" s="586"/>
      <c r="CK46" s="586"/>
      <c r="CL46" s="586"/>
      <c r="CM46" s="586"/>
      <c r="CN46" s="586"/>
      <c r="CO46" s="586"/>
      <c r="CP46" s="586"/>
      <c r="CQ46" s="587"/>
      <c r="CR46" s="588">
        <v>883691</v>
      </c>
      <c r="CS46" s="589"/>
      <c r="CT46" s="589"/>
      <c r="CU46" s="589"/>
      <c r="CV46" s="589"/>
      <c r="CW46" s="589"/>
      <c r="CX46" s="589"/>
      <c r="CY46" s="590"/>
      <c r="CZ46" s="591">
        <v>4.8</v>
      </c>
      <c r="DA46" s="592"/>
      <c r="DB46" s="592"/>
      <c r="DC46" s="593"/>
      <c r="DD46" s="594">
        <v>346804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336</v>
      </c>
      <c r="CG47" s="586"/>
      <c r="CH47" s="586"/>
      <c r="CI47" s="586"/>
      <c r="CJ47" s="586"/>
      <c r="CK47" s="586"/>
      <c r="CL47" s="586"/>
      <c r="CM47" s="586"/>
      <c r="CN47" s="586"/>
      <c r="CO47" s="586"/>
      <c r="CP47" s="586"/>
      <c r="CQ47" s="587"/>
      <c r="CR47" s="588">
        <v>4673</v>
      </c>
      <c r="CS47" s="607"/>
      <c r="CT47" s="607"/>
      <c r="CU47" s="607"/>
      <c r="CV47" s="607"/>
      <c r="CW47" s="607"/>
      <c r="CX47" s="607"/>
      <c r="CY47" s="608"/>
      <c r="CZ47" s="591">
        <v>0</v>
      </c>
      <c r="DA47" s="609"/>
      <c r="DB47" s="609"/>
      <c r="DC47" s="610"/>
      <c r="DD47" s="594">
        <v>1973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337</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338</v>
      </c>
      <c r="CE49" s="570"/>
      <c r="CF49" s="570"/>
      <c r="CG49" s="570"/>
      <c r="CH49" s="570"/>
      <c r="CI49" s="570"/>
      <c r="CJ49" s="570"/>
      <c r="CK49" s="570"/>
      <c r="CL49" s="570"/>
      <c r="CM49" s="570"/>
      <c r="CN49" s="570"/>
      <c r="CO49" s="570"/>
      <c r="CP49" s="570"/>
      <c r="CQ49" s="571"/>
      <c r="CR49" s="572">
        <v>18431908</v>
      </c>
      <c r="CS49" s="573"/>
      <c r="CT49" s="573"/>
      <c r="CU49" s="573"/>
      <c r="CV49" s="573"/>
      <c r="CW49" s="573"/>
      <c r="CX49" s="573"/>
      <c r="CY49" s="574"/>
      <c r="CZ49" s="575">
        <v>100</v>
      </c>
      <c r="DA49" s="576"/>
      <c r="DB49" s="576"/>
      <c r="DC49" s="577"/>
      <c r="DD49" s="578">
        <v>13021568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T1" zoomScale="70" zoomScaleNormal="25" zoomScaleSheetLayoutView="70" workbookViewId="0">
      <selection activeCell="CR17" sqref="CR17:CV1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340</v>
      </c>
      <c r="DK2" s="1107"/>
      <c r="DL2" s="1107"/>
      <c r="DM2" s="1107"/>
      <c r="DN2" s="1107"/>
      <c r="DO2" s="1108"/>
      <c r="DP2" s="200"/>
      <c r="DQ2" s="1106" t="s">
        <v>341</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342</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344</v>
      </c>
      <c r="B5" s="992"/>
      <c r="C5" s="992"/>
      <c r="D5" s="992"/>
      <c r="E5" s="992"/>
      <c r="F5" s="992"/>
      <c r="G5" s="992"/>
      <c r="H5" s="992"/>
      <c r="I5" s="992"/>
      <c r="J5" s="992"/>
      <c r="K5" s="992"/>
      <c r="L5" s="992"/>
      <c r="M5" s="992"/>
      <c r="N5" s="992"/>
      <c r="O5" s="992"/>
      <c r="P5" s="993"/>
      <c r="Q5" s="997" t="s">
        <v>345</v>
      </c>
      <c r="R5" s="998"/>
      <c r="S5" s="998"/>
      <c r="T5" s="998"/>
      <c r="U5" s="999"/>
      <c r="V5" s="997" t="s">
        <v>346</v>
      </c>
      <c r="W5" s="998"/>
      <c r="X5" s="998"/>
      <c r="Y5" s="998"/>
      <c r="Z5" s="999"/>
      <c r="AA5" s="997" t="s">
        <v>347</v>
      </c>
      <c r="AB5" s="998"/>
      <c r="AC5" s="998"/>
      <c r="AD5" s="998"/>
      <c r="AE5" s="998"/>
      <c r="AF5" s="1109" t="s">
        <v>348</v>
      </c>
      <c r="AG5" s="998"/>
      <c r="AH5" s="998"/>
      <c r="AI5" s="998"/>
      <c r="AJ5" s="1013"/>
      <c r="AK5" s="998" t="s">
        <v>349</v>
      </c>
      <c r="AL5" s="998"/>
      <c r="AM5" s="998"/>
      <c r="AN5" s="998"/>
      <c r="AO5" s="999"/>
      <c r="AP5" s="997" t="s">
        <v>350</v>
      </c>
      <c r="AQ5" s="998"/>
      <c r="AR5" s="998"/>
      <c r="AS5" s="998"/>
      <c r="AT5" s="999"/>
      <c r="AU5" s="997" t="s">
        <v>351</v>
      </c>
      <c r="AV5" s="998"/>
      <c r="AW5" s="998"/>
      <c r="AX5" s="998"/>
      <c r="AY5" s="1013"/>
      <c r="AZ5" s="207"/>
      <c r="BA5" s="207"/>
      <c r="BB5" s="207"/>
      <c r="BC5" s="207"/>
      <c r="BD5" s="207"/>
      <c r="BE5" s="208"/>
      <c r="BF5" s="208"/>
      <c r="BG5" s="208"/>
      <c r="BH5" s="208"/>
      <c r="BI5" s="208"/>
      <c r="BJ5" s="208"/>
      <c r="BK5" s="208"/>
      <c r="BL5" s="208"/>
      <c r="BM5" s="208"/>
      <c r="BN5" s="208"/>
      <c r="BO5" s="208"/>
      <c r="BP5" s="208"/>
      <c r="BQ5" s="991" t="s">
        <v>352</v>
      </c>
      <c r="BR5" s="992"/>
      <c r="BS5" s="992"/>
      <c r="BT5" s="992"/>
      <c r="BU5" s="992"/>
      <c r="BV5" s="992"/>
      <c r="BW5" s="992"/>
      <c r="BX5" s="992"/>
      <c r="BY5" s="992"/>
      <c r="BZ5" s="992"/>
      <c r="CA5" s="992"/>
      <c r="CB5" s="992"/>
      <c r="CC5" s="992"/>
      <c r="CD5" s="992"/>
      <c r="CE5" s="992"/>
      <c r="CF5" s="992"/>
      <c r="CG5" s="993"/>
      <c r="CH5" s="997" t="s">
        <v>353</v>
      </c>
      <c r="CI5" s="998"/>
      <c r="CJ5" s="998"/>
      <c r="CK5" s="998"/>
      <c r="CL5" s="999"/>
      <c r="CM5" s="997" t="s">
        <v>354</v>
      </c>
      <c r="CN5" s="998"/>
      <c r="CO5" s="998"/>
      <c r="CP5" s="998"/>
      <c r="CQ5" s="999"/>
      <c r="CR5" s="997" t="s">
        <v>355</v>
      </c>
      <c r="CS5" s="998"/>
      <c r="CT5" s="998"/>
      <c r="CU5" s="998"/>
      <c r="CV5" s="999"/>
      <c r="CW5" s="997" t="s">
        <v>356</v>
      </c>
      <c r="CX5" s="998"/>
      <c r="CY5" s="998"/>
      <c r="CZ5" s="998"/>
      <c r="DA5" s="999"/>
      <c r="DB5" s="997" t="s">
        <v>357</v>
      </c>
      <c r="DC5" s="998"/>
      <c r="DD5" s="998"/>
      <c r="DE5" s="998"/>
      <c r="DF5" s="999"/>
      <c r="DG5" s="1094" t="s">
        <v>358</v>
      </c>
      <c r="DH5" s="1095"/>
      <c r="DI5" s="1095"/>
      <c r="DJ5" s="1095"/>
      <c r="DK5" s="1096"/>
      <c r="DL5" s="1094" t="s">
        <v>359</v>
      </c>
      <c r="DM5" s="1095"/>
      <c r="DN5" s="1095"/>
      <c r="DO5" s="1095"/>
      <c r="DP5" s="1096"/>
      <c r="DQ5" s="997" t="s">
        <v>360</v>
      </c>
      <c r="DR5" s="998"/>
      <c r="DS5" s="998"/>
      <c r="DT5" s="998"/>
      <c r="DU5" s="999"/>
      <c r="DV5" s="997" t="s">
        <v>351</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361</v>
      </c>
      <c r="C7" s="1047"/>
      <c r="D7" s="1047"/>
      <c r="E7" s="1047"/>
      <c r="F7" s="1047"/>
      <c r="G7" s="1047"/>
      <c r="H7" s="1047"/>
      <c r="I7" s="1047"/>
      <c r="J7" s="1047"/>
      <c r="K7" s="1047"/>
      <c r="L7" s="1047"/>
      <c r="M7" s="1047"/>
      <c r="N7" s="1047"/>
      <c r="O7" s="1047"/>
      <c r="P7" s="1048"/>
      <c r="Q7" s="1100">
        <v>18644</v>
      </c>
      <c r="R7" s="1101"/>
      <c r="S7" s="1101"/>
      <c r="T7" s="1101"/>
      <c r="U7" s="1101"/>
      <c r="V7" s="1101">
        <v>18514</v>
      </c>
      <c r="W7" s="1101"/>
      <c r="X7" s="1101"/>
      <c r="Y7" s="1101"/>
      <c r="Z7" s="1101"/>
      <c r="AA7" s="1101">
        <v>131</v>
      </c>
      <c r="AB7" s="1101"/>
      <c r="AC7" s="1101"/>
      <c r="AD7" s="1101"/>
      <c r="AE7" s="1102"/>
      <c r="AF7" s="1103">
        <v>62</v>
      </c>
      <c r="AG7" s="1104"/>
      <c r="AH7" s="1104"/>
      <c r="AI7" s="1104"/>
      <c r="AJ7" s="1105"/>
      <c r="AK7" s="1087">
        <v>0</v>
      </c>
      <c r="AL7" s="1088"/>
      <c r="AM7" s="1088"/>
      <c r="AN7" s="1088"/>
      <c r="AO7" s="1088"/>
      <c r="AP7" s="1088">
        <v>17238</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538</v>
      </c>
      <c r="BT7" s="1092"/>
      <c r="BU7" s="1092"/>
      <c r="BV7" s="1092"/>
      <c r="BW7" s="1092"/>
      <c r="BX7" s="1092"/>
      <c r="BY7" s="1092"/>
      <c r="BZ7" s="1092"/>
      <c r="CA7" s="1092"/>
      <c r="CB7" s="1092"/>
      <c r="CC7" s="1092"/>
      <c r="CD7" s="1092"/>
      <c r="CE7" s="1092"/>
      <c r="CF7" s="1092"/>
      <c r="CG7" s="1093"/>
      <c r="CH7" s="1084">
        <v>12</v>
      </c>
      <c r="CI7" s="1085"/>
      <c r="CJ7" s="1085"/>
      <c r="CK7" s="1085"/>
      <c r="CL7" s="1086"/>
      <c r="CM7" s="1084">
        <v>382</v>
      </c>
      <c r="CN7" s="1085"/>
      <c r="CO7" s="1085"/>
      <c r="CP7" s="1085"/>
      <c r="CQ7" s="1086"/>
      <c r="CR7" s="1084">
        <v>100</v>
      </c>
      <c r="CS7" s="1085"/>
      <c r="CT7" s="1085"/>
      <c r="CU7" s="1085"/>
      <c r="CV7" s="1086"/>
      <c r="CW7" s="1084">
        <v>0</v>
      </c>
      <c r="CX7" s="1085"/>
      <c r="CY7" s="1085"/>
      <c r="CZ7" s="1085"/>
      <c r="DA7" s="1086"/>
      <c r="DB7" s="1084">
        <v>0</v>
      </c>
      <c r="DC7" s="1085"/>
      <c r="DD7" s="1085"/>
      <c r="DE7" s="1085"/>
      <c r="DF7" s="1086"/>
      <c r="DG7" s="1084">
        <v>0</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c r="A8" s="212">
        <v>2</v>
      </c>
      <c r="B8" s="1033" t="s">
        <v>362</v>
      </c>
      <c r="C8" s="1034"/>
      <c r="D8" s="1034"/>
      <c r="E8" s="1034"/>
      <c r="F8" s="1034"/>
      <c r="G8" s="1034"/>
      <c r="H8" s="1034"/>
      <c r="I8" s="1034"/>
      <c r="J8" s="1034"/>
      <c r="K8" s="1034"/>
      <c r="L8" s="1034"/>
      <c r="M8" s="1034"/>
      <c r="N8" s="1034"/>
      <c r="O8" s="1034"/>
      <c r="P8" s="1035"/>
      <c r="Q8" s="1039">
        <v>61</v>
      </c>
      <c r="R8" s="1040"/>
      <c r="S8" s="1040"/>
      <c r="T8" s="1040"/>
      <c r="U8" s="1040"/>
      <c r="V8" s="1040">
        <v>3</v>
      </c>
      <c r="W8" s="1040"/>
      <c r="X8" s="1040"/>
      <c r="Y8" s="1040"/>
      <c r="Z8" s="1040"/>
      <c r="AA8" s="1040">
        <v>58</v>
      </c>
      <c r="AB8" s="1040"/>
      <c r="AC8" s="1040"/>
      <c r="AD8" s="1040"/>
      <c r="AE8" s="1041"/>
      <c r="AF8" s="1015">
        <v>58</v>
      </c>
      <c r="AG8" s="1016"/>
      <c r="AH8" s="1016"/>
      <c r="AI8" s="1016"/>
      <c r="AJ8" s="1017"/>
      <c r="AK8" s="1082">
        <v>0</v>
      </c>
      <c r="AL8" s="1083"/>
      <c r="AM8" s="1083"/>
      <c r="AN8" s="1083"/>
      <c r="AO8" s="1083"/>
      <c r="AP8" s="1083">
        <v>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539</v>
      </c>
      <c r="BT8" s="1011"/>
      <c r="BU8" s="1011"/>
      <c r="BV8" s="1011"/>
      <c r="BW8" s="1011"/>
      <c r="BX8" s="1011"/>
      <c r="BY8" s="1011"/>
      <c r="BZ8" s="1011"/>
      <c r="CA8" s="1011"/>
      <c r="CB8" s="1011"/>
      <c r="CC8" s="1011"/>
      <c r="CD8" s="1011"/>
      <c r="CE8" s="1011"/>
      <c r="CF8" s="1011"/>
      <c r="CG8" s="1012"/>
      <c r="CH8" s="985">
        <v>-18</v>
      </c>
      <c r="CI8" s="986"/>
      <c r="CJ8" s="986"/>
      <c r="CK8" s="986"/>
      <c r="CL8" s="987"/>
      <c r="CM8" s="985">
        <v>70</v>
      </c>
      <c r="CN8" s="986"/>
      <c r="CO8" s="986"/>
      <c r="CP8" s="986"/>
      <c r="CQ8" s="987"/>
      <c r="CR8" s="985">
        <v>36</v>
      </c>
      <c r="CS8" s="986"/>
      <c r="CT8" s="986"/>
      <c r="CU8" s="986"/>
      <c r="CV8" s="987"/>
      <c r="CW8" s="985">
        <v>26</v>
      </c>
      <c r="CX8" s="986"/>
      <c r="CY8" s="986"/>
      <c r="CZ8" s="986"/>
      <c r="DA8" s="987"/>
      <c r="DB8" s="985">
        <v>0</v>
      </c>
      <c r="DC8" s="986"/>
      <c r="DD8" s="986"/>
      <c r="DE8" s="986"/>
      <c r="DF8" s="987"/>
      <c r="DG8" s="985">
        <v>0</v>
      </c>
      <c r="DH8" s="986"/>
      <c r="DI8" s="986"/>
      <c r="DJ8" s="986"/>
      <c r="DK8" s="987"/>
      <c r="DL8" s="985">
        <v>0</v>
      </c>
      <c r="DM8" s="986"/>
      <c r="DN8" s="986"/>
      <c r="DO8" s="986"/>
      <c r="DP8" s="987"/>
      <c r="DQ8" s="985">
        <v>0</v>
      </c>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363</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364</v>
      </c>
      <c r="B23" s="940" t="s">
        <v>365</v>
      </c>
      <c r="C23" s="941"/>
      <c r="D23" s="941"/>
      <c r="E23" s="941"/>
      <c r="F23" s="941"/>
      <c r="G23" s="941"/>
      <c r="H23" s="941"/>
      <c r="I23" s="941"/>
      <c r="J23" s="941"/>
      <c r="K23" s="941"/>
      <c r="L23" s="941"/>
      <c r="M23" s="941"/>
      <c r="N23" s="941"/>
      <c r="O23" s="941"/>
      <c r="P23" s="942"/>
      <c r="Q23" s="1064">
        <f>SUM(Q7:U22)</f>
        <v>18705</v>
      </c>
      <c r="R23" s="1065"/>
      <c r="S23" s="1065"/>
      <c r="T23" s="1065"/>
      <c r="U23" s="1065"/>
      <c r="V23" s="1065">
        <f t="shared" ref="V23" si="0">SUM(V7:Z22)</f>
        <v>18517</v>
      </c>
      <c r="W23" s="1065"/>
      <c r="X23" s="1065"/>
      <c r="Y23" s="1065"/>
      <c r="Z23" s="1065"/>
      <c r="AA23" s="1065">
        <f t="shared" ref="AA23" si="1">SUM(AA7:AE22)</f>
        <v>189</v>
      </c>
      <c r="AB23" s="1065"/>
      <c r="AC23" s="1065"/>
      <c r="AD23" s="1065"/>
      <c r="AE23" s="1066"/>
      <c r="AF23" s="1067">
        <f t="shared" ref="AF23" si="2">SUM(AF7:AJ22)</f>
        <v>120</v>
      </c>
      <c r="AG23" s="1065"/>
      <c r="AH23" s="1065"/>
      <c r="AI23" s="1065"/>
      <c r="AJ23" s="1068"/>
      <c r="AK23" s="1069"/>
      <c r="AL23" s="1070"/>
      <c r="AM23" s="1070"/>
      <c r="AN23" s="1070"/>
      <c r="AO23" s="1070"/>
      <c r="AP23" s="1065">
        <f>SUM(AP7:AT22)</f>
        <v>17238</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366</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367</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344</v>
      </c>
      <c r="B26" s="992"/>
      <c r="C26" s="992"/>
      <c r="D26" s="992"/>
      <c r="E26" s="992"/>
      <c r="F26" s="992"/>
      <c r="G26" s="992"/>
      <c r="H26" s="992"/>
      <c r="I26" s="992"/>
      <c r="J26" s="992"/>
      <c r="K26" s="992"/>
      <c r="L26" s="992"/>
      <c r="M26" s="992"/>
      <c r="N26" s="992"/>
      <c r="O26" s="992"/>
      <c r="P26" s="993"/>
      <c r="Q26" s="997" t="s">
        <v>368</v>
      </c>
      <c r="R26" s="998"/>
      <c r="S26" s="998"/>
      <c r="T26" s="998"/>
      <c r="U26" s="999"/>
      <c r="V26" s="997" t="s">
        <v>369</v>
      </c>
      <c r="W26" s="998"/>
      <c r="X26" s="998"/>
      <c r="Y26" s="998"/>
      <c r="Z26" s="999"/>
      <c r="AA26" s="997" t="s">
        <v>370</v>
      </c>
      <c r="AB26" s="998"/>
      <c r="AC26" s="998"/>
      <c r="AD26" s="998"/>
      <c r="AE26" s="998"/>
      <c r="AF26" s="1055" t="s">
        <v>371</v>
      </c>
      <c r="AG26" s="1004"/>
      <c r="AH26" s="1004"/>
      <c r="AI26" s="1004"/>
      <c r="AJ26" s="1056"/>
      <c r="AK26" s="998" t="s">
        <v>372</v>
      </c>
      <c r="AL26" s="998"/>
      <c r="AM26" s="998"/>
      <c r="AN26" s="998"/>
      <c r="AO26" s="999"/>
      <c r="AP26" s="997" t="s">
        <v>373</v>
      </c>
      <c r="AQ26" s="998"/>
      <c r="AR26" s="998"/>
      <c r="AS26" s="998"/>
      <c r="AT26" s="999"/>
      <c r="AU26" s="997" t="s">
        <v>374</v>
      </c>
      <c r="AV26" s="998"/>
      <c r="AW26" s="998"/>
      <c r="AX26" s="998"/>
      <c r="AY26" s="999"/>
      <c r="AZ26" s="997" t="s">
        <v>375</v>
      </c>
      <c r="BA26" s="998"/>
      <c r="BB26" s="998"/>
      <c r="BC26" s="998"/>
      <c r="BD26" s="999"/>
      <c r="BE26" s="997" t="s">
        <v>351</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376</v>
      </c>
      <c r="C28" s="1047"/>
      <c r="D28" s="1047"/>
      <c r="E28" s="1047"/>
      <c r="F28" s="1047"/>
      <c r="G28" s="1047"/>
      <c r="H28" s="1047"/>
      <c r="I28" s="1047"/>
      <c r="J28" s="1047"/>
      <c r="K28" s="1047"/>
      <c r="L28" s="1047"/>
      <c r="M28" s="1047"/>
      <c r="N28" s="1047"/>
      <c r="O28" s="1047"/>
      <c r="P28" s="1048"/>
      <c r="Q28" s="1049">
        <v>5292</v>
      </c>
      <c r="R28" s="1050"/>
      <c r="S28" s="1050"/>
      <c r="T28" s="1050"/>
      <c r="U28" s="1050"/>
      <c r="V28" s="1050">
        <v>5273</v>
      </c>
      <c r="W28" s="1050"/>
      <c r="X28" s="1050"/>
      <c r="Y28" s="1050"/>
      <c r="Z28" s="1050"/>
      <c r="AA28" s="1050">
        <v>20</v>
      </c>
      <c r="AB28" s="1050"/>
      <c r="AC28" s="1050"/>
      <c r="AD28" s="1050"/>
      <c r="AE28" s="1051"/>
      <c r="AF28" s="1052">
        <v>20</v>
      </c>
      <c r="AG28" s="1050"/>
      <c r="AH28" s="1050"/>
      <c r="AI28" s="1050"/>
      <c r="AJ28" s="1053"/>
      <c r="AK28" s="1054">
        <v>316</v>
      </c>
      <c r="AL28" s="1042"/>
      <c r="AM28" s="1042"/>
      <c r="AN28" s="1042"/>
      <c r="AO28" s="1042"/>
      <c r="AP28" s="1042">
        <v>0</v>
      </c>
      <c r="AQ28" s="1042"/>
      <c r="AR28" s="1042"/>
      <c r="AS28" s="1042"/>
      <c r="AT28" s="1042"/>
      <c r="AU28" s="1042">
        <v>0</v>
      </c>
      <c r="AV28" s="1042"/>
      <c r="AW28" s="1042"/>
      <c r="AX28" s="1042"/>
      <c r="AY28" s="1042"/>
      <c r="AZ28" s="1043">
        <v>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377</v>
      </c>
      <c r="C29" s="1034"/>
      <c r="D29" s="1034"/>
      <c r="E29" s="1034"/>
      <c r="F29" s="1034"/>
      <c r="G29" s="1034"/>
      <c r="H29" s="1034"/>
      <c r="I29" s="1034"/>
      <c r="J29" s="1034"/>
      <c r="K29" s="1034"/>
      <c r="L29" s="1034"/>
      <c r="M29" s="1034"/>
      <c r="N29" s="1034"/>
      <c r="O29" s="1034"/>
      <c r="P29" s="1035"/>
      <c r="Q29" s="1039">
        <v>4238</v>
      </c>
      <c r="R29" s="1040"/>
      <c r="S29" s="1040"/>
      <c r="T29" s="1040"/>
      <c r="U29" s="1040"/>
      <c r="V29" s="1040">
        <v>4236</v>
      </c>
      <c r="W29" s="1040"/>
      <c r="X29" s="1040"/>
      <c r="Y29" s="1040"/>
      <c r="Z29" s="1040"/>
      <c r="AA29" s="1040">
        <v>2</v>
      </c>
      <c r="AB29" s="1040"/>
      <c r="AC29" s="1040"/>
      <c r="AD29" s="1040"/>
      <c r="AE29" s="1041"/>
      <c r="AF29" s="1015">
        <v>2</v>
      </c>
      <c r="AG29" s="1016"/>
      <c r="AH29" s="1016"/>
      <c r="AI29" s="1016"/>
      <c r="AJ29" s="1017"/>
      <c r="AK29" s="976">
        <v>629</v>
      </c>
      <c r="AL29" s="967"/>
      <c r="AM29" s="967"/>
      <c r="AN29" s="967"/>
      <c r="AO29" s="967"/>
      <c r="AP29" s="967">
        <v>0</v>
      </c>
      <c r="AQ29" s="967"/>
      <c r="AR29" s="967"/>
      <c r="AS29" s="967"/>
      <c r="AT29" s="967"/>
      <c r="AU29" s="967">
        <v>0</v>
      </c>
      <c r="AV29" s="967"/>
      <c r="AW29" s="967"/>
      <c r="AX29" s="967"/>
      <c r="AY29" s="967"/>
      <c r="AZ29" s="1038">
        <v>0</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378</v>
      </c>
      <c r="C30" s="1034"/>
      <c r="D30" s="1034"/>
      <c r="E30" s="1034"/>
      <c r="F30" s="1034"/>
      <c r="G30" s="1034"/>
      <c r="H30" s="1034"/>
      <c r="I30" s="1034"/>
      <c r="J30" s="1034"/>
      <c r="K30" s="1034"/>
      <c r="L30" s="1034"/>
      <c r="M30" s="1034"/>
      <c r="N30" s="1034"/>
      <c r="O30" s="1034"/>
      <c r="P30" s="1035"/>
      <c r="Q30" s="1039">
        <v>530</v>
      </c>
      <c r="R30" s="1040"/>
      <c r="S30" s="1040"/>
      <c r="T30" s="1040"/>
      <c r="U30" s="1040"/>
      <c r="V30" s="1040">
        <v>529</v>
      </c>
      <c r="W30" s="1040"/>
      <c r="X30" s="1040"/>
      <c r="Y30" s="1040"/>
      <c r="Z30" s="1040"/>
      <c r="AA30" s="1040">
        <v>1</v>
      </c>
      <c r="AB30" s="1040"/>
      <c r="AC30" s="1040"/>
      <c r="AD30" s="1040"/>
      <c r="AE30" s="1041"/>
      <c r="AF30" s="1015">
        <v>1</v>
      </c>
      <c r="AG30" s="1016"/>
      <c r="AH30" s="1016"/>
      <c r="AI30" s="1016"/>
      <c r="AJ30" s="1017"/>
      <c r="AK30" s="976">
        <v>701</v>
      </c>
      <c r="AL30" s="967"/>
      <c r="AM30" s="967"/>
      <c r="AN30" s="967"/>
      <c r="AO30" s="967"/>
      <c r="AP30" s="967">
        <v>0</v>
      </c>
      <c r="AQ30" s="967"/>
      <c r="AR30" s="967"/>
      <c r="AS30" s="967"/>
      <c r="AT30" s="967"/>
      <c r="AU30" s="967">
        <v>0</v>
      </c>
      <c r="AV30" s="967"/>
      <c r="AW30" s="967"/>
      <c r="AX30" s="967"/>
      <c r="AY30" s="967"/>
      <c r="AZ30" s="1038">
        <v>0</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379</v>
      </c>
      <c r="C31" s="1034"/>
      <c r="D31" s="1034"/>
      <c r="E31" s="1034"/>
      <c r="F31" s="1034"/>
      <c r="G31" s="1034"/>
      <c r="H31" s="1034"/>
      <c r="I31" s="1034"/>
      <c r="J31" s="1034"/>
      <c r="K31" s="1034"/>
      <c r="L31" s="1034"/>
      <c r="M31" s="1034"/>
      <c r="N31" s="1034"/>
      <c r="O31" s="1034"/>
      <c r="P31" s="1035"/>
      <c r="Q31" s="1039">
        <v>2394</v>
      </c>
      <c r="R31" s="1040"/>
      <c r="S31" s="1040"/>
      <c r="T31" s="1040"/>
      <c r="U31" s="1040"/>
      <c r="V31" s="1040">
        <v>2432</v>
      </c>
      <c r="W31" s="1040"/>
      <c r="X31" s="1040"/>
      <c r="Y31" s="1040"/>
      <c r="Z31" s="1040"/>
      <c r="AA31" s="1040">
        <v>-38</v>
      </c>
      <c r="AB31" s="1040"/>
      <c r="AC31" s="1040"/>
      <c r="AD31" s="1040"/>
      <c r="AE31" s="1041"/>
      <c r="AF31" s="1015">
        <v>408</v>
      </c>
      <c r="AG31" s="1016"/>
      <c r="AH31" s="1016"/>
      <c r="AI31" s="1016"/>
      <c r="AJ31" s="1017"/>
      <c r="AK31" s="976">
        <v>1421</v>
      </c>
      <c r="AL31" s="967"/>
      <c r="AM31" s="967"/>
      <c r="AN31" s="967"/>
      <c r="AO31" s="967"/>
      <c r="AP31" s="967">
        <v>20284</v>
      </c>
      <c r="AQ31" s="967"/>
      <c r="AR31" s="967"/>
      <c r="AS31" s="967"/>
      <c r="AT31" s="967"/>
      <c r="AU31" s="967">
        <v>13651</v>
      </c>
      <c r="AV31" s="967"/>
      <c r="AW31" s="967"/>
      <c r="AX31" s="967"/>
      <c r="AY31" s="967"/>
      <c r="AZ31" s="1038">
        <v>0</v>
      </c>
      <c r="BA31" s="1038"/>
      <c r="BB31" s="1038"/>
      <c r="BC31" s="1038"/>
      <c r="BD31" s="1038"/>
      <c r="BE31" s="1028" t="s">
        <v>380</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381</v>
      </c>
      <c r="C32" s="1034"/>
      <c r="D32" s="1034"/>
      <c r="E32" s="1034"/>
      <c r="F32" s="1034"/>
      <c r="G32" s="1034"/>
      <c r="H32" s="1034"/>
      <c r="I32" s="1034"/>
      <c r="J32" s="1034"/>
      <c r="K32" s="1034"/>
      <c r="L32" s="1034"/>
      <c r="M32" s="1034"/>
      <c r="N32" s="1034"/>
      <c r="O32" s="1034"/>
      <c r="P32" s="1035"/>
      <c r="Q32" s="1039">
        <v>1136</v>
      </c>
      <c r="R32" s="1040"/>
      <c r="S32" s="1040"/>
      <c r="T32" s="1040"/>
      <c r="U32" s="1040"/>
      <c r="V32" s="1040">
        <v>1147</v>
      </c>
      <c r="W32" s="1040"/>
      <c r="X32" s="1040"/>
      <c r="Y32" s="1040"/>
      <c r="Z32" s="1040"/>
      <c r="AA32" s="1040">
        <v>-11</v>
      </c>
      <c r="AB32" s="1040"/>
      <c r="AC32" s="1040"/>
      <c r="AD32" s="1040"/>
      <c r="AE32" s="1041"/>
      <c r="AF32" s="1015">
        <v>1021</v>
      </c>
      <c r="AG32" s="1016"/>
      <c r="AH32" s="1016"/>
      <c r="AI32" s="1016"/>
      <c r="AJ32" s="1017"/>
      <c r="AK32" s="976">
        <v>24</v>
      </c>
      <c r="AL32" s="967"/>
      <c r="AM32" s="967"/>
      <c r="AN32" s="967"/>
      <c r="AO32" s="967"/>
      <c r="AP32" s="967">
        <v>1616</v>
      </c>
      <c r="AQ32" s="967"/>
      <c r="AR32" s="967"/>
      <c r="AS32" s="967"/>
      <c r="AT32" s="967"/>
      <c r="AU32" s="967">
        <v>21</v>
      </c>
      <c r="AV32" s="967"/>
      <c r="AW32" s="967"/>
      <c r="AX32" s="967"/>
      <c r="AY32" s="967"/>
      <c r="AZ32" s="1038">
        <v>0</v>
      </c>
      <c r="BA32" s="1038"/>
      <c r="BB32" s="1038"/>
      <c r="BC32" s="1038"/>
      <c r="BD32" s="1038"/>
      <c r="BE32" s="1028" t="s">
        <v>380</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382</v>
      </c>
      <c r="C33" s="1034"/>
      <c r="D33" s="1034"/>
      <c r="E33" s="1034"/>
      <c r="F33" s="1034"/>
      <c r="G33" s="1034"/>
      <c r="H33" s="1034"/>
      <c r="I33" s="1034"/>
      <c r="J33" s="1034"/>
      <c r="K33" s="1034"/>
      <c r="L33" s="1034"/>
      <c r="M33" s="1034"/>
      <c r="N33" s="1034"/>
      <c r="O33" s="1034"/>
      <c r="P33" s="1035"/>
      <c r="Q33" s="1039">
        <v>6206</v>
      </c>
      <c r="R33" s="1040"/>
      <c r="S33" s="1040"/>
      <c r="T33" s="1040"/>
      <c r="U33" s="1040"/>
      <c r="V33" s="1040">
        <v>8212</v>
      </c>
      <c r="W33" s="1040"/>
      <c r="X33" s="1040"/>
      <c r="Y33" s="1040"/>
      <c r="Z33" s="1040"/>
      <c r="AA33" s="1040">
        <v>-2006</v>
      </c>
      <c r="AB33" s="1040"/>
      <c r="AC33" s="1040"/>
      <c r="AD33" s="1040"/>
      <c r="AE33" s="1041"/>
      <c r="AF33" s="1015">
        <v>184</v>
      </c>
      <c r="AG33" s="1016"/>
      <c r="AH33" s="1016"/>
      <c r="AI33" s="1016"/>
      <c r="AJ33" s="1017"/>
      <c r="AK33" s="976">
        <v>800</v>
      </c>
      <c r="AL33" s="967"/>
      <c r="AM33" s="967"/>
      <c r="AN33" s="967"/>
      <c r="AO33" s="967"/>
      <c r="AP33" s="967">
        <v>3491</v>
      </c>
      <c r="AQ33" s="967"/>
      <c r="AR33" s="967"/>
      <c r="AS33" s="967"/>
      <c r="AT33" s="967"/>
      <c r="AU33" s="967">
        <v>2122</v>
      </c>
      <c r="AV33" s="967"/>
      <c r="AW33" s="967"/>
      <c r="AX33" s="967"/>
      <c r="AY33" s="967"/>
      <c r="AZ33" s="1038">
        <v>0</v>
      </c>
      <c r="BA33" s="1038"/>
      <c r="BB33" s="1038"/>
      <c r="BC33" s="1038"/>
      <c r="BD33" s="1038"/>
      <c r="BE33" s="1028" t="s">
        <v>380</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383</v>
      </c>
      <c r="C34" s="1034"/>
      <c r="D34" s="1034"/>
      <c r="E34" s="1034"/>
      <c r="F34" s="1034"/>
      <c r="G34" s="1034"/>
      <c r="H34" s="1034"/>
      <c r="I34" s="1034"/>
      <c r="J34" s="1034"/>
      <c r="K34" s="1034"/>
      <c r="L34" s="1034"/>
      <c r="M34" s="1034"/>
      <c r="N34" s="1034"/>
      <c r="O34" s="1034"/>
      <c r="P34" s="1035"/>
      <c r="Q34" s="1039">
        <v>102</v>
      </c>
      <c r="R34" s="1040"/>
      <c r="S34" s="1040"/>
      <c r="T34" s="1040"/>
      <c r="U34" s="1040"/>
      <c r="V34" s="1040">
        <v>102</v>
      </c>
      <c r="W34" s="1040"/>
      <c r="X34" s="1040"/>
      <c r="Y34" s="1040"/>
      <c r="Z34" s="1040"/>
      <c r="AA34" s="1040">
        <v>0</v>
      </c>
      <c r="AB34" s="1040"/>
      <c r="AC34" s="1040"/>
      <c r="AD34" s="1040"/>
      <c r="AE34" s="1041"/>
      <c r="AF34" s="1015">
        <v>87</v>
      </c>
      <c r="AG34" s="1016"/>
      <c r="AH34" s="1016"/>
      <c r="AI34" s="1016"/>
      <c r="AJ34" s="1017"/>
      <c r="AK34" s="976">
        <v>28</v>
      </c>
      <c r="AL34" s="967"/>
      <c r="AM34" s="967"/>
      <c r="AN34" s="967"/>
      <c r="AO34" s="967"/>
      <c r="AP34" s="967">
        <v>0</v>
      </c>
      <c r="AQ34" s="967"/>
      <c r="AR34" s="967"/>
      <c r="AS34" s="967"/>
      <c r="AT34" s="967"/>
      <c r="AU34" s="967">
        <v>0</v>
      </c>
      <c r="AV34" s="967"/>
      <c r="AW34" s="967"/>
      <c r="AX34" s="967"/>
      <c r="AY34" s="967"/>
      <c r="AZ34" s="1038">
        <v>0</v>
      </c>
      <c r="BA34" s="1038"/>
      <c r="BB34" s="1038"/>
      <c r="BC34" s="1038"/>
      <c r="BD34" s="1038"/>
      <c r="BE34" s="1028" t="s">
        <v>380</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384</v>
      </c>
      <c r="C35" s="1034"/>
      <c r="D35" s="1034"/>
      <c r="E35" s="1034"/>
      <c r="F35" s="1034"/>
      <c r="G35" s="1034"/>
      <c r="H35" s="1034"/>
      <c r="I35" s="1034"/>
      <c r="J35" s="1034"/>
      <c r="K35" s="1034"/>
      <c r="L35" s="1034"/>
      <c r="M35" s="1034"/>
      <c r="N35" s="1034"/>
      <c r="O35" s="1034"/>
      <c r="P35" s="1035"/>
      <c r="Q35" s="1039">
        <v>147</v>
      </c>
      <c r="R35" s="1040"/>
      <c r="S35" s="1040"/>
      <c r="T35" s="1040"/>
      <c r="U35" s="1040"/>
      <c r="V35" s="1040">
        <v>147</v>
      </c>
      <c r="W35" s="1040"/>
      <c r="X35" s="1040"/>
      <c r="Y35" s="1040"/>
      <c r="Z35" s="1040"/>
      <c r="AA35" s="1040">
        <v>0</v>
      </c>
      <c r="AB35" s="1040"/>
      <c r="AC35" s="1040"/>
      <c r="AD35" s="1040"/>
      <c r="AE35" s="1041"/>
      <c r="AF35" s="1015">
        <v>0</v>
      </c>
      <c r="AG35" s="1016"/>
      <c r="AH35" s="1016"/>
      <c r="AI35" s="1016"/>
      <c r="AJ35" s="1017"/>
      <c r="AK35" s="976">
        <v>23</v>
      </c>
      <c r="AL35" s="967"/>
      <c r="AM35" s="967"/>
      <c r="AN35" s="967"/>
      <c r="AO35" s="967"/>
      <c r="AP35" s="967">
        <v>124</v>
      </c>
      <c r="AQ35" s="967"/>
      <c r="AR35" s="967"/>
      <c r="AS35" s="967"/>
      <c r="AT35" s="967"/>
      <c r="AU35" s="967">
        <v>0</v>
      </c>
      <c r="AV35" s="967"/>
      <c r="AW35" s="967"/>
      <c r="AX35" s="967"/>
      <c r="AY35" s="967"/>
      <c r="AZ35" s="1038">
        <v>0</v>
      </c>
      <c r="BA35" s="1038"/>
      <c r="BB35" s="1038"/>
      <c r="BC35" s="1038"/>
      <c r="BD35" s="1038"/>
      <c r="BE35" s="1028" t="s">
        <v>385</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386</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364</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f>SUM(AF28:AJ62)</f>
        <v>1723</v>
      </c>
      <c r="AG63" s="955"/>
      <c r="AH63" s="955"/>
      <c r="AI63" s="955"/>
      <c r="AJ63" s="1026"/>
      <c r="AK63" s="1027"/>
      <c r="AL63" s="959"/>
      <c r="AM63" s="959"/>
      <c r="AN63" s="959"/>
      <c r="AO63" s="959"/>
      <c r="AP63" s="955">
        <f t="shared" ref="AP63" si="3">SUM(AP28:AT62)</f>
        <v>25515</v>
      </c>
      <c r="AQ63" s="955"/>
      <c r="AR63" s="955"/>
      <c r="AS63" s="955"/>
      <c r="AT63" s="955"/>
      <c r="AU63" s="955">
        <f t="shared" ref="AU63" si="4">SUM(AU28:AY62)</f>
        <v>15794</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389</v>
      </c>
      <c r="B66" s="992"/>
      <c r="C66" s="992"/>
      <c r="D66" s="992"/>
      <c r="E66" s="992"/>
      <c r="F66" s="992"/>
      <c r="G66" s="992"/>
      <c r="H66" s="992"/>
      <c r="I66" s="992"/>
      <c r="J66" s="992"/>
      <c r="K66" s="992"/>
      <c r="L66" s="992"/>
      <c r="M66" s="992"/>
      <c r="N66" s="992"/>
      <c r="O66" s="992"/>
      <c r="P66" s="993"/>
      <c r="Q66" s="997" t="s">
        <v>368</v>
      </c>
      <c r="R66" s="998"/>
      <c r="S66" s="998"/>
      <c r="T66" s="998"/>
      <c r="U66" s="999"/>
      <c r="V66" s="997" t="s">
        <v>369</v>
      </c>
      <c r="W66" s="998"/>
      <c r="X66" s="998"/>
      <c r="Y66" s="998"/>
      <c r="Z66" s="999"/>
      <c r="AA66" s="997" t="s">
        <v>370</v>
      </c>
      <c r="AB66" s="998"/>
      <c r="AC66" s="998"/>
      <c r="AD66" s="998"/>
      <c r="AE66" s="999"/>
      <c r="AF66" s="1003" t="s">
        <v>371</v>
      </c>
      <c r="AG66" s="1004"/>
      <c r="AH66" s="1004"/>
      <c r="AI66" s="1004"/>
      <c r="AJ66" s="1005"/>
      <c r="AK66" s="997" t="s">
        <v>372</v>
      </c>
      <c r="AL66" s="992"/>
      <c r="AM66" s="992"/>
      <c r="AN66" s="992"/>
      <c r="AO66" s="993"/>
      <c r="AP66" s="997" t="s">
        <v>373</v>
      </c>
      <c r="AQ66" s="998"/>
      <c r="AR66" s="998"/>
      <c r="AS66" s="998"/>
      <c r="AT66" s="999"/>
      <c r="AU66" s="997" t="s">
        <v>390</v>
      </c>
      <c r="AV66" s="998"/>
      <c r="AW66" s="998"/>
      <c r="AX66" s="998"/>
      <c r="AY66" s="999"/>
      <c r="AZ66" s="997" t="s">
        <v>351</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530</v>
      </c>
      <c r="C68" s="982"/>
      <c r="D68" s="982"/>
      <c r="E68" s="982"/>
      <c r="F68" s="982"/>
      <c r="G68" s="982"/>
      <c r="H68" s="982"/>
      <c r="I68" s="982"/>
      <c r="J68" s="982"/>
      <c r="K68" s="982"/>
      <c r="L68" s="982"/>
      <c r="M68" s="982"/>
      <c r="N68" s="982"/>
      <c r="O68" s="982"/>
      <c r="P68" s="983"/>
      <c r="Q68" s="984">
        <v>132</v>
      </c>
      <c r="R68" s="978"/>
      <c r="S68" s="978"/>
      <c r="T68" s="978"/>
      <c r="U68" s="978"/>
      <c r="V68" s="978">
        <v>130</v>
      </c>
      <c r="W68" s="978"/>
      <c r="X68" s="978"/>
      <c r="Y68" s="978"/>
      <c r="Z68" s="978"/>
      <c r="AA68" s="978">
        <v>2</v>
      </c>
      <c r="AB68" s="978"/>
      <c r="AC68" s="978"/>
      <c r="AD68" s="978"/>
      <c r="AE68" s="978"/>
      <c r="AF68" s="978">
        <v>2</v>
      </c>
      <c r="AG68" s="978"/>
      <c r="AH68" s="978"/>
      <c r="AI68" s="978"/>
      <c r="AJ68" s="978"/>
      <c r="AK68" s="978">
        <v>0</v>
      </c>
      <c r="AL68" s="978"/>
      <c r="AM68" s="978"/>
      <c r="AN68" s="978"/>
      <c r="AO68" s="978"/>
      <c r="AP68" s="978">
        <v>0</v>
      </c>
      <c r="AQ68" s="978"/>
      <c r="AR68" s="978"/>
      <c r="AS68" s="978"/>
      <c r="AT68" s="978"/>
      <c r="AU68" s="978">
        <v>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531</v>
      </c>
      <c r="C69" s="971"/>
      <c r="D69" s="971"/>
      <c r="E69" s="971"/>
      <c r="F69" s="971"/>
      <c r="G69" s="971"/>
      <c r="H69" s="971"/>
      <c r="I69" s="971"/>
      <c r="J69" s="971"/>
      <c r="K69" s="971"/>
      <c r="L69" s="971"/>
      <c r="M69" s="971"/>
      <c r="N69" s="971"/>
      <c r="O69" s="971"/>
      <c r="P69" s="972"/>
      <c r="Q69" s="973">
        <v>87</v>
      </c>
      <c r="R69" s="967"/>
      <c r="S69" s="967"/>
      <c r="T69" s="967"/>
      <c r="U69" s="967"/>
      <c r="V69" s="967">
        <v>79</v>
      </c>
      <c r="W69" s="967"/>
      <c r="X69" s="967"/>
      <c r="Y69" s="967"/>
      <c r="Z69" s="967"/>
      <c r="AA69" s="967">
        <v>8</v>
      </c>
      <c r="AB69" s="967"/>
      <c r="AC69" s="967"/>
      <c r="AD69" s="967"/>
      <c r="AE69" s="967"/>
      <c r="AF69" s="967">
        <v>8</v>
      </c>
      <c r="AG69" s="967"/>
      <c r="AH69" s="967"/>
      <c r="AI69" s="967"/>
      <c r="AJ69" s="967"/>
      <c r="AK69" s="967">
        <v>12</v>
      </c>
      <c r="AL69" s="967"/>
      <c r="AM69" s="967"/>
      <c r="AN69" s="967"/>
      <c r="AO69" s="967"/>
      <c r="AP69" s="967">
        <v>0</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532</v>
      </c>
      <c r="C70" s="971"/>
      <c r="D70" s="971"/>
      <c r="E70" s="971"/>
      <c r="F70" s="971"/>
      <c r="G70" s="971"/>
      <c r="H70" s="971"/>
      <c r="I70" s="971"/>
      <c r="J70" s="971"/>
      <c r="K70" s="971"/>
      <c r="L70" s="971"/>
      <c r="M70" s="971"/>
      <c r="N70" s="971"/>
      <c r="O70" s="971"/>
      <c r="P70" s="972"/>
      <c r="Q70" s="973">
        <v>2511</v>
      </c>
      <c r="R70" s="967"/>
      <c r="S70" s="967"/>
      <c r="T70" s="967"/>
      <c r="U70" s="967"/>
      <c r="V70" s="967">
        <v>2436</v>
      </c>
      <c r="W70" s="967"/>
      <c r="X70" s="967"/>
      <c r="Y70" s="967"/>
      <c r="Z70" s="967"/>
      <c r="AA70" s="967">
        <v>74</v>
      </c>
      <c r="AB70" s="967"/>
      <c r="AC70" s="967"/>
      <c r="AD70" s="967"/>
      <c r="AE70" s="967"/>
      <c r="AF70" s="967">
        <v>29</v>
      </c>
      <c r="AG70" s="967"/>
      <c r="AH70" s="967"/>
      <c r="AI70" s="967"/>
      <c r="AJ70" s="967"/>
      <c r="AK70" s="967">
        <v>19</v>
      </c>
      <c r="AL70" s="967"/>
      <c r="AM70" s="967"/>
      <c r="AN70" s="967"/>
      <c r="AO70" s="967"/>
      <c r="AP70" s="967">
        <v>1668</v>
      </c>
      <c r="AQ70" s="967"/>
      <c r="AR70" s="967"/>
      <c r="AS70" s="967"/>
      <c r="AT70" s="967"/>
      <c r="AU70" s="967">
        <v>1228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533</v>
      </c>
      <c r="C71" s="971"/>
      <c r="D71" s="971"/>
      <c r="E71" s="971"/>
      <c r="F71" s="971"/>
      <c r="G71" s="971"/>
      <c r="H71" s="971"/>
      <c r="I71" s="971"/>
      <c r="J71" s="971"/>
      <c r="K71" s="971"/>
      <c r="L71" s="971"/>
      <c r="M71" s="971"/>
      <c r="N71" s="971"/>
      <c r="O71" s="971"/>
      <c r="P71" s="972"/>
      <c r="Q71" s="973">
        <v>4005</v>
      </c>
      <c r="R71" s="967"/>
      <c r="S71" s="967"/>
      <c r="T71" s="967"/>
      <c r="U71" s="967"/>
      <c r="V71" s="967">
        <v>3884</v>
      </c>
      <c r="W71" s="967"/>
      <c r="X71" s="967"/>
      <c r="Y71" s="967"/>
      <c r="Z71" s="967"/>
      <c r="AA71" s="967">
        <v>121</v>
      </c>
      <c r="AB71" s="967"/>
      <c r="AC71" s="967"/>
      <c r="AD71" s="967"/>
      <c r="AE71" s="967"/>
      <c r="AF71" s="967">
        <v>121</v>
      </c>
      <c r="AG71" s="967"/>
      <c r="AH71" s="967"/>
      <c r="AI71" s="967"/>
      <c r="AJ71" s="967"/>
      <c r="AK71" s="967">
        <v>165</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534</v>
      </c>
      <c r="C72" s="971"/>
      <c r="D72" s="971"/>
      <c r="E72" s="971"/>
      <c r="F72" s="971"/>
      <c r="G72" s="971"/>
      <c r="H72" s="971"/>
      <c r="I72" s="971"/>
      <c r="J72" s="971"/>
      <c r="K72" s="971"/>
      <c r="L72" s="971"/>
      <c r="M72" s="971"/>
      <c r="N72" s="971"/>
      <c r="O72" s="971"/>
      <c r="P72" s="972"/>
      <c r="Q72" s="973">
        <v>665317</v>
      </c>
      <c r="R72" s="967"/>
      <c r="S72" s="967"/>
      <c r="T72" s="967"/>
      <c r="U72" s="967"/>
      <c r="V72" s="967">
        <v>642459</v>
      </c>
      <c r="W72" s="967"/>
      <c r="X72" s="967"/>
      <c r="Y72" s="967"/>
      <c r="Z72" s="967"/>
      <c r="AA72" s="967">
        <v>22858</v>
      </c>
      <c r="AB72" s="967"/>
      <c r="AC72" s="967"/>
      <c r="AD72" s="967"/>
      <c r="AE72" s="967"/>
      <c r="AF72" s="967">
        <v>22858</v>
      </c>
      <c r="AG72" s="967"/>
      <c r="AH72" s="967"/>
      <c r="AI72" s="967"/>
      <c r="AJ72" s="967"/>
      <c r="AK72" s="967">
        <v>8586</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535</v>
      </c>
      <c r="C73" s="971"/>
      <c r="D73" s="971"/>
      <c r="E73" s="971"/>
      <c r="F73" s="971"/>
      <c r="G73" s="971"/>
      <c r="H73" s="971"/>
      <c r="I73" s="971"/>
      <c r="J73" s="971"/>
      <c r="K73" s="971"/>
      <c r="L73" s="971"/>
      <c r="M73" s="971"/>
      <c r="N73" s="971"/>
      <c r="O73" s="971"/>
      <c r="P73" s="972"/>
      <c r="Q73" s="973">
        <v>16951</v>
      </c>
      <c r="R73" s="967"/>
      <c r="S73" s="967"/>
      <c r="T73" s="967"/>
      <c r="U73" s="967"/>
      <c r="V73" s="967">
        <v>15098</v>
      </c>
      <c r="W73" s="967"/>
      <c r="X73" s="967"/>
      <c r="Y73" s="967"/>
      <c r="Z73" s="967"/>
      <c r="AA73" s="967">
        <v>1853</v>
      </c>
      <c r="AB73" s="967"/>
      <c r="AC73" s="967"/>
      <c r="AD73" s="967"/>
      <c r="AE73" s="967"/>
      <c r="AF73" s="967">
        <v>1853</v>
      </c>
      <c r="AG73" s="967"/>
      <c r="AH73" s="967"/>
      <c r="AI73" s="967"/>
      <c r="AJ73" s="967"/>
      <c r="AK73" s="967">
        <v>0</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536</v>
      </c>
      <c r="C74" s="971"/>
      <c r="D74" s="971"/>
      <c r="E74" s="971"/>
      <c r="F74" s="971"/>
      <c r="G74" s="971"/>
      <c r="H74" s="971"/>
      <c r="I74" s="971"/>
      <c r="J74" s="971"/>
      <c r="K74" s="971"/>
      <c r="L74" s="971"/>
      <c r="M74" s="971"/>
      <c r="N74" s="971"/>
      <c r="O74" s="971"/>
      <c r="P74" s="972"/>
      <c r="Q74" s="973">
        <v>21</v>
      </c>
      <c r="R74" s="967"/>
      <c r="S74" s="967"/>
      <c r="T74" s="967"/>
      <c r="U74" s="967"/>
      <c r="V74" s="967">
        <v>20</v>
      </c>
      <c r="W74" s="967"/>
      <c r="X74" s="967"/>
      <c r="Y74" s="967"/>
      <c r="Z74" s="967"/>
      <c r="AA74" s="967">
        <v>1</v>
      </c>
      <c r="AB74" s="967"/>
      <c r="AC74" s="967"/>
      <c r="AD74" s="967"/>
      <c r="AE74" s="967"/>
      <c r="AF74" s="967">
        <v>1</v>
      </c>
      <c r="AG74" s="967"/>
      <c r="AH74" s="967"/>
      <c r="AI74" s="967"/>
      <c r="AJ74" s="967"/>
      <c r="AK74" s="967">
        <v>0</v>
      </c>
      <c r="AL74" s="967"/>
      <c r="AM74" s="967"/>
      <c r="AN74" s="967"/>
      <c r="AO74" s="967"/>
      <c r="AP74" s="967">
        <v>0</v>
      </c>
      <c r="AQ74" s="967"/>
      <c r="AR74" s="967"/>
      <c r="AS74" s="967"/>
      <c r="AT74" s="967"/>
      <c r="AU74" s="967">
        <v>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537</v>
      </c>
      <c r="C75" s="971"/>
      <c r="D75" s="971"/>
      <c r="E75" s="971"/>
      <c r="F75" s="971"/>
      <c r="G75" s="971"/>
      <c r="H75" s="971"/>
      <c r="I75" s="971"/>
      <c r="J75" s="971"/>
      <c r="K75" s="971"/>
      <c r="L75" s="971"/>
      <c r="M75" s="971"/>
      <c r="N75" s="971"/>
      <c r="O75" s="971"/>
      <c r="P75" s="972"/>
      <c r="Q75" s="974">
        <v>527</v>
      </c>
      <c r="R75" s="975"/>
      <c r="S75" s="975"/>
      <c r="T75" s="975"/>
      <c r="U75" s="976"/>
      <c r="V75" s="977">
        <v>499</v>
      </c>
      <c r="W75" s="975"/>
      <c r="X75" s="975"/>
      <c r="Y75" s="975"/>
      <c r="Z75" s="976"/>
      <c r="AA75" s="977">
        <v>28</v>
      </c>
      <c r="AB75" s="975"/>
      <c r="AC75" s="975"/>
      <c r="AD75" s="975"/>
      <c r="AE75" s="976"/>
      <c r="AF75" s="977">
        <v>28</v>
      </c>
      <c r="AG75" s="975"/>
      <c r="AH75" s="975"/>
      <c r="AI75" s="975"/>
      <c r="AJ75" s="976"/>
      <c r="AK75" s="977">
        <v>0</v>
      </c>
      <c r="AL75" s="975"/>
      <c r="AM75" s="975"/>
      <c r="AN75" s="975"/>
      <c r="AO75" s="976"/>
      <c r="AP75" s="977">
        <v>0</v>
      </c>
      <c r="AQ75" s="975"/>
      <c r="AR75" s="975"/>
      <c r="AS75" s="975"/>
      <c r="AT75" s="976"/>
      <c r="AU75" s="977">
        <v>0</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364</v>
      </c>
      <c r="B88" s="940" t="s">
        <v>391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f>SUM(AF68:AJ87)</f>
        <v>24900</v>
      </c>
      <c r="AG88" s="955"/>
      <c r="AH88" s="955"/>
      <c r="AI88" s="955"/>
      <c r="AJ88" s="955"/>
      <c r="AK88" s="959"/>
      <c r="AL88" s="959"/>
      <c r="AM88" s="959"/>
      <c r="AN88" s="959"/>
      <c r="AO88" s="959"/>
      <c r="AP88" s="955">
        <f t="shared" ref="AP88" si="5">SUM(AP68:AT87)</f>
        <v>1668</v>
      </c>
      <c r="AQ88" s="955"/>
      <c r="AR88" s="955"/>
      <c r="AS88" s="955"/>
      <c r="AT88" s="955"/>
      <c r="AU88" s="955">
        <f t="shared" ref="AU88" si="6">SUM(AU68:AY87)</f>
        <v>1228</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40" t="s">
        <v>392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f>SUM(CR7:CV88)</f>
        <v>136</v>
      </c>
      <c r="CS102" s="947"/>
      <c r="CT102" s="947"/>
      <c r="CU102" s="947"/>
      <c r="CV102" s="948"/>
      <c r="CW102" s="946">
        <f t="shared" ref="CW102" si="7">SUM(CW7:DA88)</f>
        <v>26</v>
      </c>
      <c r="CX102" s="947"/>
      <c r="CY102" s="947"/>
      <c r="CZ102" s="947"/>
      <c r="DA102" s="948"/>
      <c r="DB102" s="946">
        <f t="shared" ref="DB102" si="8">SUM(DB7:DF88)</f>
        <v>0</v>
      </c>
      <c r="DC102" s="947"/>
      <c r="DD102" s="947"/>
      <c r="DE102" s="947"/>
      <c r="DF102" s="948"/>
      <c r="DG102" s="946">
        <f t="shared" ref="DG102" si="9">SUM(DG7:DK88)</f>
        <v>0</v>
      </c>
      <c r="DH102" s="947"/>
      <c r="DI102" s="947"/>
      <c r="DJ102" s="947"/>
      <c r="DK102" s="948"/>
      <c r="DL102" s="946">
        <f t="shared" ref="DL102" si="10">SUM(DL7:DP88)</f>
        <v>0</v>
      </c>
      <c r="DM102" s="947"/>
      <c r="DN102" s="947"/>
      <c r="DO102" s="947"/>
      <c r="DP102" s="948"/>
      <c r="DQ102" s="946">
        <f t="shared" ref="DQ102" si="11">SUM(DQ7:DU88)</f>
        <v>0</v>
      </c>
      <c r="DR102" s="947"/>
      <c r="DS102" s="947"/>
      <c r="DT102" s="947"/>
      <c r="DU102" s="948"/>
      <c r="DV102" s="929">
        <f t="shared" ref="DV102" si="12">SUM(DV7:DZ88)</f>
        <v>0</v>
      </c>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400</v>
      </c>
      <c r="AB109" s="888"/>
      <c r="AC109" s="888"/>
      <c r="AD109" s="888"/>
      <c r="AE109" s="889"/>
      <c r="AF109" s="890" t="s">
        <v>285</v>
      </c>
      <c r="AG109" s="888"/>
      <c r="AH109" s="888"/>
      <c r="AI109" s="888"/>
      <c r="AJ109" s="889"/>
      <c r="AK109" s="890" t="s">
        <v>284</v>
      </c>
      <c r="AL109" s="888"/>
      <c r="AM109" s="888"/>
      <c r="AN109" s="888"/>
      <c r="AO109" s="889"/>
      <c r="AP109" s="890" t="s">
        <v>401</v>
      </c>
      <c r="AQ109" s="888"/>
      <c r="AR109" s="888"/>
      <c r="AS109" s="888"/>
      <c r="AT109" s="919"/>
      <c r="AU109" s="887" t="s">
        <v>399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400</v>
      </c>
      <c r="BR109" s="888"/>
      <c r="BS109" s="888"/>
      <c r="BT109" s="888"/>
      <c r="BU109" s="889"/>
      <c r="BV109" s="890" t="s">
        <v>285</v>
      </c>
      <c r="BW109" s="888"/>
      <c r="BX109" s="888"/>
      <c r="BY109" s="888"/>
      <c r="BZ109" s="889"/>
      <c r="CA109" s="890" t="s">
        <v>284</v>
      </c>
      <c r="CB109" s="888"/>
      <c r="CC109" s="888"/>
      <c r="CD109" s="888"/>
      <c r="CE109" s="889"/>
      <c r="CF109" s="928" t="s">
        <v>401</v>
      </c>
      <c r="CG109" s="928"/>
      <c r="CH109" s="928"/>
      <c r="CI109" s="928"/>
      <c r="CJ109" s="928"/>
      <c r="CK109" s="890" t="s">
        <v>402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400</v>
      </c>
      <c r="DH109" s="888"/>
      <c r="DI109" s="888"/>
      <c r="DJ109" s="888"/>
      <c r="DK109" s="889"/>
      <c r="DL109" s="890" t="s">
        <v>285</v>
      </c>
      <c r="DM109" s="888"/>
      <c r="DN109" s="888"/>
      <c r="DO109" s="888"/>
      <c r="DP109" s="889"/>
      <c r="DQ109" s="890" t="s">
        <v>284</v>
      </c>
      <c r="DR109" s="888"/>
      <c r="DS109" s="888"/>
      <c r="DT109" s="888"/>
      <c r="DU109" s="889"/>
      <c r="DV109" s="890" t="s">
        <v>401</v>
      </c>
      <c r="DW109" s="888"/>
      <c r="DX109" s="888"/>
      <c r="DY109" s="888"/>
      <c r="DZ109" s="919"/>
    </row>
    <row r="110" spans="1:131" s="197" customFormat="1" ht="26.25" customHeight="1">
      <c r="A110" s="757" t="s">
        <v>403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1961792</v>
      </c>
      <c r="AB110" s="873"/>
      <c r="AC110" s="873"/>
      <c r="AD110" s="873"/>
      <c r="AE110" s="874"/>
      <c r="AF110" s="875">
        <v>1776368</v>
      </c>
      <c r="AG110" s="873"/>
      <c r="AH110" s="873"/>
      <c r="AI110" s="873"/>
      <c r="AJ110" s="874"/>
      <c r="AK110" s="875">
        <v>1798266</v>
      </c>
      <c r="AL110" s="873"/>
      <c r="AM110" s="873"/>
      <c r="AN110" s="873"/>
      <c r="AO110" s="874"/>
      <c r="AP110" s="876">
        <v>18.899999999999999</v>
      </c>
      <c r="AQ110" s="877"/>
      <c r="AR110" s="877"/>
      <c r="AS110" s="877"/>
      <c r="AT110" s="878"/>
      <c r="AU110" s="920" t="s">
        <v>60</v>
      </c>
      <c r="AV110" s="921"/>
      <c r="AW110" s="921"/>
      <c r="AX110" s="921"/>
      <c r="AY110" s="922"/>
      <c r="AZ110" s="816" t="s">
        <v>404</v>
      </c>
      <c r="BA110" s="758"/>
      <c r="BB110" s="758"/>
      <c r="BC110" s="758"/>
      <c r="BD110" s="758"/>
      <c r="BE110" s="758"/>
      <c r="BF110" s="758"/>
      <c r="BG110" s="758"/>
      <c r="BH110" s="758"/>
      <c r="BI110" s="758"/>
      <c r="BJ110" s="758"/>
      <c r="BK110" s="758"/>
      <c r="BL110" s="758"/>
      <c r="BM110" s="758"/>
      <c r="BN110" s="758"/>
      <c r="BO110" s="758"/>
      <c r="BP110" s="759"/>
      <c r="BQ110" s="799">
        <v>13821378</v>
      </c>
      <c r="BR110" s="800"/>
      <c r="BS110" s="800"/>
      <c r="BT110" s="800"/>
      <c r="BU110" s="800"/>
      <c r="BV110" s="800">
        <v>16978323</v>
      </c>
      <c r="BW110" s="800"/>
      <c r="BX110" s="800"/>
      <c r="BY110" s="800"/>
      <c r="BZ110" s="800"/>
      <c r="CA110" s="800">
        <v>17237667</v>
      </c>
      <c r="CB110" s="800"/>
      <c r="CC110" s="800"/>
      <c r="CD110" s="800"/>
      <c r="CE110" s="800"/>
      <c r="CF110" s="861">
        <v>181.3</v>
      </c>
      <c r="CG110" s="862"/>
      <c r="CH110" s="862"/>
      <c r="CI110" s="862"/>
      <c r="CJ110" s="862"/>
      <c r="CK110" s="916" t="s">
        <v>405</v>
      </c>
      <c r="CL110" s="864"/>
      <c r="CM110" s="869" t="s">
        <v>406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c r="A111" s="778" t="s">
        <v>407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408</v>
      </c>
      <c r="BA111" s="768"/>
      <c r="BB111" s="768"/>
      <c r="BC111" s="768"/>
      <c r="BD111" s="768"/>
      <c r="BE111" s="768"/>
      <c r="BF111" s="768"/>
      <c r="BG111" s="768"/>
      <c r="BH111" s="768"/>
      <c r="BI111" s="768"/>
      <c r="BJ111" s="768"/>
      <c r="BK111" s="768"/>
      <c r="BL111" s="768"/>
      <c r="BM111" s="768"/>
      <c r="BN111" s="768"/>
      <c r="BO111" s="768"/>
      <c r="BP111" s="769"/>
      <c r="BQ111" s="770">
        <v>2413028</v>
      </c>
      <c r="BR111" s="771"/>
      <c r="BS111" s="771"/>
      <c r="BT111" s="771"/>
      <c r="BU111" s="771"/>
      <c r="BV111" s="771">
        <v>214702</v>
      </c>
      <c r="BW111" s="771"/>
      <c r="BX111" s="771"/>
      <c r="BY111" s="771"/>
      <c r="BZ111" s="771"/>
      <c r="CA111" s="771">
        <v>75433</v>
      </c>
      <c r="CB111" s="771"/>
      <c r="CC111" s="771"/>
      <c r="CD111" s="771"/>
      <c r="CE111" s="771"/>
      <c r="CF111" s="848">
        <v>0.8</v>
      </c>
      <c r="CG111" s="849"/>
      <c r="CH111" s="849"/>
      <c r="CI111" s="849"/>
      <c r="CJ111" s="849"/>
      <c r="CK111" s="917"/>
      <c r="CL111" s="866"/>
      <c r="CM111" s="803" t="s">
        <v>409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410</v>
      </c>
      <c r="B112" s="903"/>
      <c r="C112" s="768" t="s">
        <v>411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412</v>
      </c>
      <c r="BA112" s="768"/>
      <c r="BB112" s="768"/>
      <c r="BC112" s="768"/>
      <c r="BD112" s="768"/>
      <c r="BE112" s="768"/>
      <c r="BF112" s="768"/>
      <c r="BG112" s="768"/>
      <c r="BH112" s="768"/>
      <c r="BI112" s="768"/>
      <c r="BJ112" s="768"/>
      <c r="BK112" s="768"/>
      <c r="BL112" s="768"/>
      <c r="BM112" s="768"/>
      <c r="BN112" s="768"/>
      <c r="BO112" s="768"/>
      <c r="BP112" s="769"/>
      <c r="BQ112" s="770">
        <v>18628557</v>
      </c>
      <c r="BR112" s="771"/>
      <c r="BS112" s="771"/>
      <c r="BT112" s="771"/>
      <c r="BU112" s="771"/>
      <c r="BV112" s="771">
        <v>17160890</v>
      </c>
      <c r="BW112" s="771"/>
      <c r="BX112" s="771"/>
      <c r="BY112" s="771"/>
      <c r="BZ112" s="771"/>
      <c r="CA112" s="771">
        <v>15793518</v>
      </c>
      <c r="CB112" s="771"/>
      <c r="CC112" s="771"/>
      <c r="CD112" s="771"/>
      <c r="CE112" s="771"/>
      <c r="CF112" s="848">
        <v>166.1</v>
      </c>
      <c r="CG112" s="849"/>
      <c r="CH112" s="849"/>
      <c r="CI112" s="849"/>
      <c r="CJ112" s="849"/>
      <c r="CK112" s="917"/>
      <c r="CL112" s="866"/>
      <c r="CM112" s="803" t="s">
        <v>413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256708</v>
      </c>
      <c r="DH112" s="771"/>
      <c r="DI112" s="771"/>
      <c r="DJ112" s="771"/>
      <c r="DK112" s="771"/>
      <c r="DL112" s="771">
        <v>112178</v>
      </c>
      <c r="DM112" s="771"/>
      <c r="DN112" s="771"/>
      <c r="DO112" s="771"/>
      <c r="DP112" s="771"/>
      <c r="DQ112" s="771">
        <v>8976</v>
      </c>
      <c r="DR112" s="771"/>
      <c r="DS112" s="771"/>
      <c r="DT112" s="771"/>
      <c r="DU112" s="771"/>
      <c r="DV112" s="823">
        <v>0.1</v>
      </c>
      <c r="DW112" s="823"/>
      <c r="DX112" s="823"/>
      <c r="DY112" s="823"/>
      <c r="DZ112" s="824"/>
    </row>
    <row r="113" spans="1:130" s="197" customFormat="1" ht="26.25" customHeight="1">
      <c r="A113" s="904"/>
      <c r="B113" s="905"/>
      <c r="C113" s="768" t="s">
        <v>414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1613088</v>
      </c>
      <c r="AB113" s="909"/>
      <c r="AC113" s="909"/>
      <c r="AD113" s="909"/>
      <c r="AE113" s="910"/>
      <c r="AF113" s="911">
        <v>1601144</v>
      </c>
      <c r="AG113" s="909"/>
      <c r="AH113" s="909"/>
      <c r="AI113" s="909"/>
      <c r="AJ113" s="910"/>
      <c r="AK113" s="911">
        <v>1493144</v>
      </c>
      <c r="AL113" s="909"/>
      <c r="AM113" s="909"/>
      <c r="AN113" s="909"/>
      <c r="AO113" s="910"/>
      <c r="AP113" s="912">
        <v>15.7</v>
      </c>
      <c r="AQ113" s="913"/>
      <c r="AR113" s="913"/>
      <c r="AS113" s="913"/>
      <c r="AT113" s="914"/>
      <c r="AU113" s="923"/>
      <c r="AV113" s="924"/>
      <c r="AW113" s="924"/>
      <c r="AX113" s="924"/>
      <c r="AY113" s="925"/>
      <c r="AZ113" s="767" t="s">
        <v>415</v>
      </c>
      <c r="BA113" s="768"/>
      <c r="BB113" s="768"/>
      <c r="BC113" s="768"/>
      <c r="BD113" s="768"/>
      <c r="BE113" s="768"/>
      <c r="BF113" s="768"/>
      <c r="BG113" s="768"/>
      <c r="BH113" s="768"/>
      <c r="BI113" s="768"/>
      <c r="BJ113" s="768"/>
      <c r="BK113" s="768"/>
      <c r="BL113" s="768"/>
      <c r="BM113" s="768"/>
      <c r="BN113" s="768"/>
      <c r="BO113" s="768"/>
      <c r="BP113" s="769"/>
      <c r="BQ113" s="770">
        <v>59506</v>
      </c>
      <c r="BR113" s="771"/>
      <c r="BS113" s="771"/>
      <c r="BT113" s="771"/>
      <c r="BU113" s="771"/>
      <c r="BV113" s="771">
        <v>164501</v>
      </c>
      <c r="BW113" s="771"/>
      <c r="BX113" s="771"/>
      <c r="BY113" s="771"/>
      <c r="BZ113" s="771"/>
      <c r="CA113" s="771">
        <v>177800</v>
      </c>
      <c r="CB113" s="771"/>
      <c r="CC113" s="771"/>
      <c r="CD113" s="771"/>
      <c r="CE113" s="771"/>
      <c r="CF113" s="848">
        <v>1.9</v>
      </c>
      <c r="CG113" s="849"/>
      <c r="CH113" s="849"/>
      <c r="CI113" s="849"/>
      <c r="CJ113" s="849"/>
      <c r="CK113" s="917"/>
      <c r="CL113" s="866"/>
      <c r="CM113" s="803" t="s">
        <v>416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417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226</v>
      </c>
      <c r="AB114" s="784"/>
      <c r="AC114" s="784"/>
      <c r="AD114" s="784"/>
      <c r="AE114" s="785"/>
      <c r="AF114" s="786">
        <v>15169</v>
      </c>
      <c r="AG114" s="784"/>
      <c r="AH114" s="784"/>
      <c r="AI114" s="784"/>
      <c r="AJ114" s="785"/>
      <c r="AK114" s="786">
        <v>44293</v>
      </c>
      <c r="AL114" s="784"/>
      <c r="AM114" s="784"/>
      <c r="AN114" s="784"/>
      <c r="AO114" s="785"/>
      <c r="AP114" s="754">
        <v>0.5</v>
      </c>
      <c r="AQ114" s="755"/>
      <c r="AR114" s="755"/>
      <c r="AS114" s="755"/>
      <c r="AT114" s="756"/>
      <c r="AU114" s="923"/>
      <c r="AV114" s="924"/>
      <c r="AW114" s="924"/>
      <c r="AX114" s="924"/>
      <c r="AY114" s="925"/>
      <c r="AZ114" s="767" t="s">
        <v>418</v>
      </c>
      <c r="BA114" s="768"/>
      <c r="BB114" s="768"/>
      <c r="BC114" s="768"/>
      <c r="BD114" s="768"/>
      <c r="BE114" s="768"/>
      <c r="BF114" s="768"/>
      <c r="BG114" s="768"/>
      <c r="BH114" s="768"/>
      <c r="BI114" s="768"/>
      <c r="BJ114" s="768"/>
      <c r="BK114" s="768"/>
      <c r="BL114" s="768"/>
      <c r="BM114" s="768"/>
      <c r="BN114" s="768"/>
      <c r="BO114" s="768"/>
      <c r="BP114" s="769"/>
      <c r="BQ114" s="770">
        <v>2701825</v>
      </c>
      <c r="BR114" s="771"/>
      <c r="BS114" s="771"/>
      <c r="BT114" s="771"/>
      <c r="BU114" s="771"/>
      <c r="BV114" s="771">
        <v>2217039</v>
      </c>
      <c r="BW114" s="771"/>
      <c r="BX114" s="771"/>
      <c r="BY114" s="771"/>
      <c r="BZ114" s="771"/>
      <c r="CA114" s="771">
        <v>1740978</v>
      </c>
      <c r="CB114" s="771"/>
      <c r="CC114" s="771"/>
      <c r="CD114" s="771"/>
      <c r="CE114" s="771"/>
      <c r="CF114" s="848">
        <v>18.3</v>
      </c>
      <c r="CG114" s="849"/>
      <c r="CH114" s="849"/>
      <c r="CI114" s="849"/>
      <c r="CJ114" s="849"/>
      <c r="CK114" s="917"/>
      <c r="CL114" s="866"/>
      <c r="CM114" s="803" t="s">
        <v>419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420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230041</v>
      </c>
      <c r="AB115" s="909"/>
      <c r="AC115" s="909"/>
      <c r="AD115" s="909"/>
      <c r="AE115" s="910"/>
      <c r="AF115" s="911">
        <v>164886</v>
      </c>
      <c r="AG115" s="909"/>
      <c r="AH115" s="909"/>
      <c r="AI115" s="909"/>
      <c r="AJ115" s="910"/>
      <c r="AK115" s="911">
        <v>104026</v>
      </c>
      <c r="AL115" s="909"/>
      <c r="AM115" s="909"/>
      <c r="AN115" s="909"/>
      <c r="AO115" s="910"/>
      <c r="AP115" s="912">
        <v>1.1000000000000001</v>
      </c>
      <c r="AQ115" s="913"/>
      <c r="AR115" s="913"/>
      <c r="AS115" s="913"/>
      <c r="AT115" s="914"/>
      <c r="AU115" s="923"/>
      <c r="AV115" s="924"/>
      <c r="AW115" s="924"/>
      <c r="AX115" s="924"/>
      <c r="AY115" s="925"/>
      <c r="AZ115" s="767" t="s">
        <v>421</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2002102</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423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v>12</v>
      </c>
      <c r="AG116" s="784"/>
      <c r="AH116" s="784"/>
      <c r="AI116" s="784"/>
      <c r="AJ116" s="785"/>
      <c r="AK116" s="786">
        <v>9</v>
      </c>
      <c r="AL116" s="784"/>
      <c r="AM116" s="784"/>
      <c r="AN116" s="784"/>
      <c r="AO116" s="785"/>
      <c r="AP116" s="754">
        <v>0</v>
      </c>
      <c r="AQ116" s="755"/>
      <c r="AR116" s="755"/>
      <c r="AS116" s="755"/>
      <c r="AT116" s="756"/>
      <c r="AU116" s="923"/>
      <c r="AV116" s="924"/>
      <c r="AW116" s="924"/>
      <c r="AX116" s="924"/>
      <c r="AY116" s="925"/>
      <c r="AZ116" s="767" t="s">
        <v>424</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426</v>
      </c>
      <c r="Z117" s="889"/>
      <c r="AA117" s="894">
        <v>3805147</v>
      </c>
      <c r="AB117" s="895"/>
      <c r="AC117" s="895"/>
      <c r="AD117" s="895"/>
      <c r="AE117" s="896"/>
      <c r="AF117" s="898">
        <v>3557579</v>
      </c>
      <c r="AG117" s="895"/>
      <c r="AH117" s="895"/>
      <c r="AI117" s="895"/>
      <c r="AJ117" s="896"/>
      <c r="AK117" s="898">
        <v>3439738</v>
      </c>
      <c r="AL117" s="895"/>
      <c r="AM117" s="895"/>
      <c r="AN117" s="895"/>
      <c r="AO117" s="896"/>
      <c r="AP117" s="899"/>
      <c r="AQ117" s="900"/>
      <c r="AR117" s="900"/>
      <c r="AS117" s="900"/>
      <c r="AT117" s="901"/>
      <c r="AU117" s="923"/>
      <c r="AV117" s="924"/>
      <c r="AW117" s="924"/>
      <c r="AX117" s="924"/>
      <c r="AY117" s="925"/>
      <c r="AZ117" s="845" t="s">
        <v>427</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402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400</v>
      </c>
      <c r="AB118" s="888"/>
      <c r="AC118" s="888"/>
      <c r="AD118" s="888"/>
      <c r="AE118" s="889"/>
      <c r="AF118" s="890" t="s">
        <v>285</v>
      </c>
      <c r="AG118" s="888"/>
      <c r="AH118" s="888"/>
      <c r="AI118" s="888"/>
      <c r="AJ118" s="889"/>
      <c r="AK118" s="890" t="s">
        <v>284</v>
      </c>
      <c r="AL118" s="888"/>
      <c r="AM118" s="888"/>
      <c r="AN118" s="888"/>
      <c r="AO118" s="889"/>
      <c r="AP118" s="891" t="s">
        <v>401</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429</v>
      </c>
      <c r="BP118" s="838"/>
      <c r="BQ118" s="857">
        <v>37624294</v>
      </c>
      <c r="BR118" s="858"/>
      <c r="BS118" s="858"/>
      <c r="BT118" s="858"/>
      <c r="BU118" s="858"/>
      <c r="BV118" s="858">
        <v>36735455</v>
      </c>
      <c r="BW118" s="858"/>
      <c r="BX118" s="858"/>
      <c r="BY118" s="858"/>
      <c r="BZ118" s="858"/>
      <c r="CA118" s="858">
        <v>35025396</v>
      </c>
      <c r="CB118" s="858"/>
      <c r="CC118" s="858"/>
      <c r="CD118" s="858"/>
      <c r="CE118" s="858"/>
      <c r="CF118" s="743"/>
      <c r="CG118" s="744"/>
      <c r="CH118" s="744"/>
      <c r="CI118" s="744"/>
      <c r="CJ118" s="841"/>
      <c r="CK118" s="917"/>
      <c r="CL118" s="866"/>
      <c r="CM118" s="803" t="s">
        <v>430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405</v>
      </c>
      <c r="B119" s="864"/>
      <c r="C119" s="869" t="s">
        <v>406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431</v>
      </c>
      <c r="AV119" s="880"/>
      <c r="AW119" s="880"/>
      <c r="AX119" s="880"/>
      <c r="AY119" s="881"/>
      <c r="AZ119" s="816" t="s">
        <v>432</v>
      </c>
      <c r="BA119" s="758"/>
      <c r="BB119" s="758"/>
      <c r="BC119" s="758"/>
      <c r="BD119" s="758"/>
      <c r="BE119" s="758"/>
      <c r="BF119" s="758"/>
      <c r="BG119" s="758"/>
      <c r="BH119" s="758"/>
      <c r="BI119" s="758"/>
      <c r="BJ119" s="758"/>
      <c r="BK119" s="758"/>
      <c r="BL119" s="758"/>
      <c r="BM119" s="758"/>
      <c r="BN119" s="758"/>
      <c r="BO119" s="758"/>
      <c r="BP119" s="759"/>
      <c r="BQ119" s="799">
        <v>3667161</v>
      </c>
      <c r="BR119" s="800"/>
      <c r="BS119" s="800"/>
      <c r="BT119" s="800"/>
      <c r="BU119" s="800"/>
      <c r="BV119" s="800">
        <v>3725877</v>
      </c>
      <c r="BW119" s="800"/>
      <c r="BX119" s="800"/>
      <c r="BY119" s="800"/>
      <c r="BZ119" s="800"/>
      <c r="CA119" s="800">
        <v>3586601</v>
      </c>
      <c r="CB119" s="800"/>
      <c r="CC119" s="800"/>
      <c r="CD119" s="800"/>
      <c r="CE119" s="800"/>
      <c r="CF119" s="861">
        <v>37.700000000000003</v>
      </c>
      <c r="CG119" s="862"/>
      <c r="CH119" s="862"/>
      <c r="CI119" s="862"/>
      <c r="CJ119" s="862"/>
      <c r="CK119" s="918"/>
      <c r="CL119" s="868"/>
      <c r="CM119" s="825" t="s">
        <v>433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154218</v>
      </c>
      <c r="DH119" s="717"/>
      <c r="DI119" s="717"/>
      <c r="DJ119" s="717"/>
      <c r="DK119" s="718"/>
      <c r="DL119" s="719">
        <v>102524</v>
      </c>
      <c r="DM119" s="717"/>
      <c r="DN119" s="717"/>
      <c r="DO119" s="717"/>
      <c r="DP119" s="718"/>
      <c r="DQ119" s="719">
        <v>66457</v>
      </c>
      <c r="DR119" s="717"/>
      <c r="DS119" s="717"/>
      <c r="DT119" s="717"/>
      <c r="DU119" s="718"/>
      <c r="DV119" s="807">
        <v>0.7</v>
      </c>
      <c r="DW119" s="808"/>
      <c r="DX119" s="808"/>
      <c r="DY119" s="808"/>
      <c r="DZ119" s="809"/>
    </row>
    <row r="120" spans="1:130" s="197" customFormat="1" ht="26.25" customHeight="1">
      <c r="A120" s="865"/>
      <c r="B120" s="866"/>
      <c r="C120" s="803" t="s">
        <v>409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434</v>
      </c>
      <c r="BA120" s="768"/>
      <c r="BB120" s="768"/>
      <c r="BC120" s="768"/>
      <c r="BD120" s="768"/>
      <c r="BE120" s="768"/>
      <c r="BF120" s="768"/>
      <c r="BG120" s="768"/>
      <c r="BH120" s="768"/>
      <c r="BI120" s="768"/>
      <c r="BJ120" s="768"/>
      <c r="BK120" s="768"/>
      <c r="BL120" s="768"/>
      <c r="BM120" s="768"/>
      <c r="BN120" s="768"/>
      <c r="BO120" s="768"/>
      <c r="BP120" s="769"/>
      <c r="BQ120" s="770">
        <v>2245236</v>
      </c>
      <c r="BR120" s="771"/>
      <c r="BS120" s="771"/>
      <c r="BT120" s="771"/>
      <c r="BU120" s="771"/>
      <c r="BV120" s="771">
        <v>2080255</v>
      </c>
      <c r="BW120" s="771"/>
      <c r="BX120" s="771"/>
      <c r="BY120" s="771"/>
      <c r="BZ120" s="771"/>
      <c r="CA120" s="771">
        <v>1994569</v>
      </c>
      <c r="CB120" s="771"/>
      <c r="CC120" s="771"/>
      <c r="CD120" s="771"/>
      <c r="CE120" s="771"/>
      <c r="CF120" s="848">
        <v>21</v>
      </c>
      <c r="CG120" s="849"/>
      <c r="CH120" s="849"/>
      <c r="CI120" s="849"/>
      <c r="CJ120" s="849"/>
      <c r="CK120" s="850" t="s">
        <v>435</v>
      </c>
      <c r="CL120" s="810"/>
      <c r="CM120" s="810"/>
      <c r="CN120" s="810"/>
      <c r="CO120" s="811"/>
      <c r="CP120" s="854" t="s">
        <v>379</v>
      </c>
      <c r="CQ120" s="855"/>
      <c r="CR120" s="855"/>
      <c r="CS120" s="855"/>
      <c r="CT120" s="855"/>
      <c r="CU120" s="855"/>
      <c r="CV120" s="855"/>
      <c r="CW120" s="855"/>
      <c r="CX120" s="855"/>
      <c r="CY120" s="855"/>
      <c r="CZ120" s="855"/>
      <c r="DA120" s="855"/>
      <c r="DB120" s="855"/>
      <c r="DC120" s="855"/>
      <c r="DD120" s="855"/>
      <c r="DE120" s="855"/>
      <c r="DF120" s="856"/>
      <c r="DG120" s="799">
        <v>16169694</v>
      </c>
      <c r="DH120" s="800"/>
      <c r="DI120" s="800"/>
      <c r="DJ120" s="800"/>
      <c r="DK120" s="800"/>
      <c r="DL120" s="800">
        <v>14902742</v>
      </c>
      <c r="DM120" s="800"/>
      <c r="DN120" s="800"/>
      <c r="DO120" s="800"/>
      <c r="DP120" s="800"/>
      <c r="DQ120" s="800">
        <v>13650893</v>
      </c>
      <c r="DR120" s="800"/>
      <c r="DS120" s="800"/>
      <c r="DT120" s="800"/>
      <c r="DU120" s="800"/>
      <c r="DV120" s="801">
        <v>143.6</v>
      </c>
      <c r="DW120" s="801"/>
      <c r="DX120" s="801"/>
      <c r="DY120" s="801"/>
      <c r="DZ120" s="802"/>
    </row>
    <row r="121" spans="1:130" s="197" customFormat="1" ht="26.25" customHeight="1">
      <c r="A121" s="865"/>
      <c r="B121" s="866"/>
      <c r="C121" s="842" t="s">
        <v>436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172782</v>
      </c>
      <c r="AB121" s="784"/>
      <c r="AC121" s="784"/>
      <c r="AD121" s="784"/>
      <c r="AE121" s="785"/>
      <c r="AF121" s="786">
        <v>110196</v>
      </c>
      <c r="AG121" s="784"/>
      <c r="AH121" s="784"/>
      <c r="AI121" s="784"/>
      <c r="AJ121" s="785"/>
      <c r="AK121" s="786">
        <v>65956</v>
      </c>
      <c r="AL121" s="784"/>
      <c r="AM121" s="784"/>
      <c r="AN121" s="784"/>
      <c r="AO121" s="785"/>
      <c r="AP121" s="754">
        <v>0.7</v>
      </c>
      <c r="AQ121" s="755"/>
      <c r="AR121" s="755"/>
      <c r="AS121" s="755"/>
      <c r="AT121" s="756"/>
      <c r="AU121" s="882"/>
      <c r="AV121" s="883"/>
      <c r="AW121" s="883"/>
      <c r="AX121" s="883"/>
      <c r="AY121" s="884"/>
      <c r="AZ121" s="845" t="s">
        <v>437</v>
      </c>
      <c r="BA121" s="846"/>
      <c r="BB121" s="846"/>
      <c r="BC121" s="846"/>
      <c r="BD121" s="846"/>
      <c r="BE121" s="846"/>
      <c r="BF121" s="846"/>
      <c r="BG121" s="846"/>
      <c r="BH121" s="846"/>
      <c r="BI121" s="846"/>
      <c r="BJ121" s="846"/>
      <c r="BK121" s="846"/>
      <c r="BL121" s="846"/>
      <c r="BM121" s="846"/>
      <c r="BN121" s="846"/>
      <c r="BO121" s="846"/>
      <c r="BP121" s="847"/>
      <c r="BQ121" s="857">
        <v>24135986</v>
      </c>
      <c r="BR121" s="858"/>
      <c r="BS121" s="858"/>
      <c r="BT121" s="858"/>
      <c r="BU121" s="858"/>
      <c r="BV121" s="858">
        <v>23734766</v>
      </c>
      <c r="BW121" s="858"/>
      <c r="BX121" s="858"/>
      <c r="BY121" s="858"/>
      <c r="BZ121" s="858"/>
      <c r="CA121" s="858">
        <v>23118834</v>
      </c>
      <c r="CB121" s="858"/>
      <c r="CC121" s="858"/>
      <c r="CD121" s="858"/>
      <c r="CE121" s="858"/>
      <c r="CF121" s="859">
        <v>243.2</v>
      </c>
      <c r="CG121" s="860"/>
      <c r="CH121" s="860"/>
      <c r="CI121" s="860"/>
      <c r="CJ121" s="860"/>
      <c r="CK121" s="851"/>
      <c r="CL121" s="812"/>
      <c r="CM121" s="812"/>
      <c r="CN121" s="812"/>
      <c r="CO121" s="813"/>
      <c r="CP121" s="828" t="s">
        <v>382</v>
      </c>
      <c r="CQ121" s="829"/>
      <c r="CR121" s="829"/>
      <c r="CS121" s="829"/>
      <c r="CT121" s="829"/>
      <c r="CU121" s="829"/>
      <c r="CV121" s="829"/>
      <c r="CW121" s="829"/>
      <c r="CX121" s="829"/>
      <c r="CY121" s="829"/>
      <c r="CZ121" s="829"/>
      <c r="DA121" s="829"/>
      <c r="DB121" s="829"/>
      <c r="DC121" s="829"/>
      <c r="DD121" s="829"/>
      <c r="DE121" s="829"/>
      <c r="DF121" s="830"/>
      <c r="DG121" s="770">
        <v>2449528</v>
      </c>
      <c r="DH121" s="771"/>
      <c r="DI121" s="771"/>
      <c r="DJ121" s="771"/>
      <c r="DK121" s="771"/>
      <c r="DL121" s="771">
        <v>2243846</v>
      </c>
      <c r="DM121" s="771"/>
      <c r="DN121" s="771"/>
      <c r="DO121" s="771"/>
      <c r="DP121" s="771"/>
      <c r="DQ121" s="771">
        <v>2121613</v>
      </c>
      <c r="DR121" s="771"/>
      <c r="DS121" s="771"/>
      <c r="DT121" s="771"/>
      <c r="DU121" s="771"/>
      <c r="DV121" s="823">
        <v>22.3</v>
      </c>
      <c r="DW121" s="823"/>
      <c r="DX121" s="823"/>
      <c r="DY121" s="823"/>
      <c r="DZ121" s="824"/>
    </row>
    <row r="122" spans="1:130" s="197" customFormat="1" ht="26.25" customHeight="1">
      <c r="A122" s="865"/>
      <c r="B122" s="866"/>
      <c r="C122" s="803" t="s">
        <v>419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438</v>
      </c>
      <c r="BP122" s="838"/>
      <c r="BQ122" s="839">
        <v>30048383</v>
      </c>
      <c r="BR122" s="840"/>
      <c r="BS122" s="840"/>
      <c r="BT122" s="840"/>
      <c r="BU122" s="840"/>
      <c r="BV122" s="840">
        <v>29540898</v>
      </c>
      <c r="BW122" s="840"/>
      <c r="BX122" s="840"/>
      <c r="BY122" s="840"/>
      <c r="BZ122" s="840"/>
      <c r="CA122" s="840">
        <v>28700004</v>
      </c>
      <c r="CB122" s="840"/>
      <c r="CC122" s="840"/>
      <c r="CD122" s="840"/>
      <c r="CE122" s="840"/>
      <c r="CF122" s="743"/>
      <c r="CG122" s="744"/>
      <c r="CH122" s="744"/>
      <c r="CI122" s="744"/>
      <c r="CJ122" s="841"/>
      <c r="CK122" s="851"/>
      <c r="CL122" s="812"/>
      <c r="CM122" s="812"/>
      <c r="CN122" s="812"/>
      <c r="CO122" s="813"/>
      <c r="CP122" s="828" t="s">
        <v>381</v>
      </c>
      <c r="CQ122" s="829"/>
      <c r="CR122" s="829"/>
      <c r="CS122" s="829"/>
      <c r="CT122" s="829"/>
      <c r="CU122" s="829"/>
      <c r="CV122" s="829"/>
      <c r="CW122" s="829"/>
      <c r="CX122" s="829"/>
      <c r="CY122" s="829"/>
      <c r="CZ122" s="829"/>
      <c r="DA122" s="829"/>
      <c r="DB122" s="829"/>
      <c r="DC122" s="829"/>
      <c r="DD122" s="829"/>
      <c r="DE122" s="829"/>
      <c r="DF122" s="830"/>
      <c r="DG122" s="770">
        <v>9335</v>
      </c>
      <c r="DH122" s="771"/>
      <c r="DI122" s="771"/>
      <c r="DJ122" s="771"/>
      <c r="DK122" s="771"/>
      <c r="DL122" s="771">
        <v>14302</v>
      </c>
      <c r="DM122" s="771"/>
      <c r="DN122" s="771"/>
      <c r="DO122" s="771"/>
      <c r="DP122" s="771"/>
      <c r="DQ122" s="771">
        <v>21012</v>
      </c>
      <c r="DR122" s="771"/>
      <c r="DS122" s="771"/>
      <c r="DT122" s="771"/>
      <c r="DU122" s="771"/>
      <c r="DV122" s="823">
        <v>0.2</v>
      </c>
      <c r="DW122" s="823"/>
      <c r="DX122" s="823"/>
      <c r="DY122" s="823"/>
      <c r="DZ122" s="824"/>
    </row>
    <row r="123" spans="1:130" s="197" customFormat="1" ht="26.25" customHeight="1" thickBot="1">
      <c r="A123" s="865"/>
      <c r="B123" s="866"/>
      <c r="C123" s="803" t="s">
        <v>425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439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78.400000000000006</v>
      </c>
      <c r="BR123" s="832"/>
      <c r="BS123" s="832"/>
      <c r="BT123" s="832"/>
      <c r="BU123" s="832"/>
      <c r="BV123" s="832">
        <v>74.5</v>
      </c>
      <c r="BW123" s="832"/>
      <c r="BX123" s="832"/>
      <c r="BY123" s="832"/>
      <c r="BZ123" s="832"/>
      <c r="CA123" s="832">
        <v>66.5</v>
      </c>
      <c r="CB123" s="832"/>
      <c r="CC123" s="832"/>
      <c r="CD123" s="832"/>
      <c r="CE123" s="832"/>
      <c r="CF123" s="730"/>
      <c r="CG123" s="731"/>
      <c r="CH123" s="731"/>
      <c r="CI123" s="731"/>
      <c r="CJ123" s="833"/>
      <c r="CK123" s="851"/>
      <c r="CL123" s="812"/>
      <c r="CM123" s="812"/>
      <c r="CN123" s="812"/>
      <c r="CO123" s="813"/>
      <c r="CP123" s="828" t="s">
        <v>384</v>
      </c>
      <c r="CQ123" s="829"/>
      <c r="CR123" s="829"/>
      <c r="CS123" s="829"/>
      <c r="CT123" s="829"/>
      <c r="CU123" s="829"/>
      <c r="CV123" s="829"/>
      <c r="CW123" s="829"/>
      <c r="CX123" s="829"/>
      <c r="CY123" s="829"/>
      <c r="CZ123" s="829"/>
      <c r="DA123" s="829"/>
      <c r="DB123" s="829"/>
      <c r="DC123" s="829"/>
      <c r="DD123" s="829"/>
      <c r="DE123" s="829"/>
      <c r="DF123" s="830"/>
      <c r="DG123" s="783" t="s">
        <v>110</v>
      </c>
      <c r="DH123" s="784"/>
      <c r="DI123" s="784"/>
      <c r="DJ123" s="784"/>
      <c r="DK123" s="785"/>
      <c r="DL123" s="786" t="s">
        <v>110</v>
      </c>
      <c r="DM123" s="784"/>
      <c r="DN123" s="784"/>
      <c r="DO123" s="784"/>
      <c r="DP123" s="785"/>
      <c r="DQ123" s="786" t="s">
        <v>110</v>
      </c>
      <c r="DR123" s="784"/>
      <c r="DS123" s="784"/>
      <c r="DT123" s="784"/>
      <c r="DU123" s="785"/>
      <c r="DV123" s="754" t="s">
        <v>110</v>
      </c>
      <c r="DW123" s="755"/>
      <c r="DX123" s="755"/>
      <c r="DY123" s="755"/>
      <c r="DZ123" s="756"/>
    </row>
    <row r="124" spans="1:130" s="197" customFormat="1" ht="26.25" customHeight="1">
      <c r="A124" s="865"/>
      <c r="B124" s="866"/>
      <c r="C124" s="803" t="s">
        <v>428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440</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c r="A125" s="865"/>
      <c r="B125" s="866"/>
      <c r="C125" s="803" t="s">
        <v>430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441</v>
      </c>
      <c r="CL125" s="810"/>
      <c r="CM125" s="810"/>
      <c r="CN125" s="810"/>
      <c r="CO125" s="811"/>
      <c r="CP125" s="816" t="s">
        <v>442</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433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443</v>
      </c>
      <c r="AY126" s="764"/>
      <c r="AZ126" s="764"/>
      <c r="BA126" s="764"/>
      <c r="BB126" s="764"/>
      <c r="BC126" s="764"/>
      <c r="BD126" s="764"/>
      <c r="BE126" s="765"/>
      <c r="BF126" s="763" t="s">
        <v>444</v>
      </c>
      <c r="BG126" s="764"/>
      <c r="BH126" s="764"/>
      <c r="BI126" s="764"/>
      <c r="BJ126" s="764"/>
      <c r="BK126" s="764"/>
      <c r="BL126" s="765"/>
      <c r="BM126" s="763" t="s">
        <v>445</v>
      </c>
      <c r="BN126" s="764"/>
      <c r="BO126" s="764"/>
      <c r="BP126" s="764"/>
      <c r="BQ126" s="764"/>
      <c r="BR126" s="764"/>
      <c r="BS126" s="765"/>
      <c r="BT126" s="763" t="s">
        <v>446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447</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448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57259</v>
      </c>
      <c r="AB127" s="784"/>
      <c r="AC127" s="784"/>
      <c r="AD127" s="784"/>
      <c r="AE127" s="785"/>
      <c r="AF127" s="786">
        <v>54690</v>
      </c>
      <c r="AG127" s="784"/>
      <c r="AH127" s="784"/>
      <c r="AI127" s="784"/>
      <c r="AJ127" s="785"/>
      <c r="AK127" s="786">
        <v>38070</v>
      </c>
      <c r="AL127" s="784"/>
      <c r="AM127" s="784"/>
      <c r="AN127" s="784"/>
      <c r="AO127" s="785"/>
      <c r="AP127" s="754">
        <v>0.4</v>
      </c>
      <c r="AQ127" s="755"/>
      <c r="AR127" s="755"/>
      <c r="AS127" s="755"/>
      <c r="AT127" s="756"/>
      <c r="AU127" s="233"/>
      <c r="AV127" s="233"/>
      <c r="AW127" s="233"/>
      <c r="AX127" s="757" t="s">
        <v>449</v>
      </c>
      <c r="AY127" s="758"/>
      <c r="AZ127" s="758"/>
      <c r="BA127" s="758"/>
      <c r="BB127" s="758"/>
      <c r="BC127" s="758"/>
      <c r="BD127" s="758"/>
      <c r="BE127" s="759"/>
      <c r="BF127" s="760" t="s">
        <v>110</v>
      </c>
      <c r="BG127" s="761"/>
      <c r="BH127" s="761"/>
      <c r="BI127" s="761"/>
      <c r="BJ127" s="761"/>
      <c r="BK127" s="761"/>
      <c r="BL127" s="762"/>
      <c r="BM127" s="760">
        <v>13.1</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450</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c r="A128" s="795" t="s">
        <v>451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452</v>
      </c>
      <c r="X128" s="797"/>
      <c r="Y128" s="797"/>
      <c r="Z128" s="798"/>
      <c r="AA128" s="723">
        <v>283942</v>
      </c>
      <c r="AB128" s="724"/>
      <c r="AC128" s="724"/>
      <c r="AD128" s="724"/>
      <c r="AE128" s="725"/>
      <c r="AF128" s="726">
        <v>270651</v>
      </c>
      <c r="AG128" s="724"/>
      <c r="AH128" s="724"/>
      <c r="AI128" s="724"/>
      <c r="AJ128" s="725"/>
      <c r="AK128" s="726">
        <v>287736</v>
      </c>
      <c r="AL128" s="724"/>
      <c r="AM128" s="724"/>
      <c r="AN128" s="724"/>
      <c r="AO128" s="725"/>
      <c r="AP128" s="727"/>
      <c r="AQ128" s="728"/>
      <c r="AR128" s="728"/>
      <c r="AS128" s="728"/>
      <c r="AT128" s="729"/>
      <c r="AU128" s="235"/>
      <c r="AV128" s="235"/>
      <c r="AW128" s="235"/>
      <c r="AX128" s="772" t="s">
        <v>453</v>
      </c>
      <c r="AY128" s="768"/>
      <c r="AZ128" s="768"/>
      <c r="BA128" s="768"/>
      <c r="BB128" s="768"/>
      <c r="BC128" s="768"/>
      <c r="BD128" s="768"/>
      <c r="BE128" s="769"/>
      <c r="BF128" s="790" t="s">
        <v>110</v>
      </c>
      <c r="BG128" s="791"/>
      <c r="BH128" s="791"/>
      <c r="BI128" s="791"/>
      <c r="BJ128" s="791"/>
      <c r="BK128" s="791"/>
      <c r="BL128" s="792"/>
      <c r="BM128" s="790">
        <v>18.100000000000001</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454</v>
      </c>
      <c r="X129" s="781"/>
      <c r="Y129" s="781"/>
      <c r="Z129" s="782"/>
      <c r="AA129" s="783">
        <v>11777360</v>
      </c>
      <c r="AB129" s="784"/>
      <c r="AC129" s="784"/>
      <c r="AD129" s="784"/>
      <c r="AE129" s="785"/>
      <c r="AF129" s="786">
        <v>11765749</v>
      </c>
      <c r="AG129" s="784"/>
      <c r="AH129" s="784"/>
      <c r="AI129" s="784"/>
      <c r="AJ129" s="785"/>
      <c r="AK129" s="786">
        <v>11639651</v>
      </c>
      <c r="AL129" s="784"/>
      <c r="AM129" s="784"/>
      <c r="AN129" s="784"/>
      <c r="AO129" s="785"/>
      <c r="AP129" s="787"/>
      <c r="AQ129" s="788"/>
      <c r="AR129" s="788"/>
      <c r="AS129" s="788"/>
      <c r="AT129" s="789"/>
      <c r="AU129" s="235"/>
      <c r="AV129" s="235"/>
      <c r="AW129" s="235"/>
      <c r="AX129" s="772" t="s">
        <v>455</v>
      </c>
      <c r="AY129" s="768"/>
      <c r="AZ129" s="768"/>
      <c r="BA129" s="768"/>
      <c r="BB129" s="768"/>
      <c r="BC129" s="768"/>
      <c r="BD129" s="768"/>
      <c r="BE129" s="769"/>
      <c r="BF129" s="773">
        <v>12.4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457</v>
      </c>
      <c r="X130" s="781"/>
      <c r="Y130" s="781"/>
      <c r="Z130" s="782"/>
      <c r="AA130" s="783">
        <v>2114694</v>
      </c>
      <c r="AB130" s="784"/>
      <c r="AC130" s="784"/>
      <c r="AD130" s="784"/>
      <c r="AE130" s="785"/>
      <c r="AF130" s="786">
        <v>2118144</v>
      </c>
      <c r="AG130" s="784"/>
      <c r="AH130" s="784"/>
      <c r="AI130" s="784"/>
      <c r="AJ130" s="785"/>
      <c r="AK130" s="786">
        <v>2133759</v>
      </c>
      <c r="AL130" s="784"/>
      <c r="AM130" s="784"/>
      <c r="AN130" s="784"/>
      <c r="AO130" s="785"/>
      <c r="AP130" s="787"/>
      <c r="AQ130" s="788"/>
      <c r="AR130" s="788"/>
      <c r="AS130" s="788"/>
      <c r="AT130" s="789"/>
      <c r="AU130" s="235"/>
      <c r="AV130" s="235"/>
      <c r="AW130" s="235"/>
      <c r="AX130" s="751" t="s">
        <v>458</v>
      </c>
      <c r="AY130" s="752"/>
      <c r="AZ130" s="752"/>
      <c r="BA130" s="752"/>
      <c r="BB130" s="752"/>
      <c r="BC130" s="752"/>
      <c r="BD130" s="752"/>
      <c r="BE130" s="753"/>
      <c r="BF130" s="705">
        <v>66.5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459</v>
      </c>
      <c r="X131" s="714"/>
      <c r="Y131" s="714"/>
      <c r="Z131" s="715"/>
      <c r="AA131" s="716">
        <v>9662666</v>
      </c>
      <c r="AB131" s="717"/>
      <c r="AC131" s="717"/>
      <c r="AD131" s="717"/>
      <c r="AE131" s="718"/>
      <c r="AF131" s="719">
        <v>9647605</v>
      </c>
      <c r="AG131" s="717"/>
      <c r="AH131" s="717"/>
      <c r="AI131" s="717"/>
      <c r="AJ131" s="718"/>
      <c r="AK131" s="719">
        <v>9505892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461</v>
      </c>
      <c r="W132" s="737"/>
      <c r="X132" s="737"/>
      <c r="Y132" s="737"/>
      <c r="Z132" s="738"/>
      <c r="AA132" s="739">
        <v>14.55613803</v>
      </c>
      <c r="AB132" s="740"/>
      <c r="AC132" s="740"/>
      <c r="AD132" s="740"/>
      <c r="AE132" s="741"/>
      <c r="AF132" s="742">
        <v>12.11475802</v>
      </c>
      <c r="AG132" s="740"/>
      <c r="AH132" s="740"/>
      <c r="AI132" s="740"/>
      <c r="AJ132" s="741"/>
      <c r="AK132" s="742">
        <v>10.71170678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462</v>
      </c>
      <c r="W133" s="746"/>
      <c r="X133" s="746"/>
      <c r="Y133" s="746"/>
      <c r="Z133" s="747"/>
      <c r="AA133" s="748">
        <v>15.8</v>
      </c>
      <c r="AB133" s="749"/>
      <c r="AC133" s="749"/>
      <c r="AD133" s="749"/>
      <c r="AE133" s="750"/>
      <c r="AF133" s="748">
        <v>14.2</v>
      </c>
      <c r="AG133" s="749"/>
      <c r="AH133" s="749"/>
      <c r="AI133" s="749"/>
      <c r="AJ133" s="750"/>
      <c r="AK133" s="748">
        <v>12.4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F52" zoomScale="75" zoomScaleNormal="85" zoomScaleSheetLayoutView="75" workbookViewId="0">
      <selection activeCell="Q53" sqref="Q5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9" t="s">
        <v>465</v>
      </c>
      <c r="L7" s="254"/>
      <c r="M7" s="255" t="s">
        <v>466</v>
      </c>
      <c r="N7" s="256"/>
    </row>
    <row r="8" spans="1:16">
      <c r="A8" s="248"/>
      <c r="B8" s="244"/>
      <c r="C8" s="244"/>
      <c r="D8" s="244"/>
      <c r="E8" s="244"/>
      <c r="F8" s="244"/>
      <c r="G8" s="257"/>
      <c r="H8" s="258"/>
      <c r="I8" s="258"/>
      <c r="J8" s="259"/>
      <c r="K8" s="1120"/>
      <c r="L8" s="260" t="s">
        <v>467</v>
      </c>
      <c r="M8" s="261" t="s">
        <v>468</v>
      </c>
      <c r="N8" s="262" t="s">
        <v>469</v>
      </c>
    </row>
    <row r="9" spans="1:16">
      <c r="A9" s="248"/>
      <c r="B9" s="244"/>
      <c r="C9" s="244"/>
      <c r="D9" s="244"/>
      <c r="E9" s="244"/>
      <c r="F9" s="244"/>
      <c r="G9" s="1133" t="s">
        <v>470</v>
      </c>
      <c r="H9" s="1134"/>
      <c r="I9" s="1134"/>
      <c r="J9" s="1135"/>
      <c r="K9" s="263">
        <v>2656521</v>
      </c>
      <c r="L9" s="264">
        <v>57950</v>
      </c>
      <c r="M9" s="265">
        <v>80825</v>
      </c>
      <c r="N9" s="266">
        <v>-28.3</v>
      </c>
    </row>
    <row r="10" spans="1:16">
      <c r="A10" s="248"/>
      <c r="B10" s="244"/>
      <c r="C10" s="244"/>
      <c r="D10" s="244"/>
      <c r="E10" s="244"/>
      <c r="F10" s="244"/>
      <c r="G10" s="1133" t="s">
        <v>471</v>
      </c>
      <c r="H10" s="1134"/>
      <c r="I10" s="1134"/>
      <c r="J10" s="1135"/>
      <c r="K10" s="267">
        <v>390777</v>
      </c>
      <c r="L10" s="268">
        <v>8524</v>
      </c>
      <c r="M10" s="269">
        <v>6342</v>
      </c>
      <c r="N10" s="270">
        <v>34.4</v>
      </c>
    </row>
    <row r="11" spans="1:16" ht="13.5" customHeight="1">
      <c r="A11" s="248"/>
      <c r="B11" s="244"/>
      <c r="C11" s="244"/>
      <c r="D11" s="244"/>
      <c r="E11" s="244"/>
      <c r="F11" s="244"/>
      <c r="G11" s="1133" t="s">
        <v>472</v>
      </c>
      <c r="H11" s="1134"/>
      <c r="I11" s="1134"/>
      <c r="J11" s="1135"/>
      <c r="K11" s="267">
        <v>537847</v>
      </c>
      <c r="L11" s="268">
        <v>11733</v>
      </c>
      <c r="M11" s="269">
        <v>8139</v>
      </c>
      <c r="N11" s="270">
        <v>44.2</v>
      </c>
    </row>
    <row r="12" spans="1:16" ht="13.5" customHeight="1">
      <c r="A12" s="248"/>
      <c r="B12" s="244"/>
      <c r="C12" s="244"/>
      <c r="D12" s="244"/>
      <c r="E12" s="244"/>
      <c r="F12" s="244"/>
      <c r="G12" s="1133" t="s">
        <v>473</v>
      </c>
      <c r="H12" s="1134"/>
      <c r="I12" s="1134"/>
      <c r="J12" s="1135"/>
      <c r="K12" s="267">
        <v>180252</v>
      </c>
      <c r="L12" s="268">
        <v>3932</v>
      </c>
      <c r="M12" s="269">
        <v>1344</v>
      </c>
      <c r="N12" s="270">
        <v>192.6</v>
      </c>
    </row>
    <row r="13" spans="1:16" ht="13.5" customHeight="1">
      <c r="A13" s="248"/>
      <c r="B13" s="244"/>
      <c r="C13" s="244"/>
      <c r="D13" s="244"/>
      <c r="E13" s="244"/>
      <c r="F13" s="244"/>
      <c r="G13" s="1133" t="s">
        <v>474</v>
      </c>
      <c r="H13" s="1134"/>
      <c r="I13" s="1134"/>
      <c r="J13" s="1135"/>
      <c r="K13" s="267" t="s">
        <v>475</v>
      </c>
      <c r="L13" s="268" t="s">
        <v>475</v>
      </c>
      <c r="M13" s="269" t="s">
        <v>475</v>
      </c>
      <c r="N13" s="270" t="s">
        <v>475</v>
      </c>
    </row>
    <row r="14" spans="1:16" ht="13.5" customHeight="1">
      <c r="A14" s="248"/>
      <c r="B14" s="244"/>
      <c r="C14" s="244"/>
      <c r="D14" s="244"/>
      <c r="E14" s="244"/>
      <c r="F14" s="244"/>
      <c r="G14" s="1133" t="s">
        <v>476</v>
      </c>
      <c r="H14" s="1134"/>
      <c r="I14" s="1134"/>
      <c r="J14" s="1135"/>
      <c r="K14" s="267">
        <v>134171</v>
      </c>
      <c r="L14" s="268">
        <v>2927</v>
      </c>
      <c r="M14" s="269">
        <v>3637</v>
      </c>
      <c r="N14" s="270">
        <v>-19.5</v>
      </c>
    </row>
    <row r="15" spans="1:16" ht="13.5" customHeight="1">
      <c r="A15" s="248"/>
      <c r="B15" s="244"/>
      <c r="C15" s="244"/>
      <c r="D15" s="244"/>
      <c r="E15" s="244"/>
      <c r="F15" s="244"/>
      <c r="G15" s="1133" t="s">
        <v>477</v>
      </c>
      <c r="H15" s="1134"/>
      <c r="I15" s="1134"/>
      <c r="J15" s="1135"/>
      <c r="K15" s="267">
        <v>26821</v>
      </c>
      <c r="L15" s="268">
        <v>585</v>
      </c>
      <c r="M15" s="269">
        <v>1906</v>
      </c>
      <c r="N15" s="270">
        <v>-69.3</v>
      </c>
    </row>
    <row r="16" spans="1:16">
      <c r="A16" s="248"/>
      <c r="B16" s="244"/>
      <c r="C16" s="244"/>
      <c r="D16" s="244"/>
      <c r="E16" s="244"/>
      <c r="F16" s="244"/>
      <c r="G16" s="1136" t="s">
        <v>478</v>
      </c>
      <c r="H16" s="1137"/>
      <c r="I16" s="1137"/>
      <c r="J16" s="1138"/>
      <c r="K16" s="268">
        <v>-294665</v>
      </c>
      <c r="L16" s="268">
        <v>-6428</v>
      </c>
      <c r="M16" s="269">
        <v>-8599</v>
      </c>
      <c r="N16" s="270">
        <v>-25.2</v>
      </c>
    </row>
    <row r="17" spans="1:16">
      <c r="A17" s="248"/>
      <c r="B17" s="244"/>
      <c r="C17" s="244"/>
      <c r="D17" s="244"/>
      <c r="E17" s="244"/>
      <c r="F17" s="244"/>
      <c r="G17" s="1136" t="s">
        <v>168</v>
      </c>
      <c r="H17" s="1137"/>
      <c r="I17" s="1137"/>
      <c r="J17" s="1138"/>
      <c r="K17" s="268">
        <v>3631724</v>
      </c>
      <c r="L17" s="268">
        <v>79223</v>
      </c>
      <c r="M17" s="269">
        <v>93595</v>
      </c>
      <c r="N17" s="270">
        <v>-15.4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30" t="s">
        <v>483</v>
      </c>
      <c r="H21" s="1131"/>
      <c r="I21" s="1131"/>
      <c r="J21" s="1132"/>
      <c r="K21" s="280">
        <v>6.11</v>
      </c>
      <c r="L21" s="281">
        <v>9.1300000000000008</v>
      </c>
      <c r="M21" s="282">
        <v>-3.02</v>
      </c>
      <c r="N21" s="249"/>
      <c r="O21" s="283"/>
      <c r="P21" s="279"/>
    </row>
    <row r="22" spans="1:16" s="284" customFormat="1">
      <c r="A22" s="279"/>
      <c r="B22" s="249"/>
      <c r="C22" s="249"/>
      <c r="D22" s="249"/>
      <c r="E22" s="249"/>
      <c r="F22" s="249"/>
      <c r="G22" s="1130" t="s">
        <v>484</v>
      </c>
      <c r="H22" s="1131"/>
      <c r="I22" s="1131"/>
      <c r="J22" s="1132"/>
      <c r="K22" s="285">
        <v>99.5</v>
      </c>
      <c r="L22" s="286">
        <v>96.9</v>
      </c>
      <c r="M22" s="287">
        <v>2.6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9" t="s">
        <v>465</v>
      </c>
      <c r="L30" s="254"/>
      <c r="M30" s="255" t="s">
        <v>466</v>
      </c>
      <c r="N30" s="256"/>
    </row>
    <row r="31" spans="1:16">
      <c r="A31" s="248"/>
      <c r="B31" s="244"/>
      <c r="C31" s="244"/>
      <c r="D31" s="244"/>
      <c r="E31" s="244"/>
      <c r="F31" s="244"/>
      <c r="G31" s="257"/>
      <c r="H31" s="258"/>
      <c r="I31" s="258"/>
      <c r="J31" s="259"/>
      <c r="K31" s="1120"/>
      <c r="L31" s="260" t="s">
        <v>467</v>
      </c>
      <c r="M31" s="261" t="s">
        <v>468</v>
      </c>
      <c r="N31" s="262" t="s">
        <v>469</v>
      </c>
    </row>
    <row r="32" spans="1:16" ht="27" customHeight="1">
      <c r="A32" s="248"/>
      <c r="B32" s="244"/>
      <c r="C32" s="244"/>
      <c r="D32" s="244"/>
      <c r="E32" s="244"/>
      <c r="F32" s="244"/>
      <c r="G32" s="1121" t="s">
        <v>487</v>
      </c>
      <c r="H32" s="1122"/>
      <c r="I32" s="1122"/>
      <c r="J32" s="1123"/>
      <c r="K32" s="294">
        <v>1798266</v>
      </c>
      <c r="L32" s="294">
        <v>39227</v>
      </c>
      <c r="M32" s="295">
        <v>60757</v>
      </c>
      <c r="N32" s="296">
        <v>-35.4</v>
      </c>
    </row>
    <row r="33" spans="1:16" ht="13.5" customHeight="1">
      <c r="A33" s="248"/>
      <c r="B33" s="244"/>
      <c r="C33" s="244"/>
      <c r="D33" s="244"/>
      <c r="E33" s="244"/>
      <c r="F33" s="244"/>
      <c r="G33" s="1121" t="s">
        <v>488</v>
      </c>
      <c r="H33" s="1122"/>
      <c r="I33" s="1122"/>
      <c r="J33" s="1123"/>
      <c r="K33" s="294" t="s">
        <v>475</v>
      </c>
      <c r="L33" s="294" t="s">
        <v>475</v>
      </c>
      <c r="M33" s="295" t="s">
        <v>475</v>
      </c>
      <c r="N33" s="296" t="s">
        <v>475</v>
      </c>
    </row>
    <row r="34" spans="1:16" ht="27" customHeight="1">
      <c r="A34" s="248"/>
      <c r="B34" s="244"/>
      <c r="C34" s="244"/>
      <c r="D34" s="244"/>
      <c r="E34" s="244"/>
      <c r="F34" s="244"/>
      <c r="G34" s="1121" t="s">
        <v>489</v>
      </c>
      <c r="H34" s="1122"/>
      <c r="I34" s="1122"/>
      <c r="J34" s="1123"/>
      <c r="K34" s="294" t="s">
        <v>475</v>
      </c>
      <c r="L34" s="294" t="s">
        <v>475</v>
      </c>
      <c r="M34" s="295">
        <v>12</v>
      </c>
      <c r="N34" s="296" t="s">
        <v>475</v>
      </c>
    </row>
    <row r="35" spans="1:16" ht="27" customHeight="1">
      <c r="A35" s="248"/>
      <c r="B35" s="244"/>
      <c r="C35" s="244"/>
      <c r="D35" s="244"/>
      <c r="E35" s="244"/>
      <c r="F35" s="244"/>
      <c r="G35" s="1121" t="s">
        <v>490</v>
      </c>
      <c r="H35" s="1122"/>
      <c r="I35" s="1122"/>
      <c r="J35" s="1123"/>
      <c r="K35" s="294">
        <v>1493144</v>
      </c>
      <c r="L35" s="294">
        <v>32572</v>
      </c>
      <c r="M35" s="295">
        <v>18759</v>
      </c>
      <c r="N35" s="296">
        <v>73.599999999999994</v>
      </c>
    </row>
    <row r="36" spans="1:16" ht="27" customHeight="1">
      <c r="A36" s="248"/>
      <c r="B36" s="244"/>
      <c r="C36" s="244"/>
      <c r="D36" s="244"/>
      <c r="E36" s="244"/>
      <c r="F36" s="244"/>
      <c r="G36" s="1121" t="s">
        <v>491</v>
      </c>
      <c r="H36" s="1122"/>
      <c r="I36" s="1122"/>
      <c r="J36" s="1123"/>
      <c r="K36" s="294">
        <v>44293</v>
      </c>
      <c r="L36" s="294">
        <v>966</v>
      </c>
      <c r="M36" s="295">
        <v>3072</v>
      </c>
      <c r="N36" s="296">
        <v>-68.599999999999994</v>
      </c>
    </row>
    <row r="37" spans="1:16" ht="13.5" customHeight="1">
      <c r="A37" s="248"/>
      <c r="B37" s="244"/>
      <c r="C37" s="244"/>
      <c r="D37" s="244"/>
      <c r="E37" s="244"/>
      <c r="F37" s="244"/>
      <c r="G37" s="1121" t="s">
        <v>492</v>
      </c>
      <c r="H37" s="1122"/>
      <c r="I37" s="1122"/>
      <c r="J37" s="1123"/>
      <c r="K37" s="294">
        <v>104026</v>
      </c>
      <c r="L37" s="294">
        <v>2269</v>
      </c>
      <c r="M37" s="295">
        <v>1649</v>
      </c>
      <c r="N37" s="296">
        <v>37.6</v>
      </c>
    </row>
    <row r="38" spans="1:16" ht="27" customHeight="1">
      <c r="A38" s="248"/>
      <c r="B38" s="244"/>
      <c r="C38" s="244"/>
      <c r="D38" s="244"/>
      <c r="E38" s="244"/>
      <c r="F38" s="244"/>
      <c r="G38" s="1124" t="s">
        <v>493</v>
      </c>
      <c r="H38" s="1125"/>
      <c r="I38" s="1125"/>
      <c r="J38" s="1126"/>
      <c r="K38" s="297">
        <v>9</v>
      </c>
      <c r="L38" s="297">
        <v>0</v>
      </c>
      <c r="M38" s="298">
        <v>6</v>
      </c>
      <c r="N38" s="299">
        <v>-100</v>
      </c>
      <c r="O38" s="293"/>
    </row>
    <row r="39" spans="1:16">
      <c r="A39" s="248"/>
      <c r="B39" s="244"/>
      <c r="C39" s="244"/>
      <c r="D39" s="244"/>
      <c r="E39" s="244"/>
      <c r="F39" s="244"/>
      <c r="G39" s="1124" t="s">
        <v>494</v>
      </c>
      <c r="H39" s="1125"/>
      <c r="I39" s="1125"/>
      <c r="J39" s="1126"/>
      <c r="K39" s="300">
        <v>-287736</v>
      </c>
      <c r="L39" s="300">
        <v>-6277</v>
      </c>
      <c r="M39" s="301">
        <v>-3997</v>
      </c>
      <c r="N39" s="302">
        <v>57</v>
      </c>
      <c r="O39" s="293"/>
    </row>
    <row r="40" spans="1:16" ht="27" customHeight="1">
      <c r="A40" s="248"/>
      <c r="B40" s="244"/>
      <c r="C40" s="244"/>
      <c r="D40" s="244"/>
      <c r="E40" s="244"/>
      <c r="F40" s="244"/>
      <c r="G40" s="1121" t="s">
        <v>495</v>
      </c>
      <c r="H40" s="1122"/>
      <c r="I40" s="1122"/>
      <c r="J40" s="1123"/>
      <c r="K40" s="300">
        <v>-2133759</v>
      </c>
      <c r="L40" s="300">
        <v>-46546</v>
      </c>
      <c r="M40" s="301">
        <v>-56436</v>
      </c>
      <c r="N40" s="302">
        <v>-17.5</v>
      </c>
      <c r="O40" s="293"/>
    </row>
    <row r="41" spans="1:16">
      <c r="A41" s="248"/>
      <c r="B41" s="244"/>
      <c r="C41" s="244"/>
      <c r="D41" s="244"/>
      <c r="E41" s="244"/>
      <c r="F41" s="244"/>
      <c r="G41" s="1127" t="s">
        <v>279</v>
      </c>
      <c r="H41" s="1128"/>
      <c r="I41" s="1128"/>
      <c r="J41" s="1129"/>
      <c r="K41" s="294">
        <v>1018243</v>
      </c>
      <c r="L41" s="300">
        <v>22212</v>
      </c>
      <c r="M41" s="301">
        <v>23822</v>
      </c>
      <c r="N41" s="302">
        <v>-6.8</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14" t="s">
        <v>465</v>
      </c>
      <c r="J49" s="1116" t="s">
        <v>499</v>
      </c>
      <c r="K49" s="1117"/>
      <c r="L49" s="1117"/>
      <c r="M49" s="1117"/>
      <c r="N49" s="1118"/>
    </row>
    <row r="50" spans="1:14">
      <c r="A50" s="248"/>
      <c r="B50" s="244"/>
      <c r="C50" s="244"/>
      <c r="D50" s="244"/>
      <c r="E50" s="244"/>
      <c r="F50" s="244"/>
      <c r="G50" s="312"/>
      <c r="H50" s="313"/>
      <c r="I50" s="1115"/>
      <c r="J50" s="314" t="s">
        <v>500</v>
      </c>
      <c r="K50" s="315" t="s">
        <v>501</v>
      </c>
      <c r="L50" s="316" t="s">
        <v>502</v>
      </c>
      <c r="M50" s="317" t="s">
        <v>503</v>
      </c>
      <c r="N50" s="318" t="s">
        <v>504</v>
      </c>
    </row>
    <row r="51" spans="1:14">
      <c r="A51" s="248"/>
      <c r="B51" s="244"/>
      <c r="C51" s="244"/>
      <c r="D51" s="244"/>
      <c r="E51" s="244"/>
      <c r="F51" s="244"/>
      <c r="G51" s="310" t="s">
        <v>505</v>
      </c>
      <c r="H51" s="311"/>
      <c r="I51" s="319">
        <v>1251777</v>
      </c>
      <c r="J51" s="320">
        <v>26644</v>
      </c>
      <c r="K51" s="321">
        <v>48.1</v>
      </c>
      <c r="L51" s="322">
        <v>86381</v>
      </c>
      <c r="M51" s="323">
        <v>9.3000000000000007</v>
      </c>
      <c r="N51" s="324">
        <v>38.799999999999997</v>
      </c>
    </row>
    <row r="52" spans="1:14">
      <c r="A52" s="248"/>
      <c r="B52" s="244"/>
      <c r="C52" s="244"/>
      <c r="D52" s="244"/>
      <c r="E52" s="244"/>
      <c r="F52" s="244"/>
      <c r="G52" s="325"/>
      <c r="H52" s="326" t="s">
        <v>506</v>
      </c>
      <c r="I52" s="327">
        <v>731509</v>
      </c>
      <c r="J52" s="328">
        <v>15570</v>
      </c>
      <c r="K52" s="329">
        <v>46.3</v>
      </c>
      <c r="L52" s="330">
        <v>41242</v>
      </c>
      <c r="M52" s="331">
        <v>-10.4</v>
      </c>
      <c r="N52" s="332">
        <v>56.7</v>
      </c>
    </row>
    <row r="53" spans="1:14">
      <c r="A53" s="248"/>
      <c r="B53" s="244"/>
      <c r="C53" s="244"/>
      <c r="D53" s="244"/>
      <c r="E53" s="244"/>
      <c r="F53" s="244"/>
      <c r="G53" s="310" t="s">
        <v>507</v>
      </c>
      <c r="H53" s="311"/>
      <c r="I53" s="319">
        <v>1291734</v>
      </c>
      <c r="J53" s="320">
        <v>27800</v>
      </c>
      <c r="K53" s="321">
        <v>4.3</v>
      </c>
      <c r="L53" s="322">
        <v>67088</v>
      </c>
      <c r="M53" s="323">
        <v>-22.3</v>
      </c>
      <c r="N53" s="324">
        <v>26.6</v>
      </c>
    </row>
    <row r="54" spans="1:14">
      <c r="A54" s="248"/>
      <c r="B54" s="244"/>
      <c r="C54" s="244"/>
      <c r="D54" s="244"/>
      <c r="E54" s="244"/>
      <c r="F54" s="244"/>
      <c r="G54" s="325"/>
      <c r="H54" s="326" t="s">
        <v>506</v>
      </c>
      <c r="I54" s="327">
        <v>531734</v>
      </c>
      <c r="J54" s="328">
        <v>11444</v>
      </c>
      <c r="K54" s="329">
        <v>-26.5</v>
      </c>
      <c r="L54" s="330">
        <v>37146</v>
      </c>
      <c r="M54" s="331">
        <v>-9.9</v>
      </c>
      <c r="N54" s="332">
        <v>-16.600000000000001</v>
      </c>
    </row>
    <row r="55" spans="1:14">
      <c r="A55" s="248"/>
      <c r="B55" s="244"/>
      <c r="C55" s="244"/>
      <c r="D55" s="244"/>
      <c r="E55" s="244"/>
      <c r="F55" s="244"/>
      <c r="G55" s="310" t="s">
        <v>508</v>
      </c>
      <c r="H55" s="311"/>
      <c r="I55" s="319">
        <v>1293229</v>
      </c>
      <c r="J55" s="320">
        <v>27672</v>
      </c>
      <c r="K55" s="321">
        <v>-0.5</v>
      </c>
      <c r="L55" s="322">
        <v>70489</v>
      </c>
      <c r="M55" s="323">
        <v>5.0999999999999996</v>
      </c>
      <c r="N55" s="324">
        <v>-5.6</v>
      </c>
    </row>
    <row r="56" spans="1:14">
      <c r="A56" s="248"/>
      <c r="B56" s="244"/>
      <c r="C56" s="244"/>
      <c r="D56" s="244"/>
      <c r="E56" s="244"/>
      <c r="F56" s="244"/>
      <c r="G56" s="325"/>
      <c r="H56" s="326" t="s">
        <v>506</v>
      </c>
      <c r="I56" s="327">
        <v>1038074</v>
      </c>
      <c r="J56" s="328">
        <v>22212</v>
      </c>
      <c r="K56" s="329">
        <v>94.1</v>
      </c>
      <c r="L56" s="330">
        <v>37817</v>
      </c>
      <c r="M56" s="331">
        <v>1.8</v>
      </c>
      <c r="N56" s="332">
        <v>92.3</v>
      </c>
    </row>
    <row r="57" spans="1:14">
      <c r="A57" s="248"/>
      <c r="B57" s="244"/>
      <c r="C57" s="244"/>
      <c r="D57" s="244"/>
      <c r="E57" s="244"/>
      <c r="F57" s="244"/>
      <c r="G57" s="310" t="s">
        <v>509</v>
      </c>
      <c r="H57" s="311"/>
      <c r="I57" s="319">
        <v>5509185</v>
      </c>
      <c r="J57" s="320">
        <v>118768</v>
      </c>
      <c r="K57" s="321">
        <v>329.2</v>
      </c>
      <c r="L57" s="322">
        <v>84389</v>
      </c>
      <c r="M57" s="323">
        <v>19.7</v>
      </c>
      <c r="N57" s="324">
        <v>309.5</v>
      </c>
    </row>
    <row r="58" spans="1:14">
      <c r="A58" s="248"/>
      <c r="B58" s="244"/>
      <c r="C58" s="244"/>
      <c r="D58" s="244"/>
      <c r="E58" s="244"/>
      <c r="F58" s="244"/>
      <c r="G58" s="325"/>
      <c r="H58" s="326" t="s">
        <v>506</v>
      </c>
      <c r="I58" s="327">
        <v>2924810</v>
      </c>
      <c r="J58" s="328">
        <v>63054</v>
      </c>
      <c r="K58" s="329">
        <v>183.9</v>
      </c>
      <c r="L58" s="330">
        <v>44339</v>
      </c>
      <c r="M58" s="331">
        <v>17.2</v>
      </c>
      <c r="N58" s="332">
        <v>166.7</v>
      </c>
    </row>
    <row r="59" spans="1:14">
      <c r="A59" s="248"/>
      <c r="B59" s="244"/>
      <c r="C59" s="244"/>
      <c r="D59" s="244"/>
      <c r="E59" s="244"/>
      <c r="F59" s="244"/>
      <c r="G59" s="310" t="s">
        <v>510</v>
      </c>
      <c r="H59" s="311"/>
      <c r="I59" s="319">
        <v>2140086</v>
      </c>
      <c r="J59" s="320">
        <v>46684</v>
      </c>
      <c r="K59" s="321">
        <v>-60.7</v>
      </c>
      <c r="L59" s="322">
        <v>83623</v>
      </c>
      <c r="M59" s="323">
        <v>-0.9</v>
      </c>
      <c r="N59" s="324">
        <v>-59.8</v>
      </c>
    </row>
    <row r="60" spans="1:14">
      <c r="A60" s="248"/>
      <c r="B60" s="244"/>
      <c r="C60" s="244"/>
      <c r="D60" s="244"/>
      <c r="E60" s="244"/>
      <c r="F60" s="244"/>
      <c r="G60" s="325"/>
      <c r="H60" s="326" t="s">
        <v>506</v>
      </c>
      <c r="I60" s="333">
        <v>883691</v>
      </c>
      <c r="J60" s="328">
        <v>19277</v>
      </c>
      <c r="K60" s="329">
        <v>-69.400000000000006</v>
      </c>
      <c r="L60" s="330">
        <v>48787</v>
      </c>
      <c r="M60" s="331">
        <v>10</v>
      </c>
      <c r="N60" s="332">
        <v>-79.400000000000006</v>
      </c>
    </row>
    <row r="61" spans="1:14">
      <c r="A61" s="248"/>
      <c r="B61" s="244"/>
      <c r="C61" s="244"/>
      <c r="D61" s="244"/>
      <c r="E61" s="244"/>
      <c r="F61" s="244"/>
      <c r="G61" s="310" t="s">
        <v>511</v>
      </c>
      <c r="H61" s="334"/>
      <c r="I61" s="335">
        <v>2297202</v>
      </c>
      <c r="J61" s="336">
        <v>49514</v>
      </c>
      <c r="K61" s="337">
        <v>64.099999999999994</v>
      </c>
      <c r="L61" s="338">
        <v>78394</v>
      </c>
      <c r="M61" s="339">
        <v>2.2000000000000002</v>
      </c>
      <c r="N61" s="324">
        <v>61.9</v>
      </c>
    </row>
    <row r="62" spans="1:14">
      <c r="A62" s="248"/>
      <c r="B62" s="244"/>
      <c r="C62" s="244"/>
      <c r="D62" s="244"/>
      <c r="E62" s="244"/>
      <c r="F62" s="244"/>
      <c r="G62" s="325"/>
      <c r="H62" s="326" t="s">
        <v>506</v>
      </c>
      <c r="I62" s="327">
        <v>1221964</v>
      </c>
      <c r="J62" s="328">
        <v>26311</v>
      </c>
      <c r="K62" s="329">
        <v>45.7</v>
      </c>
      <c r="L62" s="330">
        <v>41866</v>
      </c>
      <c r="M62" s="331">
        <v>1.7</v>
      </c>
      <c r="N62" s="332">
        <v>44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33" zoomScale="75" zoomScaleNormal="75" zoomScaleSheetLayoutView="100" workbookViewId="0">
      <selection activeCell="L50" sqref="L50"/>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9" t="s">
        <v>3</v>
      </c>
      <c r="D47" s="1139"/>
      <c r="E47" s="1140"/>
      <c r="F47" s="11">
        <v>11.71</v>
      </c>
      <c r="G47" s="12">
        <v>16.05</v>
      </c>
      <c r="H47" s="12">
        <v>18.350000000000001</v>
      </c>
      <c r="I47" s="12">
        <v>19</v>
      </c>
      <c r="J47" s="13">
        <v>18.59</v>
      </c>
    </row>
    <row r="48" spans="2:10" ht="57.75" customHeight="1">
      <c r="B48" s="14"/>
      <c r="C48" s="1141" t="s">
        <v>4</v>
      </c>
      <c r="D48" s="1141"/>
      <c r="E48" s="1142"/>
      <c r="F48" s="15">
        <v>5.14</v>
      </c>
      <c r="G48" s="16">
        <v>4.8600000000000003</v>
      </c>
      <c r="H48" s="16">
        <v>1.7</v>
      </c>
      <c r="I48" s="16">
        <v>2.27</v>
      </c>
      <c r="J48" s="17">
        <v>1.03</v>
      </c>
    </row>
    <row r="49" spans="2:10" ht="57.75" customHeight="1" thickBot="1">
      <c r="B49" s="18"/>
      <c r="C49" s="1143" t="s">
        <v>5</v>
      </c>
      <c r="D49" s="1143"/>
      <c r="E49" s="1144"/>
      <c r="F49" s="19">
        <v>6.71</v>
      </c>
      <c r="G49" s="20">
        <v>3.97</v>
      </c>
      <c r="H49" s="20" t="s">
        <v>518</v>
      </c>
      <c r="I49" s="20">
        <v>1.19</v>
      </c>
      <c r="J49" s="21" t="s">
        <v>519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29" zoomScale="75" zoomScaleNormal="75" zoomScaleSheetLayoutView="100" workbookViewId="0">
      <selection activeCell="G34" sqref="G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1" t="s">
        <v>520</v>
      </c>
      <c r="D34" s="1151"/>
      <c r="E34" s="1152"/>
      <c r="F34" s="32">
        <v>9.4499999999999993</v>
      </c>
      <c r="G34" s="33">
        <v>10.38</v>
      </c>
      <c r="H34" s="33">
        <v>8.6</v>
      </c>
      <c r="I34" s="33">
        <v>9.41</v>
      </c>
      <c r="J34" s="34">
        <v>8.77</v>
      </c>
      <c r="K34" s="22"/>
      <c r="L34" s="22"/>
      <c r="M34" s="22"/>
      <c r="N34" s="22"/>
      <c r="O34" s="22"/>
      <c r="P34" s="22"/>
    </row>
    <row r="35" spans="1:16" ht="39" customHeight="1">
      <c r="A35" s="22"/>
      <c r="B35" s="35"/>
      <c r="C35" s="1145" t="s">
        <v>521</v>
      </c>
      <c r="D35" s="1146"/>
      <c r="E35" s="1147"/>
      <c r="F35" s="36">
        <v>2.3199999999999998</v>
      </c>
      <c r="G35" s="37">
        <v>2.9</v>
      </c>
      <c r="H35" s="37">
        <v>2.96</v>
      </c>
      <c r="I35" s="37">
        <v>3.58</v>
      </c>
      <c r="J35" s="38">
        <v>3.5</v>
      </c>
      <c r="K35" s="22"/>
      <c r="L35" s="22"/>
      <c r="M35" s="22"/>
      <c r="N35" s="22"/>
      <c r="O35" s="22"/>
      <c r="P35" s="22"/>
    </row>
    <row r="36" spans="1:16" ht="39" customHeight="1">
      <c r="A36" s="22"/>
      <c r="B36" s="35"/>
      <c r="C36" s="1145" t="s">
        <v>522</v>
      </c>
      <c r="D36" s="1146"/>
      <c r="E36" s="1147"/>
      <c r="F36" s="36">
        <v>1.79</v>
      </c>
      <c r="G36" s="37">
        <v>5.01</v>
      </c>
      <c r="H36" s="37">
        <v>4.4400000000000004</v>
      </c>
      <c r="I36" s="37">
        <v>3.78</v>
      </c>
      <c r="J36" s="38">
        <v>1.57</v>
      </c>
      <c r="K36" s="22"/>
      <c r="L36" s="22"/>
      <c r="M36" s="22"/>
      <c r="N36" s="22"/>
      <c r="O36" s="22"/>
      <c r="P36" s="22"/>
    </row>
    <row r="37" spans="1:16" ht="39" customHeight="1">
      <c r="A37" s="22"/>
      <c r="B37" s="35"/>
      <c r="C37" s="1145" t="s">
        <v>523</v>
      </c>
      <c r="D37" s="1146"/>
      <c r="E37" s="1147"/>
      <c r="F37" s="36">
        <v>0.84</v>
      </c>
      <c r="G37" s="37">
        <v>0.83</v>
      </c>
      <c r="H37" s="37">
        <v>0.82</v>
      </c>
      <c r="I37" s="37">
        <v>0.77</v>
      </c>
      <c r="J37" s="38">
        <v>0.74</v>
      </c>
      <c r="K37" s="22"/>
      <c r="L37" s="22"/>
      <c r="M37" s="22"/>
      <c r="N37" s="22"/>
      <c r="O37" s="22"/>
      <c r="P37" s="22"/>
    </row>
    <row r="38" spans="1:16" ht="39" customHeight="1">
      <c r="A38" s="22"/>
      <c r="B38" s="35"/>
      <c r="C38" s="1145" t="s">
        <v>524</v>
      </c>
      <c r="D38" s="1146"/>
      <c r="E38" s="1147"/>
      <c r="F38" s="36">
        <v>4.8</v>
      </c>
      <c r="G38" s="37">
        <v>4.4400000000000004</v>
      </c>
      <c r="H38" s="37">
        <v>1.24</v>
      </c>
      <c r="I38" s="37">
        <v>1.79</v>
      </c>
      <c r="J38" s="38">
        <v>0.52</v>
      </c>
      <c r="K38" s="22"/>
      <c r="L38" s="22"/>
      <c r="M38" s="22"/>
      <c r="N38" s="22"/>
      <c r="O38" s="22"/>
      <c r="P38" s="22"/>
    </row>
    <row r="39" spans="1:16" ht="39" customHeight="1">
      <c r="A39" s="22"/>
      <c r="B39" s="35"/>
      <c r="C39" s="1145" t="s">
        <v>525</v>
      </c>
      <c r="D39" s="1146"/>
      <c r="E39" s="1147"/>
      <c r="F39" s="36">
        <v>0.33</v>
      </c>
      <c r="G39" s="37">
        <v>0.41</v>
      </c>
      <c r="H39" s="37">
        <v>0.45</v>
      </c>
      <c r="I39" s="37">
        <v>0.46</v>
      </c>
      <c r="J39" s="38">
        <v>0.5</v>
      </c>
      <c r="K39" s="22"/>
      <c r="L39" s="22"/>
      <c r="M39" s="22"/>
      <c r="N39" s="22"/>
      <c r="O39" s="22"/>
      <c r="P39" s="22"/>
    </row>
    <row r="40" spans="1:16" ht="39" customHeight="1">
      <c r="A40" s="22"/>
      <c r="B40" s="35"/>
      <c r="C40" s="1145" t="s">
        <v>526</v>
      </c>
      <c r="D40" s="1146"/>
      <c r="E40" s="1147"/>
      <c r="F40" s="36">
        <v>0.44</v>
      </c>
      <c r="G40" s="37">
        <v>0.2</v>
      </c>
      <c r="H40" s="37">
        <v>0.55000000000000004</v>
      </c>
      <c r="I40" s="37">
        <v>0.4</v>
      </c>
      <c r="J40" s="38">
        <v>0.16</v>
      </c>
      <c r="K40" s="22"/>
      <c r="L40" s="22"/>
      <c r="M40" s="22"/>
      <c r="N40" s="22"/>
      <c r="O40" s="22"/>
      <c r="P40" s="22"/>
    </row>
    <row r="41" spans="1:16" ht="39" customHeight="1">
      <c r="A41" s="22"/>
      <c r="B41" s="35"/>
      <c r="C41" s="1145" t="s">
        <v>527</v>
      </c>
      <c r="D41" s="1146"/>
      <c r="E41" s="1147"/>
      <c r="F41" s="36">
        <v>0</v>
      </c>
      <c r="G41" s="37">
        <v>0.1</v>
      </c>
      <c r="H41" s="37">
        <v>0.15</v>
      </c>
      <c r="I41" s="37">
        <v>0.05</v>
      </c>
      <c r="J41" s="38">
        <v>0.01</v>
      </c>
      <c r="K41" s="22"/>
      <c r="L41" s="22"/>
      <c r="M41" s="22"/>
      <c r="N41" s="22"/>
      <c r="O41" s="22"/>
      <c r="P41" s="22"/>
    </row>
    <row r="42" spans="1:16" ht="39" customHeight="1">
      <c r="A42" s="22"/>
      <c r="B42" s="39"/>
      <c r="C42" s="1145" t="s">
        <v>528</v>
      </c>
      <c r="D42" s="1146"/>
      <c r="E42" s="1147"/>
      <c r="F42" s="36" t="s">
        <v>475</v>
      </c>
      <c r="G42" s="37" t="s">
        <v>475</v>
      </c>
      <c r="H42" s="37" t="s">
        <v>475</v>
      </c>
      <c r="I42" s="37" t="s">
        <v>475</v>
      </c>
      <c r="J42" s="38" t="s">
        <v>475</v>
      </c>
      <c r="K42" s="22"/>
      <c r="L42" s="22"/>
      <c r="M42" s="22"/>
      <c r="N42" s="22"/>
      <c r="O42" s="22"/>
      <c r="P42" s="22"/>
    </row>
    <row r="43" spans="1:16" ht="39" customHeight="1" thickBot="1">
      <c r="A43" s="22"/>
      <c r="B43" s="40"/>
      <c r="C43" s="1148" t="s">
        <v>529</v>
      </c>
      <c r="D43" s="1149"/>
      <c r="E43" s="1150"/>
      <c r="F43" s="41">
        <v>0.02</v>
      </c>
      <c r="G43" s="42">
        <v>0.08</v>
      </c>
      <c r="H43" s="42">
        <v>0.09</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B33"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1" t="s">
        <v>10</v>
      </c>
      <c r="C45" s="1162"/>
      <c r="D45" s="58"/>
      <c r="E45" s="1167" t="s">
        <v>11</v>
      </c>
      <c r="F45" s="1167"/>
      <c r="G45" s="1167"/>
      <c r="H45" s="1167"/>
      <c r="I45" s="1167"/>
      <c r="J45" s="1168"/>
      <c r="K45" s="59">
        <v>2092</v>
      </c>
      <c r="L45" s="60">
        <v>2026</v>
      </c>
      <c r="M45" s="60">
        <v>1962</v>
      </c>
      <c r="N45" s="60">
        <v>1776</v>
      </c>
      <c r="O45" s="61">
        <v>1798</v>
      </c>
      <c r="P45" s="48"/>
      <c r="Q45" s="48"/>
      <c r="R45" s="48"/>
      <c r="S45" s="48"/>
      <c r="T45" s="48"/>
      <c r="U45" s="48"/>
    </row>
    <row r="46" spans="1:21" ht="30.75" customHeight="1">
      <c r="A46" s="48"/>
      <c r="B46" s="1163"/>
      <c r="C46" s="1164"/>
      <c r="D46" s="62"/>
      <c r="E46" s="1155" t="s">
        <v>12</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c r="A47" s="48"/>
      <c r="B47" s="1163"/>
      <c r="C47" s="1164"/>
      <c r="D47" s="62"/>
      <c r="E47" s="1155" t="s">
        <v>13</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c r="A48" s="48"/>
      <c r="B48" s="1163"/>
      <c r="C48" s="1164"/>
      <c r="D48" s="62"/>
      <c r="E48" s="1155" t="s">
        <v>14</v>
      </c>
      <c r="F48" s="1155"/>
      <c r="G48" s="1155"/>
      <c r="H48" s="1155"/>
      <c r="I48" s="1155"/>
      <c r="J48" s="1156"/>
      <c r="K48" s="63">
        <v>1671</v>
      </c>
      <c r="L48" s="64">
        <v>1643</v>
      </c>
      <c r="M48" s="64">
        <v>1613</v>
      </c>
      <c r="N48" s="64">
        <v>1601</v>
      </c>
      <c r="O48" s="65">
        <v>1493</v>
      </c>
      <c r="P48" s="48"/>
      <c r="Q48" s="48"/>
      <c r="R48" s="48"/>
      <c r="S48" s="48"/>
      <c r="T48" s="48"/>
      <c r="U48" s="48"/>
    </row>
    <row r="49" spans="1:21" ht="30.75" customHeight="1">
      <c r="A49" s="48"/>
      <c r="B49" s="1163"/>
      <c r="C49" s="1164"/>
      <c r="D49" s="62"/>
      <c r="E49" s="1155" t="s">
        <v>15</v>
      </c>
      <c r="F49" s="1155"/>
      <c r="G49" s="1155"/>
      <c r="H49" s="1155"/>
      <c r="I49" s="1155"/>
      <c r="J49" s="1156"/>
      <c r="K49" s="63" t="s">
        <v>475</v>
      </c>
      <c r="L49" s="64" t="s">
        <v>475</v>
      </c>
      <c r="M49" s="64">
        <v>0</v>
      </c>
      <c r="N49" s="64">
        <v>15</v>
      </c>
      <c r="O49" s="65">
        <v>44</v>
      </c>
      <c r="P49" s="48"/>
      <c r="Q49" s="48"/>
      <c r="R49" s="48"/>
      <c r="S49" s="48"/>
      <c r="T49" s="48"/>
      <c r="U49" s="48"/>
    </row>
    <row r="50" spans="1:21" ht="30.75" customHeight="1">
      <c r="A50" s="48"/>
      <c r="B50" s="1163"/>
      <c r="C50" s="1164"/>
      <c r="D50" s="62"/>
      <c r="E50" s="1155" t="s">
        <v>16</v>
      </c>
      <c r="F50" s="1155"/>
      <c r="G50" s="1155"/>
      <c r="H50" s="1155"/>
      <c r="I50" s="1155"/>
      <c r="J50" s="1156"/>
      <c r="K50" s="63">
        <v>314</v>
      </c>
      <c r="L50" s="64">
        <v>290</v>
      </c>
      <c r="M50" s="64">
        <v>230</v>
      </c>
      <c r="N50" s="64">
        <v>165</v>
      </c>
      <c r="O50" s="65">
        <v>104</v>
      </c>
      <c r="P50" s="48"/>
      <c r="Q50" s="48"/>
      <c r="R50" s="48"/>
      <c r="S50" s="48"/>
      <c r="T50" s="48"/>
      <c r="U50" s="48"/>
    </row>
    <row r="51" spans="1:21" ht="30.75" customHeight="1">
      <c r="A51" s="48"/>
      <c r="B51" s="1165"/>
      <c r="C51" s="1166"/>
      <c r="D51" s="66"/>
      <c r="E51" s="1155" t="s">
        <v>17</v>
      </c>
      <c r="F51" s="1155"/>
      <c r="G51" s="1155"/>
      <c r="H51" s="1155"/>
      <c r="I51" s="1155"/>
      <c r="J51" s="1156"/>
      <c r="K51" s="63" t="s">
        <v>475</v>
      </c>
      <c r="L51" s="64" t="s">
        <v>475</v>
      </c>
      <c r="M51" s="64" t="s">
        <v>475</v>
      </c>
      <c r="N51" s="64">
        <v>0</v>
      </c>
      <c r="O51" s="65">
        <v>0</v>
      </c>
      <c r="P51" s="48"/>
      <c r="Q51" s="48"/>
      <c r="R51" s="48"/>
      <c r="S51" s="48"/>
      <c r="T51" s="48"/>
      <c r="U51" s="48"/>
    </row>
    <row r="52" spans="1:21" ht="30.75" customHeight="1">
      <c r="A52" s="48"/>
      <c r="B52" s="1153" t="s">
        <v>18</v>
      </c>
      <c r="C52" s="1154"/>
      <c r="D52" s="66"/>
      <c r="E52" s="1155" t="s">
        <v>19</v>
      </c>
      <c r="F52" s="1155"/>
      <c r="G52" s="1155"/>
      <c r="H52" s="1155"/>
      <c r="I52" s="1155"/>
      <c r="J52" s="1156"/>
      <c r="K52" s="63">
        <v>2415</v>
      </c>
      <c r="L52" s="64">
        <v>2404</v>
      </c>
      <c r="M52" s="64">
        <v>2399</v>
      </c>
      <c r="N52" s="64">
        <v>2389</v>
      </c>
      <c r="O52" s="65">
        <v>2422</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1662</v>
      </c>
      <c r="L53" s="69">
        <v>1555</v>
      </c>
      <c r="M53" s="69">
        <v>1406</v>
      </c>
      <c r="N53" s="69">
        <v>1168</v>
      </c>
      <c r="O53" s="70">
        <v>1017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柿本 尚一</cp:lastModifiedBy>
  <cp:lastPrinted>2016-04-18T01:20:56Z</cp:lastPrinted>
  <dcterms:created xsi:type="dcterms:W3CDTF">2016-02-15T01:48:29Z</dcterms:created>
  <dcterms:modified xsi:type="dcterms:W3CDTF">2016-04-18T01:21:00Z</dcterms:modified>
  <cp:category/>
</cp:coreProperties>
</file>