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firstSheet="7" activeTab="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C38" i="9"/>
  <c r="BW37" i="9"/>
  <c r="BE37" i="9"/>
  <c r="AM37" i="9"/>
  <c r="C37" i="9"/>
  <c r="BW36" i="9"/>
  <c r="BE36" i="9"/>
  <c r="C36" i="9"/>
  <c r="BW35" i="9"/>
  <c r="BE35" i="9"/>
  <c r="CO34" i="9"/>
  <c r="CO35" i="9" s="1"/>
  <c r="CO36" i="9" s="1"/>
  <c r="CO37" i="9" s="1"/>
  <c r="CO38" i="9" s="1"/>
  <c r="CO39" i="9" s="1"/>
  <c r="CO40" i="9" s="1"/>
  <c r="CO41" i="9" s="1"/>
  <c r="CO42" i="9" s="1"/>
  <c r="CO43" i="9" s="1"/>
  <c r="BW34" i="9"/>
  <c r="BE34" i="9"/>
  <c r="C34" i="9"/>
  <c r="C35" i="9" l="1"/>
  <c r="U34" i="9" s="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<sst xmlns="http://schemas.openxmlformats.org/spreadsheetml/2006/main" count="896" uniqueCount="552">
  <si>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</si>
  <si>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</si>
  <si>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</si>
  <si>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</si>
  <si>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</si>
  <si>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</si>
  <si>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</si>
  <si>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</si>
  <si>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</si>
  <si>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</si>
  <si>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</si>
  <si>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</si>
  <si>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</si>
  <si>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</si>
  <si>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</si>
  <si>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</si>
  <si>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</si>
  <si>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</si>
  <si>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</si>
  <si>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</si>
  <si>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</si>
  <si>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</si>
  <si>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</si>
  <si>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</si>
  <si>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</si>
  <si>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</si>
  <si>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</si>
  <si>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</si>
  <si>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</si>
  <si>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</si>
  <si>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</si>
  <si>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</si>
  <si>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</si>
  <si>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</si>
  <si>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</si>
  <si>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</si>
  <si>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</si>
  <si>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</si>
  <si>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</si>
  <si>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</si>
  <si>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</si>
  <si>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</si>
  <si>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</si>
  <si>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</si>
  <si>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</si>
  <si>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</si>
  <si>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</si>
  <si>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</si>
  <si>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</si>
  <si>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</si>
  <si>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</si>
  <si>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</si>
  <si>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</si>
  <si>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</si>
  <si>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</si>
  <si>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</si>
  <si>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</si>
  <si>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</si>
  <si>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</si>
  <si>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</si>
  <si>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</si>
  <si>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</si>
  <si>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</si>
  <si>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</si>
  <si>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</si>
  <si>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</si>
  <si>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</si>
  <si>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</si>
  <si>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</si>
  <si>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</si>
  <si>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</si>
  <si>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</si>
  <si>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</si>
  <si>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</si>
  <si>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</si>
  <si>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</si>
  <si>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</si>
  <si>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</si>
  <si>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</si>
  <si>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</si>
  <si>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</si>
  <si>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宝塚市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</si>
  <si>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</si>
  <si>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</si>
  <si>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</si>
  <si>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</si>
  <si>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</si>
  <si>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</si>
  <si>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</si>
  <si>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</si>
  <si>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</si>
  <si>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</si>
  <si>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</si>
  <si>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</si>
  <si>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</si>
  <si>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</si>
  <si>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</si>
  <si>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</si>
  <si>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</si>
  <si>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</si>
  <si>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</si>
  <si>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</si>
  <si>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</si>
  <si>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</si>
  <si>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</si>
  <si>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</si>
  <si>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</si>
  <si>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</si>
  <si>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</si>
  <si>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</si>
  <si>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</si>
  <si>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</si>
  <si>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</si>
  <si>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</si>
  <si>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</si>
  <si>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</si>
  <si>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</si>
  <si>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</si>
  <si>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</si>
  <si>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</si>
  <si>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</si>
  <si>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</si>
  <si>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</si>
  <si>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</si>
  <si>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</si>
  <si>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</si>
  <si>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</si>
  <si>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</si>
  <si>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</si>
  <si>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</si>
  <si>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</si>
  <si>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</si>
  <si>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</si>
  <si>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</si>
  <si>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</si>
  <si>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</si>
  <si>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</si>
  <si>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</si>
  <si>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</si>
  <si>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</si>
  <si>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</si>
  <si>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</si>
  <si>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</si>
  <si>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</si>
  <si>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</si>
  <si>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</si>
  <si>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</si>
  <si>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</si>
  <si>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</si>
  <si>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</si>
  <si>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</si>
  <si>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</si>
  <si>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</si>
  <si>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</si>
  <si>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</si>
  <si>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</si>
  <si>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</si>
  <si>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</si>
  <si>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</si>
  <si>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</si>
  <si>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</si>
  <si>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</si>
  <si>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</si>
  <si>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</si>
  <si>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</si>
  <si>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</si>
  <si>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</si>
  <si>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</si>
  <si>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</si>
  <si>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</si>
  <si>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</si>
  <si>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</si>
  <si>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</si>
  <si>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</si>
  <si>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</si>
  <si>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</si>
  <si>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</si>
  <si>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</si>
  <si>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</si>
  <si>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</si>
  <si>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</si>
  <si>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</si>
  <si>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</si>
  <si>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</si>
  <si>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</si>
  <si>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</si>
  <si>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</si>
  <si>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</si>
  <si>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</si>
  <si>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</si>
  <si>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</si>
  <si>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</si>
  <si>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</si>
  <si>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</si>
  <si>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</si>
  <si>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兵庫県宝塚市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</si>
  <si>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</si>
  <si>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</si>
  <si>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</si>
  <si>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</si>
  <si>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</si>
  <si>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</si>
  <si>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</si>
  <si>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</si>
  <si>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</si>
  <si>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</si>
  <si>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</si>
  <si>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</si>
  <si>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</si>
  <si>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</si>
  <si>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</si>
  <si>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</si>
  <si>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</si>
  <si>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</si>
  <si>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</si>
  <si>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</si>
  <si>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</si>
  <si>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</si>
  <si>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</si>
  <si>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</si>
  <si>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</si>
  <si>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</si>
  <si>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</si>
  <si>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</si>
  <si>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</si>
  <si>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</si>
  <si>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</si>
  <si>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</si>
  <si>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</si>
  <si>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</si>
  <si>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</si>
  <si>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</si>
  <si>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</si>
  <si>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</si>
  <si>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</si>
  <si>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</si>
  <si>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</si>
  <si>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</si>
  <si>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</si>
  <si>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</si>
  <si>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</si>
  <si>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</si>
  <si>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</si>
  <si>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</si>
  <si>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</si>
  <si>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</si>
  <si>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</si>
  <si>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</si>
  <si>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</si>
  <si>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</si>
  <si>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</si>
  <si>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</si>
  <si>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</si>
  <si>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</si>
  <si>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</si>
  <si>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</si>
  <si>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</si>
  <si>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</si>
  <si>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</si>
  <si>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</si>
  <si>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</si>
  <si>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</si>
  <si>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</si>
  <si>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</si>
  <si>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</si>
  <si>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</si>
  <si>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</si>
  <si>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</si>
  <si>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</si>
  <si>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</si>
  <si>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</si>
  <si>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</si>
  <si>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</si>
  <si>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</si>
  <si>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</si>
  <si>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</si>
  <si>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</si>
  <si>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</si>
  <si>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</si>
  <si>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</si>
  <si>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</si>
  <si>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</si>
  <si>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</si>
  <si>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</si>
  <si>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</si>
  <si>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</si>
  <si>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</si>
  <si>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</si>
  <si>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</si>
  <si>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</si>
  <si>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</si>
  <si>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</si>
  <si>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</si>
  <si>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</si>
  <si>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</si>
  <si>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</si>
  <si>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</si>
  <si>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</si>
  <si>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</si>
  <si>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</si>
  <si>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</si>
  <si>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</si>
  <si>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</si>
  <si>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</si>
  <si>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</si>
  <si>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</si>
  <si>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</si>
  <si>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</si>
  <si>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</si>
  <si>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</si>
  <si>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</si>
  <si>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</si>
  <si>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</si>
  <si>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</si>
  <si>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</si>
  <si>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</si>
  <si>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</si>
  <si>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</si>
  <si>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</si>
  <si>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</si>
  <si>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</si>
  <si>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</si>
  <si>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</si>
  <si>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</si>
  <si>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</si>
  <si>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</si>
  <si>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</si>
  <si>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</si>
  <si>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</si>
  <si>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</si>
  <si>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</si>
  <si>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</si>
  <si>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</si>
  <si>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</si>
  <si>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</si>
  <si>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</si>
  <si>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</si>
  <si>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</si>
  <si>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</si>
  <si>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</si>
  <si>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</si>
  <si>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</si>
  <si>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</si>
  <si>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</si>
  <si>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兵庫県宝塚市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</si>
  <si>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</si>
  <si>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</si>
  <si>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</si>
  <si>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</si>
  <si>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</si>
  <si>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</si>
  <si>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</si>
  <si>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</si>
  <si>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</si>
  <si>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</si>
  <si>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</si>
  <si>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</si>
  <si>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</si>
  <si>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</si>
  <si>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</si>
  <si>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</si>
  <si>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</si>
  <si>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</si>
  <si>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</si>
  <si>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</si>
  <si>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特別会計宝塚すみれ墓苑事業費</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</si>
  <si>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</si>
  <si>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</si>
  <si>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</si>
  <si>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</si>
  <si>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</si>
  <si>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</si>
  <si>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</si>
  <si>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</si>
  <si>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</si>
  <si>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</si>
  <si>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</si>
  <si>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</si>
  <si>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</si>
  <si>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</si>
  <si>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国民健康保険診療施設</t>
    <phoneticPr fontId="5"/>
  </si>
  <si>
    <t>介護保険事業</t>
    <phoneticPr fontId="5"/>
  </si>
  <si>
    <t>農業共済事業</t>
    <phoneticPr fontId="5"/>
  </si>
  <si>
    <t>後期高齢者医療事業</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</si>
  <si>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</si>
  <si>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</si>
  <si>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</si>
  <si>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</si>
  <si>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</si>
  <si>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</si>
  <si>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</si>
  <si>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</si>
  <si>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</si>
  <si>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</si>
  <si>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</si>
  <si>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</si>
  <si>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</si>
  <si>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</si>
  <si>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</si>
  <si>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</si>
  <si>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</si>
  <si>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</si>
  <si>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</si>
  <si>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</si>
  <si>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</si>
  <si>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</si>
  <si>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</si>
  <si>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</si>
  <si>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</si>
  <si>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</si>
  <si>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</si>
  <si>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</si>
  <si>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</si>
  <si>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</si>
  <si>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</si>
  <si>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</si>
  <si>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</si>
  <si>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</si>
  <si>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</si>
  <si>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</si>
  <si>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</si>
  <si>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</si>
  <si>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</si>
  <si>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</si>
  <si>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</si>
  <si>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</si>
  <si>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</si>
  <si>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</si>
  <si>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</si>
  <si>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</si>
  <si>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</si>
  <si>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</si>
  <si>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</si>
  <si>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</si>
  <si>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</si>
  <si>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</si>
  <si>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</si>
  <si>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</si>
  <si>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</si>
  <si>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</si>
  <si>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病院事業会計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</si>
  <si>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</si>
  <si>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</si>
  <si>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</si>
  <si>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</si>
  <si>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</si>
  <si>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</si>
  <si>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</si>
  <si>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</si>
  <si>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</si>
  <si>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</si>
  <si>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</si>
  <si>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</si>
  <si>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</si>
  <si>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</si>
  <si>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</si>
  <si>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</si>
  <si>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</si>
  <si>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</si>
  <si>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</si>
  <si>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</si>
  <si>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</si>
  <si>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</si>
  <si>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</si>
  <si>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</si>
  <si>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</si>
  <si>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</si>
  <si>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</si>
  <si>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</si>
  <si>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</si>
  <si>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</si>
  <si>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</si>
  <si>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</si>
  <si>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</si>
  <si>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</si>
  <si>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</si>
  <si>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</si>
  <si>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</si>
  <si>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</si>
  <si>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</si>
  <si>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</si>
  <si>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</si>
  <si>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</si>
  <si>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</si>
  <si>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</si>
  <si>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</si>
  <si>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</si>
  <si>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</si>
  <si>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</si>
  <si>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</si>
  <si>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</si>
  <si>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</si>
  <si>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</si>
  <si>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</si>
  <si>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</si>
  <si>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</si>
  <si>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</si>
  <si>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</si>
  <si>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</si>
  <si>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</si>
  <si>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</si>
  <si>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</si>
  <si>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</si>
  <si>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</si>
  <si>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</si>
  <si>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</si>
  <si>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</si>
  <si>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</si>
  <si>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</si>
  <si>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</si>
  <si>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</si>
  <si>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</si>
  <si>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</si>
  <si>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</si>
  <si>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</si>
  <si>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</si>
  <si>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</si>
  <si>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</si>
  <si>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</si>
  <si>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</si>
  <si>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</si>
  <si>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国民健康保険事業</t>
  </si>
  <si>
    <t>▲ 1.46</t>
  </si>
  <si>
    <t>▲ 2.48</t>
  </si>
  <si>
    <t>▲ 3.46</t>
  </si>
  <si>
    <t>▲ 3.88</t>
  </si>
  <si>
    <t>▲ 3.39</t>
  </si>
  <si>
    <t>病院事業会計</t>
  </si>
  <si>
    <t>▲ 2.46</t>
  </si>
  <si>
    <t>▲ 0.76</t>
  </si>
  <si>
    <t>水道事業会計</t>
  </si>
  <si>
    <t>下水道事業会計</t>
  </si>
  <si>
    <t>一般会計</t>
  </si>
  <si>
    <t>特別会計宝塚すみれ墓苑事業費</t>
  </si>
  <si>
    <t>介護保険事業</t>
  </si>
  <si>
    <t>後期高齢者医療事業</t>
  </si>
  <si>
    <t>その他会計（赤字）</t>
  </si>
  <si>
    <t>その他会計（黒字）</t>
  </si>
  <si>
    <t>-</t>
    <phoneticPr fontId="2"/>
  </si>
  <si>
    <t>丹波少年自然の家</t>
    <rPh sb="0" eb="2">
      <t>タンバ</t>
    </rPh>
    <rPh sb="2" eb="4">
      <t>ショウネン</t>
    </rPh>
    <rPh sb="4" eb="6">
      <t>シゼン</t>
    </rPh>
    <rPh sb="7" eb="8">
      <t>イエ</t>
    </rPh>
    <phoneticPr fontId="2"/>
  </si>
  <si>
    <t>-</t>
    <phoneticPr fontId="2"/>
  </si>
  <si>
    <t>（公財）宝塚市スポーツ振興公社</t>
    <rPh sb="1" eb="2">
      <t>コウ</t>
    </rPh>
    <rPh sb="2" eb="3">
      <t>ザイ</t>
    </rPh>
    <rPh sb="4" eb="7">
      <t>タカラヅカシ</t>
    </rPh>
    <rPh sb="11" eb="13">
      <t>シンコウ</t>
    </rPh>
    <rPh sb="13" eb="15">
      <t>コウシャ</t>
    </rPh>
    <phoneticPr fontId="2"/>
  </si>
  <si>
    <t>ソリオ宝塚都市開発（株）</t>
    <rPh sb="3" eb="5">
      <t>タカラヅカ</t>
    </rPh>
    <rPh sb="5" eb="7">
      <t>トシ</t>
    </rPh>
    <rPh sb="7" eb="9">
      <t>カイハツ</t>
    </rPh>
    <rPh sb="10" eb="11">
      <t>カブ</t>
    </rPh>
    <phoneticPr fontId="2"/>
  </si>
  <si>
    <t>（公財）宝塚市文化財団</t>
    <rPh sb="1" eb="2">
      <t>コウ</t>
    </rPh>
    <rPh sb="2" eb="3">
      <t>ザイ</t>
    </rPh>
    <rPh sb="4" eb="7">
      <t>タカラヅカシ</t>
    </rPh>
    <rPh sb="7" eb="9">
      <t>ブンカ</t>
    </rPh>
    <rPh sb="9" eb="11">
      <t>ザイダン</t>
    </rPh>
    <phoneticPr fontId="2"/>
  </si>
  <si>
    <t>（一財）宝塚市保健福祉サービス公社</t>
    <rPh sb="1" eb="2">
      <t>イッ</t>
    </rPh>
    <rPh sb="2" eb="3">
      <t>ザイ</t>
    </rPh>
    <rPh sb="4" eb="7">
      <t>タカラヅカシ</t>
    </rPh>
    <rPh sb="7" eb="9">
      <t>ホケン</t>
    </rPh>
    <rPh sb="9" eb="11">
      <t>フクシ</t>
    </rPh>
    <rPh sb="15" eb="17">
      <t>コウシャ</t>
    </rPh>
    <phoneticPr fontId="2"/>
  </si>
  <si>
    <t>宝塚都市環境サービス（株）</t>
    <rPh sb="0" eb="2">
      <t>タカラヅカ</t>
    </rPh>
    <rPh sb="2" eb="4">
      <t>トシ</t>
    </rPh>
    <rPh sb="4" eb="6">
      <t>カンキョウ</t>
    </rPh>
    <rPh sb="11" eb="12">
      <t>カブ</t>
    </rPh>
    <phoneticPr fontId="2"/>
  </si>
  <si>
    <t>宝塚山本ガーデン・クリエイティブ（株）</t>
    <rPh sb="0" eb="2">
      <t>タカラヅカ</t>
    </rPh>
    <rPh sb="2" eb="4">
      <t>ヤマモト</t>
    </rPh>
    <rPh sb="17" eb="18">
      <t>カブ</t>
    </rPh>
    <phoneticPr fontId="2"/>
  </si>
  <si>
    <t>（株）エフエム宝塚</t>
    <rPh sb="1" eb="2">
      <t>カブ</t>
    </rPh>
    <rPh sb="7" eb="9">
      <t>タカラヅカ</t>
    </rPh>
    <phoneticPr fontId="2"/>
  </si>
  <si>
    <t>宝塚市土地開発公社</t>
    <rPh sb="0" eb="2">
      <t>タカラヅカ</t>
    </rPh>
    <rPh sb="2" eb="3">
      <t>シ</t>
    </rPh>
    <rPh sb="3" eb="5">
      <t>トチ</t>
    </rPh>
    <rPh sb="5" eb="7">
      <t>カイハツ</t>
    </rPh>
    <rPh sb="7" eb="9">
      <t>コウシャ</t>
    </rPh>
    <phoneticPr fontId="2"/>
  </si>
  <si>
    <t>逆瀬川都市開発（株）</t>
    <rPh sb="0" eb="3">
      <t>サカセガワ</t>
    </rPh>
    <rPh sb="3" eb="5">
      <t>トシ</t>
    </rPh>
    <rPh sb="5" eb="7">
      <t>カイハツ</t>
    </rPh>
    <rPh sb="8" eb="9">
      <t>カブ</t>
    </rPh>
    <phoneticPr fontId="2"/>
  </si>
  <si>
    <t>（公財）阪神北広域救急医療財団</t>
    <rPh sb="1" eb="2">
      <t>コウ</t>
    </rPh>
    <rPh sb="2" eb="3">
      <t>ザイ</t>
    </rPh>
    <rPh sb="4" eb="6">
      <t>ハンシン</t>
    </rPh>
    <rPh sb="6" eb="7">
      <t>キタ</t>
    </rPh>
    <rPh sb="7" eb="9">
      <t>コウイキ</t>
    </rPh>
    <rPh sb="9" eb="11">
      <t>キュウキュウ</t>
    </rPh>
    <rPh sb="11" eb="13">
      <t>イリョウ</t>
    </rPh>
    <rPh sb="13" eb="15">
      <t>ザイダン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</si>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</sst>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41739</c:v>
                </c:pt>
                <c:pt idx="1">
                  <c:v>36765</c:v>
                </c:pt>
                <c:pt idx="2">
                  <c:v>39052</c:v>
                </c:pt>
                <c:pt idx="3">
                  <c:v>41235</c:v>
                </c:pt>
                <c:pt idx="4">
                  <c:v>41862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41081</c:v>
                </c:pt>
                <c:pt idx="1">
                  <c:v>21961</c:v>
                </c:pt>
                <c:pt idx="2">
                  <c:v>31008</c:v>
                </c:pt>
                <c:pt idx="3">
                  <c:v>24131</c:v>
                </c:pt>
                <c:pt idx="4">
                  <c:v>26825</c:v>
                </c:pt>
              </c:numCache>
            </c:numRef>
          </c:val>
          <c:smooth val="0"/>
        </c:ser>
        <c:dLbls>
          <c:showLegendKey val="0"/>
          <c:showVal val="0"/>
          <c:showCatName val="0"/>
          <c:showSerName val="0"/>
          <c:showPercent val="0"/>
          <c:showBubbleSize val="0"/>
        </c:dLbls>
        <c:marker val="1"/>
        <c:smooth val="0"/>
        <c:axId val="171276160"/>
        <c:axId val="185200640"/>
      </c:lineChart>
      <c:catAx>
        <c:axId val="1712761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5200640"/>
        <c:crosses val="autoZero"/>
        <c:auto val="1"/>
        <c:lblAlgn val="ctr"/>
        <c:lblOffset val="100"/>
        <c:tickLblSkip val="1"/>
        <c:tickMarkSkip val="1"/>
        <c:noMultiLvlLbl val="0"/>
      </c:catAx>
      <c:valAx>
        <c:axId val="185200640"/>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1276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1.98</c:v>
                </c:pt>
                <c:pt idx="1">
                  <c:v>1.44</c:v>
                </c:pt>
                <c:pt idx="2">
                  <c:v>2.2400000000000002</c:v>
                </c:pt>
                <c:pt idx="3">
                  <c:v>1.93</c:v>
                </c:pt>
                <c:pt idx="4">
                  <c:v>1.21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10.27</c:v>
                </c:pt>
                <c:pt idx="1">
                  <c:v>11.31</c:v>
                </c:pt>
                <c:pt idx="2">
                  <c:v>12</c:v>
                </c:pt>
                <c:pt idx="3">
                  <c:v>12.86</c:v>
                </c:pt>
                <c:pt idx="4">
                  <c:v>12.7</c:v>
                </c:pt>
              </c:numCache>
            </c:numRef>
          </c:val>
        </c:ser>
        <c:dLbls>
          <c:showLegendKey val="0"/>
          <c:showVal val="0"/>
          <c:showCatName val="0"/>
          <c:showSerName val="0"/>
          <c:showPercent val="0"/>
          <c:showBubbleSize val="0"/>
        </c:dLbls>
        <c:gapWidth val="250"/>
        <c:overlap val="100"/>
        <c:axId val="185248384"/>
        <c:axId val="185250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2.34</c:v>
                </c:pt>
                <c:pt idx="1">
                  <c:v>0.46</c:v>
                </c:pt>
                <c:pt idx="2">
                  <c:v>1.55</c:v>
                </c:pt>
                <c:pt idx="3">
                  <c:v>1.0900000000000001</c:v>
                </c:pt>
                <c:pt idx="4">
                  <c:v>0.57999999999999996</c:v>
                </c:pt>
              </c:numCache>
            </c:numRef>
          </c:val>
          <c:smooth val="0"/>
        </c:ser>
        <c:dLbls>
          <c:showLegendKey val="0"/>
          <c:showVal val="0"/>
          <c:showCatName val="0"/>
          <c:showSerName val="0"/>
          <c:showPercent val="0"/>
          <c:showBubbleSize val="0"/>
        </c:dLbls>
        <c:marker val="1"/>
        <c:smooth val="0"/>
        <c:axId val="185248384"/>
        <c:axId val="185250560"/>
      </c:lineChart>
      <c:catAx>
        <c:axId val="185248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5250560"/>
        <c:crosses val="autoZero"/>
        <c:auto val="1"/>
        <c:lblAlgn val="ctr"/>
        <c:lblOffset val="100"/>
        <c:tickLblSkip val="1"/>
        <c:tickMarkSkip val="1"/>
        <c:noMultiLvlLbl val="0"/>
      </c:catAx>
      <c:valAx>
        <c:axId val="185250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248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0.01</c:v>
                </c:pt>
                <c:pt idx="4">
                  <c:v>#N/A</c:v>
                </c:pt>
                <c:pt idx="5">
                  <c:v>0.02</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0.16</c:v>
                </c:pt>
                <c:pt idx="2">
                  <c:v>#N/A</c:v>
                </c:pt>
                <c:pt idx="3">
                  <c:v>0.17</c:v>
                </c:pt>
                <c:pt idx="4">
                  <c:v>#N/A</c:v>
                </c:pt>
                <c:pt idx="5">
                  <c:v>0.22</c:v>
                </c:pt>
                <c:pt idx="6">
                  <c:v>#N/A</c:v>
                </c:pt>
                <c:pt idx="7">
                  <c:v>0.22</c:v>
                </c:pt>
                <c:pt idx="8">
                  <c:v>#N/A</c:v>
                </c:pt>
                <c:pt idx="9">
                  <c:v>0.26</c:v>
                </c:pt>
              </c:numCache>
            </c:numRef>
          </c:val>
        </c:ser>
        <c:ser>
          <c:idx val="3"/>
          <c:order val="3"/>
          <c:tx>
            <c:strRef>
              <c:f>データシート!$A$30</c:f>
              <c:strCache>
                <c:ptCount val="1"/>
                <c:pt idx="0">
                  <c:v>介護保険事業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0.15</c:v>
                </c:pt>
                <c:pt idx="2">
                  <c:v>#N/A</c:v>
                </c:pt>
                <c:pt idx="3">
                  <c:v>0</c:v>
                </c:pt>
                <c:pt idx="4">
                  <c:v>#N/A</c:v>
                </c:pt>
                <c:pt idx="5">
                  <c:v>0</c:v>
                </c:pt>
                <c:pt idx="6">
                  <c:v>#N/A</c:v>
                </c:pt>
                <c:pt idx="7">
                  <c:v>0</c:v>
                </c:pt>
                <c:pt idx="8">
                  <c:v>#N/A</c:v>
                </c:pt>
                <c:pt idx="9">
                  <c:v>0.42</c:v>
                </c:pt>
              </c:numCache>
            </c:numRef>
          </c:val>
        </c:ser>
        <c:ser>
          <c:idx val="4"/>
          <c:order val="4"/>
          <c:tx>
            <c:strRef>
              <c:f>データシート!$A$31</c:f>
              <c:strCache>
                <c:ptCount val="1"/>
                <c:pt idx="0">
                  <c:v>特別会計宝塚すみれ墓苑事業費</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#N/A</c:v>
                </c:pt>
                <c:pt idx="5">
                  <c:v>0.25</c:v>
                </c:pt>
                <c:pt idx="6">
                  <c:v>#N/A</c:v>
                </c:pt>
                <c:pt idx="7">
                  <c:v>0.4</c:v>
                </c:pt>
                <c:pt idx="8">
                  <c:v>#N/A</c:v>
                </c:pt>
                <c:pt idx="9">
                  <c:v>0.52</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1.98</c:v>
                </c:pt>
                <c:pt idx="2">
                  <c:v>#N/A</c:v>
                </c:pt>
                <c:pt idx="3">
                  <c:v>1.43</c:v>
                </c:pt>
                <c:pt idx="4">
                  <c:v>#N/A</c:v>
                </c:pt>
                <c:pt idx="5">
                  <c:v>1.98</c:v>
                </c:pt>
                <c:pt idx="6">
                  <c:v>#N/A</c:v>
                </c:pt>
                <c:pt idx="7">
                  <c:v>1.52</c:v>
                </c:pt>
                <c:pt idx="8">
                  <c:v>#N/A</c:v>
                </c:pt>
                <c:pt idx="9">
                  <c:v>0.68</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1.75</c:v>
                </c:pt>
                <c:pt idx="2">
                  <c:v>#N/A</c:v>
                </c:pt>
                <c:pt idx="3">
                  <c:v>1.45</c:v>
                </c:pt>
                <c:pt idx="4">
                  <c:v>#N/A</c:v>
                </c:pt>
                <c:pt idx="5">
                  <c:v>0.47</c:v>
                </c:pt>
                <c:pt idx="6">
                  <c:v>#N/A</c:v>
                </c:pt>
                <c:pt idx="7">
                  <c:v>0</c:v>
                </c:pt>
                <c:pt idx="8">
                  <c:v>#N/A</c:v>
                </c:pt>
                <c:pt idx="9">
                  <c:v>0.98</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9.75</c:v>
                </c:pt>
                <c:pt idx="2">
                  <c:v>#N/A</c:v>
                </c:pt>
                <c:pt idx="3">
                  <c:v>10.27</c:v>
                </c:pt>
                <c:pt idx="4">
                  <c:v>#N/A</c:v>
                </c:pt>
                <c:pt idx="5">
                  <c:v>10.43</c:v>
                </c:pt>
                <c:pt idx="6">
                  <c:v>#N/A</c:v>
                </c:pt>
                <c:pt idx="7">
                  <c:v>13.94</c:v>
                </c:pt>
                <c:pt idx="8">
                  <c:v>#N/A</c:v>
                </c:pt>
                <c:pt idx="9">
                  <c:v>10.9</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2.1</c:v>
                </c:pt>
                <c:pt idx="2">
                  <c:v>#N/A</c:v>
                </c:pt>
                <c:pt idx="3">
                  <c:v>1.55</c:v>
                </c:pt>
                <c:pt idx="4">
                  <c:v>#N/A</c:v>
                </c:pt>
                <c:pt idx="5">
                  <c:v>0.98</c:v>
                </c:pt>
                <c:pt idx="6">
                  <c:v>2.46</c:v>
                </c:pt>
                <c:pt idx="7">
                  <c:v>#N/A</c:v>
                </c:pt>
                <c:pt idx="8">
                  <c:v>0.76</c:v>
                </c:pt>
                <c:pt idx="9">
                  <c:v>#N/A</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1.46</c:v>
                </c:pt>
                <c:pt idx="1">
                  <c:v>#N/A</c:v>
                </c:pt>
                <c:pt idx="2">
                  <c:v>2.48</c:v>
                </c:pt>
                <c:pt idx="3">
                  <c:v>#N/A</c:v>
                </c:pt>
                <c:pt idx="4">
                  <c:v>3.46</c:v>
                </c:pt>
                <c:pt idx="5">
                  <c:v>#N/A</c:v>
                </c:pt>
                <c:pt idx="6">
                  <c:v>3.88</c:v>
                </c:pt>
                <c:pt idx="7">
                  <c:v>#N/A</c:v>
                </c:pt>
                <c:pt idx="8">
                  <c:v>3.39</c:v>
                </c:pt>
                <c:pt idx="9">
                  <c:v>#N/A</c:v>
                </c:pt>
              </c:numCache>
            </c:numRef>
          </c:val>
        </c:ser>
        <c:dLbls>
          <c:showLegendKey val="0"/>
          <c:showVal val="0"/>
          <c:showCatName val="0"/>
          <c:showSerName val="0"/>
          <c:showPercent val="0"/>
          <c:showBubbleSize val="0"/>
        </c:dLbls>
        <c:gapWidth val="150"/>
        <c:overlap val="100"/>
        <c:axId val="185455360"/>
        <c:axId val="185456896"/>
      </c:barChart>
      <c:catAx>
        <c:axId val="185455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456896"/>
        <c:crosses val="autoZero"/>
        <c:auto val="1"/>
        <c:lblAlgn val="ctr"/>
        <c:lblOffset val="100"/>
        <c:tickLblSkip val="1"/>
        <c:tickMarkSkip val="1"/>
        <c:noMultiLvlLbl val="0"/>
      </c:catAx>
      <c:valAx>
        <c:axId val="185456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4553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8797</c:v>
                </c:pt>
                <c:pt idx="5">
                  <c:v>8349</c:v>
                </c:pt>
                <c:pt idx="8">
                  <c:v>7881</c:v>
                </c:pt>
                <c:pt idx="11">
                  <c:v>7802</c:v>
                </c:pt>
                <c:pt idx="14">
                  <c:v>7859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687</c:v>
                </c:pt>
                <c:pt idx="3">
                  <c:v>486</c:v>
                </c:pt>
                <c:pt idx="6">
                  <c:v>490</c:v>
                </c:pt>
                <c:pt idx="9">
                  <c:v>466</c:v>
                </c:pt>
                <c:pt idx="12">
                  <c:v>493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c:v>
                </c:pt>
                <c:pt idx="3">
                  <c:v>4</c:v>
                </c:pt>
                <c:pt idx="6">
                  <c:v>4</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2202</c:v>
                </c:pt>
                <c:pt idx="3">
                  <c:v>1993</c:v>
                </c:pt>
                <c:pt idx="6">
                  <c:v>1921</c:v>
                </c:pt>
                <c:pt idx="9">
                  <c:v>1881</c:v>
                </c:pt>
                <c:pt idx="12">
                  <c:v>1662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47</c:v>
                </c:pt>
                <c:pt idx="3">
                  <c:v>30</c:v>
                </c:pt>
                <c:pt idx="6">
                  <c:v>47</c:v>
                </c:pt>
                <c:pt idx="9">
                  <c:v>30</c:v>
                </c:pt>
                <c:pt idx="12">
                  <c:v>13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9116</c:v>
                </c:pt>
                <c:pt idx="3">
                  <c:v>8920</c:v>
                </c:pt>
                <c:pt idx="6">
                  <c:v>8456</c:v>
                </c:pt>
                <c:pt idx="9">
                  <c:v>7954</c:v>
                </c:pt>
                <c:pt idx="12">
                  <c:v>7431</c:v>
                </c:pt>
              </c:numCache>
            </c:numRef>
          </c:val>
        </c:ser>
        <c:dLbls>
          <c:showLegendKey val="0"/>
          <c:showVal val="0"/>
          <c:showCatName val="0"/>
          <c:showSerName val="0"/>
          <c:showPercent val="0"/>
          <c:showBubbleSize val="0"/>
        </c:dLbls>
        <c:gapWidth val="100"/>
        <c:overlap val="100"/>
        <c:axId val="186302464"/>
        <c:axId val="1863043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3260</c:v>
                </c:pt>
                <c:pt idx="2">
                  <c:v>#N/A</c:v>
                </c:pt>
                <c:pt idx="3">
                  <c:v>#N/A</c:v>
                </c:pt>
                <c:pt idx="4">
                  <c:v>3084</c:v>
                </c:pt>
                <c:pt idx="5">
                  <c:v>#N/A</c:v>
                </c:pt>
                <c:pt idx="6">
                  <c:v>#N/A</c:v>
                </c:pt>
                <c:pt idx="7">
                  <c:v>3037</c:v>
                </c:pt>
                <c:pt idx="8">
                  <c:v>#N/A</c:v>
                </c:pt>
                <c:pt idx="9">
                  <c:v>#N/A</c:v>
                </c:pt>
                <c:pt idx="10">
                  <c:v>2532</c:v>
                </c:pt>
                <c:pt idx="11">
                  <c:v>#N/A</c:v>
                </c:pt>
                <c:pt idx="12">
                  <c:v>#N/A</c:v>
                </c:pt>
                <c:pt idx="13">
                  <c:v>1744</c:v>
                </c:pt>
                <c:pt idx="14">
                  <c:v>#N/A</c:v>
                </c:pt>
              </c:numCache>
            </c:numRef>
          </c:val>
          <c:smooth val="0"/>
        </c:ser>
        <c:dLbls>
          <c:showLegendKey val="0"/>
          <c:showVal val="0"/>
          <c:showCatName val="0"/>
          <c:showSerName val="0"/>
          <c:showPercent val="0"/>
          <c:showBubbleSize val="0"/>
        </c:dLbls>
        <c:marker val="1"/>
        <c:smooth val="0"/>
        <c:axId val="186302464"/>
        <c:axId val="186304384"/>
      </c:lineChart>
      <c:catAx>
        <c:axId val="186302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304384"/>
        <c:crosses val="autoZero"/>
        <c:auto val="1"/>
        <c:lblAlgn val="ctr"/>
        <c:lblOffset val="100"/>
        <c:tickLblSkip val="1"/>
        <c:tickMarkSkip val="1"/>
        <c:noMultiLvlLbl val="0"/>
      </c:catAx>
      <c:valAx>
        <c:axId val="186304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302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58030</c:v>
                </c:pt>
                <c:pt idx="5">
                  <c:v>58464</c:v>
                </c:pt>
                <c:pt idx="8">
                  <c:v>58564</c:v>
                </c:pt>
                <c:pt idx="11">
                  <c:v>59568</c:v>
                </c:pt>
                <c:pt idx="14">
                  <c:v>58751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30199</c:v>
                </c:pt>
                <c:pt idx="5">
                  <c:v>29051</c:v>
                </c:pt>
                <c:pt idx="8">
                  <c:v>27259</c:v>
                </c:pt>
                <c:pt idx="11">
                  <c:v>27207</c:v>
                </c:pt>
                <c:pt idx="14">
                  <c:v>25291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12383</c:v>
                </c:pt>
                <c:pt idx="5">
                  <c:v>12203</c:v>
                </c:pt>
                <c:pt idx="8">
                  <c:v>12428</c:v>
                </c:pt>
                <c:pt idx="11">
                  <c:v>12881</c:v>
                </c:pt>
                <c:pt idx="14">
                  <c:v>11641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1074</c:v>
                </c:pt>
                <c:pt idx="3">
                  <c:v>1103</c:v>
                </c:pt>
                <c:pt idx="6">
                  <c:v>841</c:v>
                </c:pt>
                <c:pt idx="9">
                  <c:v>1088</c:v>
                </c:pt>
                <c:pt idx="12">
                  <c:v>1048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13265</c:v>
                </c:pt>
                <c:pt idx="3">
                  <c:v>13105</c:v>
                </c:pt>
                <c:pt idx="6">
                  <c:v>12592</c:v>
                </c:pt>
                <c:pt idx="9">
                  <c:v>11747</c:v>
                </c:pt>
                <c:pt idx="12">
                  <c:v>10251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37</c:v>
                </c:pt>
                <c:pt idx="3">
                  <c:v>33</c:v>
                </c:pt>
                <c:pt idx="6">
                  <c:v>30</c:v>
                </c:pt>
                <c:pt idx="9">
                  <c:v>26</c:v>
                </c:pt>
                <c:pt idx="12">
                  <c:v>23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22821</c:v>
                </c:pt>
                <c:pt idx="3">
                  <c:v>20776</c:v>
                </c:pt>
                <c:pt idx="6">
                  <c:v>19963</c:v>
                </c:pt>
                <c:pt idx="9">
                  <c:v>18835</c:v>
                </c:pt>
                <c:pt idx="12">
                  <c:v>17798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10030</c:v>
                </c:pt>
                <c:pt idx="3">
                  <c:v>9109</c:v>
                </c:pt>
                <c:pt idx="6">
                  <c:v>8842</c:v>
                </c:pt>
                <c:pt idx="9">
                  <c:v>9237</c:v>
                </c:pt>
                <c:pt idx="12">
                  <c:v>8967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81701</c:v>
                </c:pt>
                <c:pt idx="3">
                  <c:v>79073</c:v>
                </c:pt>
                <c:pt idx="6">
                  <c:v>79603</c:v>
                </c:pt>
                <c:pt idx="9">
                  <c:v>77244</c:v>
                </c:pt>
                <c:pt idx="12">
                  <c:v>75761</c:v>
                </c:pt>
              </c:numCache>
            </c:numRef>
          </c:val>
        </c:ser>
        <c:dLbls>
          <c:showLegendKey val="0"/>
          <c:showVal val="0"/>
          <c:showCatName val="0"/>
          <c:showSerName val="0"/>
          <c:showPercent val="0"/>
          <c:showBubbleSize val="0"/>
        </c:dLbls>
        <c:gapWidth val="100"/>
        <c:overlap val="100"/>
        <c:axId val="185270272"/>
        <c:axId val="185272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28317</c:v>
                </c:pt>
                <c:pt idx="2">
                  <c:v>#N/A</c:v>
                </c:pt>
                <c:pt idx="3">
                  <c:v>#N/A</c:v>
                </c:pt>
                <c:pt idx="4">
                  <c:v>23481</c:v>
                </c:pt>
                <c:pt idx="5">
                  <c:v>#N/A</c:v>
                </c:pt>
                <c:pt idx="6">
                  <c:v>#N/A</c:v>
                </c:pt>
                <c:pt idx="7">
                  <c:v>23620</c:v>
                </c:pt>
                <c:pt idx="8">
                  <c:v>#N/A</c:v>
                </c:pt>
                <c:pt idx="9">
                  <c:v>#N/A</c:v>
                </c:pt>
                <c:pt idx="10">
                  <c:v>18521</c:v>
                </c:pt>
                <c:pt idx="11">
                  <c:v>#N/A</c:v>
                </c:pt>
                <c:pt idx="12">
                  <c:v>#N/A</c:v>
                </c:pt>
                <c:pt idx="13">
                  <c:v>18165</c:v>
                </c:pt>
                <c:pt idx="14">
                  <c:v>#N/A</c:v>
                </c:pt>
              </c:numCache>
            </c:numRef>
          </c:val>
          <c:smooth val="0"/>
        </c:ser>
        <c:dLbls>
          <c:showLegendKey val="0"/>
          <c:showVal val="0"/>
          <c:showCatName val="0"/>
          <c:showSerName val="0"/>
          <c:showPercent val="0"/>
          <c:showBubbleSize val="0"/>
        </c:dLbls>
        <c:marker val="1"/>
        <c:smooth val="0"/>
        <c:axId val="185270272"/>
        <c:axId val="185272192"/>
      </c:lineChart>
      <c:catAx>
        <c:axId val="18527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5272192"/>
        <c:crosses val="autoZero"/>
        <c:auto val="1"/>
        <c:lblAlgn val="ctr"/>
        <c:lblOffset val="100"/>
        <c:tickLblSkip val="1"/>
        <c:tickMarkSkip val="1"/>
        <c:noMultiLvlLbl val="0"/>
      </c:catAx>
      <c:valAx>
        <c:axId val="185272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270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兵庫県宝塚市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234,003
231,072
101.80
72,778,325
71,634,901
516,814
42,734,059
74,409,366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48.8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分子である基準財政収入額は地方消費税交付金の増、法人税割の増により前年度より約５．９億増加した。分母である基準財政需要額については、地域の元気創造事業費の増等により前年度より約２．２億円増加した。</a:t>
          </a:r>
          <a:endParaRPr kumimoji="1" lang="en-US" altLang="ja-JP" sz="1300">
            <a:latin typeface="ＭＳ Ｐゴシック"/>
          </a:endParaRPr>
        </a:p>
        <a:p>
          <a:r>
            <a:rPr kumimoji="1" lang="ja-JP" altLang="en-US" sz="1300">
              <a:latin typeface="ＭＳ Ｐゴシック"/>
            </a:rPr>
            <a:t>　財政力指数は前年度と同水準であるものの、類似団体平均よりは良い水準となっている。今後も引き続き財源不足の解消を図り、健全で持続可能な収支均衡の財政運営を目指す。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24342</xdr:rowOff>
    </xdr:to>
    <xdr:cxnSp macro="">
      <xdr:nvCxnSpPr>
        <xdr:cNvPr id="62" name="直線コネクタ 61"/>
        <xdr:cNvCxnSpPr/>
      </xdr:nvCxnSpPr>
      <xdr:spPr>
        <a:xfrm flipV="1">
          <a:off x="4953000" y="6421967"/>
          <a:ext cx="0" cy="1146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3"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4" name="直線コネクタ 63"/>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6350</xdr:rowOff>
    </xdr:from>
    <xdr:to>
      <xdr:col>7</xdr:col>
      <xdr:colOff>152400</xdr:colOff>
      <xdr:row>40</xdr:row>
      <xdr:rowOff>6350</xdr:rowOff>
    </xdr:to>
    <xdr:cxnSp macro="">
      <xdr:nvCxnSpPr>
        <xdr:cNvPr id="67" name="直線コネクタ 66"/>
        <xdr:cNvCxnSpPr/>
      </xdr:nvCxnSpPr>
      <xdr:spPr>
        <a:xfrm>
          <a:off x="4114800" y="68643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8060</xdr:rowOff>
    </xdr:from>
    <xdr:ext cx="762000" cy="259045"/>
    <xdr:sp macro="" textlink="">
      <xdr:nvSpPr>
        <xdr:cNvPr id="68" name="財政力平均値テキスト"/>
        <xdr:cNvSpPr txBox="1"/>
      </xdr:nvSpPr>
      <xdr:spPr>
        <a:xfrm>
          <a:off x="5041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69" name="フローチャート : 判断 68"/>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6350</xdr:rowOff>
    </xdr:from>
    <xdr:to>
      <xdr:col>6</xdr:col>
      <xdr:colOff>0</xdr:colOff>
      <xdr:row>40</xdr:row>
      <xdr:rowOff>6350</xdr:rowOff>
    </xdr:to>
    <xdr:cxnSp macro="">
      <xdr:nvCxnSpPr>
        <xdr:cNvPr id="70" name="直線コネクタ 69"/>
        <xdr:cNvCxnSpPr/>
      </xdr:nvCxnSpPr>
      <xdr:spPr>
        <a:xfrm>
          <a:off x="3225800" y="686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1" name="フローチャート : 判断 70"/>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2" name="テキスト ボックス 71"/>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137583</xdr:rowOff>
    </xdr:from>
    <xdr:to>
      <xdr:col>4</xdr:col>
      <xdr:colOff>482600</xdr:colOff>
      <xdr:row>40</xdr:row>
      <xdr:rowOff>6350</xdr:rowOff>
    </xdr:to>
    <xdr:cxnSp macro="">
      <xdr:nvCxnSpPr>
        <xdr:cNvPr id="73" name="直線コネクタ 72"/>
        <xdr:cNvCxnSpPr/>
      </xdr:nvCxnSpPr>
      <xdr:spPr>
        <a:xfrm>
          <a:off x="2336800" y="68241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4" name="フローチャート : 判断 73"/>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142469</xdr:rowOff>
    </xdr:from>
    <xdr:ext cx="762000" cy="259045"/>
    <xdr:sp macro="" textlink="">
      <xdr:nvSpPr>
        <xdr:cNvPr id="75" name="テキスト ボックス 74"/>
        <xdr:cNvSpPr txBox="1"/>
      </xdr:nvSpPr>
      <xdr:spPr>
        <a:xfrm>
          <a:off x="2844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39</xdr:row>
      <xdr:rowOff>137583</xdr:rowOff>
    </xdr:to>
    <xdr:cxnSp macro="">
      <xdr:nvCxnSpPr>
        <xdr:cNvPr id="76" name="直線コネクタ 75"/>
        <xdr:cNvCxnSpPr/>
      </xdr:nvCxnSpPr>
      <xdr:spPr>
        <a:xfrm>
          <a:off x="1447800" y="67839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7" name="フローチャート : 判断 76"/>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62035</xdr:rowOff>
    </xdr:from>
    <xdr:ext cx="762000" cy="259045"/>
    <xdr:sp macro="" textlink="">
      <xdr:nvSpPr>
        <xdr:cNvPr id="78" name="テキスト ボックス 77"/>
        <xdr:cNvSpPr txBox="1"/>
      </xdr:nvSpPr>
      <xdr:spPr>
        <a:xfrm>
          <a:off x="1955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79" name="フローチャート : 判断 78"/>
        <xdr:cNvSpPr/>
      </xdr:nvSpPr>
      <xdr:spPr>
        <a:xfrm>
          <a:off x="1397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1710</xdr:rowOff>
    </xdr:from>
    <xdr:ext cx="762000" cy="259045"/>
    <xdr:sp macro="" textlink="">
      <xdr:nvSpPr>
        <xdr:cNvPr id="80" name="テキスト ボックス 79"/>
        <xdr:cNvSpPr txBox="1"/>
      </xdr:nvSpPr>
      <xdr:spPr>
        <a:xfrm>
          <a:off x="1066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127000</xdr:rowOff>
    </xdr:from>
    <xdr:to>
      <xdr:col>7</xdr:col>
      <xdr:colOff>203200</xdr:colOff>
      <xdr:row>40</xdr:row>
      <xdr:rowOff>57150</xdr:rowOff>
    </xdr:to>
    <xdr:sp macro="" textlink="">
      <xdr:nvSpPr>
        <xdr:cNvPr id="86" name="円/楕円 85"/>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143527</xdr:rowOff>
    </xdr:from>
    <xdr:ext cx="762000" cy="259045"/>
    <xdr:sp macro="" textlink="">
      <xdr:nvSpPr>
        <xdr:cNvPr id="87" name="財政力該当値テキスト"/>
        <xdr:cNvSpPr txBox="1"/>
      </xdr:nvSpPr>
      <xdr:spPr>
        <a:xfrm>
          <a:off x="50419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127000</xdr:rowOff>
    </xdr:from>
    <xdr:to>
      <xdr:col>6</xdr:col>
      <xdr:colOff>50800</xdr:colOff>
      <xdr:row>40</xdr:row>
      <xdr:rowOff>57150</xdr:rowOff>
    </xdr:to>
    <xdr:sp macro="" textlink="">
      <xdr:nvSpPr>
        <xdr:cNvPr id="88" name="円/楕円 87"/>
        <xdr:cNvSpPr/>
      </xdr:nvSpPr>
      <xdr:spPr>
        <a:xfrm>
          <a:off x="4064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67327</xdr:rowOff>
    </xdr:from>
    <xdr:ext cx="736600" cy="259045"/>
    <xdr:sp macro="" textlink="">
      <xdr:nvSpPr>
        <xdr:cNvPr id="89" name="テキスト ボックス 88"/>
        <xdr:cNvSpPr txBox="1"/>
      </xdr:nvSpPr>
      <xdr:spPr>
        <a:xfrm>
          <a:off x="3733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127000</xdr:rowOff>
    </xdr:from>
    <xdr:to>
      <xdr:col>4</xdr:col>
      <xdr:colOff>533400</xdr:colOff>
      <xdr:row>40</xdr:row>
      <xdr:rowOff>57150</xdr:rowOff>
    </xdr:to>
    <xdr:sp macro="" textlink="">
      <xdr:nvSpPr>
        <xdr:cNvPr id="90" name="円/楕円 89"/>
        <xdr:cNvSpPr/>
      </xdr:nvSpPr>
      <xdr:spPr>
        <a:xfrm>
          <a:off x="3175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67327</xdr:rowOff>
    </xdr:from>
    <xdr:ext cx="762000" cy="259045"/>
    <xdr:sp macro="" textlink="">
      <xdr:nvSpPr>
        <xdr:cNvPr id="91" name="テキスト ボックス 90"/>
        <xdr:cNvSpPr txBox="1"/>
      </xdr:nvSpPr>
      <xdr:spPr>
        <a:xfrm>
          <a:off x="2844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86783</xdr:rowOff>
    </xdr:from>
    <xdr:to>
      <xdr:col>3</xdr:col>
      <xdr:colOff>330200</xdr:colOff>
      <xdr:row>40</xdr:row>
      <xdr:rowOff>16933</xdr:rowOff>
    </xdr:to>
    <xdr:sp macro="" textlink="">
      <xdr:nvSpPr>
        <xdr:cNvPr id="92" name="円/楕円 91"/>
        <xdr:cNvSpPr/>
      </xdr:nvSpPr>
      <xdr:spPr>
        <a:xfrm>
          <a:off x="2286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93" name="テキスト ボックス 92"/>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4" name="円/楕円 93"/>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5" name="テキスト ボックス 94"/>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経常収支比率の算定において、分子である経常経費充当一般財源（歳出）が前年度に比べ約２</a:t>
          </a:r>
          <a:r>
            <a:rPr kumimoji="1" lang="en-US" altLang="ja-JP" sz="1300">
              <a:latin typeface="ＭＳ Ｐゴシック"/>
            </a:rPr>
            <a:t>.</a:t>
          </a:r>
          <a:r>
            <a:rPr kumimoji="1" lang="ja-JP" altLang="en-US" sz="1300">
              <a:latin typeface="ＭＳ Ｐゴシック"/>
            </a:rPr>
            <a:t>２億円減となり、分母である経常一般財源（歳入）が前年度より約２億円増となったため、経常収支比率が改善した。　</a:t>
          </a:r>
          <a:endParaRPr kumimoji="1" lang="en-US" altLang="ja-JP" sz="1300">
            <a:latin typeface="ＭＳ Ｐゴシック"/>
          </a:endParaRPr>
        </a:p>
        <a:p>
          <a:r>
            <a:rPr kumimoji="1" lang="ja-JP" altLang="en-US" sz="1300">
              <a:latin typeface="ＭＳ Ｐゴシック"/>
            </a:rPr>
            <a:t>　今後とも、行財政改革の取組を通じて経常経費の削減努力を継続し、財政構造の弾力性の回復に努める。　</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96096</xdr:rowOff>
    </xdr:to>
    <xdr:cxnSp macro="">
      <xdr:nvCxnSpPr>
        <xdr:cNvPr id="125" name="直線コネクタ 124"/>
        <xdr:cNvCxnSpPr/>
      </xdr:nvCxnSpPr>
      <xdr:spPr>
        <a:xfrm flipV="1">
          <a:off x="4953000" y="10030883"/>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68173</xdr:rowOff>
    </xdr:from>
    <xdr:ext cx="762000" cy="259045"/>
    <xdr:sp macro="" textlink="">
      <xdr:nvSpPr>
        <xdr:cNvPr id="126"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96096</xdr:rowOff>
    </xdr:from>
    <xdr:to>
      <xdr:col>7</xdr:col>
      <xdr:colOff>241300</xdr:colOff>
      <xdr:row>67</xdr:row>
      <xdr:rowOff>96096</xdr:rowOff>
    </xdr:to>
    <xdr:cxnSp macro="">
      <xdr:nvCxnSpPr>
        <xdr:cNvPr id="127" name="直線コネクタ 126"/>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8"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9" name="直線コネクタ 128"/>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157480</xdr:rowOff>
    </xdr:from>
    <xdr:to>
      <xdr:col>7</xdr:col>
      <xdr:colOff>152400</xdr:colOff>
      <xdr:row>65</xdr:row>
      <xdr:rowOff>165523</xdr:rowOff>
    </xdr:to>
    <xdr:cxnSp macro="">
      <xdr:nvCxnSpPr>
        <xdr:cNvPr id="130" name="直線コネクタ 129"/>
        <xdr:cNvCxnSpPr/>
      </xdr:nvCxnSpPr>
      <xdr:spPr>
        <a:xfrm flipV="1">
          <a:off x="4114800" y="1130173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63940</xdr:rowOff>
    </xdr:from>
    <xdr:ext cx="762000" cy="259045"/>
    <xdr:sp macro="" textlink="">
      <xdr:nvSpPr>
        <xdr:cNvPr id="131" name="財政構造の弾力性平均値テキスト"/>
        <xdr:cNvSpPr txBox="1"/>
      </xdr:nvSpPr>
      <xdr:spPr>
        <a:xfrm>
          <a:off x="5041900" y="1069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32" name="フローチャート : 判断 131"/>
        <xdr:cNvSpPr/>
      </xdr:nvSpPr>
      <xdr:spPr>
        <a:xfrm>
          <a:off x="49022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165523</xdr:rowOff>
    </xdr:from>
    <xdr:to>
      <xdr:col>6</xdr:col>
      <xdr:colOff>0</xdr:colOff>
      <xdr:row>66</xdr:row>
      <xdr:rowOff>34290</xdr:rowOff>
    </xdr:to>
    <xdr:cxnSp macro="">
      <xdr:nvCxnSpPr>
        <xdr:cNvPr id="133" name="直線コネクタ 132"/>
        <xdr:cNvCxnSpPr/>
      </xdr:nvCxnSpPr>
      <xdr:spPr>
        <a:xfrm flipV="1">
          <a:off x="3225800" y="1130977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146473</xdr:rowOff>
    </xdr:from>
    <xdr:to>
      <xdr:col>6</xdr:col>
      <xdr:colOff>50800</xdr:colOff>
      <xdr:row>63</xdr:row>
      <xdr:rowOff>76623</xdr:rowOff>
    </xdr:to>
    <xdr:sp macro="" textlink="">
      <xdr:nvSpPr>
        <xdr:cNvPr id="134" name="フローチャート : 判断 133"/>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86800</xdr:rowOff>
    </xdr:from>
    <xdr:ext cx="736600" cy="259045"/>
    <xdr:sp macro="" textlink="">
      <xdr:nvSpPr>
        <xdr:cNvPr id="135" name="テキスト ボックス 134"/>
        <xdr:cNvSpPr txBox="1"/>
      </xdr:nvSpPr>
      <xdr:spPr>
        <a:xfrm>
          <a:off x="3733800" y="1054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34290</xdr:rowOff>
    </xdr:from>
    <xdr:to>
      <xdr:col>4</xdr:col>
      <xdr:colOff>482600</xdr:colOff>
      <xdr:row>66</xdr:row>
      <xdr:rowOff>106680</xdr:rowOff>
    </xdr:to>
    <xdr:cxnSp macro="">
      <xdr:nvCxnSpPr>
        <xdr:cNvPr id="136" name="直線コネクタ 135"/>
        <xdr:cNvCxnSpPr/>
      </xdr:nvCxnSpPr>
      <xdr:spPr>
        <a:xfrm flipV="1">
          <a:off x="2336800" y="1134999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7" name="フローチャート : 判断 136"/>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94844</xdr:rowOff>
    </xdr:from>
    <xdr:ext cx="762000" cy="259045"/>
    <xdr:sp macro="" textlink="">
      <xdr:nvSpPr>
        <xdr:cNvPr id="138" name="テキスト ボックス 137"/>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117263</xdr:rowOff>
    </xdr:from>
    <xdr:to>
      <xdr:col>3</xdr:col>
      <xdr:colOff>279400</xdr:colOff>
      <xdr:row>66</xdr:row>
      <xdr:rowOff>106680</xdr:rowOff>
    </xdr:to>
    <xdr:cxnSp macro="">
      <xdr:nvCxnSpPr>
        <xdr:cNvPr id="139" name="直線コネクタ 138"/>
        <xdr:cNvCxnSpPr/>
      </xdr:nvCxnSpPr>
      <xdr:spPr>
        <a:xfrm>
          <a:off x="1447800" y="11261513"/>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33867</xdr:rowOff>
    </xdr:from>
    <xdr:to>
      <xdr:col>2</xdr:col>
      <xdr:colOff>127000</xdr:colOff>
      <xdr:row>62</xdr:row>
      <xdr:rowOff>135467</xdr:rowOff>
    </xdr:to>
    <xdr:sp macro="" textlink="">
      <xdr:nvSpPr>
        <xdr:cNvPr id="142" name="フローチャート :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145644</xdr:rowOff>
    </xdr:from>
    <xdr:ext cx="762000" cy="259045"/>
    <xdr:sp macro="" textlink="">
      <xdr:nvSpPr>
        <xdr:cNvPr id="143" name="テキスト ボックス 142"/>
        <xdr:cNvSpPr txBox="1"/>
      </xdr:nvSpPr>
      <xdr:spPr>
        <a:xfrm>
          <a:off x="1066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106680</xdr:rowOff>
    </xdr:from>
    <xdr:to>
      <xdr:col>7</xdr:col>
      <xdr:colOff>203200</xdr:colOff>
      <xdr:row>66</xdr:row>
      <xdr:rowOff>36830</xdr:rowOff>
    </xdr:to>
    <xdr:sp macro="" textlink="">
      <xdr:nvSpPr>
        <xdr:cNvPr id="149" name="円/楕円 148"/>
        <xdr:cNvSpPr/>
      </xdr:nvSpPr>
      <xdr:spPr>
        <a:xfrm>
          <a:off x="49022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78757</xdr:rowOff>
    </xdr:from>
    <xdr:ext cx="762000" cy="259045"/>
    <xdr:sp macro="" textlink="">
      <xdr:nvSpPr>
        <xdr:cNvPr id="150" name="財政構造の弾力性該当値テキスト"/>
        <xdr:cNvSpPr txBox="1"/>
      </xdr:nvSpPr>
      <xdr:spPr>
        <a:xfrm>
          <a:off x="5041900" y="1122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114723</xdr:rowOff>
    </xdr:from>
    <xdr:to>
      <xdr:col>6</xdr:col>
      <xdr:colOff>50800</xdr:colOff>
      <xdr:row>66</xdr:row>
      <xdr:rowOff>44873</xdr:rowOff>
    </xdr:to>
    <xdr:sp macro="" textlink="">
      <xdr:nvSpPr>
        <xdr:cNvPr id="151" name="円/楕円 150"/>
        <xdr:cNvSpPr/>
      </xdr:nvSpPr>
      <xdr:spPr>
        <a:xfrm>
          <a:off x="4064000" y="112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29650</xdr:rowOff>
    </xdr:from>
    <xdr:ext cx="736600" cy="259045"/>
    <xdr:sp macro="" textlink="">
      <xdr:nvSpPr>
        <xdr:cNvPr id="152" name="テキスト ボックス 151"/>
        <xdr:cNvSpPr txBox="1"/>
      </xdr:nvSpPr>
      <xdr:spPr>
        <a:xfrm>
          <a:off x="3733800" y="11345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154940</xdr:rowOff>
    </xdr:from>
    <xdr:to>
      <xdr:col>4</xdr:col>
      <xdr:colOff>533400</xdr:colOff>
      <xdr:row>66</xdr:row>
      <xdr:rowOff>85090</xdr:rowOff>
    </xdr:to>
    <xdr:sp macro="" textlink="">
      <xdr:nvSpPr>
        <xdr:cNvPr id="153" name="円/楕円 152"/>
        <xdr:cNvSpPr/>
      </xdr:nvSpPr>
      <xdr:spPr>
        <a:xfrm>
          <a:off x="3175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69867</xdr:rowOff>
    </xdr:from>
    <xdr:ext cx="762000" cy="259045"/>
    <xdr:sp macro="" textlink="">
      <xdr:nvSpPr>
        <xdr:cNvPr id="154" name="テキスト ボックス 153"/>
        <xdr:cNvSpPr txBox="1"/>
      </xdr:nvSpPr>
      <xdr:spPr>
        <a:xfrm>
          <a:off x="2844800" y="1138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55880</xdr:rowOff>
    </xdr:from>
    <xdr:to>
      <xdr:col>3</xdr:col>
      <xdr:colOff>330200</xdr:colOff>
      <xdr:row>66</xdr:row>
      <xdr:rowOff>157480</xdr:rowOff>
    </xdr:to>
    <xdr:sp macro="" textlink="">
      <xdr:nvSpPr>
        <xdr:cNvPr id="155" name="円/楕円 154"/>
        <xdr:cNvSpPr/>
      </xdr:nvSpPr>
      <xdr:spPr>
        <a:xfrm>
          <a:off x="2286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142257</xdr:rowOff>
    </xdr:from>
    <xdr:ext cx="762000" cy="259045"/>
    <xdr:sp macro="" textlink="">
      <xdr:nvSpPr>
        <xdr:cNvPr id="156" name="テキスト ボックス 155"/>
        <xdr:cNvSpPr txBox="1"/>
      </xdr:nvSpPr>
      <xdr:spPr>
        <a:xfrm>
          <a:off x="1955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66463</xdr:rowOff>
    </xdr:from>
    <xdr:to>
      <xdr:col>2</xdr:col>
      <xdr:colOff>127000</xdr:colOff>
      <xdr:row>65</xdr:row>
      <xdr:rowOff>168063</xdr:rowOff>
    </xdr:to>
    <xdr:sp macro="" textlink="">
      <xdr:nvSpPr>
        <xdr:cNvPr id="157" name="円/楕円 156"/>
        <xdr:cNvSpPr/>
      </xdr:nvSpPr>
      <xdr:spPr>
        <a:xfrm>
          <a:off x="1397000" y="1121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152840</xdr:rowOff>
    </xdr:from>
    <xdr:ext cx="762000" cy="259045"/>
    <xdr:sp macro="" textlink="">
      <xdr:nvSpPr>
        <xdr:cNvPr id="158" name="テキスト ボックス 157"/>
        <xdr:cNvSpPr txBox="1"/>
      </xdr:nvSpPr>
      <xdr:spPr>
        <a:xfrm>
          <a:off x="1066800" y="1129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ja-JP" altLang="en-US" sz="1300">
              <a:solidFill>
                <a:schemeClr val="dk1"/>
              </a:solidFill>
              <a:effectLst/>
              <a:latin typeface="+mn-lt"/>
              <a:ea typeface="+mn-ea"/>
              <a:cs typeface="+mn-cs"/>
            </a:rPr>
            <a:t>２６</a:t>
          </a:r>
          <a:r>
            <a:rPr kumimoji="1" lang="ja-JP" altLang="ja-JP" sz="1300">
              <a:solidFill>
                <a:schemeClr val="dk1"/>
              </a:solidFill>
              <a:effectLst/>
              <a:latin typeface="+mn-lt"/>
              <a:ea typeface="+mn-ea"/>
              <a:cs typeface="+mn-cs"/>
            </a:rPr>
            <a:t>年度も正規職員の減員、平均年齢の低下、給与減額措置等により人件費決算額は低下する見込みであったが、</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年ぶりにプラス改定となった人事院勧告の影響により、人口</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人あたりの決算額は前年度と比べて</a:t>
          </a:r>
          <a:r>
            <a:rPr kumimoji="1" lang="ja-JP" altLang="en-US" sz="1300">
              <a:solidFill>
                <a:schemeClr val="dk1"/>
              </a:solidFill>
              <a:effectLst/>
              <a:latin typeface="+mn-lt"/>
              <a:ea typeface="+mn-ea"/>
              <a:cs typeface="+mn-cs"/>
            </a:rPr>
            <a:t>３，１８５</a:t>
          </a:r>
          <a:r>
            <a:rPr kumimoji="1" lang="ja-JP" altLang="ja-JP" sz="1300">
              <a:solidFill>
                <a:schemeClr val="dk1"/>
              </a:solidFill>
              <a:effectLst/>
              <a:latin typeface="+mn-lt"/>
              <a:ea typeface="+mn-ea"/>
              <a:cs typeface="+mn-cs"/>
            </a:rPr>
            <a:t>円の増となった。今後も職員数と給与の適正化に取り組み、人件費・物件費の抑制に努める。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5" name="直線コネクタ 174"/>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7" name="直線コネクタ 176"/>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79" name="直線コネクタ 178"/>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3" name="直線コネクタ 182"/>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5" name="直線コネクタ 184"/>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87" name="直線コネクタ 186"/>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163908</xdr:rowOff>
    </xdr:from>
    <xdr:to>
      <xdr:col>7</xdr:col>
      <xdr:colOff>152400</xdr:colOff>
      <xdr:row>89</xdr:row>
      <xdr:rowOff>63395</xdr:rowOff>
    </xdr:to>
    <xdr:cxnSp macro="">
      <xdr:nvCxnSpPr>
        <xdr:cNvPr id="192" name="直線コネクタ 191"/>
        <xdr:cNvCxnSpPr/>
      </xdr:nvCxnSpPr>
      <xdr:spPr>
        <a:xfrm flipV="1">
          <a:off x="4953000" y="13879908"/>
          <a:ext cx="0" cy="1442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35472</xdr:rowOff>
    </xdr:from>
    <xdr:ext cx="762000" cy="259045"/>
    <xdr:sp macro="" textlink="">
      <xdr:nvSpPr>
        <xdr:cNvPr id="193" name="人件費・物件費等の状況最小値テキスト"/>
        <xdr:cNvSpPr txBox="1"/>
      </xdr:nvSpPr>
      <xdr:spPr>
        <a:xfrm>
          <a:off x="5041900" y="1529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167,572</a:t>
          </a:r>
          <a:endParaRPr kumimoji="1" lang="ja-JP" altLang="en-US" sz="1000" b="1">
            <a:latin typeface="ＭＳ Ｐゴシック"/>
          </a:endParaRPr>
        </a:p>
      </xdr:txBody>
    </xdr:sp>
    <xdr:clientData/>
  </xdr:oneCellAnchor>
  <xdr:twoCellAnchor>
    <xdr:from>
      <xdr:col>7</xdr:col>
      <xdr:colOff>63500</xdr:colOff>
      <xdr:row>89</xdr:row>
      <xdr:rowOff>63395</xdr:rowOff>
    </xdr:from>
    <xdr:to>
      <xdr:col>7</xdr:col>
      <xdr:colOff>241300</xdr:colOff>
      <xdr:row>89</xdr:row>
      <xdr:rowOff>63395</xdr:rowOff>
    </xdr:to>
    <xdr:cxnSp macro="">
      <xdr:nvCxnSpPr>
        <xdr:cNvPr id="194" name="直線コネクタ 193"/>
        <xdr:cNvCxnSpPr/>
      </xdr:nvCxnSpPr>
      <xdr:spPr>
        <a:xfrm>
          <a:off x="4864100" y="1532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78835</xdr:rowOff>
    </xdr:from>
    <xdr:ext cx="762000" cy="259045"/>
    <xdr:sp macro="" textlink="">
      <xdr:nvSpPr>
        <xdr:cNvPr id="195" name="人件費・物件費等の状況最大値テキスト"/>
        <xdr:cNvSpPr txBox="1"/>
      </xdr:nvSpPr>
      <xdr:spPr>
        <a:xfrm>
          <a:off x="5041900" y="1362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71,921</a:t>
          </a:r>
          <a:endParaRPr kumimoji="1" lang="ja-JP" altLang="en-US" sz="1000" b="1">
            <a:latin typeface="ＭＳ Ｐゴシック"/>
          </a:endParaRPr>
        </a:p>
      </xdr:txBody>
    </xdr:sp>
    <xdr:clientData/>
  </xdr:oneCellAnchor>
  <xdr:twoCellAnchor>
    <xdr:from>
      <xdr:col>7</xdr:col>
      <xdr:colOff>63500</xdr:colOff>
      <xdr:row>80</xdr:row>
      <xdr:rowOff>163908</xdr:rowOff>
    </xdr:from>
    <xdr:to>
      <xdr:col>7</xdr:col>
      <xdr:colOff>241300</xdr:colOff>
      <xdr:row>80</xdr:row>
      <xdr:rowOff>163908</xdr:rowOff>
    </xdr:to>
    <xdr:cxnSp macro="">
      <xdr:nvCxnSpPr>
        <xdr:cNvPr id="196" name="直線コネクタ 195"/>
        <xdr:cNvCxnSpPr/>
      </xdr:nvCxnSpPr>
      <xdr:spPr>
        <a:xfrm>
          <a:off x="4864100" y="13879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14043</xdr:rowOff>
    </xdr:from>
    <xdr:to>
      <xdr:col>7</xdr:col>
      <xdr:colOff>152400</xdr:colOff>
      <xdr:row>83</xdr:row>
      <xdr:rowOff>62075</xdr:rowOff>
    </xdr:to>
    <xdr:cxnSp macro="">
      <xdr:nvCxnSpPr>
        <xdr:cNvPr id="197" name="直線コネクタ 196"/>
        <xdr:cNvCxnSpPr/>
      </xdr:nvCxnSpPr>
      <xdr:spPr>
        <a:xfrm>
          <a:off x="4114800" y="14244393"/>
          <a:ext cx="838200" cy="48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38158</xdr:rowOff>
    </xdr:from>
    <xdr:ext cx="762000" cy="259045"/>
    <xdr:sp macro="" textlink="">
      <xdr:nvSpPr>
        <xdr:cNvPr id="198" name="人件費・物件費等の状況平均値テキスト"/>
        <xdr:cNvSpPr txBox="1"/>
      </xdr:nvSpPr>
      <xdr:spPr>
        <a:xfrm>
          <a:off x="5041900" y="14268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66081</xdr:rowOff>
    </xdr:from>
    <xdr:to>
      <xdr:col>7</xdr:col>
      <xdr:colOff>203200</xdr:colOff>
      <xdr:row>83</xdr:row>
      <xdr:rowOff>167681</xdr:rowOff>
    </xdr:to>
    <xdr:sp macro="" textlink="">
      <xdr:nvSpPr>
        <xdr:cNvPr id="199" name="フローチャート : 判断 198"/>
        <xdr:cNvSpPr/>
      </xdr:nvSpPr>
      <xdr:spPr>
        <a:xfrm>
          <a:off x="4902200" y="1429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14043</xdr:rowOff>
    </xdr:from>
    <xdr:to>
      <xdr:col>6</xdr:col>
      <xdr:colOff>0</xdr:colOff>
      <xdr:row>83</xdr:row>
      <xdr:rowOff>16939</xdr:rowOff>
    </xdr:to>
    <xdr:cxnSp macro="">
      <xdr:nvCxnSpPr>
        <xdr:cNvPr id="200" name="直線コネクタ 199"/>
        <xdr:cNvCxnSpPr/>
      </xdr:nvCxnSpPr>
      <xdr:spPr>
        <a:xfrm flipV="1">
          <a:off x="3225800" y="14244393"/>
          <a:ext cx="889000" cy="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158837</xdr:rowOff>
    </xdr:from>
    <xdr:to>
      <xdr:col>6</xdr:col>
      <xdr:colOff>50800</xdr:colOff>
      <xdr:row>83</xdr:row>
      <xdr:rowOff>88987</xdr:rowOff>
    </xdr:to>
    <xdr:sp macro="" textlink="">
      <xdr:nvSpPr>
        <xdr:cNvPr id="201" name="フローチャート : 判断 200"/>
        <xdr:cNvSpPr/>
      </xdr:nvSpPr>
      <xdr:spPr>
        <a:xfrm>
          <a:off x="4064000" y="14217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73764</xdr:rowOff>
    </xdr:from>
    <xdr:ext cx="736600" cy="259045"/>
    <xdr:sp macro="" textlink="">
      <xdr:nvSpPr>
        <xdr:cNvPr id="202" name="テキスト ボックス 201"/>
        <xdr:cNvSpPr txBox="1"/>
      </xdr:nvSpPr>
      <xdr:spPr>
        <a:xfrm>
          <a:off x="3733800" y="14304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16939</xdr:rowOff>
    </xdr:from>
    <xdr:to>
      <xdr:col>4</xdr:col>
      <xdr:colOff>482600</xdr:colOff>
      <xdr:row>83</xdr:row>
      <xdr:rowOff>52936</xdr:rowOff>
    </xdr:to>
    <xdr:cxnSp macro="">
      <xdr:nvCxnSpPr>
        <xdr:cNvPr id="203" name="直線コネクタ 202"/>
        <xdr:cNvCxnSpPr/>
      </xdr:nvCxnSpPr>
      <xdr:spPr>
        <a:xfrm flipV="1">
          <a:off x="2336800" y="14247289"/>
          <a:ext cx="889000" cy="35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10432</xdr:rowOff>
    </xdr:from>
    <xdr:to>
      <xdr:col>4</xdr:col>
      <xdr:colOff>533400</xdr:colOff>
      <xdr:row>83</xdr:row>
      <xdr:rowOff>112032</xdr:rowOff>
    </xdr:to>
    <xdr:sp macro="" textlink="">
      <xdr:nvSpPr>
        <xdr:cNvPr id="204" name="フローチャート : 判断 203"/>
        <xdr:cNvSpPr/>
      </xdr:nvSpPr>
      <xdr:spPr>
        <a:xfrm>
          <a:off x="3175000" y="1424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96809</xdr:rowOff>
    </xdr:from>
    <xdr:ext cx="762000" cy="259045"/>
    <xdr:sp macro="" textlink="">
      <xdr:nvSpPr>
        <xdr:cNvPr id="205" name="テキスト ボックス 204"/>
        <xdr:cNvSpPr txBox="1"/>
      </xdr:nvSpPr>
      <xdr:spPr>
        <a:xfrm>
          <a:off x="2844800" y="1432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26364</xdr:rowOff>
    </xdr:from>
    <xdr:to>
      <xdr:col>3</xdr:col>
      <xdr:colOff>279400</xdr:colOff>
      <xdr:row>83</xdr:row>
      <xdr:rowOff>52936</xdr:rowOff>
    </xdr:to>
    <xdr:cxnSp macro="">
      <xdr:nvCxnSpPr>
        <xdr:cNvPr id="206" name="直線コネクタ 205"/>
        <xdr:cNvCxnSpPr/>
      </xdr:nvCxnSpPr>
      <xdr:spPr>
        <a:xfrm>
          <a:off x="1447800" y="14256714"/>
          <a:ext cx="889000" cy="26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54091</xdr:rowOff>
    </xdr:from>
    <xdr:to>
      <xdr:col>3</xdr:col>
      <xdr:colOff>330200</xdr:colOff>
      <xdr:row>83</xdr:row>
      <xdr:rowOff>155691</xdr:rowOff>
    </xdr:to>
    <xdr:sp macro="" textlink="">
      <xdr:nvSpPr>
        <xdr:cNvPr id="207" name="フローチャート : 判断 206"/>
        <xdr:cNvSpPr/>
      </xdr:nvSpPr>
      <xdr:spPr>
        <a:xfrm>
          <a:off x="2286000" y="1428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140468</xdr:rowOff>
    </xdr:from>
    <xdr:ext cx="762000" cy="259045"/>
    <xdr:sp macro="" textlink="">
      <xdr:nvSpPr>
        <xdr:cNvPr id="208" name="テキスト ボックス 207"/>
        <xdr:cNvSpPr txBox="1"/>
      </xdr:nvSpPr>
      <xdr:spPr>
        <a:xfrm>
          <a:off x="1955800" y="143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23070</xdr:rowOff>
    </xdr:from>
    <xdr:to>
      <xdr:col>2</xdr:col>
      <xdr:colOff>127000</xdr:colOff>
      <xdr:row>83</xdr:row>
      <xdr:rowOff>124670</xdr:rowOff>
    </xdr:to>
    <xdr:sp macro="" textlink="">
      <xdr:nvSpPr>
        <xdr:cNvPr id="209" name="フローチャート : 判断 208"/>
        <xdr:cNvSpPr/>
      </xdr:nvSpPr>
      <xdr:spPr>
        <a:xfrm>
          <a:off x="1397000" y="142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109447</xdr:rowOff>
    </xdr:from>
    <xdr:ext cx="762000" cy="259045"/>
    <xdr:sp macro="" textlink="">
      <xdr:nvSpPr>
        <xdr:cNvPr id="210" name="テキスト ボックス 209"/>
        <xdr:cNvSpPr txBox="1"/>
      </xdr:nvSpPr>
      <xdr:spPr>
        <a:xfrm>
          <a:off x="1066800" y="1433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11275</xdr:rowOff>
    </xdr:from>
    <xdr:to>
      <xdr:col>7</xdr:col>
      <xdr:colOff>203200</xdr:colOff>
      <xdr:row>83</xdr:row>
      <xdr:rowOff>112875</xdr:rowOff>
    </xdr:to>
    <xdr:sp macro="" textlink="">
      <xdr:nvSpPr>
        <xdr:cNvPr id="216" name="円/楕円 215"/>
        <xdr:cNvSpPr/>
      </xdr:nvSpPr>
      <xdr:spPr>
        <a:xfrm>
          <a:off x="4902200" y="1424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27802</xdr:rowOff>
    </xdr:from>
    <xdr:ext cx="762000" cy="259045"/>
    <xdr:sp macro="" textlink="">
      <xdr:nvSpPr>
        <xdr:cNvPr id="217" name="人件費・物件費等の状況該当値テキスト"/>
        <xdr:cNvSpPr txBox="1"/>
      </xdr:nvSpPr>
      <xdr:spPr>
        <a:xfrm>
          <a:off x="5041900" y="1408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99,274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134693</xdr:rowOff>
    </xdr:from>
    <xdr:to>
      <xdr:col>6</xdr:col>
      <xdr:colOff>50800</xdr:colOff>
      <xdr:row>83</xdr:row>
      <xdr:rowOff>64843</xdr:rowOff>
    </xdr:to>
    <xdr:sp macro="" textlink="">
      <xdr:nvSpPr>
        <xdr:cNvPr id="218" name="円/楕円 217"/>
        <xdr:cNvSpPr/>
      </xdr:nvSpPr>
      <xdr:spPr>
        <a:xfrm>
          <a:off x="4064000" y="1419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75020</xdr:rowOff>
    </xdr:from>
    <xdr:ext cx="736600" cy="259045"/>
    <xdr:sp macro="" textlink="">
      <xdr:nvSpPr>
        <xdr:cNvPr id="219" name="テキスト ボックス 218"/>
        <xdr:cNvSpPr txBox="1"/>
      </xdr:nvSpPr>
      <xdr:spPr>
        <a:xfrm>
          <a:off x="3733800" y="13962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96,089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137589</xdr:rowOff>
    </xdr:from>
    <xdr:to>
      <xdr:col>4</xdr:col>
      <xdr:colOff>533400</xdr:colOff>
      <xdr:row>83</xdr:row>
      <xdr:rowOff>67739</xdr:rowOff>
    </xdr:to>
    <xdr:sp macro="" textlink="">
      <xdr:nvSpPr>
        <xdr:cNvPr id="220" name="円/楕円 219"/>
        <xdr:cNvSpPr/>
      </xdr:nvSpPr>
      <xdr:spPr>
        <a:xfrm>
          <a:off x="3175000" y="1419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77916</xdr:rowOff>
    </xdr:from>
    <xdr:ext cx="762000" cy="259045"/>
    <xdr:sp macro="" textlink="">
      <xdr:nvSpPr>
        <xdr:cNvPr id="221" name="テキスト ボックス 220"/>
        <xdr:cNvSpPr txBox="1"/>
      </xdr:nvSpPr>
      <xdr:spPr>
        <a:xfrm>
          <a:off x="2844800" y="13965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96,281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2136</xdr:rowOff>
    </xdr:from>
    <xdr:to>
      <xdr:col>3</xdr:col>
      <xdr:colOff>330200</xdr:colOff>
      <xdr:row>83</xdr:row>
      <xdr:rowOff>103736</xdr:rowOff>
    </xdr:to>
    <xdr:sp macro="" textlink="">
      <xdr:nvSpPr>
        <xdr:cNvPr id="222" name="円/楕円 221"/>
        <xdr:cNvSpPr/>
      </xdr:nvSpPr>
      <xdr:spPr>
        <a:xfrm>
          <a:off x="2286000" y="14232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113913</xdr:rowOff>
    </xdr:from>
    <xdr:ext cx="762000" cy="259045"/>
    <xdr:sp macro="" textlink="">
      <xdr:nvSpPr>
        <xdr:cNvPr id="223" name="テキスト ボックス 222"/>
        <xdr:cNvSpPr txBox="1"/>
      </xdr:nvSpPr>
      <xdr:spPr>
        <a:xfrm>
          <a:off x="1955800" y="14001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98,668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147014</xdr:rowOff>
    </xdr:from>
    <xdr:to>
      <xdr:col>2</xdr:col>
      <xdr:colOff>127000</xdr:colOff>
      <xdr:row>83</xdr:row>
      <xdr:rowOff>77164</xdr:rowOff>
    </xdr:to>
    <xdr:sp macro="" textlink="">
      <xdr:nvSpPr>
        <xdr:cNvPr id="224" name="円/楕円 223"/>
        <xdr:cNvSpPr/>
      </xdr:nvSpPr>
      <xdr:spPr>
        <a:xfrm>
          <a:off x="1397000" y="14205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87341</xdr:rowOff>
    </xdr:from>
    <xdr:ext cx="762000" cy="259045"/>
    <xdr:sp macro="" textlink="">
      <xdr:nvSpPr>
        <xdr:cNvPr id="225" name="テキスト ボックス 224"/>
        <xdr:cNvSpPr txBox="1"/>
      </xdr:nvSpPr>
      <xdr:spPr>
        <a:xfrm>
          <a:off x="1066800" y="1397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96,906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平成２３</a:t>
          </a:r>
          <a:r>
            <a:rPr kumimoji="1" lang="ja-JP" altLang="ja-JP" sz="1100">
              <a:solidFill>
                <a:schemeClr val="dk1"/>
              </a:solidFill>
              <a:effectLst/>
              <a:latin typeface="+mn-lt"/>
              <a:ea typeface="+mn-ea"/>
              <a:cs typeface="+mn-cs"/>
            </a:rPr>
            <a:t>年度から大幅に上昇したのは、国家公務員の</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年間の給与減額措置が開始されたためである。</a:t>
          </a:r>
          <a:r>
            <a:rPr kumimoji="1" lang="ja-JP" altLang="en-US" sz="1100">
              <a:solidFill>
                <a:schemeClr val="dk1"/>
              </a:solidFill>
              <a:effectLst/>
              <a:latin typeface="+mn-lt"/>
              <a:ea typeface="+mn-ea"/>
              <a:cs typeface="+mn-cs"/>
            </a:rPr>
            <a:t>平成２５</a:t>
          </a:r>
          <a:r>
            <a:rPr kumimoji="1" lang="ja-JP" altLang="ja-JP" sz="1100">
              <a:solidFill>
                <a:schemeClr val="dk1"/>
              </a:solidFill>
              <a:effectLst/>
              <a:latin typeface="+mn-lt"/>
              <a:ea typeface="+mn-ea"/>
              <a:cs typeface="+mn-cs"/>
            </a:rPr>
            <a:t>年度が前年度より大幅に低下したのは国の減額措置が終了したこと、及び本市が</a:t>
          </a:r>
          <a:r>
            <a:rPr kumimoji="1" lang="ja-JP" altLang="en-US" sz="1100">
              <a:solidFill>
                <a:schemeClr val="dk1"/>
              </a:solidFill>
              <a:effectLst/>
              <a:latin typeface="+mn-lt"/>
              <a:ea typeface="+mn-ea"/>
              <a:cs typeface="+mn-cs"/>
            </a:rPr>
            <a:t>平成２６</a:t>
          </a:r>
          <a:r>
            <a:rPr kumimoji="1" lang="ja-JP" altLang="ja-JP" sz="1100">
              <a:solidFill>
                <a:schemeClr val="dk1"/>
              </a:solidFill>
              <a:effectLst/>
              <a:latin typeface="+mn-lt"/>
              <a:ea typeface="+mn-ea"/>
              <a:cs typeface="+mn-cs"/>
            </a:rPr>
            <a:t>年</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月から給与減額措置を開始したことが主な要因である。</a:t>
          </a:r>
          <a:r>
            <a:rPr kumimoji="1" lang="ja-JP" altLang="en-US" sz="1100">
              <a:solidFill>
                <a:schemeClr val="dk1"/>
              </a:solidFill>
              <a:effectLst/>
              <a:latin typeface="+mn-lt"/>
              <a:ea typeface="+mn-ea"/>
              <a:cs typeface="+mn-cs"/>
            </a:rPr>
            <a:t>平成２６</a:t>
          </a:r>
          <a:r>
            <a:rPr kumimoji="1" lang="ja-JP" altLang="ja-JP" sz="1100">
              <a:solidFill>
                <a:schemeClr val="dk1"/>
              </a:solidFill>
              <a:effectLst/>
              <a:latin typeface="+mn-lt"/>
              <a:ea typeface="+mn-ea"/>
              <a:cs typeface="+mn-cs"/>
            </a:rPr>
            <a:t>年度は給与減額措置も終了したため再び上昇したが、給与総合見直しで国の引き下げ率を上回る引下げを行ったため、今後は低下していく見込みである。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84</xdr:row>
      <xdr:rowOff>157238</xdr:rowOff>
    </xdr:to>
    <xdr:cxnSp macro="">
      <xdr:nvCxnSpPr>
        <xdr:cNvPr id="256" name="直線コネクタ 255"/>
        <xdr:cNvCxnSpPr/>
      </xdr:nvCxnSpPr>
      <xdr:spPr>
        <a:xfrm flipV="1">
          <a:off x="17018000" y="13754705"/>
          <a:ext cx="0" cy="8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129315</xdr:rowOff>
    </xdr:from>
    <xdr:ext cx="762000" cy="259045"/>
    <xdr:sp macro="" textlink="">
      <xdr:nvSpPr>
        <xdr:cNvPr id="257" name="給与水準   （国との比較）最小値テキスト"/>
        <xdr:cNvSpPr txBox="1"/>
      </xdr:nvSpPr>
      <xdr:spPr>
        <a:xfrm>
          <a:off x="17106900" y="1453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84</xdr:row>
      <xdr:rowOff>157238</xdr:rowOff>
    </xdr:from>
    <xdr:to>
      <xdr:col>24</xdr:col>
      <xdr:colOff>647700</xdr:colOff>
      <xdr:row>84</xdr:row>
      <xdr:rowOff>157238</xdr:rowOff>
    </xdr:to>
    <xdr:cxnSp macro="">
      <xdr:nvCxnSpPr>
        <xdr:cNvPr id="258" name="直線コネクタ 257"/>
        <xdr:cNvCxnSpPr/>
      </xdr:nvCxnSpPr>
      <xdr:spPr>
        <a:xfrm>
          <a:off x="16929100" y="1455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9"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60" name="直線コネクタ 259"/>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40518</xdr:rowOff>
    </xdr:from>
    <xdr:to>
      <xdr:col>24</xdr:col>
      <xdr:colOff>558800</xdr:colOff>
      <xdr:row>84</xdr:row>
      <xdr:rowOff>65314</xdr:rowOff>
    </xdr:to>
    <xdr:cxnSp macro="">
      <xdr:nvCxnSpPr>
        <xdr:cNvPr id="261" name="直線コネクタ 260"/>
        <xdr:cNvCxnSpPr/>
      </xdr:nvCxnSpPr>
      <xdr:spPr>
        <a:xfrm>
          <a:off x="16179800" y="14099418"/>
          <a:ext cx="838200" cy="367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132641</xdr:rowOff>
    </xdr:from>
    <xdr:ext cx="762000" cy="259045"/>
    <xdr:sp macro="" textlink="">
      <xdr:nvSpPr>
        <xdr:cNvPr id="262" name="給与水準   （国との比較）平均値テキスト"/>
        <xdr:cNvSpPr txBox="1"/>
      </xdr:nvSpPr>
      <xdr:spPr>
        <a:xfrm>
          <a:off x="17106900" y="1402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3" name="フローチャート : 判断 262"/>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40518</xdr:rowOff>
    </xdr:from>
    <xdr:to>
      <xdr:col>23</xdr:col>
      <xdr:colOff>406400</xdr:colOff>
      <xdr:row>89</xdr:row>
      <xdr:rowOff>92832</xdr:rowOff>
    </xdr:to>
    <xdr:cxnSp macro="">
      <xdr:nvCxnSpPr>
        <xdr:cNvPr id="264" name="直線コネクタ 263"/>
        <xdr:cNvCxnSpPr/>
      </xdr:nvCxnSpPr>
      <xdr:spPr>
        <a:xfrm flipV="1">
          <a:off x="15290800" y="14099418"/>
          <a:ext cx="889000" cy="1252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65" name="フローチャート : 判断 264"/>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168020</xdr:rowOff>
    </xdr:from>
    <xdr:ext cx="736600" cy="259045"/>
    <xdr:sp macro="" textlink="">
      <xdr:nvSpPr>
        <xdr:cNvPr id="266" name="テキスト ボックス 265"/>
        <xdr:cNvSpPr txBox="1"/>
      </xdr:nvSpPr>
      <xdr:spPr>
        <a:xfrm>
          <a:off x="15798800" y="1422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35379</xdr:rowOff>
    </xdr:from>
    <xdr:to>
      <xdr:col>22</xdr:col>
      <xdr:colOff>203200</xdr:colOff>
      <xdr:row>89</xdr:row>
      <xdr:rowOff>92832</xdr:rowOff>
    </xdr:to>
    <xdr:cxnSp macro="">
      <xdr:nvCxnSpPr>
        <xdr:cNvPr id="267" name="直線コネクタ 266"/>
        <xdr:cNvCxnSpPr/>
      </xdr:nvCxnSpPr>
      <xdr:spPr>
        <a:xfrm>
          <a:off x="14401800" y="15294429"/>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143632</xdr:rowOff>
    </xdr:from>
    <xdr:to>
      <xdr:col>22</xdr:col>
      <xdr:colOff>254000</xdr:colOff>
      <xdr:row>88</xdr:row>
      <xdr:rowOff>73782</xdr:rowOff>
    </xdr:to>
    <xdr:sp macro="" textlink="">
      <xdr:nvSpPr>
        <xdr:cNvPr id="268" name="フローチャート : 判断 267"/>
        <xdr:cNvSpPr/>
      </xdr:nvSpPr>
      <xdr:spPr>
        <a:xfrm>
          <a:off x="15240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83959</xdr:rowOff>
    </xdr:from>
    <xdr:ext cx="762000" cy="259045"/>
    <xdr:sp macro="" textlink="">
      <xdr:nvSpPr>
        <xdr:cNvPr id="269" name="テキスト ボックス 268"/>
        <xdr:cNvSpPr txBox="1"/>
      </xdr:nvSpPr>
      <xdr:spPr>
        <a:xfrm>
          <a:off x="14909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41427</xdr:rowOff>
    </xdr:from>
    <xdr:to>
      <xdr:col>21</xdr:col>
      <xdr:colOff>0</xdr:colOff>
      <xdr:row>89</xdr:row>
      <xdr:rowOff>35379</xdr:rowOff>
    </xdr:to>
    <xdr:cxnSp macro="">
      <xdr:nvCxnSpPr>
        <xdr:cNvPr id="270" name="直線コネクタ 269"/>
        <xdr:cNvCxnSpPr/>
      </xdr:nvCxnSpPr>
      <xdr:spPr>
        <a:xfrm>
          <a:off x="13512800" y="14271777"/>
          <a:ext cx="889000" cy="102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71" name="フローチャート : 判断 270"/>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129920</xdr:rowOff>
    </xdr:from>
    <xdr:ext cx="762000" cy="259045"/>
    <xdr:sp macro="" textlink="">
      <xdr:nvSpPr>
        <xdr:cNvPr id="272" name="テキスト ボックス 271"/>
        <xdr:cNvSpPr txBox="1"/>
      </xdr:nvSpPr>
      <xdr:spPr>
        <a:xfrm>
          <a:off x="14020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127605</xdr:rowOff>
    </xdr:from>
    <xdr:to>
      <xdr:col>19</xdr:col>
      <xdr:colOff>533400</xdr:colOff>
      <xdr:row>83</xdr:row>
      <xdr:rowOff>57755</xdr:rowOff>
    </xdr:to>
    <xdr:sp macro="" textlink="">
      <xdr:nvSpPr>
        <xdr:cNvPr id="273" name="フローチャート : 判断 272"/>
        <xdr:cNvSpPr/>
      </xdr:nvSpPr>
      <xdr:spPr>
        <a:xfrm>
          <a:off x="13462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67932</xdr:rowOff>
    </xdr:from>
    <xdr:ext cx="762000" cy="259045"/>
    <xdr:sp macro="" textlink="">
      <xdr:nvSpPr>
        <xdr:cNvPr id="274" name="テキスト ボックス 273"/>
        <xdr:cNvSpPr txBox="1"/>
      </xdr:nvSpPr>
      <xdr:spPr>
        <a:xfrm>
          <a:off x="13131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14514</xdr:rowOff>
    </xdr:from>
    <xdr:to>
      <xdr:col>24</xdr:col>
      <xdr:colOff>609600</xdr:colOff>
      <xdr:row>84</xdr:row>
      <xdr:rowOff>116114</xdr:rowOff>
    </xdr:to>
    <xdr:sp macro="" textlink="">
      <xdr:nvSpPr>
        <xdr:cNvPr id="280" name="円/楕円 279"/>
        <xdr:cNvSpPr/>
      </xdr:nvSpPr>
      <xdr:spPr>
        <a:xfrm>
          <a:off x="169672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81841</xdr:rowOff>
    </xdr:from>
    <xdr:ext cx="762000" cy="259045"/>
    <xdr:sp macro="" textlink="">
      <xdr:nvSpPr>
        <xdr:cNvPr id="281" name="給与水準   （国との比較）該当値テキスト"/>
        <xdr:cNvSpPr txBox="1"/>
      </xdr:nvSpPr>
      <xdr:spPr>
        <a:xfrm>
          <a:off x="17106900" y="14312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161168</xdr:rowOff>
    </xdr:from>
    <xdr:to>
      <xdr:col>23</xdr:col>
      <xdr:colOff>457200</xdr:colOff>
      <xdr:row>82</xdr:row>
      <xdr:rowOff>91318</xdr:rowOff>
    </xdr:to>
    <xdr:sp macro="" textlink="">
      <xdr:nvSpPr>
        <xdr:cNvPr id="282" name="円/楕円 281"/>
        <xdr:cNvSpPr/>
      </xdr:nvSpPr>
      <xdr:spPr>
        <a:xfrm>
          <a:off x="16129000" y="14048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101495</xdr:rowOff>
    </xdr:from>
    <xdr:ext cx="736600" cy="259045"/>
    <xdr:sp macro="" textlink="">
      <xdr:nvSpPr>
        <xdr:cNvPr id="283" name="テキスト ボックス 282"/>
        <xdr:cNvSpPr txBox="1"/>
      </xdr:nvSpPr>
      <xdr:spPr>
        <a:xfrm>
          <a:off x="15798800" y="138174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42032</xdr:rowOff>
    </xdr:from>
    <xdr:to>
      <xdr:col>22</xdr:col>
      <xdr:colOff>254000</xdr:colOff>
      <xdr:row>89</xdr:row>
      <xdr:rowOff>143632</xdr:rowOff>
    </xdr:to>
    <xdr:sp macro="" textlink="">
      <xdr:nvSpPr>
        <xdr:cNvPr id="284" name="円/楕円 283"/>
        <xdr:cNvSpPr/>
      </xdr:nvSpPr>
      <xdr:spPr>
        <a:xfrm>
          <a:off x="15240000" y="1530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128409</xdr:rowOff>
    </xdr:from>
    <xdr:ext cx="762000" cy="259045"/>
    <xdr:sp macro="" textlink="">
      <xdr:nvSpPr>
        <xdr:cNvPr id="285" name="テキスト ボックス 284"/>
        <xdr:cNvSpPr txBox="1"/>
      </xdr:nvSpPr>
      <xdr:spPr>
        <a:xfrm>
          <a:off x="14909800" y="1538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156029</xdr:rowOff>
    </xdr:from>
    <xdr:to>
      <xdr:col>21</xdr:col>
      <xdr:colOff>50800</xdr:colOff>
      <xdr:row>89</xdr:row>
      <xdr:rowOff>86179</xdr:rowOff>
    </xdr:to>
    <xdr:sp macro="" textlink="">
      <xdr:nvSpPr>
        <xdr:cNvPr id="286" name="円/楕円 285"/>
        <xdr:cNvSpPr/>
      </xdr:nvSpPr>
      <xdr:spPr>
        <a:xfrm>
          <a:off x="14351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70956</xdr:rowOff>
    </xdr:from>
    <xdr:ext cx="762000" cy="259045"/>
    <xdr:sp macro="" textlink="">
      <xdr:nvSpPr>
        <xdr:cNvPr id="287" name="テキスト ボックス 286"/>
        <xdr:cNvSpPr txBox="1"/>
      </xdr:nvSpPr>
      <xdr:spPr>
        <a:xfrm>
          <a:off x="14020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88" name="円/楕円 287"/>
        <xdr:cNvSpPr/>
      </xdr:nvSpPr>
      <xdr:spPr>
        <a:xfrm>
          <a:off x="13462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77004</xdr:rowOff>
    </xdr:from>
    <xdr:ext cx="762000" cy="259045"/>
    <xdr:sp macro="" textlink="">
      <xdr:nvSpPr>
        <xdr:cNvPr id="289" name="テキスト ボックス 288"/>
        <xdr:cNvSpPr txBox="1"/>
      </xdr:nvSpPr>
      <xdr:spPr>
        <a:xfrm>
          <a:off x="131318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1" name="テキスト ボックス 29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2" name="テキスト ボックス 29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　類似団体平均より</a:t>
          </a:r>
          <a:r>
            <a:rPr lang="ja-JP" altLang="en-US" sz="1300" b="0" i="0" baseline="0">
              <a:solidFill>
                <a:schemeClr val="dk1"/>
              </a:solidFill>
              <a:effectLst/>
              <a:latin typeface="+mn-lt"/>
              <a:ea typeface="+mn-ea"/>
              <a:cs typeface="+mn-cs"/>
            </a:rPr>
            <a:t>０．４６</a:t>
          </a:r>
          <a:r>
            <a:rPr lang="ja-JP" altLang="ja-JP" sz="1300" b="0" i="0" baseline="0">
              <a:solidFill>
                <a:schemeClr val="dk1"/>
              </a:solidFill>
              <a:effectLst/>
              <a:latin typeface="+mn-lt"/>
              <a:ea typeface="+mn-ea"/>
              <a:cs typeface="+mn-cs"/>
            </a:rPr>
            <a:t>少ない数値となっている。これは、平成</a:t>
          </a:r>
          <a:r>
            <a:rPr lang="ja-JP" altLang="en-US" sz="1300" b="0" i="0" baseline="0">
              <a:solidFill>
                <a:schemeClr val="dk1"/>
              </a:solidFill>
              <a:effectLst/>
              <a:latin typeface="+mn-lt"/>
              <a:ea typeface="+mn-ea"/>
              <a:cs typeface="+mn-cs"/>
            </a:rPr>
            <a:t>１６</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日から平成</a:t>
          </a:r>
          <a:r>
            <a:rPr lang="ja-JP" altLang="en-US" sz="1300" b="0" i="0" baseline="0">
              <a:solidFill>
                <a:schemeClr val="dk1"/>
              </a:solidFill>
              <a:effectLst/>
              <a:latin typeface="+mn-lt"/>
              <a:ea typeface="+mn-ea"/>
              <a:cs typeface="+mn-cs"/>
            </a:rPr>
            <a:t>２２</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日までを後期計画とする定員適正化後期計画において、当初の削減目標である</a:t>
          </a:r>
          <a:r>
            <a:rPr lang="ja-JP" altLang="en-US" sz="1300" b="0" i="0" baseline="0">
              <a:solidFill>
                <a:schemeClr val="dk1"/>
              </a:solidFill>
              <a:effectLst/>
              <a:latin typeface="+mn-lt"/>
              <a:ea typeface="+mn-ea"/>
              <a:cs typeface="+mn-cs"/>
            </a:rPr>
            <a:t>１７３</a:t>
          </a:r>
          <a:r>
            <a:rPr lang="ja-JP" altLang="ja-JP" sz="1300" b="0" i="0" baseline="0">
              <a:solidFill>
                <a:schemeClr val="dk1"/>
              </a:solidFill>
              <a:effectLst/>
              <a:latin typeface="+mn-lt"/>
              <a:ea typeface="+mn-ea"/>
              <a:cs typeface="+mn-cs"/>
            </a:rPr>
            <a:t>人を上回る</a:t>
          </a:r>
          <a:r>
            <a:rPr lang="ja-JP" altLang="en-US" sz="1300" b="0" i="0" baseline="0">
              <a:solidFill>
                <a:schemeClr val="dk1"/>
              </a:solidFill>
              <a:effectLst/>
              <a:latin typeface="+mn-lt"/>
              <a:ea typeface="+mn-ea"/>
              <a:cs typeface="+mn-cs"/>
            </a:rPr>
            <a:t>２２６</a:t>
          </a:r>
          <a:r>
            <a:rPr lang="ja-JP" altLang="ja-JP" sz="1300" b="0" i="0" baseline="0">
              <a:solidFill>
                <a:schemeClr val="dk1"/>
              </a:solidFill>
              <a:effectLst/>
              <a:latin typeface="+mn-lt"/>
              <a:ea typeface="+mn-ea"/>
              <a:cs typeface="+mn-cs"/>
            </a:rPr>
            <a:t>人を削減し、計画達成したことに加え、新たな定員適正化計画において</a:t>
          </a:r>
          <a:r>
            <a:rPr lang="ja-JP" altLang="en-US" sz="1300" b="0" i="0" baseline="0">
              <a:solidFill>
                <a:schemeClr val="dk1"/>
              </a:solidFill>
              <a:effectLst/>
              <a:latin typeface="+mn-lt"/>
              <a:ea typeface="+mn-ea"/>
              <a:cs typeface="+mn-cs"/>
            </a:rPr>
            <a:t>８５</a:t>
          </a:r>
          <a:r>
            <a:rPr lang="ja-JP" altLang="ja-JP" sz="1300" b="0" i="0" baseline="0">
              <a:solidFill>
                <a:schemeClr val="dk1"/>
              </a:solidFill>
              <a:effectLst/>
              <a:latin typeface="+mn-lt"/>
              <a:ea typeface="+mn-ea"/>
              <a:cs typeface="+mn-cs"/>
            </a:rPr>
            <a:t>人削減することを目標としているが、平成</a:t>
          </a:r>
          <a:r>
            <a:rPr lang="ja-JP" altLang="en-US" sz="1300" b="0" i="0" baseline="0">
              <a:solidFill>
                <a:schemeClr val="dk1"/>
              </a:solidFill>
              <a:effectLst/>
              <a:latin typeface="+mn-lt"/>
              <a:ea typeface="+mn-ea"/>
              <a:cs typeface="+mn-cs"/>
            </a:rPr>
            <a:t>２７</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日現在で</a:t>
          </a:r>
          <a:r>
            <a:rPr lang="ja-JP" altLang="en-US" sz="1300" b="0" i="0" baseline="0">
              <a:solidFill>
                <a:schemeClr val="dk1"/>
              </a:solidFill>
              <a:effectLst/>
              <a:latin typeface="+mn-lt"/>
              <a:ea typeface="+mn-ea"/>
              <a:cs typeface="+mn-cs"/>
            </a:rPr>
            <a:t>５１</a:t>
          </a:r>
          <a:r>
            <a:rPr lang="ja-JP" altLang="ja-JP" sz="1300" b="0" i="0" baseline="0">
              <a:solidFill>
                <a:schemeClr val="dk1"/>
              </a:solidFill>
              <a:effectLst/>
              <a:latin typeface="+mn-lt"/>
              <a:ea typeface="+mn-ea"/>
              <a:cs typeface="+mn-cs"/>
            </a:rPr>
            <a:t>人削減したことによるものである。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67</xdr:row>
      <xdr:rowOff>35197</xdr:rowOff>
    </xdr:to>
    <xdr:cxnSp macro="">
      <xdr:nvCxnSpPr>
        <xdr:cNvPr id="321" name="直線コネクタ 320"/>
        <xdr:cNvCxnSpPr/>
      </xdr:nvCxnSpPr>
      <xdr:spPr>
        <a:xfrm flipV="1">
          <a:off x="17018000" y="10022840"/>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7274</xdr:rowOff>
    </xdr:from>
    <xdr:ext cx="762000" cy="259045"/>
    <xdr:sp macro="" textlink="">
      <xdr:nvSpPr>
        <xdr:cNvPr id="322" name="定員管理の状況最小値テキスト"/>
        <xdr:cNvSpPr txBox="1"/>
      </xdr:nvSpPr>
      <xdr:spPr>
        <a:xfrm>
          <a:off x="17106900" y="1149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24</xdr:col>
      <xdr:colOff>469900</xdr:colOff>
      <xdr:row>67</xdr:row>
      <xdr:rowOff>35197</xdr:rowOff>
    </xdr:from>
    <xdr:to>
      <xdr:col>24</xdr:col>
      <xdr:colOff>647700</xdr:colOff>
      <xdr:row>67</xdr:row>
      <xdr:rowOff>35197</xdr:rowOff>
    </xdr:to>
    <xdr:cxnSp macro="">
      <xdr:nvCxnSpPr>
        <xdr:cNvPr id="323" name="直線コネクタ 322"/>
        <xdr:cNvCxnSpPr/>
      </xdr:nvCxnSpPr>
      <xdr:spPr>
        <a:xfrm>
          <a:off x="16929100" y="1152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24"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25" name="直線コネクタ 324"/>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26307</xdr:rowOff>
    </xdr:from>
    <xdr:to>
      <xdr:col>24</xdr:col>
      <xdr:colOff>558800</xdr:colOff>
      <xdr:row>61</xdr:row>
      <xdr:rowOff>33201</xdr:rowOff>
    </xdr:to>
    <xdr:cxnSp macro="">
      <xdr:nvCxnSpPr>
        <xdr:cNvPr id="326" name="直線コネクタ 325"/>
        <xdr:cNvCxnSpPr/>
      </xdr:nvCxnSpPr>
      <xdr:spPr>
        <a:xfrm>
          <a:off x="16179800" y="1048475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140624</xdr:rowOff>
    </xdr:from>
    <xdr:ext cx="762000" cy="259045"/>
    <xdr:sp macro="" textlink="">
      <xdr:nvSpPr>
        <xdr:cNvPr id="327" name="定員管理の状況平均値テキスト"/>
        <xdr:cNvSpPr txBox="1"/>
      </xdr:nvSpPr>
      <xdr:spPr>
        <a:xfrm>
          <a:off x="17106900" y="10599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168547</xdr:rowOff>
    </xdr:from>
    <xdr:to>
      <xdr:col>24</xdr:col>
      <xdr:colOff>609600</xdr:colOff>
      <xdr:row>62</xdr:row>
      <xdr:rowOff>98697</xdr:rowOff>
    </xdr:to>
    <xdr:sp macro="" textlink="">
      <xdr:nvSpPr>
        <xdr:cNvPr id="328" name="フローチャート : 判断 327"/>
        <xdr:cNvSpPr/>
      </xdr:nvSpPr>
      <xdr:spPr>
        <a:xfrm>
          <a:off x="169672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26307</xdr:rowOff>
    </xdr:from>
    <xdr:to>
      <xdr:col>23</xdr:col>
      <xdr:colOff>406400</xdr:colOff>
      <xdr:row>61</xdr:row>
      <xdr:rowOff>33201</xdr:rowOff>
    </xdr:to>
    <xdr:cxnSp macro="">
      <xdr:nvCxnSpPr>
        <xdr:cNvPr id="329" name="直線コネクタ 328"/>
        <xdr:cNvCxnSpPr/>
      </xdr:nvCxnSpPr>
      <xdr:spPr>
        <a:xfrm flipV="1">
          <a:off x="15290800" y="1048475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147865</xdr:rowOff>
    </xdr:from>
    <xdr:to>
      <xdr:col>23</xdr:col>
      <xdr:colOff>457200</xdr:colOff>
      <xdr:row>62</xdr:row>
      <xdr:rowOff>78015</xdr:rowOff>
    </xdr:to>
    <xdr:sp macro="" textlink="">
      <xdr:nvSpPr>
        <xdr:cNvPr id="330" name="フローチャート : 判断 329"/>
        <xdr:cNvSpPr/>
      </xdr:nvSpPr>
      <xdr:spPr>
        <a:xfrm>
          <a:off x="16129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62792</xdr:rowOff>
    </xdr:from>
    <xdr:ext cx="736600" cy="259045"/>
    <xdr:sp macro="" textlink="">
      <xdr:nvSpPr>
        <xdr:cNvPr id="331" name="テキスト ボックス 330"/>
        <xdr:cNvSpPr txBox="1"/>
      </xdr:nvSpPr>
      <xdr:spPr>
        <a:xfrm>
          <a:off x="15798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33201</xdr:rowOff>
    </xdr:from>
    <xdr:to>
      <xdr:col>22</xdr:col>
      <xdr:colOff>203200</xdr:colOff>
      <xdr:row>61</xdr:row>
      <xdr:rowOff>67673</xdr:rowOff>
    </xdr:to>
    <xdr:cxnSp macro="">
      <xdr:nvCxnSpPr>
        <xdr:cNvPr id="332" name="直線コネクタ 331"/>
        <xdr:cNvCxnSpPr/>
      </xdr:nvCxnSpPr>
      <xdr:spPr>
        <a:xfrm flipV="1">
          <a:off x="14401800" y="1049165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154759</xdr:rowOff>
    </xdr:from>
    <xdr:to>
      <xdr:col>22</xdr:col>
      <xdr:colOff>254000</xdr:colOff>
      <xdr:row>62</xdr:row>
      <xdr:rowOff>84909</xdr:rowOff>
    </xdr:to>
    <xdr:sp macro="" textlink="">
      <xdr:nvSpPr>
        <xdr:cNvPr id="333" name="フローチャート : 判断 332"/>
        <xdr:cNvSpPr/>
      </xdr:nvSpPr>
      <xdr:spPr>
        <a:xfrm>
          <a:off x="15240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69686</xdr:rowOff>
    </xdr:from>
    <xdr:ext cx="762000" cy="259045"/>
    <xdr:sp macro="" textlink="">
      <xdr:nvSpPr>
        <xdr:cNvPr id="334" name="テキスト ボックス 333"/>
        <xdr:cNvSpPr txBox="1"/>
      </xdr:nvSpPr>
      <xdr:spPr>
        <a:xfrm>
          <a:off x="14909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67673</xdr:rowOff>
    </xdr:from>
    <xdr:to>
      <xdr:col>21</xdr:col>
      <xdr:colOff>0</xdr:colOff>
      <xdr:row>61</xdr:row>
      <xdr:rowOff>84909</xdr:rowOff>
    </xdr:to>
    <xdr:cxnSp macro="">
      <xdr:nvCxnSpPr>
        <xdr:cNvPr id="335" name="直線コネクタ 334"/>
        <xdr:cNvCxnSpPr/>
      </xdr:nvCxnSpPr>
      <xdr:spPr>
        <a:xfrm flipV="1">
          <a:off x="13512800" y="1052612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6" name="フローチャート : 判断 335"/>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7" name="テキスト ボックス 336"/>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41910</xdr:rowOff>
    </xdr:from>
    <xdr:to>
      <xdr:col>19</xdr:col>
      <xdr:colOff>533400</xdr:colOff>
      <xdr:row>62</xdr:row>
      <xdr:rowOff>143510</xdr:rowOff>
    </xdr:to>
    <xdr:sp macro="" textlink="">
      <xdr:nvSpPr>
        <xdr:cNvPr id="338" name="フローチャート : 判断 337"/>
        <xdr:cNvSpPr/>
      </xdr:nvSpPr>
      <xdr:spPr>
        <a:xfrm>
          <a:off x="13462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128287</xdr:rowOff>
    </xdr:from>
    <xdr:ext cx="762000" cy="259045"/>
    <xdr:sp macro="" textlink="">
      <xdr:nvSpPr>
        <xdr:cNvPr id="339" name="テキスト ボックス 338"/>
        <xdr:cNvSpPr txBox="1"/>
      </xdr:nvSpPr>
      <xdr:spPr>
        <a:xfrm>
          <a:off x="13131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153851</xdr:rowOff>
    </xdr:from>
    <xdr:to>
      <xdr:col>24</xdr:col>
      <xdr:colOff>609600</xdr:colOff>
      <xdr:row>61</xdr:row>
      <xdr:rowOff>84001</xdr:rowOff>
    </xdr:to>
    <xdr:sp macro="" textlink="">
      <xdr:nvSpPr>
        <xdr:cNvPr id="345" name="円/楕円 344"/>
        <xdr:cNvSpPr/>
      </xdr:nvSpPr>
      <xdr:spPr>
        <a:xfrm>
          <a:off x="169672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170378</xdr:rowOff>
    </xdr:from>
    <xdr:ext cx="762000" cy="259045"/>
    <xdr:sp macro="" textlink="">
      <xdr:nvSpPr>
        <xdr:cNvPr id="346" name="定員管理の状況該当値テキスト"/>
        <xdr:cNvSpPr txBox="1"/>
      </xdr:nvSpPr>
      <xdr:spPr>
        <a:xfrm>
          <a:off x="17106900" y="10285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146957</xdr:rowOff>
    </xdr:from>
    <xdr:to>
      <xdr:col>23</xdr:col>
      <xdr:colOff>457200</xdr:colOff>
      <xdr:row>61</xdr:row>
      <xdr:rowOff>77107</xdr:rowOff>
    </xdr:to>
    <xdr:sp macro="" textlink="">
      <xdr:nvSpPr>
        <xdr:cNvPr id="347" name="円/楕円 346"/>
        <xdr:cNvSpPr/>
      </xdr:nvSpPr>
      <xdr:spPr>
        <a:xfrm>
          <a:off x="16129000" y="1043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87284</xdr:rowOff>
    </xdr:from>
    <xdr:ext cx="736600" cy="259045"/>
    <xdr:sp macro="" textlink="">
      <xdr:nvSpPr>
        <xdr:cNvPr id="348" name="テキスト ボックス 347"/>
        <xdr:cNvSpPr txBox="1"/>
      </xdr:nvSpPr>
      <xdr:spPr>
        <a:xfrm>
          <a:off x="15798800" y="1020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153851</xdr:rowOff>
    </xdr:from>
    <xdr:to>
      <xdr:col>22</xdr:col>
      <xdr:colOff>254000</xdr:colOff>
      <xdr:row>61</xdr:row>
      <xdr:rowOff>84001</xdr:rowOff>
    </xdr:to>
    <xdr:sp macro="" textlink="">
      <xdr:nvSpPr>
        <xdr:cNvPr id="349" name="円/楕円 348"/>
        <xdr:cNvSpPr/>
      </xdr:nvSpPr>
      <xdr:spPr>
        <a:xfrm>
          <a:off x="15240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94178</xdr:rowOff>
    </xdr:from>
    <xdr:ext cx="762000" cy="259045"/>
    <xdr:sp macro="" textlink="">
      <xdr:nvSpPr>
        <xdr:cNvPr id="350" name="テキスト ボックス 349"/>
        <xdr:cNvSpPr txBox="1"/>
      </xdr:nvSpPr>
      <xdr:spPr>
        <a:xfrm>
          <a:off x="14909800" y="1020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16873</xdr:rowOff>
    </xdr:from>
    <xdr:to>
      <xdr:col>21</xdr:col>
      <xdr:colOff>50800</xdr:colOff>
      <xdr:row>61</xdr:row>
      <xdr:rowOff>118473</xdr:rowOff>
    </xdr:to>
    <xdr:sp macro="" textlink="">
      <xdr:nvSpPr>
        <xdr:cNvPr id="351" name="円/楕円 350"/>
        <xdr:cNvSpPr/>
      </xdr:nvSpPr>
      <xdr:spPr>
        <a:xfrm>
          <a:off x="14351000" y="1047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128650</xdr:rowOff>
    </xdr:from>
    <xdr:ext cx="762000" cy="259045"/>
    <xdr:sp macro="" textlink="">
      <xdr:nvSpPr>
        <xdr:cNvPr id="352" name="テキスト ボックス 351"/>
        <xdr:cNvSpPr txBox="1"/>
      </xdr:nvSpPr>
      <xdr:spPr>
        <a:xfrm>
          <a:off x="14020800" y="1024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34109</xdr:rowOff>
    </xdr:from>
    <xdr:to>
      <xdr:col>19</xdr:col>
      <xdr:colOff>533400</xdr:colOff>
      <xdr:row>61</xdr:row>
      <xdr:rowOff>135709</xdr:rowOff>
    </xdr:to>
    <xdr:sp macro="" textlink="">
      <xdr:nvSpPr>
        <xdr:cNvPr id="353" name="円/楕円 352"/>
        <xdr:cNvSpPr/>
      </xdr:nvSpPr>
      <xdr:spPr>
        <a:xfrm>
          <a:off x="13462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145886</xdr:rowOff>
    </xdr:from>
    <xdr:ext cx="762000" cy="259045"/>
    <xdr:sp macro="" textlink="">
      <xdr:nvSpPr>
        <xdr:cNvPr id="354" name="テキスト ボックス 353"/>
        <xdr:cNvSpPr txBox="1"/>
      </xdr:nvSpPr>
      <xdr:spPr>
        <a:xfrm>
          <a:off x="13131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前年度より１．３ポイントの改善となった。</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改善の要因として、</a:t>
          </a:r>
          <a:r>
            <a:rPr kumimoji="1" lang="ja-JP" altLang="ja-JP" sz="1300">
              <a:solidFill>
                <a:schemeClr val="dk1"/>
              </a:solidFill>
              <a:effectLst/>
              <a:latin typeface="+mn-lt"/>
              <a:ea typeface="+mn-ea"/>
              <a:cs typeface="+mn-cs"/>
            </a:rPr>
            <a:t>分母では、普通交付税が３．５億円の減、臨時財政対策債発行可能額が約１．８億円の減となったものの、標準税収入額等が約５．６億の増など、合計約１．６億円の減となった</a:t>
          </a:r>
          <a:r>
            <a:rPr kumimoji="1" lang="ja-JP" altLang="en-US" sz="1300">
              <a:solidFill>
                <a:schemeClr val="dk1"/>
              </a:solidFill>
              <a:effectLst/>
              <a:latin typeface="+mn-lt"/>
              <a:ea typeface="+mn-ea"/>
              <a:cs typeface="+mn-cs"/>
            </a:rPr>
            <a:t>ものの、</a:t>
          </a:r>
          <a:r>
            <a:rPr kumimoji="1" lang="ja-JP" altLang="en-US" sz="1300">
              <a:latin typeface="ＭＳ Ｐゴシック"/>
            </a:rPr>
            <a:t>分子で、元利償還金の額が約５．２億円減、公営企業に要する経費の財源とする地方債の償還の財源に充てたと認められる繰入金が２．２億円減など、合計約７．９億円の減となったことによります。</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150949</xdr:rowOff>
    </xdr:from>
    <xdr:to>
      <xdr:col>24</xdr:col>
      <xdr:colOff>558800</xdr:colOff>
      <xdr:row>44</xdr:row>
      <xdr:rowOff>75474</xdr:rowOff>
    </xdr:to>
    <xdr:cxnSp macro="">
      <xdr:nvCxnSpPr>
        <xdr:cNvPr id="384" name="直線コネクタ 383"/>
        <xdr:cNvCxnSpPr/>
      </xdr:nvCxnSpPr>
      <xdr:spPr>
        <a:xfrm flipV="1">
          <a:off x="17018000" y="6323149"/>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47551</xdr:rowOff>
    </xdr:from>
    <xdr:ext cx="762000" cy="259045"/>
    <xdr:sp macro="" textlink="">
      <xdr:nvSpPr>
        <xdr:cNvPr id="385" name="公債費負担の状況最小値テキスト"/>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44</xdr:row>
      <xdr:rowOff>75474</xdr:rowOff>
    </xdr:from>
    <xdr:to>
      <xdr:col>24</xdr:col>
      <xdr:colOff>647700</xdr:colOff>
      <xdr:row>44</xdr:row>
      <xdr:rowOff>75474</xdr:rowOff>
    </xdr:to>
    <xdr:cxnSp macro="">
      <xdr:nvCxnSpPr>
        <xdr:cNvPr id="386" name="直線コネクタ 385"/>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65876</xdr:rowOff>
    </xdr:from>
    <xdr:ext cx="762000" cy="259045"/>
    <xdr:sp macro="" textlink="">
      <xdr:nvSpPr>
        <xdr:cNvPr id="387" name="公債費負担の状況最大値テキスト"/>
        <xdr:cNvSpPr txBox="1"/>
      </xdr:nvSpPr>
      <xdr:spPr>
        <a:xfrm>
          <a:off x="17106900" y="606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150949</xdr:rowOff>
    </xdr:from>
    <xdr:to>
      <xdr:col>24</xdr:col>
      <xdr:colOff>647700</xdr:colOff>
      <xdr:row>36</xdr:row>
      <xdr:rowOff>150949</xdr:rowOff>
    </xdr:to>
    <xdr:cxnSp macro="">
      <xdr:nvCxnSpPr>
        <xdr:cNvPr id="388" name="直線コネクタ 387"/>
        <xdr:cNvCxnSpPr/>
      </xdr:nvCxnSpPr>
      <xdr:spPr>
        <a:xfrm>
          <a:off x="16929100" y="632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58057</xdr:rowOff>
    </xdr:from>
    <xdr:to>
      <xdr:col>24</xdr:col>
      <xdr:colOff>558800</xdr:colOff>
      <xdr:row>40</xdr:row>
      <xdr:rowOff>147683</xdr:rowOff>
    </xdr:to>
    <xdr:cxnSp macro="">
      <xdr:nvCxnSpPr>
        <xdr:cNvPr id="389" name="直線コネクタ 388"/>
        <xdr:cNvCxnSpPr/>
      </xdr:nvCxnSpPr>
      <xdr:spPr>
        <a:xfrm flipV="1">
          <a:off x="16179800" y="6916057"/>
          <a:ext cx="8382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20700</xdr:rowOff>
    </xdr:from>
    <xdr:ext cx="762000" cy="259045"/>
    <xdr:sp macro="" textlink="">
      <xdr:nvSpPr>
        <xdr:cNvPr id="390" name="公債費負担の状況平均値テキスト"/>
        <xdr:cNvSpPr txBox="1"/>
      </xdr:nvSpPr>
      <xdr:spPr>
        <a:xfrm>
          <a:off x="17106900" y="6878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48623</xdr:rowOff>
    </xdr:from>
    <xdr:to>
      <xdr:col>24</xdr:col>
      <xdr:colOff>609600</xdr:colOff>
      <xdr:row>40</xdr:row>
      <xdr:rowOff>150223</xdr:rowOff>
    </xdr:to>
    <xdr:sp macro="" textlink="">
      <xdr:nvSpPr>
        <xdr:cNvPr id="391" name="フローチャート : 判断 390"/>
        <xdr:cNvSpPr/>
      </xdr:nvSpPr>
      <xdr:spPr>
        <a:xfrm>
          <a:off x="169672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147683</xdr:rowOff>
    </xdr:from>
    <xdr:to>
      <xdr:col>23</xdr:col>
      <xdr:colOff>406400</xdr:colOff>
      <xdr:row>41</xdr:row>
      <xdr:rowOff>31387</xdr:rowOff>
    </xdr:to>
    <xdr:cxnSp macro="">
      <xdr:nvCxnSpPr>
        <xdr:cNvPr id="392" name="直線コネクタ 391"/>
        <xdr:cNvCxnSpPr/>
      </xdr:nvCxnSpPr>
      <xdr:spPr>
        <a:xfrm flipV="1">
          <a:off x="15290800" y="700568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93" name="フローチャート : 判断 392"/>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394" name="テキスト ボックス 393"/>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31387</xdr:rowOff>
    </xdr:from>
    <xdr:to>
      <xdr:col>22</xdr:col>
      <xdr:colOff>203200</xdr:colOff>
      <xdr:row>41</xdr:row>
      <xdr:rowOff>65859</xdr:rowOff>
    </xdr:to>
    <xdr:cxnSp macro="">
      <xdr:nvCxnSpPr>
        <xdr:cNvPr id="395" name="直線コネクタ 394"/>
        <xdr:cNvCxnSpPr/>
      </xdr:nvCxnSpPr>
      <xdr:spPr>
        <a:xfrm flipV="1">
          <a:off x="14401800" y="7060837"/>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131354</xdr:rowOff>
    </xdr:from>
    <xdr:to>
      <xdr:col>22</xdr:col>
      <xdr:colOff>254000</xdr:colOff>
      <xdr:row>41</xdr:row>
      <xdr:rowOff>61504</xdr:rowOff>
    </xdr:to>
    <xdr:sp macro="" textlink="">
      <xdr:nvSpPr>
        <xdr:cNvPr id="396" name="フローチャート : 判断 395"/>
        <xdr:cNvSpPr/>
      </xdr:nvSpPr>
      <xdr:spPr>
        <a:xfrm>
          <a:off x="15240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71681</xdr:rowOff>
    </xdr:from>
    <xdr:ext cx="762000" cy="259045"/>
    <xdr:sp macro="" textlink="">
      <xdr:nvSpPr>
        <xdr:cNvPr id="397" name="テキスト ボックス 396"/>
        <xdr:cNvSpPr txBox="1"/>
      </xdr:nvSpPr>
      <xdr:spPr>
        <a:xfrm>
          <a:off x="149098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65859</xdr:rowOff>
    </xdr:from>
    <xdr:to>
      <xdr:col>21</xdr:col>
      <xdr:colOff>0</xdr:colOff>
      <xdr:row>41</xdr:row>
      <xdr:rowOff>72753</xdr:rowOff>
    </xdr:to>
    <xdr:cxnSp macro="">
      <xdr:nvCxnSpPr>
        <xdr:cNvPr id="398" name="直線コネクタ 397"/>
        <xdr:cNvCxnSpPr/>
      </xdr:nvCxnSpPr>
      <xdr:spPr>
        <a:xfrm flipV="1">
          <a:off x="13512800" y="709530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152037</xdr:rowOff>
    </xdr:from>
    <xdr:to>
      <xdr:col>21</xdr:col>
      <xdr:colOff>50800</xdr:colOff>
      <xdr:row>41</xdr:row>
      <xdr:rowOff>82187</xdr:rowOff>
    </xdr:to>
    <xdr:sp macro="" textlink="">
      <xdr:nvSpPr>
        <xdr:cNvPr id="399" name="フローチャート : 判断 398"/>
        <xdr:cNvSpPr/>
      </xdr:nvSpPr>
      <xdr:spPr>
        <a:xfrm>
          <a:off x="14351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92364</xdr:rowOff>
    </xdr:from>
    <xdr:ext cx="762000" cy="259045"/>
    <xdr:sp macro="" textlink="">
      <xdr:nvSpPr>
        <xdr:cNvPr id="400" name="テキスト ボックス 399"/>
        <xdr:cNvSpPr txBox="1"/>
      </xdr:nvSpPr>
      <xdr:spPr>
        <a:xfrm>
          <a:off x="14020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28847</xdr:rowOff>
    </xdr:from>
    <xdr:to>
      <xdr:col>19</xdr:col>
      <xdr:colOff>533400</xdr:colOff>
      <xdr:row>41</xdr:row>
      <xdr:rowOff>130447</xdr:rowOff>
    </xdr:to>
    <xdr:sp macro="" textlink="">
      <xdr:nvSpPr>
        <xdr:cNvPr id="401" name="フローチャート : 判断 400"/>
        <xdr:cNvSpPr/>
      </xdr:nvSpPr>
      <xdr:spPr>
        <a:xfrm>
          <a:off x="13462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115224</xdr:rowOff>
    </xdr:from>
    <xdr:ext cx="762000" cy="259045"/>
    <xdr:sp macro="" textlink="">
      <xdr:nvSpPr>
        <xdr:cNvPr id="402" name="テキスト ボックス 401"/>
        <xdr:cNvSpPr txBox="1"/>
      </xdr:nvSpPr>
      <xdr:spPr>
        <a:xfrm>
          <a:off x="13131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408" name="円/楕円 407"/>
        <xdr:cNvSpPr/>
      </xdr:nvSpPr>
      <xdr:spPr>
        <a:xfrm>
          <a:off x="169672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23784</xdr:rowOff>
    </xdr:from>
    <xdr:ext cx="762000" cy="259045"/>
    <xdr:sp macro="" textlink="">
      <xdr:nvSpPr>
        <xdr:cNvPr id="409" name="公債費負担の状況該当値テキスト"/>
        <xdr:cNvSpPr txBox="1"/>
      </xdr:nvSpPr>
      <xdr:spPr>
        <a:xfrm>
          <a:off x="171069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96883</xdr:rowOff>
    </xdr:from>
    <xdr:to>
      <xdr:col>23</xdr:col>
      <xdr:colOff>457200</xdr:colOff>
      <xdr:row>41</xdr:row>
      <xdr:rowOff>27033</xdr:rowOff>
    </xdr:to>
    <xdr:sp macro="" textlink="">
      <xdr:nvSpPr>
        <xdr:cNvPr id="410" name="円/楕円 409"/>
        <xdr:cNvSpPr/>
      </xdr:nvSpPr>
      <xdr:spPr>
        <a:xfrm>
          <a:off x="16129000" y="695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11810</xdr:rowOff>
    </xdr:from>
    <xdr:ext cx="736600" cy="259045"/>
    <xdr:sp macro="" textlink="">
      <xdr:nvSpPr>
        <xdr:cNvPr id="411" name="テキスト ボックス 410"/>
        <xdr:cNvSpPr txBox="1"/>
      </xdr:nvSpPr>
      <xdr:spPr>
        <a:xfrm>
          <a:off x="15798800" y="7041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152037</xdr:rowOff>
    </xdr:from>
    <xdr:to>
      <xdr:col>22</xdr:col>
      <xdr:colOff>254000</xdr:colOff>
      <xdr:row>41</xdr:row>
      <xdr:rowOff>82187</xdr:rowOff>
    </xdr:to>
    <xdr:sp macro="" textlink="">
      <xdr:nvSpPr>
        <xdr:cNvPr id="412" name="円/楕円 411"/>
        <xdr:cNvSpPr/>
      </xdr:nvSpPr>
      <xdr:spPr>
        <a:xfrm>
          <a:off x="15240000" y="701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66964</xdr:rowOff>
    </xdr:from>
    <xdr:ext cx="762000" cy="259045"/>
    <xdr:sp macro="" textlink="">
      <xdr:nvSpPr>
        <xdr:cNvPr id="413" name="テキスト ボックス 412"/>
        <xdr:cNvSpPr txBox="1"/>
      </xdr:nvSpPr>
      <xdr:spPr>
        <a:xfrm>
          <a:off x="14909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15059</xdr:rowOff>
    </xdr:from>
    <xdr:to>
      <xdr:col>21</xdr:col>
      <xdr:colOff>50800</xdr:colOff>
      <xdr:row>41</xdr:row>
      <xdr:rowOff>116659</xdr:rowOff>
    </xdr:to>
    <xdr:sp macro="" textlink="">
      <xdr:nvSpPr>
        <xdr:cNvPr id="414" name="円/楕円 413"/>
        <xdr:cNvSpPr/>
      </xdr:nvSpPr>
      <xdr:spPr>
        <a:xfrm>
          <a:off x="14351000" y="704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101436</xdr:rowOff>
    </xdr:from>
    <xdr:ext cx="762000" cy="259045"/>
    <xdr:sp macro="" textlink="">
      <xdr:nvSpPr>
        <xdr:cNvPr id="415" name="テキスト ボックス 414"/>
        <xdr:cNvSpPr txBox="1"/>
      </xdr:nvSpPr>
      <xdr:spPr>
        <a:xfrm>
          <a:off x="14020800" y="713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21953</xdr:rowOff>
    </xdr:from>
    <xdr:to>
      <xdr:col>19</xdr:col>
      <xdr:colOff>533400</xdr:colOff>
      <xdr:row>41</xdr:row>
      <xdr:rowOff>123553</xdr:rowOff>
    </xdr:to>
    <xdr:sp macro="" textlink="">
      <xdr:nvSpPr>
        <xdr:cNvPr id="416" name="円/楕円 415"/>
        <xdr:cNvSpPr/>
      </xdr:nvSpPr>
      <xdr:spPr>
        <a:xfrm>
          <a:off x="13462000" y="705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133730</xdr:rowOff>
    </xdr:from>
    <xdr:ext cx="762000" cy="259045"/>
    <xdr:sp macro="" textlink="">
      <xdr:nvSpPr>
        <xdr:cNvPr id="417" name="テキスト ボックス 416"/>
        <xdr:cNvSpPr txBox="1"/>
      </xdr:nvSpPr>
      <xdr:spPr>
        <a:xfrm>
          <a:off x="13131800" y="682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9" name="テキスト ボックス 41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20" name="テキスト ボックス 41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前年度より０．７ポイントの改善となった。</a:t>
          </a:r>
          <a:endParaRPr kumimoji="1" lang="en-US" altLang="ja-JP" sz="1300">
            <a:latin typeface="ＭＳ Ｐゴシック"/>
          </a:endParaRPr>
        </a:p>
        <a:p>
          <a:r>
            <a:rPr kumimoji="1" lang="ja-JP" altLang="en-US" sz="1300">
              <a:latin typeface="ＭＳ Ｐゴシック"/>
            </a:rPr>
            <a:t>　改善の要因として、</a:t>
          </a:r>
          <a:r>
            <a:rPr kumimoji="1" lang="ja-JP" altLang="en-US" sz="1300">
              <a:solidFill>
                <a:schemeClr val="dk1"/>
              </a:solidFill>
              <a:effectLst/>
              <a:latin typeface="+mn-lt"/>
              <a:ea typeface="+mn-ea"/>
              <a:cs typeface="+mn-cs"/>
            </a:rPr>
            <a:t>分母は、標準財政規模は４２７億と前年度同額となるが、控除される算入公債費等の額が約２億円増となったため約２．２億円の減となったものの、</a:t>
          </a:r>
          <a:r>
            <a:rPr kumimoji="1" lang="ja-JP" altLang="en-US" sz="1300">
              <a:latin typeface="ＭＳ Ｐゴシック"/>
            </a:rPr>
            <a:t>分子となる将来負担額において、</a:t>
          </a:r>
          <a:r>
            <a:rPr kumimoji="1" lang="ja-JP" altLang="ja-JP" sz="1300">
              <a:solidFill>
                <a:schemeClr val="dk1"/>
              </a:solidFill>
              <a:effectLst/>
              <a:latin typeface="+mn-lt"/>
              <a:ea typeface="+mn-ea"/>
              <a:cs typeface="+mn-cs"/>
            </a:rPr>
            <a:t>退職手当負担見込額が１５億円の減、地方債の現在高が約１４</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８億円の減、公営企業等繰入見込額が１０</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４億円の減となったことによ</a:t>
          </a:r>
          <a:r>
            <a:rPr kumimoji="1" lang="ja-JP" altLang="en-US" sz="1300">
              <a:solidFill>
                <a:schemeClr val="dk1"/>
              </a:solidFill>
              <a:effectLst/>
              <a:latin typeface="+mn-lt"/>
              <a:ea typeface="+mn-ea"/>
              <a:cs typeface="+mn-cs"/>
            </a:rPr>
            <a:t>り、計４３．３億円の減となったことによる。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161472</xdr:rowOff>
    </xdr:to>
    <xdr:cxnSp macro="">
      <xdr:nvCxnSpPr>
        <xdr:cNvPr id="448" name="直線コネクタ 447"/>
        <xdr:cNvCxnSpPr/>
      </xdr:nvCxnSpPr>
      <xdr:spPr>
        <a:xfrm flipV="1">
          <a:off x="17018000" y="2313214"/>
          <a:ext cx="0" cy="162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133549</xdr:rowOff>
    </xdr:from>
    <xdr:ext cx="762000" cy="259045"/>
    <xdr:sp macro="" textlink="">
      <xdr:nvSpPr>
        <xdr:cNvPr id="449" name="将来負担の状況最小値テキスト"/>
        <xdr:cNvSpPr txBox="1"/>
      </xdr:nvSpPr>
      <xdr:spPr>
        <a:xfrm>
          <a:off x="17106900" y="390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141.0</a:t>
          </a:r>
          <a:endParaRPr kumimoji="1" lang="ja-JP" altLang="en-US" sz="1000" b="1">
            <a:latin typeface="ＭＳ Ｐゴシック"/>
          </a:endParaRPr>
        </a:p>
      </xdr:txBody>
    </xdr:sp>
    <xdr:clientData/>
  </xdr:oneCellAnchor>
  <xdr:twoCellAnchor>
    <xdr:from>
      <xdr:col>24</xdr:col>
      <xdr:colOff>469900</xdr:colOff>
      <xdr:row>22</xdr:row>
      <xdr:rowOff>161472</xdr:rowOff>
    </xdr:from>
    <xdr:to>
      <xdr:col>24</xdr:col>
      <xdr:colOff>647700</xdr:colOff>
      <xdr:row>22</xdr:row>
      <xdr:rowOff>161472</xdr:rowOff>
    </xdr:to>
    <xdr:cxnSp macro="">
      <xdr:nvCxnSpPr>
        <xdr:cNvPr id="450" name="直線コネクタ 449"/>
        <xdr:cNvCxnSpPr/>
      </xdr:nvCxnSpPr>
      <xdr:spPr>
        <a:xfrm>
          <a:off x="16929100" y="393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5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2" name="直線コネクタ 45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130750</xdr:rowOff>
    </xdr:from>
    <xdr:to>
      <xdr:col>24</xdr:col>
      <xdr:colOff>558800</xdr:colOff>
      <xdr:row>16</xdr:row>
      <xdr:rowOff>138793</xdr:rowOff>
    </xdr:to>
    <xdr:cxnSp macro="">
      <xdr:nvCxnSpPr>
        <xdr:cNvPr id="453" name="直線コネクタ 452"/>
        <xdr:cNvCxnSpPr/>
      </xdr:nvCxnSpPr>
      <xdr:spPr>
        <a:xfrm flipV="1">
          <a:off x="16179800" y="287395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53962</xdr:rowOff>
    </xdr:from>
    <xdr:ext cx="762000" cy="259045"/>
    <xdr:sp macro="" textlink="">
      <xdr:nvSpPr>
        <xdr:cNvPr id="454" name="将来負担の状況平均値テキスト"/>
        <xdr:cNvSpPr txBox="1"/>
      </xdr:nvSpPr>
      <xdr:spPr>
        <a:xfrm>
          <a:off x="17106900" y="2625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37435</xdr:rowOff>
    </xdr:from>
    <xdr:to>
      <xdr:col>24</xdr:col>
      <xdr:colOff>609600</xdr:colOff>
      <xdr:row>16</xdr:row>
      <xdr:rowOff>139035</xdr:rowOff>
    </xdr:to>
    <xdr:sp macro="" textlink="">
      <xdr:nvSpPr>
        <xdr:cNvPr id="455" name="フローチャート : 判断 454"/>
        <xdr:cNvSpPr/>
      </xdr:nvSpPr>
      <xdr:spPr>
        <a:xfrm>
          <a:off x="169672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138793</xdr:rowOff>
    </xdr:from>
    <xdr:to>
      <xdr:col>23</xdr:col>
      <xdr:colOff>406400</xdr:colOff>
      <xdr:row>17</xdr:row>
      <xdr:rowOff>136253</xdr:rowOff>
    </xdr:to>
    <xdr:cxnSp macro="">
      <xdr:nvCxnSpPr>
        <xdr:cNvPr id="456" name="直線コネクタ 455"/>
        <xdr:cNvCxnSpPr/>
      </xdr:nvCxnSpPr>
      <xdr:spPr>
        <a:xfrm flipV="1">
          <a:off x="15290800" y="2881993"/>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91440</xdr:rowOff>
    </xdr:from>
    <xdr:to>
      <xdr:col>23</xdr:col>
      <xdr:colOff>457200</xdr:colOff>
      <xdr:row>17</xdr:row>
      <xdr:rowOff>21590</xdr:rowOff>
    </xdr:to>
    <xdr:sp macro="" textlink="">
      <xdr:nvSpPr>
        <xdr:cNvPr id="457" name="フローチャート : 判断 456"/>
        <xdr:cNvSpPr/>
      </xdr:nvSpPr>
      <xdr:spPr>
        <a:xfrm>
          <a:off x="16129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6367</xdr:rowOff>
    </xdr:from>
    <xdr:ext cx="736600" cy="259045"/>
    <xdr:sp macro="" textlink="">
      <xdr:nvSpPr>
        <xdr:cNvPr id="458" name="テキスト ボックス 457"/>
        <xdr:cNvSpPr txBox="1"/>
      </xdr:nvSpPr>
      <xdr:spPr>
        <a:xfrm>
          <a:off x="15798800" y="292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136253</xdr:rowOff>
    </xdr:from>
    <xdr:to>
      <xdr:col>22</xdr:col>
      <xdr:colOff>203200</xdr:colOff>
      <xdr:row>17</xdr:row>
      <xdr:rowOff>140849</xdr:rowOff>
    </xdr:to>
    <xdr:cxnSp macro="">
      <xdr:nvCxnSpPr>
        <xdr:cNvPr id="459" name="直線コネクタ 458"/>
        <xdr:cNvCxnSpPr/>
      </xdr:nvCxnSpPr>
      <xdr:spPr>
        <a:xfrm flipV="1">
          <a:off x="14401800" y="3050903"/>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11914</xdr:rowOff>
    </xdr:from>
    <xdr:to>
      <xdr:col>22</xdr:col>
      <xdr:colOff>254000</xdr:colOff>
      <xdr:row>17</xdr:row>
      <xdr:rowOff>113514</xdr:rowOff>
    </xdr:to>
    <xdr:sp macro="" textlink="">
      <xdr:nvSpPr>
        <xdr:cNvPr id="460" name="フローチャート : 判断 459"/>
        <xdr:cNvSpPr/>
      </xdr:nvSpPr>
      <xdr:spPr>
        <a:xfrm>
          <a:off x="15240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123691</xdr:rowOff>
    </xdr:from>
    <xdr:ext cx="762000" cy="259045"/>
    <xdr:sp macro="" textlink="">
      <xdr:nvSpPr>
        <xdr:cNvPr id="461" name="テキスト ボックス 460"/>
        <xdr:cNvSpPr txBox="1"/>
      </xdr:nvSpPr>
      <xdr:spPr>
        <a:xfrm>
          <a:off x="14909800" y="269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140849</xdr:rowOff>
    </xdr:from>
    <xdr:to>
      <xdr:col>21</xdr:col>
      <xdr:colOff>0</xdr:colOff>
      <xdr:row>18</xdr:row>
      <xdr:rowOff>129117</xdr:rowOff>
    </xdr:to>
    <xdr:cxnSp macro="">
      <xdr:nvCxnSpPr>
        <xdr:cNvPr id="462" name="直線コネクタ 461"/>
        <xdr:cNvCxnSpPr/>
      </xdr:nvCxnSpPr>
      <xdr:spPr>
        <a:xfrm flipV="1">
          <a:off x="13512800" y="3055499"/>
          <a:ext cx="889000" cy="15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65919</xdr:rowOff>
    </xdr:from>
    <xdr:to>
      <xdr:col>21</xdr:col>
      <xdr:colOff>50800</xdr:colOff>
      <xdr:row>17</xdr:row>
      <xdr:rowOff>167519</xdr:rowOff>
    </xdr:to>
    <xdr:sp macro="" textlink="">
      <xdr:nvSpPr>
        <xdr:cNvPr id="463" name="フローチャート : 判断 462"/>
        <xdr:cNvSpPr/>
      </xdr:nvSpPr>
      <xdr:spPr>
        <a:xfrm>
          <a:off x="14351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6246</xdr:rowOff>
    </xdr:from>
    <xdr:ext cx="762000" cy="259045"/>
    <xdr:sp macro="" textlink="">
      <xdr:nvSpPr>
        <xdr:cNvPr id="464" name="テキスト ボックス 463"/>
        <xdr:cNvSpPr txBox="1"/>
      </xdr:nvSpPr>
      <xdr:spPr>
        <a:xfrm>
          <a:off x="14020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42696</xdr:rowOff>
    </xdr:from>
    <xdr:to>
      <xdr:col>19</xdr:col>
      <xdr:colOff>533400</xdr:colOff>
      <xdr:row>18</xdr:row>
      <xdr:rowOff>144296</xdr:rowOff>
    </xdr:to>
    <xdr:sp macro="" textlink="">
      <xdr:nvSpPr>
        <xdr:cNvPr id="465" name="フローチャート : 判断 464"/>
        <xdr:cNvSpPr/>
      </xdr:nvSpPr>
      <xdr:spPr>
        <a:xfrm>
          <a:off x="13462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154473</xdr:rowOff>
    </xdr:from>
    <xdr:ext cx="762000" cy="259045"/>
    <xdr:sp macro="" textlink="">
      <xdr:nvSpPr>
        <xdr:cNvPr id="466" name="テキスト ボックス 465"/>
        <xdr:cNvSpPr txBox="1"/>
      </xdr:nvSpPr>
      <xdr:spPr>
        <a:xfrm>
          <a:off x="13131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79950</xdr:rowOff>
    </xdr:from>
    <xdr:to>
      <xdr:col>24</xdr:col>
      <xdr:colOff>609600</xdr:colOff>
      <xdr:row>17</xdr:row>
      <xdr:rowOff>10100</xdr:rowOff>
    </xdr:to>
    <xdr:sp macro="" textlink="">
      <xdr:nvSpPr>
        <xdr:cNvPr id="472" name="円/楕円 471"/>
        <xdr:cNvSpPr/>
      </xdr:nvSpPr>
      <xdr:spPr>
        <a:xfrm>
          <a:off x="16967200" y="282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52027</xdr:rowOff>
    </xdr:from>
    <xdr:ext cx="762000" cy="259045"/>
    <xdr:sp macro="" textlink="">
      <xdr:nvSpPr>
        <xdr:cNvPr id="473" name="将来負担の状況該当値テキスト"/>
        <xdr:cNvSpPr txBox="1"/>
      </xdr:nvSpPr>
      <xdr:spPr>
        <a:xfrm>
          <a:off x="17106900" y="279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87993</xdr:rowOff>
    </xdr:from>
    <xdr:to>
      <xdr:col>23</xdr:col>
      <xdr:colOff>457200</xdr:colOff>
      <xdr:row>17</xdr:row>
      <xdr:rowOff>18143</xdr:rowOff>
    </xdr:to>
    <xdr:sp macro="" textlink="">
      <xdr:nvSpPr>
        <xdr:cNvPr id="474" name="円/楕円 473"/>
        <xdr:cNvSpPr/>
      </xdr:nvSpPr>
      <xdr:spPr>
        <a:xfrm>
          <a:off x="16129000" y="283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28320</xdr:rowOff>
    </xdr:from>
    <xdr:ext cx="736600" cy="259045"/>
    <xdr:sp macro="" textlink="">
      <xdr:nvSpPr>
        <xdr:cNvPr id="475" name="テキスト ボックス 474"/>
        <xdr:cNvSpPr txBox="1"/>
      </xdr:nvSpPr>
      <xdr:spPr>
        <a:xfrm>
          <a:off x="15798800" y="2600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85453</xdr:rowOff>
    </xdr:from>
    <xdr:to>
      <xdr:col>22</xdr:col>
      <xdr:colOff>254000</xdr:colOff>
      <xdr:row>18</xdr:row>
      <xdr:rowOff>15603</xdr:rowOff>
    </xdr:to>
    <xdr:sp macro="" textlink="">
      <xdr:nvSpPr>
        <xdr:cNvPr id="476" name="円/楕円 475"/>
        <xdr:cNvSpPr/>
      </xdr:nvSpPr>
      <xdr:spPr>
        <a:xfrm>
          <a:off x="15240000" y="300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380</xdr:rowOff>
    </xdr:from>
    <xdr:ext cx="762000" cy="259045"/>
    <xdr:sp macro="" textlink="">
      <xdr:nvSpPr>
        <xdr:cNvPr id="477" name="テキスト ボックス 476"/>
        <xdr:cNvSpPr txBox="1"/>
      </xdr:nvSpPr>
      <xdr:spPr>
        <a:xfrm>
          <a:off x="14909800" y="308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90049</xdr:rowOff>
    </xdr:from>
    <xdr:to>
      <xdr:col>21</xdr:col>
      <xdr:colOff>50800</xdr:colOff>
      <xdr:row>18</xdr:row>
      <xdr:rowOff>20199</xdr:rowOff>
    </xdr:to>
    <xdr:sp macro="" textlink="">
      <xdr:nvSpPr>
        <xdr:cNvPr id="478" name="円/楕円 477"/>
        <xdr:cNvSpPr/>
      </xdr:nvSpPr>
      <xdr:spPr>
        <a:xfrm>
          <a:off x="14351000" y="3004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4976</xdr:rowOff>
    </xdr:from>
    <xdr:ext cx="762000" cy="259045"/>
    <xdr:sp macro="" textlink="">
      <xdr:nvSpPr>
        <xdr:cNvPr id="479" name="テキスト ボックス 478"/>
        <xdr:cNvSpPr txBox="1"/>
      </xdr:nvSpPr>
      <xdr:spPr>
        <a:xfrm>
          <a:off x="14020800" y="309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78317</xdr:rowOff>
    </xdr:from>
    <xdr:to>
      <xdr:col>19</xdr:col>
      <xdr:colOff>533400</xdr:colOff>
      <xdr:row>19</xdr:row>
      <xdr:rowOff>8467</xdr:rowOff>
    </xdr:to>
    <xdr:sp macro="" textlink="">
      <xdr:nvSpPr>
        <xdr:cNvPr id="480" name="円/楕円 479"/>
        <xdr:cNvSpPr/>
      </xdr:nvSpPr>
      <xdr:spPr>
        <a:xfrm>
          <a:off x="13462000" y="316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164694</xdr:rowOff>
    </xdr:from>
    <xdr:ext cx="762000" cy="259045"/>
    <xdr:sp macro="" textlink="">
      <xdr:nvSpPr>
        <xdr:cNvPr id="481" name="テキスト ボックス 480"/>
        <xdr:cNvSpPr txBox="1"/>
      </xdr:nvSpPr>
      <xdr:spPr>
        <a:xfrm>
          <a:off x="13131800" y="325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兵庫県宝塚市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234,003
231,072
101.80
72,778,325
71,634,901
516,814
42,734,059
74,409,366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48.8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職員の減員、平均年齢の低下、給与減額措置等によるマイナス要因と、プラス改定となった人事院勧告のプラス要因により、人件費に係る経常収支比率は前年度と比べて横ばいとなっている。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今後も類似団体等の動向も踏まえ職員数、給与の適正化を図り、総人件費の抑制に努める。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78014</xdr:rowOff>
    </xdr:from>
    <xdr:to>
      <xdr:col>7</xdr:col>
      <xdr:colOff>15875</xdr:colOff>
      <xdr:row>40</xdr:row>
      <xdr:rowOff>165100</xdr:rowOff>
    </xdr:to>
    <xdr:cxnSp macro="">
      <xdr:nvCxnSpPr>
        <xdr:cNvPr id="61" name="直線コネクタ 60"/>
        <xdr:cNvCxnSpPr/>
      </xdr:nvCxnSpPr>
      <xdr:spPr>
        <a:xfrm flipV="1">
          <a:off x="4826000" y="55644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164391</xdr:rowOff>
    </xdr:from>
    <xdr:ext cx="762000" cy="259045"/>
    <xdr:sp macro="" textlink="">
      <xdr:nvSpPr>
        <xdr:cNvPr id="64"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32</xdr:row>
      <xdr:rowOff>78014</xdr:rowOff>
    </xdr:from>
    <xdr:to>
      <xdr:col>7</xdr:col>
      <xdr:colOff>104775</xdr:colOff>
      <xdr:row>32</xdr:row>
      <xdr:rowOff>78014</xdr:rowOff>
    </xdr:to>
    <xdr:cxnSp macro="">
      <xdr:nvCxnSpPr>
        <xdr:cNvPr id="65" name="直線コネクタ 64"/>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151493</xdr:rowOff>
    </xdr:from>
    <xdr:to>
      <xdr:col>7</xdr:col>
      <xdr:colOff>15875</xdr:colOff>
      <xdr:row>39</xdr:row>
      <xdr:rowOff>151493</xdr:rowOff>
    </xdr:to>
    <xdr:cxnSp macro="">
      <xdr:nvCxnSpPr>
        <xdr:cNvPr id="66" name="直線コネクタ 65"/>
        <xdr:cNvCxnSpPr/>
      </xdr:nvCxnSpPr>
      <xdr:spPr>
        <a:xfrm>
          <a:off x="3987800" y="68380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119941</xdr:rowOff>
    </xdr:from>
    <xdr:ext cx="762000" cy="259045"/>
    <xdr:sp macro="" textlink="">
      <xdr:nvSpPr>
        <xdr:cNvPr id="67" name="人件費平均値テキスト"/>
        <xdr:cNvSpPr txBox="1"/>
      </xdr:nvSpPr>
      <xdr:spPr>
        <a:xfrm>
          <a:off x="4914900" y="6120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8" name="フローチャート : 判断 67"/>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151493</xdr:rowOff>
    </xdr:from>
    <xdr:to>
      <xdr:col>5</xdr:col>
      <xdr:colOff>549275</xdr:colOff>
      <xdr:row>40</xdr:row>
      <xdr:rowOff>67128</xdr:rowOff>
    </xdr:to>
    <xdr:cxnSp macro="">
      <xdr:nvCxnSpPr>
        <xdr:cNvPr id="69" name="直線コネクタ 68"/>
        <xdr:cNvCxnSpPr/>
      </xdr:nvCxnSpPr>
      <xdr:spPr>
        <a:xfrm flipV="1">
          <a:off x="3098800" y="68380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81643</xdr:rowOff>
    </xdr:from>
    <xdr:to>
      <xdr:col>5</xdr:col>
      <xdr:colOff>600075</xdr:colOff>
      <xdr:row>37</xdr:row>
      <xdr:rowOff>11793</xdr:rowOff>
    </xdr:to>
    <xdr:sp macro="" textlink="">
      <xdr:nvSpPr>
        <xdr:cNvPr id="70" name="フローチャート : 判断 69"/>
        <xdr:cNvSpPr/>
      </xdr:nvSpPr>
      <xdr:spPr>
        <a:xfrm>
          <a:off x="3937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71" name="テキスト ボックス 70"/>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67128</xdr:rowOff>
    </xdr:from>
    <xdr:to>
      <xdr:col>4</xdr:col>
      <xdr:colOff>346075</xdr:colOff>
      <xdr:row>41</xdr:row>
      <xdr:rowOff>26307</xdr:rowOff>
    </xdr:to>
    <xdr:cxnSp macro="">
      <xdr:nvCxnSpPr>
        <xdr:cNvPr id="72" name="直線コネクタ 71"/>
        <xdr:cNvCxnSpPr/>
      </xdr:nvCxnSpPr>
      <xdr:spPr>
        <a:xfrm flipV="1">
          <a:off x="2209800" y="69251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67128</xdr:rowOff>
    </xdr:from>
    <xdr:to>
      <xdr:col>3</xdr:col>
      <xdr:colOff>142875</xdr:colOff>
      <xdr:row>41</xdr:row>
      <xdr:rowOff>26307</xdr:rowOff>
    </xdr:to>
    <xdr:cxnSp macro="">
      <xdr:nvCxnSpPr>
        <xdr:cNvPr id="75" name="直線コネクタ 74"/>
        <xdr:cNvCxnSpPr/>
      </xdr:nvCxnSpPr>
      <xdr:spPr>
        <a:xfrm>
          <a:off x="1320800" y="69251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149678</xdr:rowOff>
    </xdr:from>
    <xdr:to>
      <xdr:col>3</xdr:col>
      <xdr:colOff>193675</xdr:colOff>
      <xdr:row>38</xdr:row>
      <xdr:rowOff>79828</xdr:rowOff>
    </xdr:to>
    <xdr:sp macro="" textlink="">
      <xdr:nvSpPr>
        <xdr:cNvPr id="76" name="フローチャート : 判断 75"/>
        <xdr:cNvSpPr/>
      </xdr:nvSpPr>
      <xdr:spPr>
        <a:xfrm>
          <a:off x="2159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90005</xdr:rowOff>
    </xdr:from>
    <xdr:ext cx="762000" cy="259045"/>
    <xdr:sp macro="" textlink="">
      <xdr:nvSpPr>
        <xdr:cNvPr id="77" name="テキスト ボックス 76"/>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79120</xdr:rowOff>
    </xdr:from>
    <xdr:ext cx="762000" cy="259045"/>
    <xdr:sp macro="" textlink="">
      <xdr:nvSpPr>
        <xdr:cNvPr id="79" name="テキスト ボックス 78"/>
        <xdr:cNvSpPr txBox="1"/>
      </xdr:nvSpPr>
      <xdr:spPr>
        <a:xfrm>
          <a:off x="939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100693</xdr:rowOff>
    </xdr:from>
    <xdr:to>
      <xdr:col>7</xdr:col>
      <xdr:colOff>66675</xdr:colOff>
      <xdr:row>40</xdr:row>
      <xdr:rowOff>30843</xdr:rowOff>
    </xdr:to>
    <xdr:sp macro="" textlink="">
      <xdr:nvSpPr>
        <xdr:cNvPr id="85" name="円/楕円 84"/>
        <xdr:cNvSpPr/>
      </xdr:nvSpPr>
      <xdr:spPr>
        <a:xfrm>
          <a:off x="47752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72770</xdr:rowOff>
    </xdr:from>
    <xdr:ext cx="762000" cy="259045"/>
    <xdr:sp macro="" textlink="">
      <xdr:nvSpPr>
        <xdr:cNvPr id="86" name="人件費該当値テキスト"/>
        <xdr:cNvSpPr txBox="1"/>
      </xdr:nvSpPr>
      <xdr:spPr>
        <a:xfrm>
          <a:off x="4914900" y="675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100693</xdr:rowOff>
    </xdr:from>
    <xdr:to>
      <xdr:col>5</xdr:col>
      <xdr:colOff>600075</xdr:colOff>
      <xdr:row>40</xdr:row>
      <xdr:rowOff>30843</xdr:rowOff>
    </xdr:to>
    <xdr:sp macro="" textlink="">
      <xdr:nvSpPr>
        <xdr:cNvPr id="87" name="円/楕円 86"/>
        <xdr:cNvSpPr/>
      </xdr:nvSpPr>
      <xdr:spPr>
        <a:xfrm>
          <a:off x="3937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15620</xdr:rowOff>
    </xdr:from>
    <xdr:ext cx="736600" cy="259045"/>
    <xdr:sp macro="" textlink="">
      <xdr:nvSpPr>
        <xdr:cNvPr id="88" name="テキスト ボックス 87"/>
        <xdr:cNvSpPr txBox="1"/>
      </xdr:nvSpPr>
      <xdr:spPr>
        <a:xfrm>
          <a:off x="3606800" y="6873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16328</xdr:rowOff>
    </xdr:from>
    <xdr:to>
      <xdr:col>4</xdr:col>
      <xdr:colOff>396875</xdr:colOff>
      <xdr:row>40</xdr:row>
      <xdr:rowOff>117928</xdr:rowOff>
    </xdr:to>
    <xdr:sp macro="" textlink="">
      <xdr:nvSpPr>
        <xdr:cNvPr id="89" name="円/楕円 88"/>
        <xdr:cNvSpPr/>
      </xdr:nvSpPr>
      <xdr:spPr>
        <a:xfrm>
          <a:off x="3048000" y="687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102705</xdr:rowOff>
    </xdr:from>
    <xdr:ext cx="762000" cy="259045"/>
    <xdr:sp macro="" textlink="">
      <xdr:nvSpPr>
        <xdr:cNvPr id="90" name="テキスト ボックス 89"/>
        <xdr:cNvSpPr txBox="1"/>
      </xdr:nvSpPr>
      <xdr:spPr>
        <a:xfrm>
          <a:off x="2717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146957</xdr:rowOff>
    </xdr:from>
    <xdr:to>
      <xdr:col>3</xdr:col>
      <xdr:colOff>193675</xdr:colOff>
      <xdr:row>41</xdr:row>
      <xdr:rowOff>77107</xdr:rowOff>
    </xdr:to>
    <xdr:sp macro="" textlink="">
      <xdr:nvSpPr>
        <xdr:cNvPr id="91" name="円/楕円 90"/>
        <xdr:cNvSpPr/>
      </xdr:nvSpPr>
      <xdr:spPr>
        <a:xfrm>
          <a:off x="2159000" y="7004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61884</xdr:rowOff>
    </xdr:from>
    <xdr:ext cx="762000" cy="259045"/>
    <xdr:sp macro="" textlink="">
      <xdr:nvSpPr>
        <xdr:cNvPr id="92" name="テキスト ボックス 91"/>
        <xdr:cNvSpPr txBox="1"/>
      </xdr:nvSpPr>
      <xdr:spPr>
        <a:xfrm>
          <a:off x="1828800" y="7091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93" name="円/楕円 92"/>
        <xdr:cNvSpPr/>
      </xdr:nvSpPr>
      <xdr:spPr>
        <a:xfrm>
          <a:off x="1270000" y="687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94" name="テキスト ボックス 93"/>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各種委託、工事費等の契約確定に伴う入札差金の執行留保の徹底により、物件費に係る経常収支比率は前年度に比べ０．５ポイント低くなった。</a:t>
          </a:r>
          <a:endParaRPr kumimoji="1" lang="en-US" altLang="ja-JP" sz="1300">
            <a:latin typeface="ＭＳ Ｐゴシック"/>
          </a:endParaRPr>
        </a:p>
        <a:p>
          <a:r>
            <a:rPr kumimoji="1" lang="ja-JP" altLang="en-US" sz="1300">
              <a:latin typeface="ＭＳ Ｐゴシック"/>
            </a:rPr>
            <a:t>　今後も行財政改革の取組を通じて経常経費の削減努力を継続し、経費削減に努める。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21</xdr:row>
      <xdr:rowOff>133350</xdr:rowOff>
    </xdr:to>
    <xdr:cxnSp macro="">
      <xdr:nvCxnSpPr>
        <xdr:cNvPr id="122" name="直線コネクタ 121"/>
        <xdr:cNvCxnSpPr/>
      </xdr:nvCxnSpPr>
      <xdr:spPr>
        <a:xfrm flipV="1">
          <a:off x="16510000" y="24384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5"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6" name="直線コネクタ 125"/>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57150</xdr:rowOff>
    </xdr:from>
    <xdr:to>
      <xdr:col>24</xdr:col>
      <xdr:colOff>31750</xdr:colOff>
      <xdr:row>17</xdr:row>
      <xdr:rowOff>120650</xdr:rowOff>
    </xdr:to>
    <xdr:cxnSp macro="">
      <xdr:nvCxnSpPr>
        <xdr:cNvPr id="127" name="直線コネクタ 126"/>
        <xdr:cNvCxnSpPr/>
      </xdr:nvCxnSpPr>
      <xdr:spPr>
        <a:xfrm flipV="1">
          <a:off x="15671800" y="29718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92727</xdr:rowOff>
    </xdr:from>
    <xdr:ext cx="762000" cy="259045"/>
    <xdr:sp macro="" textlink="">
      <xdr:nvSpPr>
        <xdr:cNvPr id="128"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120650</xdr:rowOff>
    </xdr:from>
    <xdr:to>
      <xdr:col>22</xdr:col>
      <xdr:colOff>565150</xdr:colOff>
      <xdr:row>17</xdr:row>
      <xdr:rowOff>120650</xdr:rowOff>
    </xdr:to>
    <xdr:cxnSp macro="">
      <xdr:nvCxnSpPr>
        <xdr:cNvPr id="130" name="直線コネクタ 129"/>
        <xdr:cNvCxnSpPr/>
      </xdr:nvCxnSpPr>
      <xdr:spPr>
        <a:xfrm>
          <a:off x="14782800" y="3035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57150</xdr:rowOff>
    </xdr:from>
    <xdr:to>
      <xdr:col>22</xdr:col>
      <xdr:colOff>615950</xdr:colOff>
      <xdr:row>17</xdr:row>
      <xdr:rowOff>158750</xdr:rowOff>
    </xdr:to>
    <xdr:sp macro="" textlink="">
      <xdr:nvSpPr>
        <xdr:cNvPr id="131" name="フローチャート : 判断 130"/>
        <xdr:cNvSpPr/>
      </xdr:nvSpPr>
      <xdr:spPr>
        <a:xfrm>
          <a:off x="15621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168927</xdr:rowOff>
    </xdr:from>
    <xdr:ext cx="736600" cy="259045"/>
    <xdr:sp macro="" textlink="">
      <xdr:nvSpPr>
        <xdr:cNvPr id="132" name="テキスト ボックス 131"/>
        <xdr:cNvSpPr txBox="1"/>
      </xdr:nvSpPr>
      <xdr:spPr>
        <a:xfrm>
          <a:off x="15290800" y="274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44450</xdr:rowOff>
    </xdr:from>
    <xdr:to>
      <xdr:col>21</xdr:col>
      <xdr:colOff>361950</xdr:colOff>
      <xdr:row>17</xdr:row>
      <xdr:rowOff>120650</xdr:rowOff>
    </xdr:to>
    <xdr:cxnSp macro="">
      <xdr:nvCxnSpPr>
        <xdr:cNvPr id="133" name="直線コネクタ 132"/>
        <xdr:cNvCxnSpPr/>
      </xdr:nvCxnSpPr>
      <xdr:spPr>
        <a:xfrm>
          <a:off x="13893800" y="2959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165100</xdr:rowOff>
    </xdr:from>
    <xdr:to>
      <xdr:col>21</xdr:col>
      <xdr:colOff>412750</xdr:colOff>
      <xdr:row>17</xdr:row>
      <xdr:rowOff>95250</xdr:rowOff>
    </xdr:to>
    <xdr:sp macro="" textlink="">
      <xdr:nvSpPr>
        <xdr:cNvPr id="134" name="フローチャート : 判断 133"/>
        <xdr:cNvSpPr/>
      </xdr:nvSpPr>
      <xdr:spPr>
        <a:xfrm>
          <a:off x="14732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105427</xdr:rowOff>
    </xdr:from>
    <xdr:ext cx="762000" cy="259045"/>
    <xdr:sp macro="" textlink="">
      <xdr:nvSpPr>
        <xdr:cNvPr id="135" name="テキスト ボックス 134"/>
        <xdr:cNvSpPr txBox="1"/>
      </xdr:nvSpPr>
      <xdr:spPr>
        <a:xfrm>
          <a:off x="14401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19050</xdr:rowOff>
    </xdr:from>
    <xdr:to>
      <xdr:col>20</xdr:col>
      <xdr:colOff>158750</xdr:colOff>
      <xdr:row>17</xdr:row>
      <xdr:rowOff>44450</xdr:rowOff>
    </xdr:to>
    <xdr:cxnSp macro="">
      <xdr:nvCxnSpPr>
        <xdr:cNvPr id="136" name="直線コネクタ 135"/>
        <xdr:cNvCxnSpPr/>
      </xdr:nvCxnSpPr>
      <xdr:spPr>
        <a:xfrm>
          <a:off x="13004800" y="2933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127000</xdr:rowOff>
    </xdr:from>
    <xdr:to>
      <xdr:col>20</xdr:col>
      <xdr:colOff>209550</xdr:colOff>
      <xdr:row>17</xdr:row>
      <xdr:rowOff>57150</xdr:rowOff>
    </xdr:to>
    <xdr:sp macro="" textlink="">
      <xdr:nvSpPr>
        <xdr:cNvPr id="137" name="フローチャート : 判断 136"/>
        <xdr:cNvSpPr/>
      </xdr:nvSpPr>
      <xdr:spPr>
        <a:xfrm>
          <a:off x="13843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67327</xdr:rowOff>
    </xdr:from>
    <xdr:ext cx="762000" cy="259045"/>
    <xdr:sp macro="" textlink="">
      <xdr:nvSpPr>
        <xdr:cNvPr id="138" name="テキスト ボックス 137"/>
        <xdr:cNvSpPr txBox="1"/>
      </xdr:nvSpPr>
      <xdr:spPr>
        <a:xfrm>
          <a:off x="13512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6350</xdr:rowOff>
    </xdr:from>
    <xdr:to>
      <xdr:col>24</xdr:col>
      <xdr:colOff>82550</xdr:colOff>
      <xdr:row>17</xdr:row>
      <xdr:rowOff>107950</xdr:rowOff>
    </xdr:to>
    <xdr:sp macro="" textlink="">
      <xdr:nvSpPr>
        <xdr:cNvPr id="146" name="円/楕円 145"/>
        <xdr:cNvSpPr/>
      </xdr:nvSpPr>
      <xdr:spPr>
        <a:xfrm>
          <a:off x="164592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22877</xdr:rowOff>
    </xdr:from>
    <xdr:ext cx="762000" cy="259045"/>
    <xdr:sp macro="" textlink="">
      <xdr:nvSpPr>
        <xdr:cNvPr id="147" name="物件費該当値テキスト"/>
        <xdr:cNvSpPr txBox="1"/>
      </xdr:nvSpPr>
      <xdr:spPr>
        <a:xfrm>
          <a:off x="165989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69850</xdr:rowOff>
    </xdr:from>
    <xdr:to>
      <xdr:col>22</xdr:col>
      <xdr:colOff>615950</xdr:colOff>
      <xdr:row>18</xdr:row>
      <xdr:rowOff>0</xdr:rowOff>
    </xdr:to>
    <xdr:sp macro="" textlink="">
      <xdr:nvSpPr>
        <xdr:cNvPr id="148" name="円/楕円 147"/>
        <xdr:cNvSpPr/>
      </xdr:nvSpPr>
      <xdr:spPr>
        <a:xfrm>
          <a:off x="15621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156227</xdr:rowOff>
    </xdr:from>
    <xdr:ext cx="736600" cy="259045"/>
    <xdr:sp macro="" textlink="">
      <xdr:nvSpPr>
        <xdr:cNvPr id="149" name="テキスト ボックス 148"/>
        <xdr:cNvSpPr txBox="1"/>
      </xdr:nvSpPr>
      <xdr:spPr>
        <a:xfrm>
          <a:off x="15290800" y="307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69850</xdr:rowOff>
    </xdr:from>
    <xdr:to>
      <xdr:col>21</xdr:col>
      <xdr:colOff>412750</xdr:colOff>
      <xdr:row>18</xdr:row>
      <xdr:rowOff>0</xdr:rowOff>
    </xdr:to>
    <xdr:sp macro="" textlink="">
      <xdr:nvSpPr>
        <xdr:cNvPr id="150" name="円/楕円 149"/>
        <xdr:cNvSpPr/>
      </xdr:nvSpPr>
      <xdr:spPr>
        <a:xfrm>
          <a:off x="14732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156227</xdr:rowOff>
    </xdr:from>
    <xdr:ext cx="762000" cy="259045"/>
    <xdr:sp macro="" textlink="">
      <xdr:nvSpPr>
        <xdr:cNvPr id="151" name="テキスト ボックス 150"/>
        <xdr:cNvSpPr txBox="1"/>
      </xdr:nvSpPr>
      <xdr:spPr>
        <a:xfrm>
          <a:off x="14401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165100</xdr:rowOff>
    </xdr:from>
    <xdr:to>
      <xdr:col>20</xdr:col>
      <xdr:colOff>209550</xdr:colOff>
      <xdr:row>17</xdr:row>
      <xdr:rowOff>95250</xdr:rowOff>
    </xdr:to>
    <xdr:sp macro="" textlink="">
      <xdr:nvSpPr>
        <xdr:cNvPr id="152" name="円/楕円 151"/>
        <xdr:cNvSpPr/>
      </xdr:nvSpPr>
      <xdr:spPr>
        <a:xfrm>
          <a:off x="13843000" y="290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80027</xdr:rowOff>
    </xdr:from>
    <xdr:ext cx="762000" cy="259045"/>
    <xdr:sp macro="" textlink="">
      <xdr:nvSpPr>
        <xdr:cNvPr id="153" name="テキスト ボックス 152"/>
        <xdr:cNvSpPr txBox="1"/>
      </xdr:nvSpPr>
      <xdr:spPr>
        <a:xfrm>
          <a:off x="13512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139700</xdr:rowOff>
    </xdr:from>
    <xdr:to>
      <xdr:col>19</xdr:col>
      <xdr:colOff>6350</xdr:colOff>
      <xdr:row>17</xdr:row>
      <xdr:rowOff>69850</xdr:rowOff>
    </xdr:to>
    <xdr:sp macro="" textlink="">
      <xdr:nvSpPr>
        <xdr:cNvPr id="154" name="円/楕円 153"/>
        <xdr:cNvSpPr/>
      </xdr:nvSpPr>
      <xdr:spPr>
        <a:xfrm>
          <a:off x="12954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54627</xdr:rowOff>
    </xdr:from>
    <xdr:ext cx="762000" cy="259045"/>
    <xdr:sp macro="" textlink="">
      <xdr:nvSpPr>
        <xdr:cNvPr id="155" name="テキスト ボックス 154"/>
        <xdr:cNvSpPr txBox="1"/>
      </xdr:nvSpPr>
      <xdr:spPr>
        <a:xfrm>
          <a:off x="12623800" y="29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扶助費にかかる経常収支比率は前年度より０．９ポイント高くなっており、上昇傾向にある。</a:t>
          </a:r>
          <a:endParaRPr kumimoji="1" lang="en-US" altLang="ja-JP" sz="1300">
            <a:latin typeface="ＭＳ Ｐゴシック"/>
          </a:endParaRPr>
        </a:p>
        <a:p>
          <a:r>
            <a:rPr kumimoji="1" lang="ja-JP" altLang="en-US" sz="1300">
              <a:latin typeface="ＭＳ Ｐゴシック"/>
            </a:rPr>
            <a:t>　要因としては障害福祉サービス費給付費が３．８億、臨時福祉給付金が３．６億、子育て世帯臨時特例給付金が２．５億、私立保育所児童運営費が１．８億円、こども医療扶助料が１．２億円増となったためです。</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158750</xdr:rowOff>
    </xdr:from>
    <xdr:to>
      <xdr:col>7</xdr:col>
      <xdr:colOff>15875</xdr:colOff>
      <xdr:row>61</xdr:row>
      <xdr:rowOff>133350</xdr:rowOff>
    </xdr:to>
    <xdr:cxnSp macro="">
      <xdr:nvCxnSpPr>
        <xdr:cNvPr id="183" name="直線コネクタ 182"/>
        <xdr:cNvCxnSpPr/>
      </xdr:nvCxnSpPr>
      <xdr:spPr>
        <a:xfrm flipV="1">
          <a:off x="4826000" y="92456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4"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5" name="直線コネクタ 184"/>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73677</xdr:rowOff>
    </xdr:from>
    <xdr:ext cx="762000" cy="259045"/>
    <xdr:sp macro="" textlink="">
      <xdr:nvSpPr>
        <xdr:cNvPr id="186" name="扶助費最大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53</xdr:row>
      <xdr:rowOff>158750</xdr:rowOff>
    </xdr:from>
    <xdr:to>
      <xdr:col>7</xdr:col>
      <xdr:colOff>104775</xdr:colOff>
      <xdr:row>53</xdr:row>
      <xdr:rowOff>158750</xdr:rowOff>
    </xdr:to>
    <xdr:cxnSp macro="">
      <xdr:nvCxnSpPr>
        <xdr:cNvPr id="187" name="直線コネクタ 186"/>
        <xdr:cNvCxnSpPr/>
      </xdr:nvCxnSpPr>
      <xdr:spPr>
        <a:xfrm>
          <a:off x="4737100" y="924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158750</xdr:rowOff>
    </xdr:from>
    <xdr:to>
      <xdr:col>7</xdr:col>
      <xdr:colOff>15875</xdr:colOff>
      <xdr:row>58</xdr:row>
      <xdr:rowOff>101600</xdr:rowOff>
    </xdr:to>
    <xdr:cxnSp macro="">
      <xdr:nvCxnSpPr>
        <xdr:cNvPr id="188" name="直線コネクタ 187"/>
        <xdr:cNvCxnSpPr/>
      </xdr:nvCxnSpPr>
      <xdr:spPr>
        <a:xfrm>
          <a:off x="3987800" y="99314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73677</xdr:rowOff>
    </xdr:from>
    <xdr:ext cx="762000" cy="259045"/>
    <xdr:sp macro="" textlink="">
      <xdr:nvSpPr>
        <xdr:cNvPr id="189" name="扶助費平均値テキスト"/>
        <xdr:cNvSpPr txBox="1"/>
      </xdr:nvSpPr>
      <xdr:spPr>
        <a:xfrm>
          <a:off x="4914900" y="9674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190" name="フローチャート : 判断 189"/>
        <xdr:cNvSpPr/>
      </xdr:nvSpPr>
      <xdr:spPr>
        <a:xfrm>
          <a:off x="47752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19050</xdr:rowOff>
    </xdr:from>
    <xdr:to>
      <xdr:col>5</xdr:col>
      <xdr:colOff>549275</xdr:colOff>
      <xdr:row>57</xdr:row>
      <xdr:rowOff>158750</xdr:rowOff>
    </xdr:to>
    <xdr:cxnSp macro="">
      <xdr:nvCxnSpPr>
        <xdr:cNvPr id="191" name="直線コネクタ 190"/>
        <xdr:cNvCxnSpPr/>
      </xdr:nvCxnSpPr>
      <xdr:spPr>
        <a:xfrm>
          <a:off x="3098800" y="97917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130827</xdr:rowOff>
    </xdr:from>
    <xdr:ext cx="736600" cy="259045"/>
    <xdr:sp macro="" textlink="">
      <xdr:nvSpPr>
        <xdr:cNvPr id="193" name="テキスト ボックス 192"/>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165100</xdr:rowOff>
    </xdr:from>
    <xdr:to>
      <xdr:col>4</xdr:col>
      <xdr:colOff>346075</xdr:colOff>
      <xdr:row>57</xdr:row>
      <xdr:rowOff>19050</xdr:rowOff>
    </xdr:to>
    <xdr:cxnSp macro="">
      <xdr:nvCxnSpPr>
        <xdr:cNvPr id="194" name="直線コネクタ 193"/>
        <xdr:cNvCxnSpPr/>
      </xdr:nvCxnSpPr>
      <xdr:spPr>
        <a:xfrm>
          <a:off x="2209800" y="9766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165100</xdr:rowOff>
    </xdr:from>
    <xdr:to>
      <xdr:col>4</xdr:col>
      <xdr:colOff>396875</xdr:colOff>
      <xdr:row>57</xdr:row>
      <xdr:rowOff>95250</xdr:rowOff>
    </xdr:to>
    <xdr:sp macro="" textlink="">
      <xdr:nvSpPr>
        <xdr:cNvPr id="195" name="フローチャート : 判断 194"/>
        <xdr:cNvSpPr/>
      </xdr:nvSpPr>
      <xdr:spPr>
        <a:xfrm>
          <a:off x="3048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80027</xdr:rowOff>
    </xdr:from>
    <xdr:ext cx="762000" cy="259045"/>
    <xdr:sp macro="" textlink="">
      <xdr:nvSpPr>
        <xdr:cNvPr id="196" name="テキスト ボックス 195"/>
        <xdr:cNvSpPr txBox="1"/>
      </xdr:nvSpPr>
      <xdr:spPr>
        <a:xfrm>
          <a:off x="2717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114300</xdr:rowOff>
    </xdr:from>
    <xdr:to>
      <xdr:col>3</xdr:col>
      <xdr:colOff>142875</xdr:colOff>
      <xdr:row>56</xdr:row>
      <xdr:rowOff>165100</xdr:rowOff>
    </xdr:to>
    <xdr:cxnSp macro="">
      <xdr:nvCxnSpPr>
        <xdr:cNvPr id="197" name="直線コネクタ 196"/>
        <xdr:cNvCxnSpPr/>
      </xdr:nvCxnSpPr>
      <xdr:spPr>
        <a:xfrm>
          <a:off x="1320800" y="9715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88900</xdr:rowOff>
    </xdr:from>
    <xdr:to>
      <xdr:col>3</xdr:col>
      <xdr:colOff>193675</xdr:colOff>
      <xdr:row>57</xdr:row>
      <xdr:rowOff>19050</xdr:rowOff>
    </xdr:to>
    <xdr:sp macro="" textlink="">
      <xdr:nvSpPr>
        <xdr:cNvPr id="198" name="フローチャート : 判断 197"/>
        <xdr:cNvSpPr/>
      </xdr:nvSpPr>
      <xdr:spPr>
        <a:xfrm>
          <a:off x="2159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9" name="テキスト ボックス 198"/>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00" name="フローチャート : 判断 199"/>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1" name="テキスト ボックス 200"/>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50800</xdr:rowOff>
    </xdr:from>
    <xdr:to>
      <xdr:col>7</xdr:col>
      <xdr:colOff>66675</xdr:colOff>
      <xdr:row>58</xdr:row>
      <xdr:rowOff>152400</xdr:rowOff>
    </xdr:to>
    <xdr:sp macro="" textlink="">
      <xdr:nvSpPr>
        <xdr:cNvPr id="207" name="円/楕円 206"/>
        <xdr:cNvSpPr/>
      </xdr:nvSpPr>
      <xdr:spPr>
        <a:xfrm>
          <a:off x="47752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22877</xdr:rowOff>
    </xdr:from>
    <xdr:ext cx="762000" cy="259045"/>
    <xdr:sp macro="" textlink="">
      <xdr:nvSpPr>
        <xdr:cNvPr id="208" name="扶助費該当値テキスト"/>
        <xdr:cNvSpPr txBox="1"/>
      </xdr:nvSpPr>
      <xdr:spPr>
        <a:xfrm>
          <a:off x="49149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107950</xdr:rowOff>
    </xdr:from>
    <xdr:to>
      <xdr:col>5</xdr:col>
      <xdr:colOff>600075</xdr:colOff>
      <xdr:row>58</xdr:row>
      <xdr:rowOff>38100</xdr:rowOff>
    </xdr:to>
    <xdr:sp macro="" textlink="">
      <xdr:nvSpPr>
        <xdr:cNvPr id="209" name="円/楕円 208"/>
        <xdr:cNvSpPr/>
      </xdr:nvSpPr>
      <xdr:spPr>
        <a:xfrm>
          <a:off x="39370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22877</xdr:rowOff>
    </xdr:from>
    <xdr:ext cx="736600" cy="259045"/>
    <xdr:sp macro="" textlink="">
      <xdr:nvSpPr>
        <xdr:cNvPr id="210" name="テキスト ボックス 209"/>
        <xdr:cNvSpPr txBox="1"/>
      </xdr:nvSpPr>
      <xdr:spPr>
        <a:xfrm>
          <a:off x="3606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139700</xdr:rowOff>
    </xdr:from>
    <xdr:to>
      <xdr:col>4</xdr:col>
      <xdr:colOff>396875</xdr:colOff>
      <xdr:row>57</xdr:row>
      <xdr:rowOff>69850</xdr:rowOff>
    </xdr:to>
    <xdr:sp macro="" textlink="">
      <xdr:nvSpPr>
        <xdr:cNvPr id="211" name="円/楕円 210"/>
        <xdr:cNvSpPr/>
      </xdr:nvSpPr>
      <xdr:spPr>
        <a:xfrm>
          <a:off x="3048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80027</xdr:rowOff>
    </xdr:from>
    <xdr:ext cx="762000" cy="259045"/>
    <xdr:sp macro="" textlink="">
      <xdr:nvSpPr>
        <xdr:cNvPr id="212" name="テキスト ボックス 211"/>
        <xdr:cNvSpPr txBox="1"/>
      </xdr:nvSpPr>
      <xdr:spPr>
        <a:xfrm>
          <a:off x="2717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3" name="円/楕円 212"/>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4" name="テキスト ボックス 213"/>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63500</xdr:rowOff>
    </xdr:from>
    <xdr:to>
      <xdr:col>1</xdr:col>
      <xdr:colOff>676275</xdr:colOff>
      <xdr:row>56</xdr:row>
      <xdr:rowOff>165100</xdr:rowOff>
    </xdr:to>
    <xdr:sp macro="" textlink="">
      <xdr:nvSpPr>
        <xdr:cNvPr id="215" name="円/楕円 214"/>
        <xdr:cNvSpPr/>
      </xdr:nvSpPr>
      <xdr:spPr>
        <a:xfrm>
          <a:off x="1270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149877</xdr:rowOff>
    </xdr:from>
    <xdr:ext cx="762000" cy="259045"/>
    <xdr:sp macro="" textlink="">
      <xdr:nvSpPr>
        <xdr:cNvPr id="216" name="テキスト ボックス 215"/>
        <xdr:cNvSpPr txBox="1"/>
      </xdr:nvSpPr>
      <xdr:spPr>
        <a:xfrm>
          <a:off x="939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施設修繕等の維持補修費は前年度同水準であるが、国民健康保険事業費等への繰出金が増加した結果、１．３ポイント高くなった。なお、類似団体平均よりは１．７ポイント下回っている。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25400</xdr:rowOff>
    </xdr:to>
    <xdr:cxnSp macro="">
      <xdr:nvCxnSpPr>
        <xdr:cNvPr id="244" name="直線コネクタ 243"/>
        <xdr:cNvCxnSpPr/>
      </xdr:nvCxnSpPr>
      <xdr:spPr>
        <a:xfrm flipV="1">
          <a:off x="16510000" y="89789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168927</xdr:rowOff>
    </xdr:from>
    <xdr:ext cx="762000" cy="259045"/>
    <xdr:sp macro="" textlink="">
      <xdr:nvSpPr>
        <xdr:cNvPr id="245" name="その他最小値テキスト"/>
        <xdr:cNvSpPr txBox="1"/>
      </xdr:nvSpPr>
      <xdr:spPr>
        <a:xfrm>
          <a:off x="16598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25400</xdr:rowOff>
    </xdr:from>
    <xdr:to>
      <xdr:col>24</xdr:col>
      <xdr:colOff>120650</xdr:colOff>
      <xdr:row>62</xdr:row>
      <xdr:rowOff>25400</xdr:rowOff>
    </xdr:to>
    <xdr:cxnSp macro="">
      <xdr:nvCxnSpPr>
        <xdr:cNvPr id="246" name="直線コネクタ 245"/>
        <xdr:cNvCxnSpPr/>
      </xdr:nvCxnSpPr>
      <xdr:spPr>
        <a:xfrm>
          <a:off x="16421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7"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48" name="直線コネクタ 247"/>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50800</xdr:rowOff>
    </xdr:from>
    <xdr:to>
      <xdr:col>24</xdr:col>
      <xdr:colOff>31750</xdr:colOff>
      <xdr:row>55</xdr:row>
      <xdr:rowOff>44450</xdr:rowOff>
    </xdr:to>
    <xdr:cxnSp macro="">
      <xdr:nvCxnSpPr>
        <xdr:cNvPr id="249" name="直線コネクタ 248"/>
        <xdr:cNvCxnSpPr/>
      </xdr:nvCxnSpPr>
      <xdr:spPr>
        <a:xfrm>
          <a:off x="15671800" y="9309100"/>
          <a:ext cx="8382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10177</xdr:rowOff>
    </xdr:from>
    <xdr:ext cx="762000" cy="259045"/>
    <xdr:sp macro="" textlink="">
      <xdr:nvSpPr>
        <xdr:cNvPr id="250" name="その他平均値テキスト"/>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1" name="フローチャート : 判断 250"/>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50800</xdr:rowOff>
    </xdr:from>
    <xdr:to>
      <xdr:col>22</xdr:col>
      <xdr:colOff>565150</xdr:colOff>
      <xdr:row>54</xdr:row>
      <xdr:rowOff>88900</xdr:rowOff>
    </xdr:to>
    <xdr:cxnSp macro="">
      <xdr:nvCxnSpPr>
        <xdr:cNvPr id="252" name="直線コネクタ 251"/>
        <xdr:cNvCxnSpPr/>
      </xdr:nvCxnSpPr>
      <xdr:spPr>
        <a:xfrm flipV="1">
          <a:off x="14782800" y="9309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158750</xdr:rowOff>
    </xdr:from>
    <xdr:to>
      <xdr:col>22</xdr:col>
      <xdr:colOff>615950</xdr:colOff>
      <xdr:row>56</xdr:row>
      <xdr:rowOff>88900</xdr:rowOff>
    </xdr:to>
    <xdr:sp macro="" textlink="">
      <xdr:nvSpPr>
        <xdr:cNvPr id="253" name="フローチャート : 判断 252"/>
        <xdr:cNvSpPr/>
      </xdr:nvSpPr>
      <xdr:spPr>
        <a:xfrm>
          <a:off x="15621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73677</xdr:rowOff>
    </xdr:from>
    <xdr:ext cx="736600" cy="259045"/>
    <xdr:sp macro="" textlink="">
      <xdr:nvSpPr>
        <xdr:cNvPr id="254" name="テキスト ボックス 253"/>
        <xdr:cNvSpPr txBox="1"/>
      </xdr:nvSpPr>
      <xdr:spPr>
        <a:xfrm>
          <a:off x="15290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25400</xdr:rowOff>
    </xdr:from>
    <xdr:to>
      <xdr:col>21</xdr:col>
      <xdr:colOff>361950</xdr:colOff>
      <xdr:row>54</xdr:row>
      <xdr:rowOff>88900</xdr:rowOff>
    </xdr:to>
    <xdr:cxnSp macro="">
      <xdr:nvCxnSpPr>
        <xdr:cNvPr id="255" name="直線コネクタ 254"/>
        <xdr:cNvCxnSpPr/>
      </xdr:nvCxnSpPr>
      <xdr:spPr>
        <a:xfrm>
          <a:off x="13893800" y="9283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82550</xdr:rowOff>
    </xdr:from>
    <xdr:to>
      <xdr:col>20</xdr:col>
      <xdr:colOff>158750</xdr:colOff>
      <xdr:row>54</xdr:row>
      <xdr:rowOff>25400</xdr:rowOff>
    </xdr:to>
    <xdr:cxnSp macro="">
      <xdr:nvCxnSpPr>
        <xdr:cNvPr id="258" name="直線コネクタ 257"/>
        <xdr:cNvCxnSpPr/>
      </xdr:nvCxnSpPr>
      <xdr:spPr>
        <a:xfrm>
          <a:off x="13004800" y="9169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9" name="フローチャート : 判断 258"/>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35577</xdr:rowOff>
    </xdr:from>
    <xdr:ext cx="762000" cy="259045"/>
    <xdr:sp macro="" textlink="">
      <xdr:nvSpPr>
        <xdr:cNvPr id="260" name="テキスト ボックス 259"/>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61" name="フローチャート : 判断 260"/>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105427</xdr:rowOff>
    </xdr:from>
    <xdr:ext cx="762000" cy="259045"/>
    <xdr:sp macro="" textlink="">
      <xdr:nvSpPr>
        <xdr:cNvPr id="262" name="テキスト ボックス 261"/>
        <xdr:cNvSpPr txBox="1"/>
      </xdr:nvSpPr>
      <xdr:spPr>
        <a:xfrm>
          <a:off x="12623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165100</xdr:rowOff>
    </xdr:from>
    <xdr:to>
      <xdr:col>24</xdr:col>
      <xdr:colOff>82550</xdr:colOff>
      <xdr:row>55</xdr:row>
      <xdr:rowOff>95250</xdr:rowOff>
    </xdr:to>
    <xdr:sp macro="" textlink="">
      <xdr:nvSpPr>
        <xdr:cNvPr id="268" name="円/楕円 267"/>
        <xdr:cNvSpPr/>
      </xdr:nvSpPr>
      <xdr:spPr>
        <a:xfrm>
          <a:off x="164592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10177</xdr:rowOff>
    </xdr:from>
    <xdr:ext cx="762000" cy="259045"/>
    <xdr:sp macro="" textlink="">
      <xdr:nvSpPr>
        <xdr:cNvPr id="269" name="その他該当値テキスト"/>
        <xdr:cNvSpPr txBox="1"/>
      </xdr:nvSpPr>
      <xdr:spPr>
        <a:xfrm>
          <a:off x="165989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0</xdr:rowOff>
    </xdr:from>
    <xdr:to>
      <xdr:col>22</xdr:col>
      <xdr:colOff>615950</xdr:colOff>
      <xdr:row>54</xdr:row>
      <xdr:rowOff>101600</xdr:rowOff>
    </xdr:to>
    <xdr:sp macro="" textlink="">
      <xdr:nvSpPr>
        <xdr:cNvPr id="270" name="円/楕円 269"/>
        <xdr:cNvSpPr/>
      </xdr:nvSpPr>
      <xdr:spPr>
        <a:xfrm>
          <a:off x="15621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111777</xdr:rowOff>
    </xdr:from>
    <xdr:ext cx="736600" cy="259045"/>
    <xdr:sp macro="" textlink="">
      <xdr:nvSpPr>
        <xdr:cNvPr id="271" name="テキスト ボックス 270"/>
        <xdr:cNvSpPr txBox="1"/>
      </xdr:nvSpPr>
      <xdr:spPr>
        <a:xfrm>
          <a:off x="15290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38100</xdr:rowOff>
    </xdr:from>
    <xdr:to>
      <xdr:col>21</xdr:col>
      <xdr:colOff>412750</xdr:colOff>
      <xdr:row>54</xdr:row>
      <xdr:rowOff>139700</xdr:rowOff>
    </xdr:to>
    <xdr:sp macro="" textlink="">
      <xdr:nvSpPr>
        <xdr:cNvPr id="272" name="円/楕円 271"/>
        <xdr:cNvSpPr/>
      </xdr:nvSpPr>
      <xdr:spPr>
        <a:xfrm>
          <a:off x="14732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149877</xdr:rowOff>
    </xdr:from>
    <xdr:ext cx="762000" cy="259045"/>
    <xdr:sp macro="" textlink="">
      <xdr:nvSpPr>
        <xdr:cNvPr id="273" name="テキスト ボックス 272"/>
        <xdr:cNvSpPr txBox="1"/>
      </xdr:nvSpPr>
      <xdr:spPr>
        <a:xfrm>
          <a:off x="14401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146050</xdr:rowOff>
    </xdr:from>
    <xdr:to>
      <xdr:col>20</xdr:col>
      <xdr:colOff>209550</xdr:colOff>
      <xdr:row>54</xdr:row>
      <xdr:rowOff>76200</xdr:rowOff>
    </xdr:to>
    <xdr:sp macro="" textlink="">
      <xdr:nvSpPr>
        <xdr:cNvPr id="274" name="円/楕円 273"/>
        <xdr:cNvSpPr/>
      </xdr:nvSpPr>
      <xdr:spPr>
        <a:xfrm>
          <a:off x="13843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86377</xdr:rowOff>
    </xdr:from>
    <xdr:ext cx="762000" cy="259045"/>
    <xdr:sp macro="" textlink="">
      <xdr:nvSpPr>
        <xdr:cNvPr id="275" name="テキスト ボックス 274"/>
        <xdr:cNvSpPr txBox="1"/>
      </xdr:nvSpPr>
      <xdr:spPr>
        <a:xfrm>
          <a:off x="13512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31750</xdr:rowOff>
    </xdr:from>
    <xdr:to>
      <xdr:col>19</xdr:col>
      <xdr:colOff>6350</xdr:colOff>
      <xdr:row>53</xdr:row>
      <xdr:rowOff>133350</xdr:rowOff>
    </xdr:to>
    <xdr:sp macro="" textlink="">
      <xdr:nvSpPr>
        <xdr:cNvPr id="276" name="円/楕円 275"/>
        <xdr:cNvSpPr/>
      </xdr:nvSpPr>
      <xdr:spPr>
        <a:xfrm>
          <a:off x="12954000" y="911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143527</xdr:rowOff>
    </xdr:from>
    <xdr:ext cx="762000" cy="259045"/>
    <xdr:sp macro="" textlink="">
      <xdr:nvSpPr>
        <xdr:cNvPr id="277" name="テキスト ボックス 276"/>
        <xdr:cNvSpPr txBox="1"/>
      </xdr:nvSpPr>
      <xdr:spPr>
        <a:xfrm>
          <a:off x="12623800" y="888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かかる経常収支比率は、昨年度と比較すると０．６ポイント減少した。要因として、平成２５年度が市制６０周年等による観光事業にかかる補助金増等のため例外的にポイントが高かったが、平成２６年度では通年事業となったため、ほぼ平成２４年度の水準まで下がったことによる。</a:t>
          </a:r>
          <a:endParaRPr kumimoji="1" lang="en-US" altLang="ja-JP" sz="1300">
            <a:latin typeface="ＭＳ Ｐゴシック"/>
          </a:endParaRPr>
        </a:p>
        <a:p>
          <a:r>
            <a:rPr kumimoji="1" lang="ja-JP" altLang="en-US" sz="1300">
              <a:latin typeface="ＭＳ Ｐゴシック"/>
            </a:rPr>
            <a:t>　しかしながら類似団体と比較すると依然１．３ポイント高い状態であるため、行財政改革の取組を通じて補助金の見直しを検討していく。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42</xdr:row>
      <xdr:rowOff>50800</xdr:rowOff>
    </xdr:to>
    <xdr:cxnSp macro="">
      <xdr:nvCxnSpPr>
        <xdr:cNvPr id="304" name="直線コネクタ 303"/>
        <xdr:cNvCxnSpPr/>
      </xdr:nvCxnSpPr>
      <xdr:spPr>
        <a:xfrm flipV="1">
          <a:off x="16510000" y="58724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22877</xdr:rowOff>
    </xdr:from>
    <xdr:ext cx="762000" cy="259045"/>
    <xdr:sp macro="" textlink="">
      <xdr:nvSpPr>
        <xdr:cNvPr id="305" name="補助費等最小値テキスト"/>
        <xdr:cNvSpPr txBox="1"/>
      </xdr:nvSpPr>
      <xdr:spPr>
        <a:xfrm>
          <a:off x="16598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42</xdr:row>
      <xdr:rowOff>50800</xdr:rowOff>
    </xdr:from>
    <xdr:to>
      <xdr:col>24</xdr:col>
      <xdr:colOff>120650</xdr:colOff>
      <xdr:row>42</xdr:row>
      <xdr:rowOff>50800</xdr:rowOff>
    </xdr:to>
    <xdr:cxnSp macro="">
      <xdr:nvCxnSpPr>
        <xdr:cNvPr id="306" name="直線コネクタ 305"/>
        <xdr:cNvCxnSpPr/>
      </xdr:nvCxnSpPr>
      <xdr:spPr>
        <a:xfrm>
          <a:off x="16421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7"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8" name="直線コネクタ 307"/>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39370</xdr:rowOff>
    </xdr:from>
    <xdr:to>
      <xdr:col>24</xdr:col>
      <xdr:colOff>31750</xdr:colOff>
      <xdr:row>37</xdr:row>
      <xdr:rowOff>85090</xdr:rowOff>
    </xdr:to>
    <xdr:cxnSp macro="">
      <xdr:nvCxnSpPr>
        <xdr:cNvPr id="309" name="直線コネクタ 308"/>
        <xdr:cNvCxnSpPr/>
      </xdr:nvCxnSpPr>
      <xdr:spPr>
        <a:xfrm flipV="1">
          <a:off x="15671800" y="6383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77487</xdr:rowOff>
    </xdr:from>
    <xdr:ext cx="762000" cy="259045"/>
    <xdr:sp macro="" textlink="">
      <xdr:nvSpPr>
        <xdr:cNvPr id="310" name="補助費等平均値テキスト"/>
        <xdr:cNvSpPr txBox="1"/>
      </xdr:nvSpPr>
      <xdr:spPr>
        <a:xfrm>
          <a:off x="16598900" y="6078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60960</xdr:rowOff>
    </xdr:from>
    <xdr:to>
      <xdr:col>24</xdr:col>
      <xdr:colOff>82550</xdr:colOff>
      <xdr:row>36</xdr:row>
      <xdr:rowOff>162560</xdr:rowOff>
    </xdr:to>
    <xdr:sp macro="" textlink="">
      <xdr:nvSpPr>
        <xdr:cNvPr id="311" name="フローチャート : 判断 310"/>
        <xdr:cNvSpPr/>
      </xdr:nvSpPr>
      <xdr:spPr>
        <a:xfrm>
          <a:off x="16459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31750</xdr:rowOff>
    </xdr:from>
    <xdr:to>
      <xdr:col>22</xdr:col>
      <xdr:colOff>565150</xdr:colOff>
      <xdr:row>37</xdr:row>
      <xdr:rowOff>85090</xdr:rowOff>
    </xdr:to>
    <xdr:cxnSp macro="">
      <xdr:nvCxnSpPr>
        <xdr:cNvPr id="312" name="直線コネクタ 311"/>
        <xdr:cNvCxnSpPr/>
      </xdr:nvCxnSpPr>
      <xdr:spPr>
        <a:xfrm>
          <a:off x="14782800" y="63754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13" name="フローチャート : 判断 312"/>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14" name="テキスト ボックス 313"/>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165100</xdr:rowOff>
    </xdr:from>
    <xdr:to>
      <xdr:col>21</xdr:col>
      <xdr:colOff>361950</xdr:colOff>
      <xdr:row>37</xdr:row>
      <xdr:rowOff>31750</xdr:rowOff>
    </xdr:to>
    <xdr:cxnSp macro="">
      <xdr:nvCxnSpPr>
        <xdr:cNvPr id="315" name="直線コネクタ 314"/>
        <xdr:cNvCxnSpPr/>
      </xdr:nvCxnSpPr>
      <xdr:spPr>
        <a:xfrm>
          <a:off x="13893800" y="633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6" name="フローチャート : 判断 315"/>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7" name="テキスト ボックス 316"/>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165100</xdr:rowOff>
    </xdr:from>
    <xdr:to>
      <xdr:col>20</xdr:col>
      <xdr:colOff>158750</xdr:colOff>
      <xdr:row>37</xdr:row>
      <xdr:rowOff>54610</xdr:rowOff>
    </xdr:to>
    <xdr:cxnSp macro="">
      <xdr:nvCxnSpPr>
        <xdr:cNvPr id="318" name="直線コネクタ 317"/>
        <xdr:cNvCxnSpPr/>
      </xdr:nvCxnSpPr>
      <xdr:spPr>
        <a:xfrm flipV="1">
          <a:off x="13004800" y="63373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9" name="フローチャート : 判断 318"/>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20" name="テキスト ボックス 319"/>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21" name="フローチャート : 判断 320"/>
        <xdr:cNvSpPr/>
      </xdr:nvSpPr>
      <xdr:spPr>
        <a:xfrm>
          <a:off x="12954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157497</xdr:rowOff>
    </xdr:from>
    <xdr:ext cx="762000" cy="259045"/>
    <xdr:sp macro="" textlink="">
      <xdr:nvSpPr>
        <xdr:cNvPr id="322" name="テキスト ボックス 321"/>
        <xdr:cNvSpPr txBox="1"/>
      </xdr:nvSpPr>
      <xdr:spPr>
        <a:xfrm>
          <a:off x="12623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160020</xdr:rowOff>
    </xdr:from>
    <xdr:to>
      <xdr:col>24</xdr:col>
      <xdr:colOff>82550</xdr:colOff>
      <xdr:row>37</xdr:row>
      <xdr:rowOff>90170</xdr:rowOff>
    </xdr:to>
    <xdr:sp macro="" textlink="">
      <xdr:nvSpPr>
        <xdr:cNvPr id="328" name="円/楕円 327"/>
        <xdr:cNvSpPr/>
      </xdr:nvSpPr>
      <xdr:spPr>
        <a:xfrm>
          <a:off x="164592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132097</xdr:rowOff>
    </xdr:from>
    <xdr:ext cx="762000" cy="259045"/>
    <xdr:sp macro="" textlink="">
      <xdr:nvSpPr>
        <xdr:cNvPr id="329" name="補助費等該当値テキスト"/>
        <xdr:cNvSpPr txBox="1"/>
      </xdr:nvSpPr>
      <xdr:spPr>
        <a:xfrm>
          <a:off x="165989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34290</xdr:rowOff>
    </xdr:from>
    <xdr:to>
      <xdr:col>22</xdr:col>
      <xdr:colOff>615950</xdr:colOff>
      <xdr:row>37</xdr:row>
      <xdr:rowOff>135890</xdr:rowOff>
    </xdr:to>
    <xdr:sp macro="" textlink="">
      <xdr:nvSpPr>
        <xdr:cNvPr id="330" name="円/楕円 329"/>
        <xdr:cNvSpPr/>
      </xdr:nvSpPr>
      <xdr:spPr>
        <a:xfrm>
          <a:off x="15621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120667</xdr:rowOff>
    </xdr:from>
    <xdr:ext cx="736600" cy="259045"/>
    <xdr:sp macro="" textlink="">
      <xdr:nvSpPr>
        <xdr:cNvPr id="331" name="テキスト ボックス 330"/>
        <xdr:cNvSpPr txBox="1"/>
      </xdr:nvSpPr>
      <xdr:spPr>
        <a:xfrm>
          <a:off x="15290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152400</xdr:rowOff>
    </xdr:from>
    <xdr:to>
      <xdr:col>21</xdr:col>
      <xdr:colOff>412750</xdr:colOff>
      <xdr:row>37</xdr:row>
      <xdr:rowOff>82550</xdr:rowOff>
    </xdr:to>
    <xdr:sp macro="" textlink="">
      <xdr:nvSpPr>
        <xdr:cNvPr id="332" name="円/楕円 331"/>
        <xdr:cNvSpPr/>
      </xdr:nvSpPr>
      <xdr:spPr>
        <a:xfrm>
          <a:off x="14732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67327</xdr:rowOff>
    </xdr:from>
    <xdr:ext cx="762000" cy="259045"/>
    <xdr:sp macro="" textlink="">
      <xdr:nvSpPr>
        <xdr:cNvPr id="333" name="テキスト ボックス 332"/>
        <xdr:cNvSpPr txBox="1"/>
      </xdr:nvSpPr>
      <xdr:spPr>
        <a:xfrm>
          <a:off x="14401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114300</xdr:rowOff>
    </xdr:from>
    <xdr:to>
      <xdr:col>20</xdr:col>
      <xdr:colOff>209550</xdr:colOff>
      <xdr:row>37</xdr:row>
      <xdr:rowOff>44450</xdr:rowOff>
    </xdr:to>
    <xdr:sp macro="" textlink="">
      <xdr:nvSpPr>
        <xdr:cNvPr id="334" name="円/楕円 333"/>
        <xdr:cNvSpPr/>
      </xdr:nvSpPr>
      <xdr:spPr>
        <a:xfrm>
          <a:off x="13843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29227</xdr:rowOff>
    </xdr:from>
    <xdr:ext cx="762000" cy="259045"/>
    <xdr:sp macro="" textlink="">
      <xdr:nvSpPr>
        <xdr:cNvPr id="335" name="テキスト ボックス 334"/>
        <xdr:cNvSpPr txBox="1"/>
      </xdr:nvSpPr>
      <xdr:spPr>
        <a:xfrm>
          <a:off x="13512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3810</xdr:rowOff>
    </xdr:from>
    <xdr:to>
      <xdr:col>19</xdr:col>
      <xdr:colOff>6350</xdr:colOff>
      <xdr:row>37</xdr:row>
      <xdr:rowOff>105410</xdr:rowOff>
    </xdr:to>
    <xdr:sp macro="" textlink="">
      <xdr:nvSpPr>
        <xdr:cNvPr id="336" name="円/楕円 335"/>
        <xdr:cNvSpPr/>
      </xdr:nvSpPr>
      <xdr:spPr>
        <a:xfrm>
          <a:off x="12954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90187</xdr:rowOff>
    </xdr:from>
    <xdr:ext cx="762000" cy="259045"/>
    <xdr:sp macro="" textlink="">
      <xdr:nvSpPr>
        <xdr:cNvPr id="337" name="テキスト ボックス 336"/>
        <xdr:cNvSpPr txBox="1"/>
      </xdr:nvSpPr>
      <xdr:spPr>
        <a:xfrm>
          <a:off x="12623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公債費については、市債の抑制により地方債残高が減少していることや新規発行債や利率見直しのある地方債においては、昨今の借入利率の低さから改善傾向にある。</a:t>
          </a:r>
          <a:endParaRPr kumimoji="1" lang="en-US" altLang="ja-JP" sz="1300">
            <a:latin typeface="ＭＳ Ｐゴシック"/>
          </a:endParaRPr>
        </a:p>
        <a:p>
          <a:r>
            <a:rPr kumimoji="1" lang="ja-JP" altLang="en-US" sz="1300">
              <a:latin typeface="ＭＳ Ｐゴシック"/>
            </a:rPr>
            <a:t>　ただし類似団体平均より０．３ポイント高いことから、今後も引き続き新規発行債の抑制に取組、公債費の減に努める。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5842</xdr:rowOff>
    </xdr:from>
    <xdr:to>
      <xdr:col>7</xdr:col>
      <xdr:colOff>15875</xdr:colOff>
      <xdr:row>81</xdr:row>
      <xdr:rowOff>69850</xdr:rowOff>
    </xdr:to>
    <xdr:cxnSp macro="">
      <xdr:nvCxnSpPr>
        <xdr:cNvPr id="363" name="直線コネクタ 362"/>
        <xdr:cNvCxnSpPr/>
      </xdr:nvCxnSpPr>
      <xdr:spPr>
        <a:xfrm flipV="1">
          <a:off x="4826000" y="12521692"/>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4"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5" name="直線コネクタ 364"/>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92219</xdr:rowOff>
    </xdr:from>
    <xdr:ext cx="762000" cy="259045"/>
    <xdr:sp macro="" textlink="">
      <xdr:nvSpPr>
        <xdr:cNvPr id="366" name="公債費最大値テキスト"/>
        <xdr:cNvSpPr txBox="1"/>
      </xdr:nvSpPr>
      <xdr:spPr>
        <a:xfrm>
          <a:off x="4914900" y="1226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73</xdr:row>
      <xdr:rowOff>5842</xdr:rowOff>
    </xdr:from>
    <xdr:to>
      <xdr:col>7</xdr:col>
      <xdr:colOff>104775</xdr:colOff>
      <xdr:row>73</xdr:row>
      <xdr:rowOff>5842</xdr:rowOff>
    </xdr:to>
    <xdr:cxnSp macro="">
      <xdr:nvCxnSpPr>
        <xdr:cNvPr id="367" name="直線コネクタ 366"/>
        <xdr:cNvCxnSpPr/>
      </xdr:nvCxnSpPr>
      <xdr:spPr>
        <a:xfrm>
          <a:off x="4737100" y="1252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168148</xdr:rowOff>
    </xdr:from>
    <xdr:to>
      <xdr:col>7</xdr:col>
      <xdr:colOff>15875</xdr:colOff>
      <xdr:row>77</xdr:row>
      <xdr:rowOff>106426</xdr:rowOff>
    </xdr:to>
    <xdr:cxnSp macro="">
      <xdr:nvCxnSpPr>
        <xdr:cNvPr id="368" name="直線コネクタ 367"/>
        <xdr:cNvCxnSpPr/>
      </xdr:nvCxnSpPr>
      <xdr:spPr>
        <a:xfrm flipV="1">
          <a:off x="3987800" y="13198348"/>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106442</xdr:rowOff>
    </xdr:from>
    <xdr:ext cx="762000" cy="259045"/>
    <xdr:sp macro="" textlink="">
      <xdr:nvSpPr>
        <xdr:cNvPr id="369" name="公債費平均値テキスト"/>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70" name="フローチャート : 判断 369"/>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106426</xdr:rowOff>
    </xdr:from>
    <xdr:to>
      <xdr:col>5</xdr:col>
      <xdr:colOff>549275</xdr:colOff>
      <xdr:row>78</xdr:row>
      <xdr:rowOff>44704</xdr:rowOff>
    </xdr:to>
    <xdr:cxnSp macro="">
      <xdr:nvCxnSpPr>
        <xdr:cNvPr id="371" name="直線コネクタ 370"/>
        <xdr:cNvCxnSpPr/>
      </xdr:nvCxnSpPr>
      <xdr:spPr>
        <a:xfrm flipV="1">
          <a:off x="3098800" y="1330807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117348</xdr:rowOff>
    </xdr:from>
    <xdr:to>
      <xdr:col>5</xdr:col>
      <xdr:colOff>600075</xdr:colOff>
      <xdr:row>77</xdr:row>
      <xdr:rowOff>47498</xdr:rowOff>
    </xdr:to>
    <xdr:sp macro="" textlink="">
      <xdr:nvSpPr>
        <xdr:cNvPr id="372" name="フローチャート : 判断 371"/>
        <xdr:cNvSpPr/>
      </xdr:nvSpPr>
      <xdr:spPr>
        <a:xfrm>
          <a:off x="3937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57675</xdr:rowOff>
    </xdr:from>
    <xdr:ext cx="736600" cy="259045"/>
    <xdr:sp macro="" textlink="">
      <xdr:nvSpPr>
        <xdr:cNvPr id="373" name="テキスト ボックス 372"/>
        <xdr:cNvSpPr txBox="1"/>
      </xdr:nvSpPr>
      <xdr:spPr>
        <a:xfrm>
          <a:off x="3606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44704</xdr:rowOff>
    </xdr:from>
    <xdr:to>
      <xdr:col>4</xdr:col>
      <xdr:colOff>346075</xdr:colOff>
      <xdr:row>79</xdr:row>
      <xdr:rowOff>10413</xdr:rowOff>
    </xdr:to>
    <xdr:cxnSp macro="">
      <xdr:nvCxnSpPr>
        <xdr:cNvPr id="374" name="直線コネクタ 373"/>
        <xdr:cNvCxnSpPr/>
      </xdr:nvCxnSpPr>
      <xdr:spPr>
        <a:xfrm flipV="1">
          <a:off x="2209800" y="13417804"/>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135637</xdr:rowOff>
    </xdr:from>
    <xdr:to>
      <xdr:col>4</xdr:col>
      <xdr:colOff>396875</xdr:colOff>
      <xdr:row>77</xdr:row>
      <xdr:rowOff>65787</xdr:rowOff>
    </xdr:to>
    <xdr:sp macro="" textlink="">
      <xdr:nvSpPr>
        <xdr:cNvPr id="375" name="フローチャート : 判断 374"/>
        <xdr:cNvSpPr/>
      </xdr:nvSpPr>
      <xdr:spPr>
        <a:xfrm>
          <a:off x="3048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76" name="テキスト ボックス 375"/>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10413</xdr:rowOff>
    </xdr:to>
    <xdr:cxnSp macro="">
      <xdr:nvCxnSpPr>
        <xdr:cNvPr id="377" name="直線コネクタ 376"/>
        <xdr:cNvCxnSpPr/>
      </xdr:nvCxnSpPr>
      <xdr:spPr>
        <a:xfrm>
          <a:off x="1320800" y="135458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8" name="フローチャート : 判断 377"/>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9" name="テキスト ボックス 378"/>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80" name="フローチャート : 判断 379"/>
        <xdr:cNvSpPr/>
      </xdr:nvSpPr>
      <xdr:spPr>
        <a:xfrm>
          <a:off x="1270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81" name="テキスト ボックス 380"/>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87" name="円/楕円 386"/>
        <xdr:cNvSpPr/>
      </xdr:nvSpPr>
      <xdr:spPr>
        <a:xfrm>
          <a:off x="47752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89425</xdr:rowOff>
    </xdr:from>
    <xdr:ext cx="762000" cy="259045"/>
    <xdr:sp macro="" textlink="">
      <xdr:nvSpPr>
        <xdr:cNvPr id="388" name="公債費該当値テキスト"/>
        <xdr:cNvSpPr txBox="1"/>
      </xdr:nvSpPr>
      <xdr:spPr>
        <a:xfrm>
          <a:off x="4914900" y="1311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55626</xdr:rowOff>
    </xdr:from>
    <xdr:to>
      <xdr:col>5</xdr:col>
      <xdr:colOff>600075</xdr:colOff>
      <xdr:row>77</xdr:row>
      <xdr:rowOff>157226</xdr:rowOff>
    </xdr:to>
    <xdr:sp macro="" textlink="">
      <xdr:nvSpPr>
        <xdr:cNvPr id="389" name="円/楕円 388"/>
        <xdr:cNvSpPr/>
      </xdr:nvSpPr>
      <xdr:spPr>
        <a:xfrm>
          <a:off x="3937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142003</xdr:rowOff>
    </xdr:from>
    <xdr:ext cx="736600" cy="259045"/>
    <xdr:sp macro="" textlink="">
      <xdr:nvSpPr>
        <xdr:cNvPr id="390" name="テキスト ボックス 389"/>
        <xdr:cNvSpPr txBox="1"/>
      </xdr:nvSpPr>
      <xdr:spPr>
        <a:xfrm>
          <a:off x="3606800" y="13343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165354</xdr:rowOff>
    </xdr:from>
    <xdr:to>
      <xdr:col>4</xdr:col>
      <xdr:colOff>396875</xdr:colOff>
      <xdr:row>78</xdr:row>
      <xdr:rowOff>95504</xdr:rowOff>
    </xdr:to>
    <xdr:sp macro="" textlink="">
      <xdr:nvSpPr>
        <xdr:cNvPr id="391" name="円/楕円 390"/>
        <xdr:cNvSpPr/>
      </xdr:nvSpPr>
      <xdr:spPr>
        <a:xfrm>
          <a:off x="3048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80281</xdr:rowOff>
    </xdr:from>
    <xdr:ext cx="762000" cy="259045"/>
    <xdr:sp macro="" textlink="">
      <xdr:nvSpPr>
        <xdr:cNvPr id="392" name="テキスト ボックス 391"/>
        <xdr:cNvSpPr txBox="1"/>
      </xdr:nvSpPr>
      <xdr:spPr>
        <a:xfrm>
          <a:off x="2717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131063</xdr:rowOff>
    </xdr:from>
    <xdr:to>
      <xdr:col>3</xdr:col>
      <xdr:colOff>193675</xdr:colOff>
      <xdr:row>79</xdr:row>
      <xdr:rowOff>61213</xdr:rowOff>
    </xdr:to>
    <xdr:sp macro="" textlink="">
      <xdr:nvSpPr>
        <xdr:cNvPr id="393" name="円/楕円 392"/>
        <xdr:cNvSpPr/>
      </xdr:nvSpPr>
      <xdr:spPr>
        <a:xfrm>
          <a:off x="2159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45990</xdr:rowOff>
    </xdr:from>
    <xdr:ext cx="762000" cy="259045"/>
    <xdr:sp macro="" textlink="">
      <xdr:nvSpPr>
        <xdr:cNvPr id="394" name="テキスト ボックス 393"/>
        <xdr:cNvSpPr txBox="1"/>
      </xdr:nvSpPr>
      <xdr:spPr>
        <a:xfrm>
          <a:off x="1828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95" name="円/楕円 394"/>
        <xdr:cNvSpPr/>
      </xdr:nvSpPr>
      <xdr:spPr>
        <a:xfrm>
          <a:off x="1270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396" name="テキスト ボックス 395"/>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公債費以外の経常収支比率は全体で１．１ポイント高くなっている。</a:t>
          </a:r>
          <a:endParaRPr kumimoji="1" lang="en-US" altLang="ja-JP" sz="1300">
            <a:latin typeface="ＭＳ Ｐゴシック"/>
          </a:endParaRPr>
        </a:p>
        <a:p>
          <a:r>
            <a:rPr kumimoji="1" lang="ja-JP" altLang="en-US" sz="1300">
              <a:latin typeface="ＭＳ Ｐゴシック"/>
            </a:rPr>
            <a:t>要因として、</a:t>
          </a:r>
          <a:r>
            <a:rPr kumimoji="1" lang="ja-JP" altLang="ja-JP" sz="1300">
              <a:solidFill>
                <a:schemeClr val="dk1"/>
              </a:solidFill>
              <a:effectLst/>
              <a:latin typeface="+mn-lt"/>
              <a:ea typeface="+mn-ea"/>
              <a:cs typeface="+mn-cs"/>
            </a:rPr>
            <a:t>補助費で０．６ポイント</a:t>
          </a:r>
          <a:r>
            <a:rPr kumimoji="1" lang="ja-JP" altLang="en-US" sz="1300">
              <a:solidFill>
                <a:schemeClr val="dk1"/>
              </a:solidFill>
              <a:effectLst/>
              <a:latin typeface="+mn-lt"/>
              <a:ea typeface="+mn-ea"/>
              <a:cs typeface="+mn-cs"/>
            </a:rPr>
            <a:t>、</a:t>
          </a:r>
          <a:r>
            <a:rPr kumimoji="1" lang="ja-JP" altLang="en-US" sz="1300">
              <a:latin typeface="ＭＳ Ｐゴシック"/>
            </a:rPr>
            <a:t>物件費で０．５ポイントとの減となっているものの、その他で１．３ポイント、扶助費で０．９ポイントの増となったことによる。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131572</xdr:rowOff>
    </xdr:from>
    <xdr:to>
      <xdr:col>24</xdr:col>
      <xdr:colOff>31750</xdr:colOff>
      <xdr:row>80</xdr:row>
      <xdr:rowOff>94996</xdr:rowOff>
    </xdr:to>
    <xdr:cxnSp macro="">
      <xdr:nvCxnSpPr>
        <xdr:cNvPr id="422" name="直線コネクタ 421"/>
        <xdr:cNvCxnSpPr/>
      </xdr:nvCxnSpPr>
      <xdr:spPr>
        <a:xfrm flipV="1">
          <a:off x="16510000" y="12818872"/>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67073</xdr:rowOff>
    </xdr:from>
    <xdr:ext cx="762000" cy="259045"/>
    <xdr:sp macro="" textlink="">
      <xdr:nvSpPr>
        <xdr:cNvPr id="423" name="公債費以外最小値テキスト"/>
        <xdr:cNvSpPr txBox="1"/>
      </xdr:nvSpPr>
      <xdr:spPr>
        <a:xfrm>
          <a:off x="16598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23</xdr:col>
      <xdr:colOff>628650</xdr:colOff>
      <xdr:row>80</xdr:row>
      <xdr:rowOff>94996</xdr:rowOff>
    </xdr:from>
    <xdr:to>
      <xdr:col>24</xdr:col>
      <xdr:colOff>120650</xdr:colOff>
      <xdr:row>80</xdr:row>
      <xdr:rowOff>94996</xdr:rowOff>
    </xdr:to>
    <xdr:cxnSp macro="">
      <xdr:nvCxnSpPr>
        <xdr:cNvPr id="424" name="直線コネクタ 423"/>
        <xdr:cNvCxnSpPr/>
      </xdr:nvCxnSpPr>
      <xdr:spPr>
        <a:xfrm>
          <a:off x="16421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46499</xdr:rowOff>
    </xdr:from>
    <xdr:ext cx="762000" cy="259045"/>
    <xdr:sp macro="" textlink="">
      <xdr:nvSpPr>
        <xdr:cNvPr id="425" name="公債費以外最大値テキスト"/>
        <xdr:cNvSpPr txBox="1"/>
      </xdr:nvSpPr>
      <xdr:spPr>
        <a:xfrm>
          <a:off x="16598900" y="125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65.1</a:t>
          </a:r>
          <a:endParaRPr kumimoji="1" lang="ja-JP" altLang="en-US" sz="1000" b="1">
            <a:latin typeface="ＭＳ Ｐゴシック"/>
          </a:endParaRPr>
        </a:p>
      </xdr:txBody>
    </xdr:sp>
    <xdr:clientData/>
  </xdr:oneCellAnchor>
  <xdr:twoCellAnchor>
    <xdr:from>
      <xdr:col>23</xdr:col>
      <xdr:colOff>628650</xdr:colOff>
      <xdr:row>74</xdr:row>
      <xdr:rowOff>131572</xdr:rowOff>
    </xdr:from>
    <xdr:to>
      <xdr:col>24</xdr:col>
      <xdr:colOff>120650</xdr:colOff>
      <xdr:row>74</xdr:row>
      <xdr:rowOff>131572</xdr:rowOff>
    </xdr:to>
    <xdr:cxnSp macro="">
      <xdr:nvCxnSpPr>
        <xdr:cNvPr id="426" name="直線コネクタ 425"/>
        <xdr:cNvCxnSpPr/>
      </xdr:nvCxnSpPr>
      <xdr:spPr>
        <a:xfrm>
          <a:off x="16421100" y="128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78</xdr:row>
      <xdr:rowOff>108713</xdr:rowOff>
    </xdr:to>
    <xdr:cxnSp macro="">
      <xdr:nvCxnSpPr>
        <xdr:cNvPr id="427" name="直線コネクタ 426"/>
        <xdr:cNvCxnSpPr/>
      </xdr:nvCxnSpPr>
      <xdr:spPr>
        <a:xfrm>
          <a:off x="15671800" y="13431520"/>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31005</xdr:rowOff>
    </xdr:from>
    <xdr:ext cx="762000" cy="259045"/>
    <xdr:sp macro="" textlink="">
      <xdr:nvSpPr>
        <xdr:cNvPr id="428" name="公債費以外平均値テキスト"/>
        <xdr:cNvSpPr txBox="1"/>
      </xdr:nvSpPr>
      <xdr:spPr>
        <a:xfrm>
          <a:off x="16598900" y="13061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29" name="フローチャート : 判断 428"/>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26415</xdr:rowOff>
    </xdr:from>
    <xdr:to>
      <xdr:col>22</xdr:col>
      <xdr:colOff>565150</xdr:colOff>
      <xdr:row>78</xdr:row>
      <xdr:rowOff>58420</xdr:rowOff>
    </xdr:to>
    <xdr:cxnSp macro="">
      <xdr:nvCxnSpPr>
        <xdr:cNvPr id="430" name="直線コネクタ 429"/>
        <xdr:cNvCxnSpPr/>
      </xdr:nvCxnSpPr>
      <xdr:spPr>
        <a:xfrm>
          <a:off x="14782800" y="13399515"/>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131063</xdr:rowOff>
    </xdr:from>
    <xdr:to>
      <xdr:col>22</xdr:col>
      <xdr:colOff>615950</xdr:colOff>
      <xdr:row>77</xdr:row>
      <xdr:rowOff>61213</xdr:rowOff>
    </xdr:to>
    <xdr:sp macro="" textlink="">
      <xdr:nvSpPr>
        <xdr:cNvPr id="431" name="フローチャート : 判断 430"/>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71391</xdr:rowOff>
    </xdr:from>
    <xdr:ext cx="736600" cy="259045"/>
    <xdr:sp macro="" textlink="">
      <xdr:nvSpPr>
        <xdr:cNvPr id="432" name="テキスト ボックス 431"/>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170435</xdr:rowOff>
    </xdr:from>
    <xdr:to>
      <xdr:col>21</xdr:col>
      <xdr:colOff>361950</xdr:colOff>
      <xdr:row>78</xdr:row>
      <xdr:rowOff>26415</xdr:rowOff>
    </xdr:to>
    <xdr:cxnSp macro="">
      <xdr:nvCxnSpPr>
        <xdr:cNvPr id="433" name="直線コネクタ 432"/>
        <xdr:cNvCxnSpPr/>
      </xdr:nvCxnSpPr>
      <xdr:spPr>
        <a:xfrm>
          <a:off x="13893800" y="133720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4" name="フローチャート : 判断 433"/>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5" name="テキスト ボックス 434"/>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83565</xdr:rowOff>
    </xdr:from>
    <xdr:to>
      <xdr:col>20</xdr:col>
      <xdr:colOff>158750</xdr:colOff>
      <xdr:row>77</xdr:row>
      <xdr:rowOff>170435</xdr:rowOff>
    </xdr:to>
    <xdr:cxnSp macro="">
      <xdr:nvCxnSpPr>
        <xdr:cNvPr id="436" name="直線コネクタ 435"/>
        <xdr:cNvCxnSpPr/>
      </xdr:nvCxnSpPr>
      <xdr:spPr>
        <a:xfrm>
          <a:off x="13004800" y="13285215"/>
          <a:ext cx="889000" cy="8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117348</xdr:rowOff>
    </xdr:from>
    <xdr:to>
      <xdr:col>20</xdr:col>
      <xdr:colOff>209550</xdr:colOff>
      <xdr:row>77</xdr:row>
      <xdr:rowOff>47498</xdr:rowOff>
    </xdr:to>
    <xdr:sp macro="" textlink="">
      <xdr:nvSpPr>
        <xdr:cNvPr id="437" name="フローチャート : 判断 436"/>
        <xdr:cNvSpPr/>
      </xdr:nvSpPr>
      <xdr:spPr>
        <a:xfrm>
          <a:off x="13843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57675</xdr:rowOff>
    </xdr:from>
    <xdr:ext cx="762000" cy="259045"/>
    <xdr:sp macro="" textlink="">
      <xdr:nvSpPr>
        <xdr:cNvPr id="438" name="テキスト ボックス 437"/>
        <xdr:cNvSpPr txBox="1"/>
      </xdr:nvSpPr>
      <xdr:spPr>
        <a:xfrm>
          <a:off x="13512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9" name="フローチャート : 判断 438"/>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2811</xdr:rowOff>
    </xdr:from>
    <xdr:ext cx="762000" cy="259045"/>
    <xdr:sp macro="" textlink="">
      <xdr:nvSpPr>
        <xdr:cNvPr id="440" name="テキスト ボックス 439"/>
        <xdr:cNvSpPr txBox="1"/>
      </xdr:nvSpPr>
      <xdr:spPr>
        <a:xfrm>
          <a:off x="12623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57913</xdr:rowOff>
    </xdr:from>
    <xdr:to>
      <xdr:col>24</xdr:col>
      <xdr:colOff>82550</xdr:colOff>
      <xdr:row>78</xdr:row>
      <xdr:rowOff>159513</xdr:rowOff>
    </xdr:to>
    <xdr:sp macro="" textlink="">
      <xdr:nvSpPr>
        <xdr:cNvPr id="446" name="円/楕円 445"/>
        <xdr:cNvSpPr/>
      </xdr:nvSpPr>
      <xdr:spPr>
        <a:xfrm>
          <a:off x="164592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29990</xdr:rowOff>
    </xdr:from>
    <xdr:ext cx="762000" cy="259045"/>
    <xdr:sp macro="" textlink="">
      <xdr:nvSpPr>
        <xdr:cNvPr id="447" name="公債費以外該当値テキスト"/>
        <xdr:cNvSpPr txBox="1"/>
      </xdr:nvSpPr>
      <xdr:spPr>
        <a:xfrm>
          <a:off x="165989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xdr:rowOff>
    </xdr:from>
    <xdr:to>
      <xdr:col>22</xdr:col>
      <xdr:colOff>615950</xdr:colOff>
      <xdr:row>78</xdr:row>
      <xdr:rowOff>109220</xdr:rowOff>
    </xdr:to>
    <xdr:sp macro="" textlink="">
      <xdr:nvSpPr>
        <xdr:cNvPr id="448" name="円/楕円 447"/>
        <xdr:cNvSpPr/>
      </xdr:nvSpPr>
      <xdr:spPr>
        <a:xfrm>
          <a:off x="15621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93997</xdr:rowOff>
    </xdr:from>
    <xdr:ext cx="736600" cy="259045"/>
    <xdr:sp macro="" textlink="">
      <xdr:nvSpPr>
        <xdr:cNvPr id="449" name="テキスト ボックス 448"/>
        <xdr:cNvSpPr txBox="1"/>
      </xdr:nvSpPr>
      <xdr:spPr>
        <a:xfrm>
          <a:off x="15290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147065</xdr:rowOff>
    </xdr:from>
    <xdr:to>
      <xdr:col>21</xdr:col>
      <xdr:colOff>412750</xdr:colOff>
      <xdr:row>78</xdr:row>
      <xdr:rowOff>77215</xdr:rowOff>
    </xdr:to>
    <xdr:sp macro="" textlink="">
      <xdr:nvSpPr>
        <xdr:cNvPr id="450" name="円/楕円 449"/>
        <xdr:cNvSpPr/>
      </xdr:nvSpPr>
      <xdr:spPr>
        <a:xfrm>
          <a:off x="14732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51" name="テキスト ボックス 450"/>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119635</xdr:rowOff>
    </xdr:from>
    <xdr:to>
      <xdr:col>20</xdr:col>
      <xdr:colOff>209550</xdr:colOff>
      <xdr:row>78</xdr:row>
      <xdr:rowOff>49785</xdr:rowOff>
    </xdr:to>
    <xdr:sp macro="" textlink="">
      <xdr:nvSpPr>
        <xdr:cNvPr id="452" name="円/楕円 451"/>
        <xdr:cNvSpPr/>
      </xdr:nvSpPr>
      <xdr:spPr>
        <a:xfrm>
          <a:off x="13843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34562</xdr:rowOff>
    </xdr:from>
    <xdr:ext cx="762000" cy="259045"/>
    <xdr:sp macro="" textlink="">
      <xdr:nvSpPr>
        <xdr:cNvPr id="453" name="テキスト ボックス 452"/>
        <xdr:cNvSpPr txBox="1"/>
      </xdr:nvSpPr>
      <xdr:spPr>
        <a:xfrm>
          <a:off x="13512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32765</xdr:rowOff>
    </xdr:from>
    <xdr:to>
      <xdr:col>19</xdr:col>
      <xdr:colOff>6350</xdr:colOff>
      <xdr:row>77</xdr:row>
      <xdr:rowOff>134365</xdr:rowOff>
    </xdr:to>
    <xdr:sp macro="" textlink="">
      <xdr:nvSpPr>
        <xdr:cNvPr id="454" name="円/楕円 453"/>
        <xdr:cNvSpPr/>
      </xdr:nvSpPr>
      <xdr:spPr>
        <a:xfrm>
          <a:off x="12954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119142</xdr:rowOff>
    </xdr:from>
    <xdr:ext cx="762000" cy="259045"/>
    <xdr:sp macro="" textlink="">
      <xdr:nvSpPr>
        <xdr:cNvPr id="455" name="テキスト ボックス 454"/>
        <xdr:cNvSpPr txBox="1"/>
      </xdr:nvSpPr>
      <xdr:spPr>
        <a:xfrm>
          <a:off x="12623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兵庫県宝塚市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54447</xdr:rowOff>
    </xdr:from>
    <xdr:to>
      <xdr:col>4</xdr:col>
      <xdr:colOff>1117600</xdr:colOff>
      <xdr:row>19</xdr:row>
      <xdr:rowOff>139388</xdr:rowOff>
    </xdr:to>
    <xdr:cxnSp macro="">
      <xdr:nvCxnSpPr>
        <xdr:cNvPr id="47" name="直線コネクタ 46"/>
        <xdr:cNvCxnSpPr/>
      </xdr:nvCxnSpPr>
      <xdr:spPr bwMode="auto">
        <a:xfrm flipV="1">
          <a:off x="5651500" y="1988022"/>
          <a:ext cx="0" cy="1456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111465</xdr:rowOff>
    </xdr:from>
    <xdr:ext cx="762000" cy="259045"/>
    <xdr:sp macro="" textlink="">
      <xdr:nvSpPr>
        <xdr:cNvPr id="48" name="人口1人当たり決算額の推移最小値テキスト130"/>
        <xdr:cNvSpPr txBox="1"/>
      </xdr:nvSpPr>
      <xdr:spPr>
        <a:xfrm>
          <a:off x="5740400" y="341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45,079</a:t>
          </a:r>
          <a:endParaRPr kumimoji="1" lang="ja-JP" altLang="en-US" sz="1000" b="1">
            <a:latin typeface="ＭＳ Ｐゴシック"/>
          </a:endParaRPr>
        </a:p>
      </xdr:txBody>
    </xdr:sp>
    <xdr:clientData/>
  </xdr:oneCellAnchor>
  <xdr:twoCellAnchor>
    <xdr:from>
      <xdr:col>4</xdr:col>
      <xdr:colOff>1028700</xdr:colOff>
      <xdr:row>19</xdr:row>
      <xdr:rowOff>139388</xdr:rowOff>
    </xdr:from>
    <xdr:to>
      <xdr:col>5</xdr:col>
      <xdr:colOff>73025</xdr:colOff>
      <xdr:row>19</xdr:row>
      <xdr:rowOff>139388</xdr:rowOff>
    </xdr:to>
    <xdr:cxnSp macro="">
      <xdr:nvCxnSpPr>
        <xdr:cNvPr id="49" name="直線コネクタ 48"/>
        <xdr:cNvCxnSpPr/>
      </xdr:nvCxnSpPr>
      <xdr:spPr bwMode="auto">
        <a:xfrm>
          <a:off x="5562600" y="34445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140824</xdr:rowOff>
    </xdr:from>
    <xdr:ext cx="762000" cy="259045"/>
    <xdr:sp macro="" textlink="">
      <xdr:nvSpPr>
        <xdr:cNvPr id="50" name="人口1人当たり決算額の推移最大値テキスト130"/>
        <xdr:cNvSpPr txBox="1"/>
      </xdr:nvSpPr>
      <xdr:spPr>
        <a:xfrm>
          <a:off x="5740400" y="173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89,680</a:t>
          </a:r>
          <a:endParaRPr kumimoji="1" lang="ja-JP" altLang="en-US" sz="1000" b="1">
            <a:latin typeface="ＭＳ Ｐゴシック"/>
          </a:endParaRPr>
        </a:p>
      </xdr:txBody>
    </xdr:sp>
    <xdr:clientData/>
  </xdr:oneCellAnchor>
  <xdr:twoCellAnchor>
    <xdr:from>
      <xdr:col>4</xdr:col>
      <xdr:colOff>1028700</xdr:colOff>
      <xdr:row>11</xdr:row>
      <xdr:rowOff>54447</xdr:rowOff>
    </xdr:from>
    <xdr:to>
      <xdr:col>5</xdr:col>
      <xdr:colOff>73025</xdr:colOff>
      <xdr:row>11</xdr:row>
      <xdr:rowOff>54447</xdr:rowOff>
    </xdr:to>
    <xdr:cxnSp macro="">
      <xdr:nvCxnSpPr>
        <xdr:cNvPr id="51" name="直線コネクタ 50"/>
        <xdr:cNvCxnSpPr/>
      </xdr:nvCxnSpPr>
      <xdr:spPr bwMode="auto">
        <a:xfrm>
          <a:off x="5562600" y="19880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118063</xdr:rowOff>
    </xdr:from>
    <xdr:to>
      <xdr:col>4</xdr:col>
      <xdr:colOff>1117600</xdr:colOff>
      <xdr:row>15</xdr:row>
      <xdr:rowOff>136873</xdr:rowOff>
    </xdr:to>
    <xdr:cxnSp macro="">
      <xdr:nvCxnSpPr>
        <xdr:cNvPr id="52" name="直線コネクタ 51"/>
        <xdr:cNvCxnSpPr/>
      </xdr:nvCxnSpPr>
      <xdr:spPr bwMode="auto">
        <a:xfrm flipV="1">
          <a:off x="5003800" y="2737438"/>
          <a:ext cx="647700" cy="188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53840</xdr:rowOff>
    </xdr:from>
    <xdr:ext cx="762000" cy="259045"/>
    <xdr:sp macro="" textlink="">
      <xdr:nvSpPr>
        <xdr:cNvPr id="53" name="人口1人当たり決算額の推移平均値テキスト130"/>
        <xdr:cNvSpPr txBox="1"/>
      </xdr:nvSpPr>
      <xdr:spPr>
        <a:xfrm>
          <a:off x="5740400" y="2844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81763</xdr:rowOff>
    </xdr:from>
    <xdr:to>
      <xdr:col>5</xdr:col>
      <xdr:colOff>34925</xdr:colOff>
      <xdr:row>17</xdr:row>
      <xdr:rowOff>11913</xdr:rowOff>
    </xdr:to>
    <xdr:sp macro="" textlink="">
      <xdr:nvSpPr>
        <xdr:cNvPr id="54" name="フローチャート : 判断 53"/>
        <xdr:cNvSpPr/>
      </xdr:nvSpPr>
      <xdr:spPr bwMode="auto">
        <a:xfrm>
          <a:off x="56007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95987</xdr:rowOff>
    </xdr:from>
    <xdr:to>
      <xdr:col>4</xdr:col>
      <xdr:colOff>469900</xdr:colOff>
      <xdr:row>15</xdr:row>
      <xdr:rowOff>136873</xdr:rowOff>
    </xdr:to>
    <xdr:cxnSp macro="">
      <xdr:nvCxnSpPr>
        <xdr:cNvPr id="55" name="直線コネクタ 54"/>
        <xdr:cNvCxnSpPr/>
      </xdr:nvCxnSpPr>
      <xdr:spPr bwMode="auto">
        <a:xfrm>
          <a:off x="4305300" y="2715362"/>
          <a:ext cx="698500" cy="40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140088</xdr:rowOff>
    </xdr:from>
    <xdr:to>
      <xdr:col>4</xdr:col>
      <xdr:colOff>520700</xdr:colOff>
      <xdr:row>17</xdr:row>
      <xdr:rowOff>70238</xdr:rowOff>
    </xdr:to>
    <xdr:sp macro="" textlink="">
      <xdr:nvSpPr>
        <xdr:cNvPr id="56" name="フローチャート : 判断 55"/>
        <xdr:cNvSpPr/>
      </xdr:nvSpPr>
      <xdr:spPr bwMode="auto">
        <a:xfrm>
          <a:off x="49530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55015</xdr:rowOff>
    </xdr:from>
    <xdr:ext cx="736600" cy="259045"/>
    <xdr:sp macro="" textlink="">
      <xdr:nvSpPr>
        <xdr:cNvPr id="57" name="テキスト ボックス 56"/>
        <xdr:cNvSpPr txBox="1"/>
      </xdr:nvSpPr>
      <xdr:spPr>
        <a:xfrm>
          <a:off x="4622800" y="3017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22149</xdr:rowOff>
    </xdr:from>
    <xdr:to>
      <xdr:col>3</xdr:col>
      <xdr:colOff>904875</xdr:colOff>
      <xdr:row>15</xdr:row>
      <xdr:rowOff>95987</xdr:rowOff>
    </xdr:to>
    <xdr:cxnSp macro="">
      <xdr:nvCxnSpPr>
        <xdr:cNvPr id="58" name="直線コネクタ 57"/>
        <xdr:cNvCxnSpPr/>
      </xdr:nvCxnSpPr>
      <xdr:spPr bwMode="auto">
        <a:xfrm>
          <a:off x="3606800" y="2641524"/>
          <a:ext cx="698500" cy="738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92213</xdr:rowOff>
    </xdr:from>
    <xdr:to>
      <xdr:col>3</xdr:col>
      <xdr:colOff>955675</xdr:colOff>
      <xdr:row>17</xdr:row>
      <xdr:rowOff>22363</xdr:rowOff>
    </xdr:to>
    <xdr:sp macro="" textlink="">
      <xdr:nvSpPr>
        <xdr:cNvPr id="59" name="フローチャート : 判断 58"/>
        <xdr:cNvSpPr/>
      </xdr:nvSpPr>
      <xdr:spPr bwMode="auto">
        <a:xfrm>
          <a:off x="42545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7140</xdr:rowOff>
    </xdr:from>
    <xdr:ext cx="762000" cy="259045"/>
    <xdr:sp macro="" textlink="">
      <xdr:nvSpPr>
        <xdr:cNvPr id="60" name="テキスト ボックス 59"/>
        <xdr:cNvSpPr txBox="1"/>
      </xdr:nvSpPr>
      <xdr:spPr>
        <a:xfrm>
          <a:off x="3924300" y="296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22149</xdr:rowOff>
    </xdr:from>
    <xdr:to>
      <xdr:col>3</xdr:col>
      <xdr:colOff>206375</xdr:colOff>
      <xdr:row>15</xdr:row>
      <xdr:rowOff>41155</xdr:rowOff>
    </xdr:to>
    <xdr:cxnSp macro="">
      <xdr:nvCxnSpPr>
        <xdr:cNvPr id="61" name="直線コネクタ 60"/>
        <xdr:cNvCxnSpPr/>
      </xdr:nvCxnSpPr>
      <xdr:spPr bwMode="auto">
        <a:xfrm flipV="1">
          <a:off x="2908300" y="2641524"/>
          <a:ext cx="698500" cy="19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15566</xdr:rowOff>
    </xdr:from>
    <xdr:to>
      <xdr:col>3</xdr:col>
      <xdr:colOff>257175</xdr:colOff>
      <xdr:row>16</xdr:row>
      <xdr:rowOff>117166</xdr:rowOff>
    </xdr:to>
    <xdr:sp macro="" textlink="">
      <xdr:nvSpPr>
        <xdr:cNvPr id="62" name="フローチャート : 判断 61"/>
        <xdr:cNvSpPr/>
      </xdr:nvSpPr>
      <xdr:spPr bwMode="auto">
        <a:xfrm>
          <a:off x="35560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101943</xdr:rowOff>
    </xdr:from>
    <xdr:ext cx="762000" cy="259045"/>
    <xdr:sp macro="" textlink="">
      <xdr:nvSpPr>
        <xdr:cNvPr id="63" name="テキスト ボックス 62"/>
        <xdr:cNvSpPr txBox="1"/>
      </xdr:nvSpPr>
      <xdr:spPr>
        <a:xfrm>
          <a:off x="32258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171406</xdr:rowOff>
    </xdr:from>
    <xdr:to>
      <xdr:col>2</xdr:col>
      <xdr:colOff>692150</xdr:colOff>
      <xdr:row>16</xdr:row>
      <xdr:rowOff>101556</xdr:rowOff>
    </xdr:to>
    <xdr:sp macro="" textlink="">
      <xdr:nvSpPr>
        <xdr:cNvPr id="64" name="フローチャート : 判断 63"/>
        <xdr:cNvSpPr/>
      </xdr:nvSpPr>
      <xdr:spPr bwMode="auto">
        <a:xfrm>
          <a:off x="28575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86333</xdr:rowOff>
    </xdr:from>
    <xdr:ext cx="762000" cy="259045"/>
    <xdr:sp macro="" textlink="">
      <xdr:nvSpPr>
        <xdr:cNvPr id="65" name="テキスト ボックス 64"/>
        <xdr:cNvSpPr txBox="1"/>
      </xdr:nvSpPr>
      <xdr:spPr>
        <a:xfrm>
          <a:off x="25273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67263</xdr:rowOff>
    </xdr:from>
    <xdr:to>
      <xdr:col>5</xdr:col>
      <xdr:colOff>34925</xdr:colOff>
      <xdr:row>15</xdr:row>
      <xdr:rowOff>168863</xdr:rowOff>
    </xdr:to>
    <xdr:sp macro="" textlink="">
      <xdr:nvSpPr>
        <xdr:cNvPr id="71" name="円/楕円 70"/>
        <xdr:cNvSpPr/>
      </xdr:nvSpPr>
      <xdr:spPr bwMode="auto">
        <a:xfrm>
          <a:off x="5600700" y="2686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83790</xdr:rowOff>
    </xdr:from>
    <xdr:ext cx="762000" cy="259045"/>
    <xdr:sp macro="" textlink="">
      <xdr:nvSpPr>
        <xdr:cNvPr id="72" name="人口1人当たり決算額の推移該当値テキスト130"/>
        <xdr:cNvSpPr txBox="1"/>
      </xdr:nvSpPr>
      <xdr:spPr>
        <a:xfrm>
          <a:off x="5740400" y="25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66,732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86073</xdr:rowOff>
    </xdr:from>
    <xdr:to>
      <xdr:col>4</xdr:col>
      <xdr:colOff>520700</xdr:colOff>
      <xdr:row>16</xdr:row>
      <xdr:rowOff>16223</xdr:rowOff>
    </xdr:to>
    <xdr:sp macro="" textlink="">
      <xdr:nvSpPr>
        <xdr:cNvPr id="73" name="円/楕円 72"/>
        <xdr:cNvSpPr/>
      </xdr:nvSpPr>
      <xdr:spPr bwMode="auto">
        <a:xfrm>
          <a:off x="4953000" y="2705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26400</xdr:rowOff>
    </xdr:from>
    <xdr:ext cx="736600" cy="259045"/>
    <xdr:sp macro="" textlink="">
      <xdr:nvSpPr>
        <xdr:cNvPr id="74" name="テキスト ボックス 73"/>
        <xdr:cNvSpPr txBox="1"/>
      </xdr:nvSpPr>
      <xdr:spPr>
        <a:xfrm>
          <a:off x="4622800" y="247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66,156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45187</xdr:rowOff>
    </xdr:from>
    <xdr:to>
      <xdr:col>3</xdr:col>
      <xdr:colOff>955675</xdr:colOff>
      <xdr:row>15</xdr:row>
      <xdr:rowOff>146787</xdr:rowOff>
    </xdr:to>
    <xdr:sp macro="" textlink="">
      <xdr:nvSpPr>
        <xdr:cNvPr id="75" name="円/楕円 74"/>
        <xdr:cNvSpPr/>
      </xdr:nvSpPr>
      <xdr:spPr bwMode="auto">
        <a:xfrm>
          <a:off x="4254500" y="2664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156964</xdr:rowOff>
    </xdr:from>
    <xdr:ext cx="762000" cy="259045"/>
    <xdr:sp macro="" textlink="">
      <xdr:nvSpPr>
        <xdr:cNvPr id="76" name="テキスト ボックス 75"/>
        <xdr:cNvSpPr txBox="1"/>
      </xdr:nvSpPr>
      <xdr:spPr>
        <a:xfrm>
          <a:off x="3924300" y="2433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67,408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142799</xdr:rowOff>
    </xdr:from>
    <xdr:to>
      <xdr:col>3</xdr:col>
      <xdr:colOff>257175</xdr:colOff>
      <xdr:row>15</xdr:row>
      <xdr:rowOff>72949</xdr:rowOff>
    </xdr:to>
    <xdr:sp macro="" textlink="">
      <xdr:nvSpPr>
        <xdr:cNvPr id="77" name="円/楕円 76"/>
        <xdr:cNvSpPr/>
      </xdr:nvSpPr>
      <xdr:spPr bwMode="auto">
        <a:xfrm>
          <a:off x="3556000" y="2590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83126</xdr:rowOff>
    </xdr:from>
    <xdr:ext cx="762000" cy="259045"/>
    <xdr:sp macro="" textlink="">
      <xdr:nvSpPr>
        <xdr:cNvPr id="78" name="テキスト ボックス 77"/>
        <xdr:cNvSpPr txBox="1"/>
      </xdr:nvSpPr>
      <xdr:spPr>
        <a:xfrm>
          <a:off x="3225800" y="2359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69,669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161805</xdr:rowOff>
    </xdr:from>
    <xdr:to>
      <xdr:col>2</xdr:col>
      <xdr:colOff>692150</xdr:colOff>
      <xdr:row>15</xdr:row>
      <xdr:rowOff>91955</xdr:rowOff>
    </xdr:to>
    <xdr:sp macro="" textlink="">
      <xdr:nvSpPr>
        <xdr:cNvPr id="79" name="円/楕円 78"/>
        <xdr:cNvSpPr/>
      </xdr:nvSpPr>
      <xdr:spPr bwMode="auto">
        <a:xfrm>
          <a:off x="2857500" y="2609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102132</xdr:rowOff>
    </xdr:from>
    <xdr:ext cx="762000" cy="259045"/>
    <xdr:sp macro="" textlink="">
      <xdr:nvSpPr>
        <xdr:cNvPr id="80" name="テキスト ボックス 79"/>
        <xdr:cNvSpPr txBox="1"/>
      </xdr:nvSpPr>
      <xdr:spPr>
        <a:xfrm>
          <a:off x="2527300" y="23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234703</xdr:rowOff>
    </xdr:from>
    <xdr:to>
      <xdr:col>4</xdr:col>
      <xdr:colOff>1117600</xdr:colOff>
      <xdr:row>38</xdr:row>
      <xdr:rowOff>5940</xdr:rowOff>
    </xdr:to>
    <xdr:cxnSp macro="">
      <xdr:nvCxnSpPr>
        <xdr:cNvPr id="110" name="直線コネクタ 109"/>
        <xdr:cNvCxnSpPr/>
      </xdr:nvCxnSpPr>
      <xdr:spPr bwMode="auto">
        <a:xfrm flipV="1">
          <a:off x="5651500" y="6159253"/>
          <a:ext cx="0" cy="13142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320917</xdr:rowOff>
    </xdr:from>
    <xdr:ext cx="762000" cy="259045"/>
    <xdr:sp macro="" textlink="">
      <xdr:nvSpPr>
        <xdr:cNvPr id="111" name="人口1人当たり決算額の推移最小値テキスト445"/>
        <xdr:cNvSpPr txBox="1"/>
      </xdr:nvSpPr>
      <xdr:spPr>
        <a:xfrm>
          <a:off x="5740400" y="744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-5,793</a:t>
          </a:r>
          <a:endParaRPr kumimoji="1" lang="ja-JP" altLang="en-US" sz="1000" b="1">
            <a:latin typeface="ＭＳ Ｐゴシック"/>
          </a:endParaRPr>
        </a:p>
      </xdr:txBody>
    </xdr:sp>
    <xdr:clientData/>
  </xdr:oneCellAnchor>
  <xdr:twoCellAnchor>
    <xdr:from>
      <xdr:col>4</xdr:col>
      <xdr:colOff>1028700</xdr:colOff>
      <xdr:row>38</xdr:row>
      <xdr:rowOff>5940</xdr:rowOff>
    </xdr:from>
    <xdr:to>
      <xdr:col>5</xdr:col>
      <xdr:colOff>73025</xdr:colOff>
      <xdr:row>38</xdr:row>
      <xdr:rowOff>5940</xdr:rowOff>
    </xdr:to>
    <xdr:cxnSp macro="">
      <xdr:nvCxnSpPr>
        <xdr:cNvPr id="112" name="直線コネクタ 111"/>
        <xdr:cNvCxnSpPr/>
      </xdr:nvCxnSpPr>
      <xdr:spPr bwMode="auto">
        <a:xfrm>
          <a:off x="5562600" y="7473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149630</xdr:rowOff>
    </xdr:from>
    <xdr:ext cx="762000" cy="259045"/>
    <xdr:sp macro="" textlink="">
      <xdr:nvSpPr>
        <xdr:cNvPr id="113" name="人口1人当たり決算額の推移最大値テキスト445"/>
        <xdr:cNvSpPr txBox="1"/>
      </xdr:nvSpPr>
      <xdr:spPr>
        <a:xfrm>
          <a:off x="5740400" y="5902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34,452</a:t>
          </a:r>
          <a:endParaRPr kumimoji="1" lang="ja-JP" altLang="en-US" sz="1000" b="1">
            <a:latin typeface="ＭＳ Ｐゴシック"/>
          </a:endParaRPr>
        </a:p>
      </xdr:txBody>
    </xdr:sp>
    <xdr:clientData/>
  </xdr:oneCellAnchor>
  <xdr:twoCellAnchor>
    <xdr:from>
      <xdr:col>4</xdr:col>
      <xdr:colOff>1028700</xdr:colOff>
      <xdr:row>33</xdr:row>
      <xdr:rowOff>234703</xdr:rowOff>
    </xdr:from>
    <xdr:to>
      <xdr:col>5</xdr:col>
      <xdr:colOff>73025</xdr:colOff>
      <xdr:row>33</xdr:row>
      <xdr:rowOff>234703</xdr:rowOff>
    </xdr:to>
    <xdr:cxnSp macro="">
      <xdr:nvCxnSpPr>
        <xdr:cNvPr id="114" name="直線コネクタ 113"/>
        <xdr:cNvCxnSpPr/>
      </xdr:nvCxnSpPr>
      <xdr:spPr bwMode="auto">
        <a:xfrm>
          <a:off x="5562600" y="61592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320755</xdr:rowOff>
    </xdr:from>
    <xdr:to>
      <xdr:col>4</xdr:col>
      <xdr:colOff>1117600</xdr:colOff>
      <xdr:row>36</xdr:row>
      <xdr:rowOff>87517</xdr:rowOff>
    </xdr:to>
    <xdr:cxnSp macro="">
      <xdr:nvCxnSpPr>
        <xdr:cNvPr id="115" name="直線コネクタ 114"/>
        <xdr:cNvCxnSpPr/>
      </xdr:nvCxnSpPr>
      <xdr:spPr bwMode="auto">
        <a:xfrm>
          <a:off x="5003800" y="6931105"/>
          <a:ext cx="647700" cy="1096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133320</xdr:rowOff>
    </xdr:from>
    <xdr:ext cx="762000" cy="259045"/>
    <xdr:sp macro="" textlink="">
      <xdr:nvSpPr>
        <xdr:cNvPr id="116" name="人口1人当たり決算額の推移平均値テキスト445"/>
        <xdr:cNvSpPr txBox="1"/>
      </xdr:nvSpPr>
      <xdr:spPr>
        <a:xfrm>
          <a:off x="5740400" y="6743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288243</xdr:rowOff>
    </xdr:from>
    <xdr:to>
      <xdr:col>5</xdr:col>
      <xdr:colOff>34925</xdr:colOff>
      <xdr:row>36</xdr:row>
      <xdr:rowOff>46943</xdr:rowOff>
    </xdr:to>
    <xdr:sp macro="" textlink="">
      <xdr:nvSpPr>
        <xdr:cNvPr id="117" name="フローチャート : 判断 116"/>
        <xdr:cNvSpPr/>
      </xdr:nvSpPr>
      <xdr:spPr bwMode="auto">
        <a:xfrm>
          <a:off x="5600700" y="6898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250052</xdr:rowOff>
    </xdr:from>
    <xdr:to>
      <xdr:col>4</xdr:col>
      <xdr:colOff>469900</xdr:colOff>
      <xdr:row>35</xdr:row>
      <xdr:rowOff>320755</xdr:rowOff>
    </xdr:to>
    <xdr:cxnSp macro="">
      <xdr:nvCxnSpPr>
        <xdr:cNvPr id="118" name="直線コネクタ 117"/>
        <xdr:cNvCxnSpPr/>
      </xdr:nvCxnSpPr>
      <xdr:spPr bwMode="auto">
        <a:xfrm>
          <a:off x="4305300" y="6860402"/>
          <a:ext cx="698500" cy="707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218585</xdr:rowOff>
    </xdr:from>
    <xdr:to>
      <xdr:col>4</xdr:col>
      <xdr:colOff>520700</xdr:colOff>
      <xdr:row>35</xdr:row>
      <xdr:rowOff>320185</xdr:rowOff>
    </xdr:to>
    <xdr:sp macro="" textlink="">
      <xdr:nvSpPr>
        <xdr:cNvPr id="119" name="フローチャート : 判断 118"/>
        <xdr:cNvSpPr/>
      </xdr:nvSpPr>
      <xdr:spPr bwMode="auto">
        <a:xfrm>
          <a:off x="49530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330362</xdr:rowOff>
    </xdr:from>
    <xdr:ext cx="736600" cy="259045"/>
    <xdr:sp macro="" textlink="">
      <xdr:nvSpPr>
        <xdr:cNvPr id="120" name="テキスト ボックス 119"/>
        <xdr:cNvSpPr txBox="1"/>
      </xdr:nvSpPr>
      <xdr:spPr>
        <a:xfrm>
          <a:off x="4622800" y="659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236532</xdr:rowOff>
    </xdr:from>
    <xdr:to>
      <xdr:col>3</xdr:col>
      <xdr:colOff>904875</xdr:colOff>
      <xdr:row>35</xdr:row>
      <xdr:rowOff>250052</xdr:rowOff>
    </xdr:to>
    <xdr:cxnSp macro="">
      <xdr:nvCxnSpPr>
        <xdr:cNvPr id="121" name="直線コネクタ 120"/>
        <xdr:cNvCxnSpPr/>
      </xdr:nvCxnSpPr>
      <xdr:spPr bwMode="auto">
        <a:xfrm>
          <a:off x="3606800" y="6846882"/>
          <a:ext cx="698500" cy="13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189357</xdr:rowOff>
    </xdr:from>
    <xdr:to>
      <xdr:col>3</xdr:col>
      <xdr:colOff>955675</xdr:colOff>
      <xdr:row>35</xdr:row>
      <xdr:rowOff>290957</xdr:rowOff>
    </xdr:to>
    <xdr:sp macro="" textlink="">
      <xdr:nvSpPr>
        <xdr:cNvPr id="122" name="フローチャート : 判断 121"/>
        <xdr:cNvSpPr/>
      </xdr:nvSpPr>
      <xdr:spPr bwMode="auto">
        <a:xfrm>
          <a:off x="42545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301134</xdr:rowOff>
    </xdr:from>
    <xdr:ext cx="762000" cy="259045"/>
    <xdr:sp macro="" textlink="">
      <xdr:nvSpPr>
        <xdr:cNvPr id="123" name="テキスト ボックス 122"/>
        <xdr:cNvSpPr txBox="1"/>
      </xdr:nvSpPr>
      <xdr:spPr>
        <a:xfrm>
          <a:off x="3924300" y="6568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209133</xdr:rowOff>
    </xdr:from>
    <xdr:to>
      <xdr:col>3</xdr:col>
      <xdr:colOff>206375</xdr:colOff>
      <xdr:row>35</xdr:row>
      <xdr:rowOff>236532</xdr:rowOff>
    </xdr:to>
    <xdr:cxnSp macro="">
      <xdr:nvCxnSpPr>
        <xdr:cNvPr id="124" name="直線コネクタ 123"/>
        <xdr:cNvCxnSpPr/>
      </xdr:nvCxnSpPr>
      <xdr:spPr bwMode="auto">
        <a:xfrm>
          <a:off x="2908300" y="6819483"/>
          <a:ext cx="698500" cy="27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178188</xdr:rowOff>
    </xdr:from>
    <xdr:to>
      <xdr:col>3</xdr:col>
      <xdr:colOff>257175</xdr:colOff>
      <xdr:row>35</xdr:row>
      <xdr:rowOff>279788</xdr:rowOff>
    </xdr:to>
    <xdr:sp macro="" textlink="">
      <xdr:nvSpPr>
        <xdr:cNvPr id="125" name="フローチャート : 判断 124"/>
        <xdr:cNvSpPr/>
      </xdr:nvSpPr>
      <xdr:spPr bwMode="auto">
        <a:xfrm>
          <a:off x="35560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289965</xdr:rowOff>
    </xdr:from>
    <xdr:ext cx="762000" cy="259045"/>
    <xdr:sp macro="" textlink="">
      <xdr:nvSpPr>
        <xdr:cNvPr id="126" name="テキスト ボックス 125"/>
        <xdr:cNvSpPr txBox="1"/>
      </xdr:nvSpPr>
      <xdr:spPr>
        <a:xfrm>
          <a:off x="32258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130019</xdr:rowOff>
    </xdr:from>
    <xdr:to>
      <xdr:col>2</xdr:col>
      <xdr:colOff>692150</xdr:colOff>
      <xdr:row>35</xdr:row>
      <xdr:rowOff>231619</xdr:rowOff>
    </xdr:to>
    <xdr:sp macro="" textlink="">
      <xdr:nvSpPr>
        <xdr:cNvPr id="127" name="フローチャート : 判断 126"/>
        <xdr:cNvSpPr/>
      </xdr:nvSpPr>
      <xdr:spPr bwMode="auto">
        <a:xfrm>
          <a:off x="28575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241796</xdr:rowOff>
    </xdr:from>
    <xdr:ext cx="762000" cy="259045"/>
    <xdr:sp macro="" textlink="">
      <xdr:nvSpPr>
        <xdr:cNvPr id="128" name="テキスト ボックス 127"/>
        <xdr:cNvSpPr txBox="1"/>
      </xdr:nvSpPr>
      <xdr:spPr>
        <a:xfrm>
          <a:off x="25273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36717</xdr:rowOff>
    </xdr:from>
    <xdr:to>
      <xdr:col>5</xdr:col>
      <xdr:colOff>34925</xdr:colOff>
      <xdr:row>36</xdr:row>
      <xdr:rowOff>138317</xdr:rowOff>
    </xdr:to>
    <xdr:sp macro="" textlink="">
      <xdr:nvSpPr>
        <xdr:cNvPr id="134" name="円/楕円 133"/>
        <xdr:cNvSpPr/>
      </xdr:nvSpPr>
      <xdr:spPr bwMode="auto">
        <a:xfrm>
          <a:off x="5600700" y="6989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8794</xdr:rowOff>
    </xdr:from>
    <xdr:ext cx="762000" cy="259045"/>
    <xdr:sp macro="" textlink="">
      <xdr:nvSpPr>
        <xdr:cNvPr id="135" name="人口1人当たり決算額の推移該当値テキスト445"/>
        <xdr:cNvSpPr txBox="1"/>
      </xdr:nvSpPr>
      <xdr:spPr>
        <a:xfrm>
          <a:off x="5740400" y="6962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7,459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269955</xdr:rowOff>
    </xdr:from>
    <xdr:to>
      <xdr:col>4</xdr:col>
      <xdr:colOff>520700</xdr:colOff>
      <xdr:row>36</xdr:row>
      <xdr:rowOff>28655</xdr:rowOff>
    </xdr:to>
    <xdr:sp macro="" textlink="">
      <xdr:nvSpPr>
        <xdr:cNvPr id="136" name="円/楕円 135"/>
        <xdr:cNvSpPr/>
      </xdr:nvSpPr>
      <xdr:spPr bwMode="auto">
        <a:xfrm>
          <a:off x="4953000" y="6880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13432</xdr:rowOff>
    </xdr:from>
    <xdr:ext cx="736600" cy="259045"/>
    <xdr:sp macro="" textlink="">
      <xdr:nvSpPr>
        <xdr:cNvPr id="137" name="テキスト ボックス 136"/>
        <xdr:cNvSpPr txBox="1"/>
      </xdr:nvSpPr>
      <xdr:spPr>
        <a:xfrm>
          <a:off x="4622800" y="696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199252</xdr:rowOff>
    </xdr:from>
    <xdr:to>
      <xdr:col>3</xdr:col>
      <xdr:colOff>955675</xdr:colOff>
      <xdr:row>35</xdr:row>
      <xdr:rowOff>300852</xdr:rowOff>
    </xdr:to>
    <xdr:sp macro="" textlink="">
      <xdr:nvSpPr>
        <xdr:cNvPr id="138" name="円/楕円 137"/>
        <xdr:cNvSpPr/>
      </xdr:nvSpPr>
      <xdr:spPr bwMode="auto">
        <a:xfrm>
          <a:off x="4254500" y="6809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285629</xdr:rowOff>
    </xdr:from>
    <xdr:ext cx="762000" cy="259045"/>
    <xdr:sp macro="" textlink="">
      <xdr:nvSpPr>
        <xdr:cNvPr id="139" name="テキスト ボックス 138"/>
        <xdr:cNvSpPr txBox="1"/>
      </xdr:nvSpPr>
      <xdr:spPr>
        <a:xfrm>
          <a:off x="3924300" y="6895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185732</xdr:rowOff>
    </xdr:from>
    <xdr:to>
      <xdr:col>3</xdr:col>
      <xdr:colOff>257175</xdr:colOff>
      <xdr:row>35</xdr:row>
      <xdr:rowOff>287332</xdr:rowOff>
    </xdr:to>
    <xdr:sp macro="" textlink="">
      <xdr:nvSpPr>
        <xdr:cNvPr id="140" name="円/楕円 139"/>
        <xdr:cNvSpPr/>
      </xdr:nvSpPr>
      <xdr:spPr bwMode="auto">
        <a:xfrm>
          <a:off x="3556000" y="6796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272109</xdr:rowOff>
    </xdr:from>
    <xdr:ext cx="762000" cy="259045"/>
    <xdr:sp macro="" textlink="">
      <xdr:nvSpPr>
        <xdr:cNvPr id="141" name="テキスト ボックス 140"/>
        <xdr:cNvSpPr txBox="1"/>
      </xdr:nvSpPr>
      <xdr:spPr>
        <a:xfrm>
          <a:off x="3225800" y="688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13,396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158333</xdr:rowOff>
    </xdr:from>
    <xdr:to>
      <xdr:col>2</xdr:col>
      <xdr:colOff>692150</xdr:colOff>
      <xdr:row>35</xdr:row>
      <xdr:rowOff>259933</xdr:rowOff>
    </xdr:to>
    <xdr:sp macro="" textlink="">
      <xdr:nvSpPr>
        <xdr:cNvPr id="142" name="円/楕円 141"/>
        <xdr:cNvSpPr/>
      </xdr:nvSpPr>
      <xdr:spPr bwMode="auto">
        <a:xfrm>
          <a:off x="2857500" y="6768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244710</xdr:rowOff>
    </xdr:from>
    <xdr:ext cx="762000" cy="259045"/>
    <xdr:sp macro="" textlink="">
      <xdr:nvSpPr>
        <xdr:cNvPr id="143" name="テキスト ボックス 142"/>
        <xdr:cNvSpPr txBox="1"/>
      </xdr:nvSpPr>
      <xdr:spPr>
        <a:xfrm>
          <a:off x="2527300" y="6855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14,235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実質収支比率の分子である実質収支額は、前年度に比べ約３</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１億円減の５</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２億円となり、分母である標準財政規模は前年度に比べ約０．３億円減の４２７</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３億円となり、標準財政規模比における比率は０．７２ポイント減となった。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財政調整基金残高については積立が約３</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３億円、取崩が４億円の５４</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３億円となったことなどから標準財政規模比における比率は前年度に比べ０．１６ポイント減となった。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国民健康保険事業で約１４億４</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８９４万円の実質収支の赤字が発生している。</a:t>
          </a:r>
          <a:endParaRPr lang="ja-JP" altLang="ja-JP" sz="1100">
            <a:effectLst/>
          </a:endParaRPr>
        </a:p>
        <a:p>
          <a:pPr rtl="0"/>
          <a:r>
            <a:rPr lang="ja-JP" altLang="ja-JP" sz="1100" b="0" i="0" baseline="0">
              <a:solidFill>
                <a:schemeClr val="dk1"/>
              </a:solidFill>
              <a:effectLst/>
              <a:latin typeface="+mn-lt"/>
              <a:ea typeface="+mn-ea"/>
              <a:cs typeface="+mn-cs"/>
            </a:rPr>
            <a:t>　長い間、保険税率の据え置きが続いたこと、医療分・後期分・介護分の賦課限度額について、法定限度額以下の設定が続いたことなど、医療給付費の増加に対して歳入が確保できていない状態が継続したことが主な要因と分析している。</a:t>
          </a:r>
          <a:endParaRPr lang="ja-JP" altLang="ja-JP" sz="1100">
            <a:effectLst/>
          </a:endParaRPr>
        </a:p>
        <a:p>
          <a:pPr rtl="0"/>
          <a:r>
            <a:rPr lang="ja-JP" altLang="ja-JP" sz="1100" b="0" i="0" baseline="0">
              <a:solidFill>
                <a:schemeClr val="dk1"/>
              </a:solidFill>
              <a:effectLst/>
              <a:latin typeface="+mn-lt"/>
              <a:ea typeface="+mn-ea"/>
              <a:cs typeface="+mn-cs"/>
            </a:rPr>
            <a:t>　保険税収納率については、現年分は</a:t>
          </a:r>
          <a:r>
            <a:rPr lang="ja-JP" altLang="en-US" sz="1100" b="0" i="0" baseline="0">
              <a:solidFill>
                <a:schemeClr val="dk1"/>
              </a:solidFill>
              <a:effectLst/>
              <a:latin typeface="+mn-lt"/>
              <a:ea typeface="+mn-ea"/>
              <a:cs typeface="+mn-cs"/>
            </a:rPr>
            <a:t>８９．８２</a:t>
          </a:r>
          <a:r>
            <a:rPr lang="ja-JP" altLang="ja-JP" sz="1100" b="0" i="0" baseline="0">
              <a:solidFill>
                <a:schemeClr val="dk1"/>
              </a:solidFill>
              <a:effectLst/>
              <a:latin typeface="+mn-lt"/>
              <a:ea typeface="+mn-ea"/>
              <a:cs typeface="+mn-cs"/>
            </a:rPr>
            <a:t>％から</a:t>
          </a:r>
          <a:r>
            <a:rPr lang="ja-JP" altLang="en-US" sz="1100" b="0" i="0" baseline="0">
              <a:solidFill>
                <a:schemeClr val="dk1"/>
              </a:solidFill>
              <a:effectLst/>
              <a:latin typeface="+mn-lt"/>
              <a:ea typeface="+mn-ea"/>
              <a:cs typeface="+mn-cs"/>
            </a:rPr>
            <a:t>９０．５３</a:t>
          </a:r>
          <a:r>
            <a:rPr lang="ja-JP" altLang="ja-JP" sz="1100" b="0" i="0" baseline="0">
              <a:solidFill>
                <a:schemeClr val="dk1"/>
              </a:solidFill>
              <a:effectLst/>
              <a:latin typeface="+mn-lt"/>
              <a:ea typeface="+mn-ea"/>
              <a:cs typeface="+mn-cs"/>
            </a:rPr>
            <a:t>％となり</a:t>
          </a:r>
          <a:r>
            <a:rPr lang="ja-JP" altLang="en-US" sz="1100" b="0" i="0" baseline="0">
              <a:solidFill>
                <a:schemeClr val="dk1"/>
              </a:solidFill>
              <a:effectLst/>
              <a:latin typeface="+mn-lt"/>
              <a:ea typeface="+mn-ea"/>
              <a:cs typeface="+mn-cs"/>
            </a:rPr>
            <a:t>０．７１</a:t>
          </a:r>
          <a:r>
            <a:rPr lang="ja-JP" altLang="ja-JP" sz="1100" b="0" i="0" baseline="0">
              <a:solidFill>
                <a:schemeClr val="dk1"/>
              </a:solidFill>
              <a:effectLst/>
              <a:latin typeface="+mn-lt"/>
              <a:ea typeface="+mn-ea"/>
              <a:cs typeface="+mn-cs"/>
            </a:rPr>
            <a:t>ポイント上昇したものの、調定額の減少により、収納額は約１億１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６００万円減少している。滞納繰越分は</a:t>
          </a:r>
          <a:r>
            <a:rPr lang="ja-JP" altLang="en-US" sz="1100" b="0" i="0" baseline="0">
              <a:solidFill>
                <a:schemeClr val="dk1"/>
              </a:solidFill>
              <a:effectLst/>
              <a:latin typeface="+mn-lt"/>
              <a:ea typeface="+mn-ea"/>
              <a:cs typeface="+mn-cs"/>
            </a:rPr>
            <a:t>１３．４８</a:t>
          </a:r>
          <a:r>
            <a:rPr lang="ja-JP" altLang="ja-JP" sz="1100" b="0" i="0" baseline="0">
              <a:solidFill>
                <a:schemeClr val="dk1"/>
              </a:solidFill>
              <a:effectLst/>
              <a:latin typeface="+mn-lt"/>
              <a:ea typeface="+mn-ea"/>
              <a:cs typeface="+mn-cs"/>
            </a:rPr>
            <a:t>％から</a:t>
          </a:r>
          <a:r>
            <a:rPr lang="ja-JP" altLang="en-US" sz="1100" b="0" i="0" baseline="0">
              <a:solidFill>
                <a:schemeClr val="dk1"/>
              </a:solidFill>
              <a:effectLst/>
              <a:latin typeface="+mn-lt"/>
              <a:ea typeface="+mn-ea"/>
              <a:cs typeface="+mn-cs"/>
            </a:rPr>
            <a:t>　１４．１０</a:t>
          </a:r>
          <a:r>
            <a:rPr lang="ja-JP" altLang="ja-JP" sz="1100" b="0" i="0" baseline="0">
              <a:solidFill>
                <a:schemeClr val="dk1"/>
              </a:solidFill>
              <a:effectLst/>
              <a:latin typeface="+mn-lt"/>
              <a:ea typeface="+mn-ea"/>
              <a:cs typeface="+mn-cs"/>
            </a:rPr>
            <a:t>％となり、</a:t>
          </a:r>
          <a:r>
            <a:rPr lang="ja-JP" altLang="en-US" sz="1100" b="0" i="0" baseline="0">
              <a:solidFill>
                <a:schemeClr val="dk1"/>
              </a:solidFill>
              <a:effectLst/>
              <a:latin typeface="+mn-lt"/>
              <a:ea typeface="+mn-ea"/>
              <a:cs typeface="+mn-cs"/>
            </a:rPr>
            <a:t>０．６２</a:t>
          </a:r>
          <a:r>
            <a:rPr lang="ja-JP" altLang="ja-JP" sz="1100" b="0" i="0" baseline="0">
              <a:solidFill>
                <a:schemeClr val="dk1"/>
              </a:solidFill>
              <a:effectLst/>
              <a:latin typeface="+mn-lt"/>
              <a:ea typeface="+mn-ea"/>
              <a:cs typeface="+mn-cs"/>
            </a:rPr>
            <a:t>ポイント上昇し、収納額は約５００万円増加したが、総税収納額は約１億１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１００万円減少している。</a:t>
          </a:r>
          <a:endParaRPr lang="ja-JP" altLang="ja-JP" sz="11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保険給付費が１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６７１万円の微減となったことや一般会計からの繰出を６億円行ったこと等により、単年度収支は２億９６０万円の黒字となり、前年度より累積赤字額が減少した。</a:t>
          </a:r>
          <a:r>
            <a:rPr lang="ja-JP" altLang="en-US" sz="1100" b="0" i="0" baseline="0">
              <a:solidFill>
                <a:schemeClr val="dk1"/>
              </a:solidFill>
              <a:effectLst/>
              <a:latin typeface="+mn-lt"/>
              <a:ea typeface="+mn-ea"/>
              <a:cs typeface="+mn-cs"/>
            </a:rPr>
            <a:t>　　　　　　　　　　　　　　　　　　　　　　　　</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また病院においては、</a:t>
          </a:r>
          <a:r>
            <a:rPr lang="ja-JP" altLang="ja-JP" sz="1100">
              <a:solidFill>
                <a:schemeClr val="dk1"/>
              </a:solidFill>
              <a:effectLst/>
              <a:latin typeface="+mn-lt"/>
              <a:ea typeface="+mn-ea"/>
              <a:cs typeface="+mn-cs"/>
            </a:rPr>
            <a:t>平成</a:t>
          </a:r>
          <a:r>
            <a:rPr lang="ja-JP" altLang="en-US" sz="1100">
              <a:solidFill>
                <a:schemeClr val="dk1"/>
              </a:solidFill>
              <a:effectLst/>
              <a:latin typeface="+mn-lt"/>
              <a:ea typeface="+mn-ea"/>
              <a:cs typeface="+mn-cs"/>
            </a:rPr>
            <a:t>２６</a:t>
          </a:r>
          <a:r>
            <a:rPr lang="ja-JP" altLang="ja-JP" sz="1100">
              <a:solidFill>
                <a:schemeClr val="dk1"/>
              </a:solidFill>
              <a:effectLst/>
              <a:latin typeface="+mn-lt"/>
              <a:ea typeface="+mn-ea"/>
              <a:cs typeface="+mn-cs"/>
            </a:rPr>
            <a:t>年度中に、各診療科の診療収入増や水道事業から長期資金で</a:t>
          </a:r>
          <a:r>
            <a:rPr lang="ja-JP" altLang="en-US" sz="1100">
              <a:solidFill>
                <a:schemeClr val="dk1"/>
              </a:solidFill>
              <a:effectLst/>
              <a:latin typeface="+mn-lt"/>
              <a:ea typeface="+mn-ea"/>
              <a:cs typeface="+mn-cs"/>
            </a:rPr>
            <a:t>　　　１３</a:t>
          </a:r>
          <a:r>
            <a:rPr lang="ja-JP" altLang="ja-JP" sz="1100">
              <a:solidFill>
                <a:schemeClr val="dk1"/>
              </a:solidFill>
              <a:effectLst/>
              <a:latin typeface="+mn-lt"/>
              <a:ea typeface="+mn-ea"/>
              <a:cs typeface="+mn-cs"/>
            </a:rPr>
            <a:t>億円調達するなど、資金不足の解消に努めたが、退職手当組合への超過払いが新たに</a:t>
          </a:r>
          <a:r>
            <a:rPr lang="ja-JP" altLang="en-US" sz="1100">
              <a:solidFill>
                <a:schemeClr val="dk1"/>
              </a:solidFill>
              <a:effectLst/>
              <a:latin typeface="+mn-lt"/>
              <a:ea typeface="+mn-ea"/>
              <a:cs typeface="+mn-cs"/>
            </a:rPr>
            <a:t>　３億２４４万円</a:t>
          </a:r>
          <a:r>
            <a:rPr lang="ja-JP" altLang="ja-JP" sz="1100">
              <a:solidFill>
                <a:schemeClr val="dk1"/>
              </a:solidFill>
              <a:effectLst/>
              <a:latin typeface="+mn-lt"/>
              <a:ea typeface="+mn-ea"/>
              <a:cs typeface="+mn-cs"/>
            </a:rPr>
            <a:t>増加し、</a:t>
          </a:r>
          <a:r>
            <a:rPr kumimoji="1" lang="ja-JP" altLang="ja-JP" sz="1100">
              <a:solidFill>
                <a:schemeClr val="dk1"/>
              </a:solidFill>
              <a:effectLst/>
              <a:latin typeface="+mn-lt"/>
              <a:ea typeface="+mn-ea"/>
              <a:cs typeface="+mn-cs"/>
            </a:rPr>
            <a:t>資金不足が</a:t>
          </a:r>
          <a:r>
            <a:rPr kumimoji="1" lang="ja-JP" altLang="en-US" sz="1100">
              <a:solidFill>
                <a:schemeClr val="dk1"/>
              </a:solidFill>
              <a:effectLst/>
              <a:latin typeface="+mn-lt"/>
              <a:ea typeface="+mn-ea"/>
              <a:cs typeface="+mn-cs"/>
            </a:rPr>
            <a:t>３億２，７０５万円と</a:t>
          </a:r>
          <a:r>
            <a:rPr kumimoji="1" lang="ja-JP" altLang="ja-JP" sz="1100">
              <a:solidFill>
                <a:schemeClr val="dk1"/>
              </a:solidFill>
              <a:effectLst/>
              <a:latin typeface="+mn-lt"/>
              <a:ea typeface="+mn-ea"/>
              <a:cs typeface="+mn-cs"/>
            </a:rPr>
            <a:t>な</a:t>
          </a:r>
          <a:r>
            <a:rPr kumimoji="1" lang="ja-JP" altLang="en-US" sz="1100">
              <a:solidFill>
                <a:schemeClr val="dk1"/>
              </a:solidFill>
              <a:effectLst/>
              <a:latin typeface="+mn-lt"/>
              <a:ea typeface="+mn-ea"/>
              <a:cs typeface="+mn-cs"/>
            </a:rPr>
            <a:t>った</a:t>
          </a:r>
          <a:r>
            <a:rPr kumimoji="1" lang="ja-JP" altLang="ja-JP" sz="1100">
              <a:solidFill>
                <a:schemeClr val="dk1"/>
              </a:solidFill>
              <a:effectLst/>
              <a:latin typeface="+mn-lt"/>
              <a:ea typeface="+mn-ea"/>
              <a:cs typeface="+mn-cs"/>
            </a:rPr>
            <a:t>。平成</a:t>
          </a:r>
          <a:r>
            <a:rPr kumimoji="1" lang="ja-JP" altLang="en-US" sz="1100">
              <a:solidFill>
                <a:schemeClr val="dk1"/>
              </a:solidFill>
              <a:effectLst/>
              <a:latin typeface="+mn-lt"/>
              <a:ea typeface="+mn-ea"/>
              <a:cs typeface="+mn-cs"/>
            </a:rPr>
            <a:t>２６</a:t>
          </a:r>
          <a:r>
            <a:rPr kumimoji="1" lang="ja-JP" altLang="ja-JP" sz="1100">
              <a:solidFill>
                <a:schemeClr val="dk1"/>
              </a:solidFill>
              <a:effectLst/>
              <a:latin typeface="+mn-lt"/>
              <a:ea typeface="+mn-ea"/>
              <a:cs typeface="+mn-cs"/>
            </a:rPr>
            <a:t>年度末までの</a:t>
          </a:r>
          <a:r>
            <a:rPr lang="ja-JP" altLang="ja-JP" sz="1100">
              <a:solidFill>
                <a:schemeClr val="dk1"/>
              </a:solidFill>
              <a:effectLst/>
              <a:latin typeface="+mn-lt"/>
              <a:ea typeface="+mn-ea"/>
              <a:cs typeface="+mn-cs"/>
            </a:rPr>
            <a:t>退職手当組合への超過払い</a:t>
          </a:r>
          <a:r>
            <a:rPr kumimoji="1" lang="ja-JP" altLang="ja-JP" sz="1100">
              <a:solidFill>
                <a:schemeClr val="dk1"/>
              </a:solidFill>
              <a:effectLst/>
              <a:latin typeface="+mn-lt"/>
              <a:ea typeface="+mn-ea"/>
              <a:cs typeface="+mn-cs"/>
            </a:rPr>
            <a:t>累計が</a:t>
          </a:r>
          <a:r>
            <a:rPr kumimoji="1" lang="ja-JP" altLang="en-US" sz="1100">
              <a:solidFill>
                <a:schemeClr val="dk1"/>
              </a:solidFill>
              <a:effectLst/>
              <a:latin typeface="+mn-lt"/>
              <a:ea typeface="+mn-ea"/>
              <a:cs typeface="+mn-cs"/>
            </a:rPr>
            <a:t>３４億７，１８５万</a:t>
          </a:r>
          <a:r>
            <a:rPr kumimoji="1" lang="ja-JP" altLang="ja-JP" sz="1100">
              <a:solidFill>
                <a:schemeClr val="dk1"/>
              </a:solidFill>
              <a:effectLst/>
              <a:latin typeface="+mn-lt"/>
              <a:ea typeface="+mn-ea"/>
              <a:cs typeface="+mn-cs"/>
            </a:rPr>
            <a:t>円あり、大きな負担となってい</a:t>
          </a:r>
          <a:r>
            <a:rPr kumimoji="1" lang="ja-JP" altLang="en-US" sz="1100">
              <a:solidFill>
                <a:schemeClr val="dk1"/>
              </a:solidFill>
              <a:effectLst/>
              <a:latin typeface="+mn-lt"/>
              <a:ea typeface="+mn-ea"/>
              <a:cs typeface="+mn-cs"/>
            </a:rPr>
            <a:t>る</a:t>
          </a:r>
          <a:r>
            <a:rPr kumimoji="1" lang="ja-JP" altLang="ja-JP" sz="1100">
              <a:solidFill>
                <a:schemeClr val="dk1"/>
              </a:solidFill>
              <a:effectLst/>
              <a:latin typeface="+mn-lt"/>
              <a:ea typeface="+mn-ea"/>
              <a:cs typeface="+mn-cs"/>
            </a:rPr>
            <a:t>。</a:t>
          </a:r>
          <a:endParaRPr lang="ja-JP" altLang="ja-JP" sz="1100">
            <a:effectLst/>
          </a:endParaRPr>
        </a:p>
        <a:p>
          <a:pPr rtl="0"/>
          <a:r>
            <a:rPr lang="ja-JP" altLang="en-US" sz="1100" b="0" i="0" baseline="0">
              <a:solidFill>
                <a:schemeClr val="dk1"/>
              </a:solidFill>
              <a:effectLst/>
              <a:latin typeface="+mn-lt"/>
              <a:ea typeface="+mn-ea"/>
              <a:cs typeface="+mn-cs"/>
            </a:rPr>
            <a:t>　　　　　　　　　　　　　　　　　　　　　　　　　　　　　　　</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実質公債費比率の分子については昨年度より７</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９億円の減となった。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主な要因は地方債抑制等により元利償還金が約５億円の減、公営企業債の元利償還金に対する繰入金が０．４億円の減となったことによる。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将来負担額は前年度に比べて約４３</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３億円の減となっている。主な要因は、退職手当負担見込額が１５億円の減、地方債の現在高が約１４</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８億円の減、公営企業等繰入見込額が１０</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４億円の減となったことによる。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分子から差し引く充当可能財源等は充当可能基金の減などに伴い、約３９</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７億円の減となっている。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S1" workbookViewId="0">
      <selection activeCell="BY34" sqref="BY34:CM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74</v>
      </c>
      <c r="AZ4" s="376"/>
      <c r="BA4" s="376"/>
      <c r="BB4" s="376"/>
      <c r="BC4" s="376"/>
      <c r="BD4" s="376"/>
      <c r="BE4" s="376"/>
      <c r="BF4" s="376"/>
      <c r="BG4" s="376"/>
      <c r="BH4" s="376"/>
      <c r="BI4" s="376"/>
      <c r="BJ4" s="376"/>
      <c r="BK4" s="376"/>
      <c r="BL4" s="376"/>
      <c r="BM4" s="377"/>
      <c r="BN4" s="378">
        <v>72778325</v>
      </c>
      <c r="BO4" s="379"/>
      <c r="BP4" s="379"/>
      <c r="BQ4" s="379"/>
      <c r="BR4" s="379"/>
      <c r="BS4" s="379"/>
      <c r="BT4" s="379"/>
      <c r="BU4" s="380"/>
      <c r="BV4" s="378">
        <v>73523823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1.2</v>
      </c>
      <c r="CU4" s="556"/>
      <c r="CV4" s="556"/>
      <c r="CW4" s="556"/>
      <c r="CX4" s="556"/>
      <c r="CY4" s="556"/>
      <c r="CZ4" s="556"/>
      <c r="DA4" s="557"/>
      <c r="DB4" s="555">
        <v>1.9</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71634901</v>
      </c>
      <c r="BO5" s="384"/>
      <c r="BP5" s="384"/>
      <c r="BQ5" s="384"/>
      <c r="BR5" s="384"/>
      <c r="BS5" s="384"/>
      <c r="BT5" s="384"/>
      <c r="BU5" s="385"/>
      <c r="BV5" s="383">
        <v>72128410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96.3</v>
      </c>
      <c r="CU5" s="354"/>
      <c r="CV5" s="354"/>
      <c r="CW5" s="354"/>
      <c r="CX5" s="354"/>
      <c r="CY5" s="354"/>
      <c r="CZ5" s="354"/>
      <c r="DA5" s="355"/>
      <c r="DB5" s="353">
        <v>96.4</v>
      </c>
      <c r="DC5" s="354"/>
      <c r="DD5" s="354"/>
      <c r="DE5" s="354"/>
      <c r="DF5" s="354"/>
      <c r="DG5" s="354"/>
      <c r="DH5" s="354"/>
      <c r="DI5" s="355"/>
      <c r="DJ5" s="137"/>
      <c r="DK5" s="137"/>
      <c r="DL5" s="137"/>
      <c r="DM5" s="137"/>
      <c r="DN5" s="137"/>
      <c r="DO5" s="137"/>
    </row>
    <row r="6" spans="1:119" ht="18.75" customHeight="1">
      <c r="A6" s="138"/>
      <c r="B6" s="532" t="s">
        <v>80</v>
      </c>
      <c r="C6" s="399"/>
      <c r="D6" s="399"/>
      <c r="E6" s="533"/>
      <c r="F6" s="533"/>
      <c r="G6" s="533"/>
      <c r="H6" s="533"/>
      <c r="I6" s="533"/>
      <c r="J6" s="533"/>
      <c r="K6" s="533"/>
      <c r="L6" s="533" t="s">
        <v>81</v>
      </c>
      <c r="M6" s="533"/>
      <c r="N6" s="533"/>
      <c r="O6" s="533"/>
      <c r="P6" s="533"/>
      <c r="Q6" s="533"/>
      <c r="R6" s="423"/>
      <c r="S6" s="423"/>
      <c r="T6" s="423"/>
      <c r="U6" s="423"/>
      <c r="V6" s="539"/>
      <c r="W6" s="472" t="s">
        <v>82</v>
      </c>
      <c r="X6" s="398"/>
      <c r="Y6" s="398"/>
      <c r="Z6" s="398"/>
      <c r="AA6" s="398"/>
      <c r="AB6" s="399"/>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1143424</v>
      </c>
      <c r="BO6" s="384"/>
      <c r="BP6" s="384"/>
      <c r="BQ6" s="384"/>
      <c r="BR6" s="384"/>
      <c r="BS6" s="384"/>
      <c r="BT6" s="384"/>
      <c r="BU6" s="385"/>
      <c r="BV6" s="383">
        <v>1395413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104.8</v>
      </c>
      <c r="CU6" s="530"/>
      <c r="CV6" s="530"/>
      <c r="CW6" s="530"/>
      <c r="CX6" s="530"/>
      <c r="CY6" s="530"/>
      <c r="CZ6" s="530"/>
      <c r="DA6" s="531"/>
      <c r="DB6" s="529">
        <v>105.8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626610</v>
      </c>
      <c r="BO7" s="384"/>
      <c r="BP7" s="384"/>
      <c r="BQ7" s="384"/>
      <c r="BR7" s="384"/>
      <c r="BS7" s="384"/>
      <c r="BT7" s="384"/>
      <c r="BU7" s="385"/>
      <c r="BV7" s="383">
        <v>570495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42734059</v>
      </c>
      <c r="CU7" s="384"/>
      <c r="CV7" s="384"/>
      <c r="CW7" s="384"/>
      <c r="CX7" s="384"/>
      <c r="CY7" s="384"/>
      <c r="CZ7" s="384"/>
      <c r="DA7" s="385"/>
      <c r="DB7" s="383">
        <v>42708278</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516814</v>
      </c>
      <c r="BO8" s="384"/>
      <c r="BP8" s="384"/>
      <c r="BQ8" s="384"/>
      <c r="BR8" s="384"/>
      <c r="BS8" s="384"/>
      <c r="BT8" s="384"/>
      <c r="BU8" s="385"/>
      <c r="BV8" s="383">
        <v>824918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0.86</v>
      </c>
      <c r="CU8" s="493"/>
      <c r="CV8" s="493"/>
      <c r="CW8" s="493"/>
      <c r="CX8" s="493"/>
      <c r="CY8" s="493"/>
      <c r="CZ8" s="493"/>
      <c r="DA8" s="494"/>
      <c r="DB8" s="492">
        <v>0.86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225700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-308104</v>
      </c>
      <c r="BO9" s="384"/>
      <c r="BP9" s="384"/>
      <c r="BQ9" s="384"/>
      <c r="BR9" s="384"/>
      <c r="BS9" s="384"/>
      <c r="BT9" s="384"/>
      <c r="BU9" s="385"/>
      <c r="BV9" s="383">
        <v>-122477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15.6</v>
      </c>
      <c r="CU9" s="354"/>
      <c r="CV9" s="354"/>
      <c r="CW9" s="354"/>
      <c r="CX9" s="354"/>
      <c r="CY9" s="354"/>
      <c r="CZ9" s="354"/>
      <c r="DA9" s="355"/>
      <c r="DB9" s="353">
        <v>20.5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219862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333664</v>
      </c>
      <c r="BO10" s="384"/>
      <c r="BP10" s="384"/>
      <c r="BQ10" s="384"/>
      <c r="BR10" s="384"/>
      <c r="BS10" s="384"/>
      <c r="BT10" s="384"/>
      <c r="BU10" s="385"/>
      <c r="BV10" s="383">
        <v>427108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107</v>
      </c>
      <c r="M11" s="432"/>
      <c r="N11" s="432"/>
      <c r="O11" s="432"/>
      <c r="P11" s="432"/>
      <c r="Q11" s="433"/>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v>624310</v>
      </c>
      <c r="BO11" s="384"/>
      <c r="BP11" s="384"/>
      <c r="BQ11" s="384"/>
      <c r="BR11" s="384"/>
      <c r="BS11" s="384"/>
      <c r="BT11" s="384"/>
      <c r="BU11" s="385"/>
      <c r="BV11" s="383">
        <v>162390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234003</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400000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231072</v>
      </c>
      <c r="S13" s="485"/>
      <c r="T13" s="485"/>
      <c r="U13" s="485"/>
      <c r="V13" s="486"/>
      <c r="W13" s="472" t="s">
        <v>123</v>
      </c>
      <c r="X13" s="398"/>
      <c r="Y13" s="398"/>
      <c r="Z13" s="398"/>
      <c r="AA13" s="398"/>
      <c r="AB13" s="399"/>
      <c r="AC13" s="359">
        <v>824</v>
      </c>
      <c r="AD13" s="360"/>
      <c r="AE13" s="360"/>
      <c r="AF13" s="360"/>
      <c r="AG13" s="361"/>
      <c r="AH13" s="359">
        <v>1067</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249870</v>
      </c>
      <c r="BO13" s="384"/>
      <c r="BP13" s="384"/>
      <c r="BQ13" s="384"/>
      <c r="BR13" s="384"/>
      <c r="BS13" s="384"/>
      <c r="BT13" s="384"/>
      <c r="BU13" s="385"/>
      <c r="BV13" s="383">
        <v>467021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7.8</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234290</v>
      </c>
      <c r="S14" s="485"/>
      <c r="T14" s="485"/>
      <c r="U14" s="485"/>
      <c r="V14" s="486"/>
      <c r="W14" s="487"/>
      <c r="X14" s="401"/>
      <c r="Y14" s="401"/>
      <c r="Z14" s="401"/>
      <c r="AA14" s="401"/>
      <c r="AB14" s="402"/>
      <c r="AC14" s="477">
        <v>0.9</v>
      </c>
      <c r="AD14" s="478"/>
      <c r="AE14" s="478"/>
      <c r="AF14" s="478"/>
      <c r="AG14" s="479"/>
      <c r="AH14" s="477">
        <v>1.1000000000000001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48.8</v>
      </c>
      <c r="CU14" s="456"/>
      <c r="CV14" s="456"/>
      <c r="CW14" s="456"/>
      <c r="CX14" s="456"/>
      <c r="CY14" s="456"/>
      <c r="CZ14" s="456"/>
      <c r="DA14" s="457"/>
      <c r="DB14" s="488">
        <v>49.5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231302</v>
      </c>
      <c r="S15" s="485"/>
      <c r="T15" s="485"/>
      <c r="U15" s="485"/>
      <c r="V15" s="486"/>
      <c r="W15" s="472" t="s">
        <v>130</v>
      </c>
      <c r="X15" s="398"/>
      <c r="Y15" s="398"/>
      <c r="Z15" s="398"/>
      <c r="AA15" s="398"/>
      <c r="AB15" s="399"/>
      <c r="AC15" s="359">
        <v>17703</v>
      </c>
      <c r="AD15" s="360"/>
      <c r="AE15" s="360"/>
      <c r="AF15" s="360"/>
      <c r="AG15" s="361"/>
      <c r="AH15" s="359">
        <v>20963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26820508</v>
      </c>
      <c r="BO15" s="379"/>
      <c r="BP15" s="379"/>
      <c r="BQ15" s="379"/>
      <c r="BR15" s="379"/>
      <c r="BS15" s="379"/>
      <c r="BT15" s="379"/>
      <c r="BU15" s="380"/>
      <c r="BV15" s="378">
        <v>26278177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401"/>
      <c r="Y16" s="401"/>
      <c r="Z16" s="401"/>
      <c r="AA16" s="401"/>
      <c r="AB16" s="402"/>
      <c r="AC16" s="477">
        <v>20</v>
      </c>
      <c r="AD16" s="478"/>
      <c r="AE16" s="478"/>
      <c r="AF16" s="478"/>
      <c r="AG16" s="479"/>
      <c r="AH16" s="477">
        <v>21.3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30641715</v>
      </c>
      <c r="BO16" s="384"/>
      <c r="BP16" s="384"/>
      <c r="BQ16" s="384"/>
      <c r="BR16" s="384"/>
      <c r="BS16" s="384"/>
      <c r="BT16" s="384"/>
      <c r="BU16" s="385"/>
      <c r="BV16" s="383">
        <v>30411368</v>
      </c>
      <c r="BW16" s="384"/>
      <c r="BX16" s="384"/>
      <c r="BY16" s="384"/>
      <c r="BZ16" s="384"/>
      <c r="CA16" s="384"/>
      <c r="CB16" s="384"/>
      <c r="CC16" s="385"/>
      <c r="CD16" s="152"/>
      <c r="CE16" s="381" t="s">
        <v>136</v>
      </c>
      <c r="CF16" s="381"/>
      <c r="CG16" s="381"/>
      <c r="CH16" s="381"/>
      <c r="CI16" s="381"/>
      <c r="CJ16" s="381"/>
      <c r="CK16" s="381"/>
      <c r="CL16" s="381"/>
      <c r="CM16" s="381"/>
      <c r="CN16" s="381"/>
      <c r="CO16" s="381"/>
      <c r="CP16" s="381"/>
      <c r="CQ16" s="381"/>
      <c r="CR16" s="381"/>
      <c r="CS16" s="382"/>
      <c r="CT16" s="353">
        <v>3.5</v>
      </c>
      <c r="CU16" s="354"/>
      <c r="CV16" s="354"/>
      <c r="CW16" s="354"/>
      <c r="CX16" s="354"/>
      <c r="CY16" s="354"/>
      <c r="CZ16" s="354"/>
      <c r="DA16" s="355"/>
      <c r="DB16" s="353">
        <v>11.3</v>
      </c>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134</v>
      </c>
      <c r="S17" s="470"/>
      <c r="T17" s="470"/>
      <c r="U17" s="470"/>
      <c r="V17" s="471"/>
      <c r="W17" s="472" t="s">
        <v>138</v>
      </c>
      <c r="X17" s="398"/>
      <c r="Y17" s="398"/>
      <c r="Z17" s="398"/>
      <c r="AA17" s="398"/>
      <c r="AB17" s="399"/>
      <c r="AC17" s="359">
        <v>69947</v>
      </c>
      <c r="AD17" s="360"/>
      <c r="AE17" s="360"/>
      <c r="AF17" s="360"/>
      <c r="AG17" s="361"/>
      <c r="AH17" s="359">
        <v>73990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35166565</v>
      </c>
      <c r="BO17" s="384"/>
      <c r="BP17" s="384"/>
      <c r="BQ17" s="384"/>
      <c r="BR17" s="384"/>
      <c r="BS17" s="384"/>
      <c r="BT17" s="384"/>
      <c r="BU17" s="385"/>
      <c r="BV17" s="383">
        <v>34605253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101.8</v>
      </c>
      <c r="M18" s="448"/>
      <c r="N18" s="448"/>
      <c r="O18" s="448"/>
      <c r="P18" s="448"/>
      <c r="Q18" s="448"/>
      <c r="R18" s="449"/>
      <c r="S18" s="449"/>
      <c r="T18" s="449"/>
      <c r="U18" s="449"/>
      <c r="V18" s="450"/>
      <c r="W18" s="464"/>
      <c r="X18" s="465"/>
      <c r="Y18" s="465"/>
      <c r="Z18" s="465"/>
      <c r="AA18" s="465"/>
      <c r="AB18" s="473"/>
      <c r="AC18" s="347">
        <v>79.099999999999994</v>
      </c>
      <c r="AD18" s="348"/>
      <c r="AE18" s="348"/>
      <c r="AF18" s="348"/>
      <c r="AG18" s="451"/>
      <c r="AH18" s="347">
        <v>75.099999999999994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42225711</v>
      </c>
      <c r="BO18" s="384"/>
      <c r="BP18" s="384"/>
      <c r="BQ18" s="384"/>
      <c r="BR18" s="384"/>
      <c r="BS18" s="384"/>
      <c r="BT18" s="384"/>
      <c r="BU18" s="385"/>
      <c r="BV18" s="383">
        <v>42443196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2217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51030650</v>
      </c>
      <c r="BO19" s="384"/>
      <c r="BP19" s="384"/>
      <c r="BQ19" s="384"/>
      <c r="BR19" s="384"/>
      <c r="BS19" s="384"/>
      <c r="BT19" s="384"/>
      <c r="BU19" s="385"/>
      <c r="BV19" s="383">
        <v>53441353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91737</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74409366</v>
      </c>
      <c r="BO23" s="384"/>
      <c r="BP23" s="384"/>
      <c r="BQ23" s="384"/>
      <c r="BR23" s="384"/>
      <c r="BS23" s="384"/>
      <c r="BT23" s="384"/>
      <c r="BU23" s="385"/>
      <c r="BV23" s="383">
        <v>75783032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153</v>
      </c>
      <c r="F24" s="357"/>
      <c r="G24" s="357"/>
      <c r="H24" s="357"/>
      <c r="I24" s="357"/>
      <c r="J24" s="357"/>
      <c r="K24" s="358"/>
      <c r="L24" s="359">
        <v>1</v>
      </c>
      <c r="M24" s="360"/>
      <c r="N24" s="360"/>
      <c r="O24" s="360"/>
      <c r="P24" s="361"/>
      <c r="Q24" s="359">
        <v>9780</v>
      </c>
      <c r="R24" s="360"/>
      <c r="S24" s="360"/>
      <c r="T24" s="360"/>
      <c r="U24" s="360"/>
      <c r="V24" s="361"/>
      <c r="W24" s="427"/>
      <c r="X24" s="418"/>
      <c r="Y24" s="419"/>
      <c r="Z24" s="356" t="s">
        <v>154</v>
      </c>
      <c r="AA24" s="357"/>
      <c r="AB24" s="357"/>
      <c r="AC24" s="357"/>
      <c r="AD24" s="357"/>
      <c r="AE24" s="357"/>
      <c r="AF24" s="357"/>
      <c r="AG24" s="358"/>
      <c r="AH24" s="359">
        <v>1214</v>
      </c>
      <c r="AI24" s="360"/>
      <c r="AJ24" s="360"/>
      <c r="AK24" s="360"/>
      <c r="AL24" s="361"/>
      <c r="AM24" s="359">
        <v>3957640</v>
      </c>
      <c r="AN24" s="360"/>
      <c r="AO24" s="360"/>
      <c r="AP24" s="360"/>
      <c r="AQ24" s="360"/>
      <c r="AR24" s="361"/>
      <c r="AS24" s="359">
        <v>3260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57198752</v>
      </c>
      <c r="BO24" s="384"/>
      <c r="BP24" s="384"/>
      <c r="BQ24" s="384"/>
      <c r="BR24" s="384"/>
      <c r="BS24" s="384"/>
      <c r="BT24" s="384"/>
      <c r="BU24" s="385"/>
      <c r="BV24" s="383">
        <v>56857658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156</v>
      </c>
      <c r="F25" s="357"/>
      <c r="G25" s="357"/>
      <c r="H25" s="357"/>
      <c r="I25" s="357"/>
      <c r="J25" s="357"/>
      <c r="K25" s="358"/>
      <c r="L25" s="359">
        <v>1</v>
      </c>
      <c r="M25" s="360"/>
      <c r="N25" s="360"/>
      <c r="O25" s="360"/>
      <c r="P25" s="361"/>
      <c r="Q25" s="359">
        <v>7958</v>
      </c>
      <c r="R25" s="360"/>
      <c r="S25" s="360"/>
      <c r="T25" s="360"/>
      <c r="U25" s="360"/>
      <c r="V25" s="361"/>
      <c r="W25" s="427"/>
      <c r="X25" s="418"/>
      <c r="Y25" s="419"/>
      <c r="Z25" s="356" t="s">
        <v>157</v>
      </c>
      <c r="AA25" s="357"/>
      <c r="AB25" s="357"/>
      <c r="AC25" s="357"/>
      <c r="AD25" s="357"/>
      <c r="AE25" s="357"/>
      <c r="AF25" s="357"/>
      <c r="AG25" s="358"/>
      <c r="AH25" s="359">
        <v>226</v>
      </c>
      <c r="AI25" s="360"/>
      <c r="AJ25" s="360"/>
      <c r="AK25" s="360"/>
      <c r="AL25" s="361"/>
      <c r="AM25" s="359">
        <v>665344</v>
      </c>
      <c r="AN25" s="360"/>
      <c r="AO25" s="360"/>
      <c r="AP25" s="360"/>
      <c r="AQ25" s="360"/>
      <c r="AR25" s="361"/>
      <c r="AS25" s="359">
        <v>2944</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18418542</v>
      </c>
      <c r="BO25" s="379"/>
      <c r="BP25" s="379"/>
      <c r="BQ25" s="379"/>
      <c r="BR25" s="379"/>
      <c r="BS25" s="379"/>
      <c r="BT25" s="379"/>
      <c r="BU25" s="380"/>
      <c r="BV25" s="378">
        <v>19645505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159</v>
      </c>
      <c r="F26" s="357"/>
      <c r="G26" s="357"/>
      <c r="H26" s="357"/>
      <c r="I26" s="357"/>
      <c r="J26" s="357"/>
      <c r="K26" s="358"/>
      <c r="L26" s="359">
        <v>1</v>
      </c>
      <c r="M26" s="360"/>
      <c r="N26" s="360"/>
      <c r="O26" s="360"/>
      <c r="P26" s="361"/>
      <c r="Q26" s="359">
        <v>6820</v>
      </c>
      <c r="R26" s="360"/>
      <c r="S26" s="360"/>
      <c r="T26" s="360"/>
      <c r="U26" s="360"/>
      <c r="V26" s="361"/>
      <c r="W26" s="427"/>
      <c r="X26" s="418"/>
      <c r="Y26" s="419"/>
      <c r="Z26" s="356" t="s">
        <v>160</v>
      </c>
      <c r="AA26" s="395"/>
      <c r="AB26" s="395"/>
      <c r="AC26" s="395"/>
      <c r="AD26" s="395"/>
      <c r="AE26" s="395"/>
      <c r="AF26" s="395"/>
      <c r="AG26" s="396"/>
      <c r="AH26" s="359">
        <v>184</v>
      </c>
      <c r="AI26" s="360"/>
      <c r="AJ26" s="360"/>
      <c r="AK26" s="360"/>
      <c r="AL26" s="361"/>
      <c r="AM26" s="359">
        <v>606096</v>
      </c>
      <c r="AN26" s="360"/>
      <c r="AO26" s="360"/>
      <c r="AP26" s="360"/>
      <c r="AQ26" s="360"/>
      <c r="AR26" s="361"/>
      <c r="AS26" s="359">
        <v>3294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162</v>
      </c>
      <c r="F27" s="357"/>
      <c r="G27" s="357"/>
      <c r="H27" s="357"/>
      <c r="I27" s="357"/>
      <c r="J27" s="357"/>
      <c r="K27" s="358"/>
      <c r="L27" s="359">
        <v>1</v>
      </c>
      <c r="M27" s="360"/>
      <c r="N27" s="360"/>
      <c r="O27" s="360"/>
      <c r="P27" s="361"/>
      <c r="Q27" s="359">
        <v>7117</v>
      </c>
      <c r="R27" s="360"/>
      <c r="S27" s="360"/>
      <c r="T27" s="360"/>
      <c r="U27" s="360"/>
      <c r="V27" s="361"/>
      <c r="W27" s="427"/>
      <c r="X27" s="418"/>
      <c r="Y27" s="419"/>
      <c r="Z27" s="356" t="s">
        <v>163</v>
      </c>
      <c r="AA27" s="357"/>
      <c r="AB27" s="357"/>
      <c r="AC27" s="357"/>
      <c r="AD27" s="357"/>
      <c r="AE27" s="357"/>
      <c r="AF27" s="357"/>
      <c r="AG27" s="358"/>
      <c r="AH27" s="359">
        <v>100</v>
      </c>
      <c r="AI27" s="360"/>
      <c r="AJ27" s="360"/>
      <c r="AK27" s="360"/>
      <c r="AL27" s="361"/>
      <c r="AM27" s="359">
        <v>343971</v>
      </c>
      <c r="AN27" s="360"/>
      <c r="AO27" s="360"/>
      <c r="AP27" s="360"/>
      <c r="AQ27" s="360"/>
      <c r="AR27" s="361"/>
      <c r="AS27" s="359">
        <v>3440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500000</v>
      </c>
      <c r="BO27" s="387"/>
      <c r="BP27" s="387"/>
      <c r="BQ27" s="387"/>
      <c r="BR27" s="387"/>
      <c r="BS27" s="387"/>
      <c r="BT27" s="387"/>
      <c r="BU27" s="388"/>
      <c r="BV27" s="386">
        <v>500000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165</v>
      </c>
      <c r="F28" s="357"/>
      <c r="G28" s="357"/>
      <c r="H28" s="357"/>
      <c r="I28" s="357"/>
      <c r="J28" s="357"/>
      <c r="K28" s="358"/>
      <c r="L28" s="359">
        <v>1</v>
      </c>
      <c r="M28" s="360"/>
      <c r="N28" s="360"/>
      <c r="O28" s="360"/>
      <c r="P28" s="361"/>
      <c r="Q28" s="359">
        <v>6394</v>
      </c>
      <c r="R28" s="360"/>
      <c r="S28" s="360"/>
      <c r="T28" s="360"/>
      <c r="U28" s="360"/>
      <c r="V28" s="361"/>
      <c r="W28" s="427"/>
      <c r="X28" s="418"/>
      <c r="Y28" s="419"/>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5427506</v>
      </c>
      <c r="BO28" s="379"/>
      <c r="BP28" s="379"/>
      <c r="BQ28" s="379"/>
      <c r="BR28" s="379"/>
      <c r="BS28" s="379"/>
      <c r="BT28" s="379"/>
      <c r="BU28" s="380"/>
      <c r="BV28" s="378">
        <v>5493842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169</v>
      </c>
      <c r="F29" s="357"/>
      <c r="G29" s="357"/>
      <c r="H29" s="357"/>
      <c r="I29" s="357"/>
      <c r="J29" s="357"/>
      <c r="K29" s="358"/>
      <c r="L29" s="359">
        <v>24</v>
      </c>
      <c r="M29" s="360"/>
      <c r="N29" s="360"/>
      <c r="O29" s="360"/>
      <c r="P29" s="361"/>
      <c r="Q29" s="359">
        <v>5870</v>
      </c>
      <c r="R29" s="360"/>
      <c r="S29" s="360"/>
      <c r="T29" s="360"/>
      <c r="U29" s="360"/>
      <c r="V29" s="361"/>
      <c r="W29" s="428"/>
      <c r="X29" s="429"/>
      <c r="Y29" s="430"/>
      <c r="Z29" s="356" t="s">
        <v>170</v>
      </c>
      <c r="AA29" s="357"/>
      <c r="AB29" s="357"/>
      <c r="AC29" s="357"/>
      <c r="AD29" s="357"/>
      <c r="AE29" s="357"/>
      <c r="AF29" s="357"/>
      <c r="AG29" s="358"/>
      <c r="AH29" s="359">
        <v>1314</v>
      </c>
      <c r="AI29" s="360"/>
      <c r="AJ29" s="360"/>
      <c r="AK29" s="360"/>
      <c r="AL29" s="361"/>
      <c r="AM29" s="359">
        <v>4301611</v>
      </c>
      <c r="AN29" s="360"/>
      <c r="AO29" s="360"/>
      <c r="AP29" s="360"/>
      <c r="AQ29" s="360"/>
      <c r="AR29" s="361"/>
      <c r="AS29" s="359">
        <v>3274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825245</v>
      </c>
      <c r="BO29" s="384"/>
      <c r="BP29" s="384"/>
      <c r="BQ29" s="384"/>
      <c r="BR29" s="384"/>
      <c r="BS29" s="384"/>
      <c r="BT29" s="384"/>
      <c r="BU29" s="385"/>
      <c r="BV29" s="383">
        <v>1447767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172</v>
      </c>
      <c r="X30" s="438"/>
      <c r="Y30" s="438"/>
      <c r="Z30" s="438"/>
      <c r="AA30" s="438"/>
      <c r="AB30" s="438"/>
      <c r="AC30" s="438"/>
      <c r="AD30" s="438"/>
      <c r="AE30" s="438"/>
      <c r="AF30" s="438"/>
      <c r="AG30" s="439"/>
      <c r="AH30" s="347">
        <v>102.3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4642785</v>
      </c>
      <c r="BO30" s="387"/>
      <c r="BP30" s="387"/>
      <c r="BQ30" s="387"/>
      <c r="BR30" s="387"/>
      <c r="BS30" s="387"/>
      <c r="BT30" s="387"/>
      <c r="BU30" s="388"/>
      <c r="BV30" s="386">
        <v>5089802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病院事業会計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丹波少年自然の家</v>
      </c>
      <c r="BZ34" s="342"/>
      <c r="CA34" s="342"/>
      <c r="CB34" s="342"/>
      <c r="CC34" s="342"/>
      <c r="CD34" s="342"/>
      <c r="CE34" s="342"/>
      <c r="CF34" s="342"/>
      <c r="CG34" s="342"/>
      <c r="CH34" s="342"/>
      <c r="CI34" s="342"/>
      <c r="CJ34" s="342"/>
      <c r="CK34" s="342"/>
      <c r="CL34" s="342"/>
      <c r="CM34" s="342"/>
      <c r="CN34" s="165"/>
      <c r="CO34" s="343">
        <f>IF(CQ34="","",MAX(C34:D43,U34:V43,AM34:AN43,BE34:BF43,BW34:BX43)+1)</f>
        <v>12</v>
      </c>
      <c r="CP34" s="343"/>
      <c r="CQ34" s="342" t="str">
        <f>IF('各会計、関係団体の財政状況及び健全化判断比率'!BS7="","",'各会計、関係団体の財政状況及び健全化判断比率'!BS7)</f>
        <v>（公財）宝塚市スポーツ振興公社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特別会計宝塚すみれ墓苑事業費</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国民健康保険診療施設</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IF('各会計、関係団体の財政状況及び健全化判断比率'!B34="","",'各会計、関係団体の財政状況及び健全化判断比率'!B34)</f>
        <v>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t="str">
        <f t="shared" ref="BW35:BW43" si="2">IF(BY35="","",BW34+1)</f>
        <v/>
      </c>
      <c r="BX35" s="343"/>
      <c r="BY35" s="342" t="str">
        <f>IF('各会計、関係団体の財政状況及び健全化判断比率'!B69="","",'各会計、関係団体の財政状況及び健全化判断比率'!B69)</f>
        <v/>
      </c>
      <c r="BZ35" s="342"/>
      <c r="CA35" s="342"/>
      <c r="CB35" s="342"/>
      <c r="CC35" s="342"/>
      <c r="CD35" s="342"/>
      <c r="CE35" s="342"/>
      <c r="CF35" s="342"/>
      <c r="CG35" s="342"/>
      <c r="CH35" s="342"/>
      <c r="CI35" s="342"/>
      <c r="CJ35" s="342"/>
      <c r="CK35" s="342"/>
      <c r="CL35" s="342"/>
      <c r="CM35" s="342"/>
      <c r="CN35" s="165"/>
      <c r="CO35" s="343">
        <f t="shared" ref="CO35:CO43" si="3">IF(CQ35="","",CO34+1)</f>
        <v>13</v>
      </c>
      <c r="CP35" s="343"/>
      <c r="CQ35" s="342" t="str">
        <f>IF('各会計、関係団体の財政状況及び健全化判断比率'!BS8="","",'各会計、関係団体の財政状況及び健全化判断比率'!BS8)</f>
        <v>ソリオ宝塚都市開発（株）</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介護保険事業</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IF('各会計、関係団体の財政状況及び健全化判断比率'!B35="","",'各会計、関係団体の財政状況及び健全化判断比率'!B35)</f>
        <v>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f t="shared" si="3"/>
        <v>14</v>
      </c>
      <c r="CP36" s="343"/>
      <c r="CQ36" s="342" t="str">
        <f>IF('各会計、関係団体の財政状況及び健全化判断比率'!BS9="","",'各会計、関係団体の財政状況及び健全化判断比率'!BS9)</f>
        <v>（公財）宝塚市文化財団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農業共済事業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15</v>
      </c>
      <c r="CP37" s="343"/>
      <c r="CQ37" s="342" t="str">
        <f>IF('各会計、関係団体の財政状況及び健全化判断比率'!BS10="","",'各会計、関係団体の財政状況及び健全化判断比率'!BS10)</f>
        <v>（一財）宝塚市保健福祉サービス公社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後期高齢者医療事業</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16</v>
      </c>
      <c r="CP38" s="343"/>
      <c r="CQ38" s="342" t="str">
        <f>IF('各会計、関係団体の財政状況及び健全化判断比率'!BS11="","",'各会計、関係団体の財政状況及び健全化判断比率'!BS11)</f>
        <v>宝塚都市環境サービス（株）</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17</v>
      </c>
      <c r="CP39" s="343"/>
      <c r="CQ39" s="342" t="str">
        <f>IF('各会計、関係団体の財政状況及び健全化判断比率'!BS12="","",'各会計、関係団体の財政状況及び健全化判断比率'!BS12)</f>
        <v>宝塚山本ガーデン・クリエイティブ（株）</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18</v>
      </c>
      <c r="CP40" s="343"/>
      <c r="CQ40" s="342" t="str">
        <f>IF('各会計、関係団体の財政状況及び健全化判断比率'!BS13="","",'各会計、関係団体の財政状況及び健全化判断比率'!BS13)</f>
        <v>（株）エフエム宝塚</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19</v>
      </c>
      <c r="CP41" s="343"/>
      <c r="CQ41" s="342" t="str">
        <f>IF('各会計、関係団体の財政状況及び健全化判断比率'!BS14="","",'各会計、関係団体の財政状況及び健全化判断比率'!BS14)</f>
        <v>宝塚市土地開発公社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20</v>
      </c>
      <c r="CP42" s="343"/>
      <c r="CQ42" s="342" t="str">
        <f>IF('各会計、関係団体の財政状況及び健全化判断比率'!BS15="","",'各会計、関係団体の財政状況及び健全化判断比率'!BS15)</f>
        <v>逆瀬川都市開発（株）</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21</v>
      </c>
      <c r="CP43" s="343"/>
      <c r="CQ43" s="342" t="str">
        <f>IF('各会計、関係団体の財政状況及び健全化判断比率'!BS16="","",'各会計、関係団体の財政状況及び健全化判断比率'!BS16)</f>
        <v>（公財）阪神北広域救急医療財団</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90" zoomScaleNormal="90" zoomScaleSheetLayoutView="100" workbookViewId="0">
      <selection activeCell="N53" sqref="N5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81" t="s">
        <v>24</v>
      </c>
      <c r="C41" s="1182"/>
      <c r="D41" s="81"/>
      <c r="E41" s="1183" t="s">
        <v>25</v>
      </c>
      <c r="F41" s="1183"/>
      <c r="G41" s="1183"/>
      <c r="H41" s="1184"/>
      <c r="I41" s="82">
        <v>81701</v>
      </c>
      <c r="J41" s="83">
        <v>79073</v>
      </c>
      <c r="K41" s="83">
        <v>79603</v>
      </c>
      <c r="L41" s="83">
        <v>77244</v>
      </c>
      <c r="M41" s="84">
        <v>75761</v>
      </c>
    </row>
    <row r="42" spans="2:13" ht="27.75" customHeight="1">
      <c r="B42" s="1171"/>
      <c r="C42" s="1172"/>
      <c r="D42" s="85"/>
      <c r="E42" s="1175" t="s">
        <v>26</v>
      </c>
      <c r="F42" s="1175"/>
      <c r="G42" s="1175"/>
      <c r="H42" s="1176"/>
      <c r="I42" s="86">
        <v>10030</v>
      </c>
      <c r="J42" s="87">
        <v>9109</v>
      </c>
      <c r="K42" s="87">
        <v>8842</v>
      </c>
      <c r="L42" s="87">
        <v>9237</v>
      </c>
      <c r="M42" s="88">
        <v>8967</v>
      </c>
    </row>
    <row r="43" spans="2:13" ht="27.75" customHeight="1">
      <c r="B43" s="1171"/>
      <c r="C43" s="1172"/>
      <c r="D43" s="85"/>
      <c r="E43" s="1175" t="s">
        <v>27</v>
      </c>
      <c r="F43" s="1175"/>
      <c r="G43" s="1175"/>
      <c r="H43" s="1176"/>
      <c r="I43" s="86">
        <v>22821</v>
      </c>
      <c r="J43" s="87">
        <v>20776</v>
      </c>
      <c r="K43" s="87">
        <v>19963</v>
      </c>
      <c r="L43" s="87">
        <v>18835</v>
      </c>
      <c r="M43" s="88">
        <v>17798</v>
      </c>
    </row>
    <row r="44" spans="2:13" ht="27.75" customHeight="1">
      <c r="B44" s="1171"/>
      <c r="C44" s="1172"/>
      <c r="D44" s="85"/>
      <c r="E44" s="1175" t="s">
        <v>28</v>
      </c>
      <c r="F44" s="1175"/>
      <c r="G44" s="1175"/>
      <c r="H44" s="1176"/>
      <c r="I44" s="86">
        <v>37</v>
      </c>
      <c r="J44" s="87">
        <v>33</v>
      </c>
      <c r="K44" s="87">
        <v>30</v>
      </c>
      <c r="L44" s="87">
        <v>26</v>
      </c>
      <c r="M44" s="88">
        <v>23</v>
      </c>
    </row>
    <row r="45" spans="2:13" ht="27.75" customHeight="1">
      <c r="B45" s="1171"/>
      <c r="C45" s="1172"/>
      <c r="D45" s="85"/>
      <c r="E45" s="1175" t="s">
        <v>29</v>
      </c>
      <c r="F45" s="1175"/>
      <c r="G45" s="1175"/>
      <c r="H45" s="1176"/>
      <c r="I45" s="86">
        <v>13265</v>
      </c>
      <c r="J45" s="87">
        <v>13105</v>
      </c>
      <c r="K45" s="87">
        <v>12592</v>
      </c>
      <c r="L45" s="87">
        <v>11747</v>
      </c>
      <c r="M45" s="88">
        <v>10251</v>
      </c>
    </row>
    <row r="46" spans="2:13" ht="27.75" customHeight="1">
      <c r="B46" s="1171"/>
      <c r="C46" s="1172"/>
      <c r="D46" s="85"/>
      <c r="E46" s="1175" t="s">
        <v>30</v>
      </c>
      <c r="F46" s="1175"/>
      <c r="G46" s="1175"/>
      <c r="H46" s="1176"/>
      <c r="I46" s="86">
        <v>1074</v>
      </c>
      <c r="J46" s="87">
        <v>1103</v>
      </c>
      <c r="K46" s="87">
        <v>841</v>
      </c>
      <c r="L46" s="87">
        <v>1088</v>
      </c>
      <c r="M46" s="88">
        <v>1048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12383</v>
      </c>
      <c r="J49" s="87">
        <v>12203</v>
      </c>
      <c r="K49" s="87">
        <v>12428</v>
      </c>
      <c r="L49" s="87">
        <v>12881</v>
      </c>
      <c r="M49" s="88">
        <v>11641</v>
      </c>
    </row>
    <row r="50" spans="2:13" ht="27.75" customHeight="1">
      <c r="B50" s="1171"/>
      <c r="C50" s="1172"/>
      <c r="D50" s="85"/>
      <c r="E50" s="1175" t="s">
        <v>35</v>
      </c>
      <c r="F50" s="1175"/>
      <c r="G50" s="1175"/>
      <c r="H50" s="1176"/>
      <c r="I50" s="86">
        <v>30199</v>
      </c>
      <c r="J50" s="87">
        <v>29051</v>
      </c>
      <c r="K50" s="87">
        <v>27259</v>
      </c>
      <c r="L50" s="87">
        <v>27207</v>
      </c>
      <c r="M50" s="88">
        <v>25291</v>
      </c>
    </row>
    <row r="51" spans="2:13" ht="27.75" customHeight="1">
      <c r="B51" s="1173"/>
      <c r="C51" s="1174"/>
      <c r="D51" s="85"/>
      <c r="E51" s="1175" t="s">
        <v>36</v>
      </c>
      <c r="F51" s="1175"/>
      <c r="G51" s="1175"/>
      <c r="H51" s="1176"/>
      <c r="I51" s="86">
        <v>58030</v>
      </c>
      <c r="J51" s="87">
        <v>58464</v>
      </c>
      <c r="K51" s="87">
        <v>58564</v>
      </c>
      <c r="L51" s="87">
        <v>59568</v>
      </c>
      <c r="M51" s="88">
        <v>58751</v>
      </c>
    </row>
    <row r="52" spans="2:13" ht="27.75" customHeight="1" thickBot="1">
      <c r="B52" s="1177" t="s">
        <v>21</v>
      </c>
      <c r="C52" s="1178"/>
      <c r="D52" s="90"/>
      <c r="E52" s="1179" t="s">
        <v>37</v>
      </c>
      <c r="F52" s="1179"/>
      <c r="G52" s="1179"/>
      <c r="H52" s="1180"/>
      <c r="I52" s="91">
        <v>28317</v>
      </c>
      <c r="J52" s="92">
        <v>23481</v>
      </c>
      <c r="K52" s="92">
        <v>23620</v>
      </c>
      <c r="L52" s="92">
        <v>18521</v>
      </c>
      <c r="M52" s="93">
        <v>18165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41081</v>
      </c>
      <c r="E3" s="116"/>
      <c r="F3" s="117">
        <v>41739</v>
      </c>
      <c r="G3" s="118"/>
      <c r="H3" s="119"/>
    </row>
    <row r="4" spans="1:8">
      <c r="A4" s="120"/>
      <c r="B4" s="121"/>
      <c r="C4" s="122"/>
      <c r="D4" s="123">
        <v>23559</v>
      </c>
      <c r="E4" s="124"/>
      <c r="F4" s="125">
        <v>24625</v>
      </c>
      <c r="G4" s="126"/>
      <c r="H4" s="127"/>
    </row>
    <row r="5" spans="1:8">
      <c r="A5" s="108" t="s">
        <v>510</v>
      </c>
      <c r="B5" s="113"/>
      <c r="C5" s="114"/>
      <c r="D5" s="115">
        <v>21961</v>
      </c>
      <c r="E5" s="116"/>
      <c r="F5" s="117">
        <v>36765</v>
      </c>
      <c r="G5" s="118"/>
      <c r="H5" s="119"/>
    </row>
    <row r="6" spans="1:8">
      <c r="A6" s="120"/>
      <c r="B6" s="121"/>
      <c r="C6" s="122"/>
      <c r="D6" s="123">
        <v>14480</v>
      </c>
      <c r="E6" s="124"/>
      <c r="F6" s="125">
        <v>20975</v>
      </c>
      <c r="G6" s="126"/>
      <c r="H6" s="127"/>
    </row>
    <row r="7" spans="1:8">
      <c r="A7" s="108" t="s">
        <v>511</v>
      </c>
      <c r="B7" s="113"/>
      <c r="C7" s="114"/>
      <c r="D7" s="115">
        <v>31008</v>
      </c>
      <c r="E7" s="116"/>
      <c r="F7" s="117">
        <v>39052</v>
      </c>
      <c r="G7" s="118"/>
      <c r="H7" s="119"/>
    </row>
    <row r="8" spans="1:8">
      <c r="A8" s="120"/>
      <c r="B8" s="121"/>
      <c r="C8" s="122"/>
      <c r="D8" s="123">
        <v>21477</v>
      </c>
      <c r="E8" s="124"/>
      <c r="F8" s="125">
        <v>21186</v>
      </c>
      <c r="G8" s="126"/>
      <c r="H8" s="127"/>
    </row>
    <row r="9" spans="1:8">
      <c r="A9" s="108" t="s">
        <v>512</v>
      </c>
      <c r="B9" s="113"/>
      <c r="C9" s="114"/>
      <c r="D9" s="115">
        <v>24131</v>
      </c>
      <c r="E9" s="116"/>
      <c r="F9" s="117">
        <v>41235</v>
      </c>
      <c r="G9" s="118"/>
      <c r="H9" s="119"/>
    </row>
    <row r="10" spans="1:8">
      <c r="A10" s="120"/>
      <c r="B10" s="121"/>
      <c r="C10" s="122"/>
      <c r="D10" s="123">
        <v>12703</v>
      </c>
      <c r="E10" s="124"/>
      <c r="F10" s="125">
        <v>22086</v>
      </c>
      <c r="G10" s="126"/>
      <c r="H10" s="127"/>
    </row>
    <row r="11" spans="1:8">
      <c r="A11" s="108" t="s">
        <v>513</v>
      </c>
      <c r="B11" s="113"/>
      <c r="C11" s="114"/>
      <c r="D11" s="115">
        <v>26825</v>
      </c>
      <c r="E11" s="116"/>
      <c r="F11" s="117">
        <v>41862</v>
      </c>
      <c r="G11" s="118"/>
      <c r="H11" s="119"/>
    </row>
    <row r="12" spans="1:8">
      <c r="A12" s="120"/>
      <c r="B12" s="121"/>
      <c r="C12" s="128"/>
      <c r="D12" s="123">
        <v>15290</v>
      </c>
      <c r="E12" s="124"/>
      <c r="F12" s="125">
        <v>23710</v>
      </c>
      <c r="G12" s="126"/>
      <c r="H12" s="127"/>
    </row>
    <row r="13" spans="1:8">
      <c r="A13" s="108"/>
      <c r="B13" s="113"/>
      <c r="C13" s="129"/>
      <c r="D13" s="130">
        <v>29001</v>
      </c>
      <c r="E13" s="131"/>
      <c r="F13" s="132">
        <v>40131</v>
      </c>
      <c r="G13" s="133"/>
      <c r="H13" s="119"/>
    </row>
    <row r="14" spans="1:8">
      <c r="A14" s="120"/>
      <c r="B14" s="121"/>
      <c r="C14" s="122"/>
      <c r="D14" s="123">
        <v>17502</v>
      </c>
      <c r="E14" s="124"/>
      <c r="F14" s="125">
        <v>22516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1.98</v>
      </c>
      <c r="C19" s="134">
        <f>ROUND(VALUE(SUBSTITUTE(実質収支比率等に係る経年分析!G$48,"▲","-")),2)</f>
        <v>1.44</v>
      </c>
      <c r="D19" s="134">
        <f>ROUND(VALUE(SUBSTITUTE(実質収支比率等に係る経年分析!H$48,"▲","-")),2)</f>
        <v>2.2400000000000002</v>
      </c>
      <c r="E19" s="134">
        <f>ROUND(VALUE(SUBSTITUTE(実質収支比率等に係る経年分析!I$48,"▲","-")),2)</f>
        <v>1.93</v>
      </c>
      <c r="F19" s="134">
        <f>ROUND(VALUE(SUBSTITUTE(実質収支比率等に係る経年分析!J$48,"▲","-")),2)</f>
        <v>1.21</v>
      </c>
    </row>
    <row r="20" spans="1:11">
      <c r="A20" s="134" t="s">
        <v>42</v>
      </c>
      <c r="B20" s="134">
        <f>ROUND(VALUE(SUBSTITUTE(実質収支比率等に係る経年分析!F$47,"▲","-")),2)</f>
        <v>10.27</v>
      </c>
      <c r="C20" s="134">
        <f>ROUND(VALUE(SUBSTITUTE(実質収支比率等に係る経年分析!G$47,"▲","-")),2)</f>
        <v>11.31</v>
      </c>
      <c r="D20" s="134">
        <f>ROUND(VALUE(SUBSTITUTE(実質収支比率等に係る経年分析!H$47,"▲","-")),2)</f>
        <v>12</v>
      </c>
      <c r="E20" s="134">
        <f>ROUND(VALUE(SUBSTITUTE(実質収支比率等に係る経年分析!I$47,"▲","-")),2)</f>
        <v>12.86</v>
      </c>
      <c r="F20" s="134">
        <f>ROUND(VALUE(SUBSTITUTE(実質収支比率等に係る経年分析!J$47,"▲","-")),2)</f>
        <v>12.7</v>
      </c>
    </row>
    <row r="21" spans="1:11">
      <c r="A21" s="134" t="s">
        <v>43</v>
      </c>
      <c r="B21" s="134">
        <f>IF(ISNUMBER(VALUE(SUBSTITUTE(実質収支比率等に係る経年分析!F$49,"▲","-"))),ROUND(VALUE(SUBSTITUTE(実質収支比率等に係る経年分析!F$49,"▲","-")),2),NA())</f>
        <v>2.34</v>
      </c>
      <c r="C21" s="134">
        <f>IF(ISNUMBER(VALUE(SUBSTITUTE(実質収支比率等に係る経年分析!G$49,"▲","-"))),ROUND(VALUE(SUBSTITUTE(実質収支比率等に係る経年分析!G$49,"▲","-")),2),NA())</f>
        <v>0.46</v>
      </c>
      <c r="D21" s="134">
        <f>IF(ISNUMBER(VALUE(SUBSTITUTE(実質収支比率等に係る経年分析!H$49,"▲","-"))),ROUND(VALUE(SUBSTITUTE(実質収支比率等に係る経年分析!H$49,"▲","-")),2),NA())</f>
        <v>1.55</v>
      </c>
      <c r="E21" s="134">
        <f>IF(ISNUMBER(VALUE(SUBSTITUTE(実質収支比率等に係る経年分析!I$49,"▲","-"))),ROUND(VALUE(SUBSTITUTE(実質収支比率等に係る経年分析!I$49,"▲","-")),2),NA())</f>
        <v>1.0900000000000001</v>
      </c>
      <c r="F21" s="134">
        <f>IF(ISNUMBER(VALUE(SUBSTITUTE(実質収支比率等に係る経年分析!J$49,"▲","-"))),ROUND(VALUE(SUBSTITUTE(実質収支比率等に係る経年分析!J$49,"▲","-")),2),NA())</f>
        <v>0.57999999999999996</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0.17</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0.26</v>
      </c>
    </row>
    <row r="30" spans="1:11">
      <c r="A30" s="135" t="str">
        <f>IF(連結実質赤字比率に係る赤字・黒字の構成分析!C$40="",NA(),連結実質赤字比率に係る赤字・黒字の構成分析!C$40)</f>
        <v>介護保険事業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0.42</v>
      </c>
    </row>
    <row r="31" spans="1:11">
      <c r="A31" s="135" t="str">
        <f>IF(連結実質赤字比率に係る赤字・黒字の構成分析!C$39="",NA(),連結実質赤字比率に係る赤字・黒字の構成分析!C$39)</f>
        <v>特別会計宝塚すみれ墓苑事業費</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0.52</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0.68</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1.75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0.98</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9.75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10.27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13.94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10.9</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1.55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0.98</v>
      </c>
      <c r="H35" s="135">
        <f>IF(ROUND(VALUE(SUBSTITUTE(連結実質赤字比率に係る赤字・黒字の構成分析!I$35,"▲", "-")), 2) &lt; 0, ABS(ROUND(VALUE(SUBSTITUTE(連結実質赤字比率に係る赤字・黒字の構成分析!I$35,"▲", "-")), 2)), NA())</f>
        <v>2.46</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0.76</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国民健康保険事業</v>
      </c>
      <c r="B36" s="135">
        <f>IF(ROUND(VALUE(SUBSTITUTE(連結実質赤字比率に係る赤字・黒字の構成分析!F$34,"▲", "-")), 2) &lt; 0, ABS(ROUND(VALUE(SUBSTITUTE(連結実質赤字比率に係る赤字・黒字の構成分析!F$34,"▲", "-")), 2)), NA())</f>
        <v>1.46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2.48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3.46</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3.88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3.39</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8797</v>
      </c>
      <c r="E42" s="136"/>
      <c r="F42" s="136"/>
      <c r="G42" s="136">
        <f>'実質公債費比率（分子）の構造'!L$52</f>
        <v>8349</v>
      </c>
      <c r="H42" s="136"/>
      <c r="I42" s="136"/>
      <c r="J42" s="136">
        <f>'実質公債費比率（分子）の構造'!M$52</f>
        <v>7881</v>
      </c>
      <c r="K42" s="136"/>
      <c r="L42" s="136"/>
      <c r="M42" s="136">
        <f>'実質公債費比率（分子）の構造'!N$52</f>
        <v>7802</v>
      </c>
      <c r="N42" s="136"/>
      <c r="O42" s="136"/>
      <c r="P42" s="136">
        <f>'実質公債費比率（分子）の構造'!O$52</f>
        <v>7859</v>
      </c>
    </row>
    <row r="43" spans="1:16">
      <c r="A43" s="136" t="s">
        <v>51</v>
      </c>
      <c r="B43" s="136">
        <f>'実質公債費比率（分子）の構造'!K$51</f>
        <v>2</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c r="A44" s="136" t="s">
        <v>52</v>
      </c>
      <c r="B44" s="136">
        <f>'実質公債費比率（分子）の構造'!K$50</f>
        <v>687</v>
      </c>
      <c r="C44" s="136"/>
      <c r="D44" s="136"/>
      <c r="E44" s="136">
        <f>'実質公債費比率（分子）の構造'!L$50</f>
        <v>486</v>
      </c>
      <c r="F44" s="136"/>
      <c r="G44" s="136"/>
      <c r="H44" s="136">
        <f>'実質公債費比率（分子）の構造'!M$50</f>
        <v>490</v>
      </c>
      <c r="I44" s="136"/>
      <c r="J44" s="136"/>
      <c r="K44" s="136">
        <f>'実質公債費比率（分子）の構造'!N$50</f>
        <v>466</v>
      </c>
      <c r="L44" s="136"/>
      <c r="M44" s="136"/>
      <c r="N44" s="136">
        <f>'実質公債費比率（分子）の構造'!O$50</f>
        <v>493</v>
      </c>
      <c r="O44" s="136"/>
      <c r="P44" s="136"/>
    </row>
    <row r="45" spans="1:16">
      <c r="A45" s="136" t="s">
        <v>53</v>
      </c>
      <c r="B45" s="136">
        <f>'実質公債費比率（分子）の構造'!K$49</f>
        <v>3</v>
      </c>
      <c r="C45" s="136"/>
      <c r="D45" s="136"/>
      <c r="E45" s="136">
        <f>'実質公債費比率（分子）の構造'!L$49</f>
        <v>4</v>
      </c>
      <c r="F45" s="136"/>
      <c r="G45" s="136"/>
      <c r="H45" s="136">
        <f>'実質公債費比率（分子）の構造'!M$49</f>
        <v>4</v>
      </c>
      <c r="I45" s="136"/>
      <c r="J45" s="136"/>
      <c r="K45" s="136">
        <f>'実質公債費比率（分子）の構造'!N$49</f>
        <v>3</v>
      </c>
      <c r="L45" s="136"/>
      <c r="M45" s="136"/>
      <c r="N45" s="136">
        <f>'実質公債費比率（分子）の構造'!O$49</f>
        <v>3</v>
      </c>
      <c r="O45" s="136"/>
      <c r="P45" s="136"/>
    </row>
    <row r="46" spans="1:16">
      <c r="A46" s="136" t="s">
        <v>54</v>
      </c>
      <c r="B46" s="136">
        <f>'実質公債費比率（分子）の構造'!K$48</f>
        <v>2202</v>
      </c>
      <c r="C46" s="136"/>
      <c r="D46" s="136"/>
      <c r="E46" s="136">
        <f>'実質公債費比率（分子）の構造'!L$48</f>
        <v>1993</v>
      </c>
      <c r="F46" s="136"/>
      <c r="G46" s="136"/>
      <c r="H46" s="136">
        <f>'実質公債費比率（分子）の構造'!M$48</f>
        <v>1921</v>
      </c>
      <c r="I46" s="136"/>
      <c r="J46" s="136"/>
      <c r="K46" s="136">
        <f>'実質公債費比率（分子）の構造'!N$48</f>
        <v>1881</v>
      </c>
      <c r="L46" s="136"/>
      <c r="M46" s="136"/>
      <c r="N46" s="136">
        <f>'実質公債費比率（分子）の構造'!O$48</f>
        <v>1662</v>
      </c>
      <c r="O46" s="136"/>
      <c r="P46" s="136"/>
    </row>
    <row r="47" spans="1:16">
      <c r="A47" s="136" t="s">
        <v>55</v>
      </c>
      <c r="B47" s="136">
        <f>'実質公債費比率（分子）の構造'!K$47</f>
        <v>47</v>
      </c>
      <c r="C47" s="136"/>
      <c r="D47" s="136"/>
      <c r="E47" s="136">
        <f>'実質公債費比率（分子）の構造'!L$47</f>
        <v>30</v>
      </c>
      <c r="F47" s="136"/>
      <c r="G47" s="136"/>
      <c r="H47" s="136">
        <f>'実質公債費比率（分子）の構造'!M$47</f>
        <v>47</v>
      </c>
      <c r="I47" s="136"/>
      <c r="J47" s="136"/>
      <c r="K47" s="136">
        <f>'実質公債費比率（分子）の構造'!N$47</f>
        <v>30</v>
      </c>
      <c r="L47" s="136"/>
      <c r="M47" s="136"/>
      <c r="N47" s="136">
        <f>'実質公債費比率（分子）の構造'!O$47</f>
        <v>13</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9116</v>
      </c>
      <c r="C49" s="136"/>
      <c r="D49" s="136"/>
      <c r="E49" s="136">
        <f>'実質公債費比率（分子）の構造'!L$45</f>
        <v>8920</v>
      </c>
      <c r="F49" s="136"/>
      <c r="G49" s="136"/>
      <c r="H49" s="136">
        <f>'実質公債費比率（分子）の構造'!M$45</f>
        <v>8456</v>
      </c>
      <c r="I49" s="136"/>
      <c r="J49" s="136"/>
      <c r="K49" s="136">
        <f>'実質公債費比率（分子）の構造'!N$45</f>
        <v>7954</v>
      </c>
      <c r="L49" s="136"/>
      <c r="M49" s="136"/>
      <c r="N49" s="136">
        <f>'実質公債費比率（分子）の構造'!O$45</f>
        <v>7431</v>
      </c>
      <c r="O49" s="136"/>
      <c r="P49" s="136"/>
    </row>
    <row r="50" spans="1:16">
      <c r="A50" s="136" t="s">
        <v>58</v>
      </c>
      <c r="B50" s="136" t="e">
        <f>NA()</f>
        <v>#N/A</v>
      </c>
      <c r="C50" s="136">
        <f>IF(ISNUMBER('実質公債費比率（分子）の構造'!K$53),'実質公債費比率（分子）の構造'!K$53,NA())</f>
        <v>3260</v>
      </c>
      <c r="D50" s="136" t="e">
        <f>NA()</f>
        <v>#N/A</v>
      </c>
      <c r="E50" s="136" t="e">
        <f>NA()</f>
        <v>#N/A</v>
      </c>
      <c r="F50" s="136">
        <f>IF(ISNUMBER('実質公債費比率（分子）の構造'!L$53),'実質公債費比率（分子）の構造'!L$53,NA())</f>
        <v>3084</v>
      </c>
      <c r="G50" s="136" t="e">
        <f>NA()</f>
        <v>#N/A</v>
      </c>
      <c r="H50" s="136" t="e">
        <f>NA()</f>
        <v>#N/A</v>
      </c>
      <c r="I50" s="136">
        <f>IF(ISNUMBER('実質公債費比率（分子）の構造'!M$53),'実質公債費比率（分子）の構造'!M$53,NA())</f>
        <v>3037</v>
      </c>
      <c r="J50" s="136" t="e">
        <f>NA()</f>
        <v>#N/A</v>
      </c>
      <c r="K50" s="136" t="e">
        <f>NA()</f>
        <v>#N/A</v>
      </c>
      <c r="L50" s="136">
        <f>IF(ISNUMBER('実質公債費比率（分子）の構造'!N$53),'実質公債費比率（分子）の構造'!N$53,NA())</f>
        <v>2532</v>
      </c>
      <c r="M50" s="136" t="e">
        <f>NA()</f>
        <v>#N/A</v>
      </c>
      <c r="N50" s="136" t="e">
        <f>NA()</f>
        <v>#N/A</v>
      </c>
      <c r="O50" s="136">
        <f>IF(ISNUMBER('実質公債費比率（分子）の構造'!O$53),'実質公債費比率（分子）の構造'!O$53,NA())</f>
        <v>1744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58030</v>
      </c>
      <c r="E56" s="135"/>
      <c r="F56" s="135"/>
      <c r="G56" s="135">
        <f>'将来負担比率（分子）の構造'!J$51</f>
        <v>58464</v>
      </c>
      <c r="H56" s="135"/>
      <c r="I56" s="135"/>
      <c r="J56" s="135">
        <f>'将来負担比率（分子）の構造'!K$51</f>
        <v>58564</v>
      </c>
      <c r="K56" s="135"/>
      <c r="L56" s="135"/>
      <c r="M56" s="135">
        <f>'将来負担比率（分子）の構造'!L$51</f>
        <v>59568</v>
      </c>
      <c r="N56" s="135"/>
      <c r="O56" s="135"/>
      <c r="P56" s="135">
        <f>'将来負担比率（分子）の構造'!M$51</f>
        <v>58751</v>
      </c>
    </row>
    <row r="57" spans="1:16">
      <c r="A57" s="135" t="s">
        <v>35</v>
      </c>
      <c r="B57" s="135"/>
      <c r="C57" s="135"/>
      <c r="D57" s="135">
        <f>'将来負担比率（分子）の構造'!I$50</f>
        <v>30199</v>
      </c>
      <c r="E57" s="135"/>
      <c r="F57" s="135"/>
      <c r="G57" s="135">
        <f>'将来負担比率（分子）の構造'!J$50</f>
        <v>29051</v>
      </c>
      <c r="H57" s="135"/>
      <c r="I57" s="135"/>
      <c r="J57" s="135">
        <f>'将来負担比率（分子）の構造'!K$50</f>
        <v>27259</v>
      </c>
      <c r="K57" s="135"/>
      <c r="L57" s="135"/>
      <c r="M57" s="135">
        <f>'将来負担比率（分子）の構造'!L$50</f>
        <v>27207</v>
      </c>
      <c r="N57" s="135"/>
      <c r="O57" s="135"/>
      <c r="P57" s="135">
        <f>'将来負担比率（分子）の構造'!M$50</f>
        <v>25291</v>
      </c>
    </row>
    <row r="58" spans="1:16">
      <c r="A58" s="135" t="s">
        <v>34</v>
      </c>
      <c r="B58" s="135"/>
      <c r="C58" s="135"/>
      <c r="D58" s="135">
        <f>'将来負担比率（分子）の構造'!I$49</f>
        <v>12383</v>
      </c>
      <c r="E58" s="135"/>
      <c r="F58" s="135"/>
      <c r="G58" s="135">
        <f>'将来負担比率（分子）の構造'!J$49</f>
        <v>12203</v>
      </c>
      <c r="H58" s="135"/>
      <c r="I58" s="135"/>
      <c r="J58" s="135">
        <f>'将来負担比率（分子）の構造'!K$49</f>
        <v>12428</v>
      </c>
      <c r="K58" s="135"/>
      <c r="L58" s="135"/>
      <c r="M58" s="135">
        <f>'将来負担比率（分子）の構造'!L$49</f>
        <v>12881</v>
      </c>
      <c r="N58" s="135"/>
      <c r="O58" s="135"/>
      <c r="P58" s="135">
        <f>'将来負担比率（分子）の構造'!M$49</f>
        <v>11641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1074</v>
      </c>
      <c r="C61" s="135"/>
      <c r="D61" s="135"/>
      <c r="E61" s="135">
        <f>'将来負担比率（分子）の構造'!J$46</f>
        <v>1103</v>
      </c>
      <c r="F61" s="135"/>
      <c r="G61" s="135"/>
      <c r="H61" s="135">
        <f>'将来負担比率（分子）の構造'!K$46</f>
        <v>841</v>
      </c>
      <c r="I61" s="135"/>
      <c r="J61" s="135"/>
      <c r="K61" s="135">
        <f>'将来負担比率（分子）の構造'!L$46</f>
        <v>1088</v>
      </c>
      <c r="L61" s="135"/>
      <c r="M61" s="135"/>
      <c r="N61" s="135">
        <f>'将来負担比率（分子）の構造'!M$46</f>
        <v>1048</v>
      </c>
      <c r="O61" s="135"/>
      <c r="P61" s="135"/>
    </row>
    <row r="62" spans="1:16">
      <c r="A62" s="135" t="s">
        <v>29</v>
      </c>
      <c r="B62" s="135">
        <f>'将来負担比率（分子）の構造'!I$45</f>
        <v>13265</v>
      </c>
      <c r="C62" s="135"/>
      <c r="D62" s="135"/>
      <c r="E62" s="135">
        <f>'将来負担比率（分子）の構造'!J$45</f>
        <v>13105</v>
      </c>
      <c r="F62" s="135"/>
      <c r="G62" s="135"/>
      <c r="H62" s="135">
        <f>'将来負担比率（分子）の構造'!K$45</f>
        <v>12592</v>
      </c>
      <c r="I62" s="135"/>
      <c r="J62" s="135"/>
      <c r="K62" s="135">
        <f>'将来負担比率（分子）の構造'!L$45</f>
        <v>11747</v>
      </c>
      <c r="L62" s="135"/>
      <c r="M62" s="135"/>
      <c r="N62" s="135">
        <f>'将来負担比率（分子）の構造'!M$45</f>
        <v>10251</v>
      </c>
      <c r="O62" s="135"/>
      <c r="P62" s="135"/>
    </row>
    <row r="63" spans="1:16">
      <c r="A63" s="135" t="s">
        <v>28</v>
      </c>
      <c r="B63" s="135">
        <f>'将来負担比率（分子）の構造'!I$44</f>
        <v>37</v>
      </c>
      <c r="C63" s="135"/>
      <c r="D63" s="135"/>
      <c r="E63" s="135">
        <f>'将来負担比率（分子）の構造'!J$44</f>
        <v>33</v>
      </c>
      <c r="F63" s="135"/>
      <c r="G63" s="135"/>
      <c r="H63" s="135">
        <f>'将来負担比率（分子）の構造'!K$44</f>
        <v>30</v>
      </c>
      <c r="I63" s="135"/>
      <c r="J63" s="135"/>
      <c r="K63" s="135">
        <f>'将来負担比率（分子）の構造'!L$44</f>
        <v>26</v>
      </c>
      <c r="L63" s="135"/>
      <c r="M63" s="135"/>
      <c r="N63" s="135">
        <f>'将来負担比率（分子）の構造'!M$44</f>
        <v>23</v>
      </c>
      <c r="O63" s="135"/>
      <c r="P63" s="135"/>
    </row>
    <row r="64" spans="1:16">
      <c r="A64" s="135" t="s">
        <v>27</v>
      </c>
      <c r="B64" s="135">
        <f>'将来負担比率（分子）の構造'!I$43</f>
        <v>22821</v>
      </c>
      <c r="C64" s="135"/>
      <c r="D64" s="135"/>
      <c r="E64" s="135">
        <f>'将来負担比率（分子）の構造'!J$43</f>
        <v>20776</v>
      </c>
      <c r="F64" s="135"/>
      <c r="G64" s="135"/>
      <c r="H64" s="135">
        <f>'将来負担比率（分子）の構造'!K$43</f>
        <v>19963</v>
      </c>
      <c r="I64" s="135"/>
      <c r="J64" s="135"/>
      <c r="K64" s="135">
        <f>'将来負担比率（分子）の構造'!L$43</f>
        <v>18835</v>
      </c>
      <c r="L64" s="135"/>
      <c r="M64" s="135"/>
      <c r="N64" s="135">
        <f>'将来負担比率（分子）の構造'!M$43</f>
        <v>17798</v>
      </c>
      <c r="O64" s="135"/>
      <c r="P64" s="135"/>
    </row>
    <row r="65" spans="1:16">
      <c r="A65" s="135" t="s">
        <v>26</v>
      </c>
      <c r="B65" s="135">
        <f>'将来負担比率（分子）の構造'!I$42</f>
        <v>10030</v>
      </c>
      <c r="C65" s="135"/>
      <c r="D65" s="135"/>
      <c r="E65" s="135">
        <f>'将来負担比率（分子）の構造'!J$42</f>
        <v>9109</v>
      </c>
      <c r="F65" s="135"/>
      <c r="G65" s="135"/>
      <c r="H65" s="135">
        <f>'将来負担比率（分子）の構造'!K$42</f>
        <v>8842</v>
      </c>
      <c r="I65" s="135"/>
      <c r="J65" s="135"/>
      <c r="K65" s="135">
        <f>'将来負担比率（分子）の構造'!L$42</f>
        <v>9237</v>
      </c>
      <c r="L65" s="135"/>
      <c r="M65" s="135"/>
      <c r="N65" s="135">
        <f>'将来負担比率（分子）の構造'!M$42</f>
        <v>8967</v>
      </c>
      <c r="O65" s="135"/>
      <c r="P65" s="135"/>
    </row>
    <row r="66" spans="1:16">
      <c r="A66" s="135" t="s">
        <v>25</v>
      </c>
      <c r="B66" s="135">
        <f>'将来負担比率（分子）の構造'!I$41</f>
        <v>81701</v>
      </c>
      <c r="C66" s="135"/>
      <c r="D66" s="135"/>
      <c r="E66" s="135">
        <f>'将来負担比率（分子）の構造'!J$41</f>
        <v>79073</v>
      </c>
      <c r="F66" s="135"/>
      <c r="G66" s="135"/>
      <c r="H66" s="135">
        <f>'将来負担比率（分子）の構造'!K$41</f>
        <v>79603</v>
      </c>
      <c r="I66" s="135"/>
      <c r="J66" s="135"/>
      <c r="K66" s="135">
        <f>'将来負担比率（分子）の構造'!L$41</f>
        <v>77244</v>
      </c>
      <c r="L66" s="135"/>
      <c r="M66" s="135"/>
      <c r="N66" s="135">
        <f>'将来負担比率（分子）の構造'!M$41</f>
        <v>75761</v>
      </c>
      <c r="O66" s="135"/>
      <c r="P66" s="135"/>
    </row>
    <row r="67" spans="1:16">
      <c r="A67" s="135" t="s">
        <v>62</v>
      </c>
      <c r="B67" s="135" t="e">
        <f>NA()</f>
        <v>#N/A</v>
      </c>
      <c r="C67" s="135">
        <f>IF(ISNUMBER('将来負担比率（分子）の構造'!I$52), IF('将来負担比率（分子）の構造'!I$52 &lt; 0, 0, '将来負担比率（分子）の構造'!I$52), NA())</f>
        <v>28317</v>
      </c>
      <c r="D67" s="135" t="e">
        <f>NA()</f>
        <v>#N/A</v>
      </c>
      <c r="E67" s="135" t="e">
        <f>NA()</f>
        <v>#N/A</v>
      </c>
      <c r="F67" s="135">
        <f>IF(ISNUMBER('将来負担比率（分子）の構造'!J$52), IF('将来負担比率（分子）の構造'!J$52 &lt; 0, 0, '将来負担比率（分子）の構造'!J$52), NA())</f>
        <v>23481</v>
      </c>
      <c r="G67" s="135" t="e">
        <f>NA()</f>
        <v>#N/A</v>
      </c>
      <c r="H67" s="135" t="e">
        <f>NA()</f>
        <v>#N/A</v>
      </c>
      <c r="I67" s="135">
        <f>IF(ISNUMBER('将来負担比率（分子）の構造'!K$52), IF('将来負担比率（分子）の構造'!K$52 &lt; 0, 0, '将来負担比率（分子）の構造'!K$52), NA())</f>
        <v>23620</v>
      </c>
      <c r="J67" s="135" t="e">
        <f>NA()</f>
        <v>#N/A</v>
      </c>
      <c r="K67" s="135" t="e">
        <f>NA()</f>
        <v>#N/A</v>
      </c>
      <c r="L67" s="135">
        <f>IF(ISNUMBER('将来負担比率（分子）の構造'!L$52), IF('将来負担比率（分子）の構造'!L$52 &lt; 0, 0, '将来負担比率（分子）の構造'!L$52), NA())</f>
        <v>18521</v>
      </c>
      <c r="M67" s="135" t="e">
        <f>NA()</f>
        <v>#N/A</v>
      </c>
      <c r="N67" s="135" t="e">
        <f>NA()</f>
        <v>#N/A</v>
      </c>
      <c r="O67" s="135">
        <f>IF(ISNUMBER('将来負担比率（分子）の構造'!M$52), IF('将来負担比率（分子）の構造'!M$52 &lt; 0, 0, '将来負担比率（分子）の構造'!M$52), NA())</f>
        <v>18165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election activeCell="R37" sqref="R3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207</v>
      </c>
      <c r="C5" s="674"/>
      <c r="D5" s="674"/>
      <c r="E5" s="674"/>
      <c r="F5" s="674"/>
      <c r="G5" s="674"/>
      <c r="H5" s="674"/>
      <c r="I5" s="674"/>
      <c r="J5" s="674"/>
      <c r="K5" s="674"/>
      <c r="L5" s="674"/>
      <c r="M5" s="674"/>
      <c r="N5" s="674"/>
      <c r="O5" s="674"/>
      <c r="P5" s="674"/>
      <c r="Q5" s="675"/>
      <c r="R5" s="638">
        <v>35269087</v>
      </c>
      <c r="S5" s="639"/>
      <c r="T5" s="639"/>
      <c r="U5" s="639"/>
      <c r="V5" s="639"/>
      <c r="W5" s="639"/>
      <c r="X5" s="639"/>
      <c r="Y5" s="686"/>
      <c r="Z5" s="699">
        <v>48.5</v>
      </c>
      <c r="AA5" s="699"/>
      <c r="AB5" s="699"/>
      <c r="AC5" s="699"/>
      <c r="AD5" s="700">
        <v>32121840</v>
      </c>
      <c r="AE5" s="700"/>
      <c r="AF5" s="700"/>
      <c r="AG5" s="700"/>
      <c r="AH5" s="700"/>
      <c r="AI5" s="700"/>
      <c r="AJ5" s="700"/>
      <c r="AK5" s="700"/>
      <c r="AL5" s="687">
        <v>79.7</v>
      </c>
      <c r="AM5" s="656"/>
      <c r="AN5" s="656"/>
      <c r="AO5" s="688"/>
      <c r="AP5" s="673" t="s">
        <v>208</v>
      </c>
      <c r="AQ5" s="674"/>
      <c r="AR5" s="674"/>
      <c r="AS5" s="674"/>
      <c r="AT5" s="674"/>
      <c r="AU5" s="674"/>
      <c r="AV5" s="674"/>
      <c r="AW5" s="674"/>
      <c r="AX5" s="674"/>
      <c r="AY5" s="674"/>
      <c r="AZ5" s="674"/>
      <c r="BA5" s="674"/>
      <c r="BB5" s="674"/>
      <c r="BC5" s="674"/>
      <c r="BD5" s="674"/>
      <c r="BE5" s="674"/>
      <c r="BF5" s="675"/>
      <c r="BG5" s="588">
        <v>32110222</v>
      </c>
      <c r="BH5" s="589"/>
      <c r="BI5" s="589"/>
      <c r="BJ5" s="589"/>
      <c r="BK5" s="589"/>
      <c r="BL5" s="589"/>
      <c r="BM5" s="589"/>
      <c r="BN5" s="590"/>
      <c r="BO5" s="641">
        <v>91</v>
      </c>
      <c r="BP5" s="641"/>
      <c r="BQ5" s="641"/>
      <c r="BR5" s="641"/>
      <c r="BS5" s="642">
        <v>181004</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409336</v>
      </c>
      <c r="S6" s="589"/>
      <c r="T6" s="589"/>
      <c r="U6" s="589"/>
      <c r="V6" s="589"/>
      <c r="W6" s="589"/>
      <c r="X6" s="589"/>
      <c r="Y6" s="590"/>
      <c r="Z6" s="641">
        <v>0.6</v>
      </c>
      <c r="AA6" s="641"/>
      <c r="AB6" s="641"/>
      <c r="AC6" s="641"/>
      <c r="AD6" s="642">
        <v>409336</v>
      </c>
      <c r="AE6" s="642"/>
      <c r="AF6" s="642"/>
      <c r="AG6" s="642"/>
      <c r="AH6" s="642"/>
      <c r="AI6" s="642"/>
      <c r="AJ6" s="642"/>
      <c r="AK6" s="642"/>
      <c r="AL6" s="611">
        <v>1</v>
      </c>
      <c r="AM6" s="643"/>
      <c r="AN6" s="643"/>
      <c r="AO6" s="644"/>
      <c r="AP6" s="585" t="s">
        <v>213</v>
      </c>
      <c r="AQ6" s="586"/>
      <c r="AR6" s="586"/>
      <c r="AS6" s="586"/>
      <c r="AT6" s="586"/>
      <c r="AU6" s="586"/>
      <c r="AV6" s="586"/>
      <c r="AW6" s="586"/>
      <c r="AX6" s="586"/>
      <c r="AY6" s="586"/>
      <c r="AZ6" s="586"/>
      <c r="BA6" s="586"/>
      <c r="BB6" s="586"/>
      <c r="BC6" s="586"/>
      <c r="BD6" s="586"/>
      <c r="BE6" s="586"/>
      <c r="BF6" s="587"/>
      <c r="BG6" s="588">
        <v>32110222</v>
      </c>
      <c r="BH6" s="589"/>
      <c r="BI6" s="589"/>
      <c r="BJ6" s="589"/>
      <c r="BK6" s="589"/>
      <c r="BL6" s="589"/>
      <c r="BM6" s="589"/>
      <c r="BN6" s="590"/>
      <c r="BO6" s="641">
        <v>91</v>
      </c>
      <c r="BP6" s="641"/>
      <c r="BQ6" s="641"/>
      <c r="BR6" s="641"/>
      <c r="BS6" s="642">
        <v>181004</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488321</v>
      </c>
      <c r="CS6" s="589"/>
      <c r="CT6" s="589"/>
      <c r="CU6" s="589"/>
      <c r="CV6" s="589"/>
      <c r="CW6" s="589"/>
      <c r="CX6" s="589"/>
      <c r="CY6" s="590"/>
      <c r="CZ6" s="641">
        <v>0.7</v>
      </c>
      <c r="DA6" s="641"/>
      <c r="DB6" s="641"/>
      <c r="DC6" s="641"/>
      <c r="DD6" s="594" t="s">
        <v>215</v>
      </c>
      <c r="DE6" s="589"/>
      <c r="DF6" s="589"/>
      <c r="DG6" s="589"/>
      <c r="DH6" s="589"/>
      <c r="DI6" s="589"/>
      <c r="DJ6" s="589"/>
      <c r="DK6" s="589"/>
      <c r="DL6" s="589"/>
      <c r="DM6" s="589"/>
      <c r="DN6" s="589"/>
      <c r="DO6" s="589"/>
      <c r="DP6" s="590"/>
      <c r="DQ6" s="594">
        <v>488192</v>
      </c>
      <c r="DR6" s="589"/>
      <c r="DS6" s="589"/>
      <c r="DT6" s="589"/>
      <c r="DU6" s="589"/>
      <c r="DV6" s="589"/>
      <c r="DW6" s="589"/>
      <c r="DX6" s="589"/>
      <c r="DY6" s="589"/>
      <c r="DZ6" s="589"/>
      <c r="EA6" s="589"/>
      <c r="EB6" s="589"/>
      <c r="EC6" s="620"/>
    </row>
    <row r="7" spans="2:143" ht="11.25" customHeight="1">
      <c r="B7" s="585" t="s">
        <v>216</v>
      </c>
      <c r="C7" s="586"/>
      <c r="D7" s="586"/>
      <c r="E7" s="586"/>
      <c r="F7" s="586"/>
      <c r="G7" s="586"/>
      <c r="H7" s="586"/>
      <c r="I7" s="586"/>
      <c r="J7" s="586"/>
      <c r="K7" s="586"/>
      <c r="L7" s="586"/>
      <c r="M7" s="586"/>
      <c r="N7" s="586"/>
      <c r="O7" s="586"/>
      <c r="P7" s="586"/>
      <c r="Q7" s="587"/>
      <c r="R7" s="588">
        <v>121997</v>
      </c>
      <c r="S7" s="589"/>
      <c r="T7" s="589"/>
      <c r="U7" s="589"/>
      <c r="V7" s="589"/>
      <c r="W7" s="589"/>
      <c r="X7" s="589"/>
      <c r="Y7" s="590"/>
      <c r="Z7" s="641">
        <v>0.2</v>
      </c>
      <c r="AA7" s="641"/>
      <c r="AB7" s="641"/>
      <c r="AC7" s="641"/>
      <c r="AD7" s="642">
        <v>121997</v>
      </c>
      <c r="AE7" s="642"/>
      <c r="AF7" s="642"/>
      <c r="AG7" s="642"/>
      <c r="AH7" s="642"/>
      <c r="AI7" s="642"/>
      <c r="AJ7" s="642"/>
      <c r="AK7" s="642"/>
      <c r="AL7" s="611">
        <v>0.3</v>
      </c>
      <c r="AM7" s="643"/>
      <c r="AN7" s="643"/>
      <c r="AO7" s="644"/>
      <c r="AP7" s="585" t="s">
        <v>217</v>
      </c>
      <c r="AQ7" s="586"/>
      <c r="AR7" s="586"/>
      <c r="AS7" s="586"/>
      <c r="AT7" s="586"/>
      <c r="AU7" s="586"/>
      <c r="AV7" s="586"/>
      <c r="AW7" s="586"/>
      <c r="AX7" s="586"/>
      <c r="AY7" s="586"/>
      <c r="AZ7" s="586"/>
      <c r="BA7" s="586"/>
      <c r="BB7" s="586"/>
      <c r="BC7" s="586"/>
      <c r="BD7" s="586"/>
      <c r="BE7" s="586"/>
      <c r="BF7" s="587"/>
      <c r="BG7" s="588">
        <v>17575549</v>
      </c>
      <c r="BH7" s="589"/>
      <c r="BI7" s="589"/>
      <c r="BJ7" s="589"/>
      <c r="BK7" s="589"/>
      <c r="BL7" s="589"/>
      <c r="BM7" s="589"/>
      <c r="BN7" s="590"/>
      <c r="BO7" s="641">
        <v>49.8</v>
      </c>
      <c r="BP7" s="641"/>
      <c r="BQ7" s="641"/>
      <c r="BR7" s="641"/>
      <c r="BS7" s="642">
        <v>181004</v>
      </c>
      <c r="BT7" s="642"/>
      <c r="BU7" s="642"/>
      <c r="BV7" s="642"/>
      <c r="BW7" s="642"/>
      <c r="BX7" s="642"/>
      <c r="BY7" s="642"/>
      <c r="BZ7" s="642"/>
      <c r="CA7" s="642"/>
      <c r="CB7" s="678"/>
      <c r="CD7" s="621" t="s">
        <v>218</v>
      </c>
      <c r="CE7" s="618"/>
      <c r="CF7" s="618"/>
      <c r="CG7" s="618"/>
      <c r="CH7" s="618"/>
      <c r="CI7" s="618"/>
      <c r="CJ7" s="618"/>
      <c r="CK7" s="618"/>
      <c r="CL7" s="618"/>
      <c r="CM7" s="618"/>
      <c r="CN7" s="618"/>
      <c r="CO7" s="618"/>
      <c r="CP7" s="618"/>
      <c r="CQ7" s="619"/>
      <c r="CR7" s="588">
        <v>7166441</v>
      </c>
      <c r="CS7" s="589"/>
      <c r="CT7" s="589"/>
      <c r="CU7" s="589"/>
      <c r="CV7" s="589"/>
      <c r="CW7" s="589"/>
      <c r="CX7" s="589"/>
      <c r="CY7" s="590"/>
      <c r="CZ7" s="641">
        <v>10</v>
      </c>
      <c r="DA7" s="641"/>
      <c r="DB7" s="641"/>
      <c r="DC7" s="641"/>
      <c r="DD7" s="594">
        <v>385573</v>
      </c>
      <c r="DE7" s="589"/>
      <c r="DF7" s="589"/>
      <c r="DG7" s="589"/>
      <c r="DH7" s="589"/>
      <c r="DI7" s="589"/>
      <c r="DJ7" s="589"/>
      <c r="DK7" s="589"/>
      <c r="DL7" s="589"/>
      <c r="DM7" s="589"/>
      <c r="DN7" s="589"/>
      <c r="DO7" s="589"/>
      <c r="DP7" s="590"/>
      <c r="DQ7" s="594">
        <v>6340611</v>
      </c>
      <c r="DR7" s="589"/>
      <c r="DS7" s="589"/>
      <c r="DT7" s="589"/>
      <c r="DU7" s="589"/>
      <c r="DV7" s="589"/>
      <c r="DW7" s="589"/>
      <c r="DX7" s="589"/>
      <c r="DY7" s="589"/>
      <c r="DZ7" s="589"/>
      <c r="EA7" s="589"/>
      <c r="EB7" s="589"/>
      <c r="EC7" s="620"/>
    </row>
    <row r="8" spans="2:143" ht="11.25" customHeight="1">
      <c r="B8" s="585" t="s">
        <v>219</v>
      </c>
      <c r="C8" s="586"/>
      <c r="D8" s="586"/>
      <c r="E8" s="586"/>
      <c r="F8" s="586"/>
      <c r="G8" s="586"/>
      <c r="H8" s="586"/>
      <c r="I8" s="586"/>
      <c r="J8" s="586"/>
      <c r="K8" s="586"/>
      <c r="L8" s="586"/>
      <c r="M8" s="586"/>
      <c r="N8" s="586"/>
      <c r="O8" s="586"/>
      <c r="P8" s="586"/>
      <c r="Q8" s="587"/>
      <c r="R8" s="588">
        <v>450690</v>
      </c>
      <c r="S8" s="589"/>
      <c r="T8" s="589"/>
      <c r="U8" s="589"/>
      <c r="V8" s="589"/>
      <c r="W8" s="589"/>
      <c r="X8" s="589"/>
      <c r="Y8" s="590"/>
      <c r="Z8" s="641">
        <v>0.6</v>
      </c>
      <c r="AA8" s="641"/>
      <c r="AB8" s="641"/>
      <c r="AC8" s="641"/>
      <c r="AD8" s="642">
        <v>450690</v>
      </c>
      <c r="AE8" s="642"/>
      <c r="AF8" s="642"/>
      <c r="AG8" s="642"/>
      <c r="AH8" s="642"/>
      <c r="AI8" s="642"/>
      <c r="AJ8" s="642"/>
      <c r="AK8" s="642"/>
      <c r="AL8" s="611">
        <v>1.1000000000000001</v>
      </c>
      <c r="AM8" s="643"/>
      <c r="AN8" s="643"/>
      <c r="AO8" s="644"/>
      <c r="AP8" s="585" t="s">
        <v>220</v>
      </c>
      <c r="AQ8" s="586"/>
      <c r="AR8" s="586"/>
      <c r="AS8" s="586"/>
      <c r="AT8" s="586"/>
      <c r="AU8" s="586"/>
      <c r="AV8" s="586"/>
      <c r="AW8" s="586"/>
      <c r="AX8" s="586"/>
      <c r="AY8" s="586"/>
      <c r="AZ8" s="586"/>
      <c r="BA8" s="586"/>
      <c r="BB8" s="586"/>
      <c r="BC8" s="586"/>
      <c r="BD8" s="586"/>
      <c r="BE8" s="586"/>
      <c r="BF8" s="587"/>
      <c r="BG8" s="588">
        <v>361001</v>
      </c>
      <c r="BH8" s="589"/>
      <c r="BI8" s="589"/>
      <c r="BJ8" s="589"/>
      <c r="BK8" s="589"/>
      <c r="BL8" s="589"/>
      <c r="BM8" s="589"/>
      <c r="BN8" s="590"/>
      <c r="BO8" s="641">
        <v>1</v>
      </c>
      <c r="BP8" s="641"/>
      <c r="BQ8" s="641"/>
      <c r="BR8" s="641"/>
      <c r="BS8" s="594" t="s">
        <v>221</v>
      </c>
      <c r="BT8" s="589"/>
      <c r="BU8" s="589"/>
      <c r="BV8" s="589"/>
      <c r="BW8" s="589"/>
      <c r="BX8" s="589"/>
      <c r="BY8" s="589"/>
      <c r="BZ8" s="589"/>
      <c r="CA8" s="589"/>
      <c r="CB8" s="620"/>
      <c r="CD8" s="621" t="s">
        <v>222</v>
      </c>
      <c r="CE8" s="618"/>
      <c r="CF8" s="618"/>
      <c r="CG8" s="618"/>
      <c r="CH8" s="618"/>
      <c r="CI8" s="618"/>
      <c r="CJ8" s="618"/>
      <c r="CK8" s="618"/>
      <c r="CL8" s="618"/>
      <c r="CM8" s="618"/>
      <c r="CN8" s="618"/>
      <c r="CO8" s="618"/>
      <c r="CP8" s="618"/>
      <c r="CQ8" s="619"/>
      <c r="CR8" s="588">
        <v>31938216</v>
      </c>
      <c r="CS8" s="589"/>
      <c r="CT8" s="589"/>
      <c r="CU8" s="589"/>
      <c r="CV8" s="589"/>
      <c r="CW8" s="589"/>
      <c r="CX8" s="589"/>
      <c r="CY8" s="590"/>
      <c r="CZ8" s="641">
        <v>44.6</v>
      </c>
      <c r="DA8" s="641"/>
      <c r="DB8" s="641"/>
      <c r="DC8" s="641"/>
      <c r="DD8" s="594">
        <v>602675</v>
      </c>
      <c r="DE8" s="589"/>
      <c r="DF8" s="589"/>
      <c r="DG8" s="589"/>
      <c r="DH8" s="589"/>
      <c r="DI8" s="589"/>
      <c r="DJ8" s="589"/>
      <c r="DK8" s="589"/>
      <c r="DL8" s="589"/>
      <c r="DM8" s="589"/>
      <c r="DN8" s="589"/>
      <c r="DO8" s="589"/>
      <c r="DP8" s="590"/>
      <c r="DQ8" s="594">
        <v>17039654</v>
      </c>
      <c r="DR8" s="589"/>
      <c r="DS8" s="589"/>
      <c r="DT8" s="589"/>
      <c r="DU8" s="589"/>
      <c r="DV8" s="589"/>
      <c r="DW8" s="589"/>
      <c r="DX8" s="589"/>
      <c r="DY8" s="589"/>
      <c r="DZ8" s="589"/>
      <c r="EA8" s="589"/>
      <c r="EB8" s="589"/>
      <c r="EC8" s="620"/>
    </row>
    <row r="9" spans="2:143" ht="11.25" customHeight="1">
      <c r="B9" s="585" t="s">
        <v>223</v>
      </c>
      <c r="C9" s="586"/>
      <c r="D9" s="586"/>
      <c r="E9" s="586"/>
      <c r="F9" s="586"/>
      <c r="G9" s="586"/>
      <c r="H9" s="586"/>
      <c r="I9" s="586"/>
      <c r="J9" s="586"/>
      <c r="K9" s="586"/>
      <c r="L9" s="586"/>
      <c r="M9" s="586"/>
      <c r="N9" s="586"/>
      <c r="O9" s="586"/>
      <c r="P9" s="586"/>
      <c r="Q9" s="587"/>
      <c r="R9" s="588">
        <v>245357</v>
      </c>
      <c r="S9" s="589"/>
      <c r="T9" s="589"/>
      <c r="U9" s="589"/>
      <c r="V9" s="589"/>
      <c r="W9" s="589"/>
      <c r="X9" s="589"/>
      <c r="Y9" s="590"/>
      <c r="Z9" s="641">
        <v>0.3</v>
      </c>
      <c r="AA9" s="641"/>
      <c r="AB9" s="641"/>
      <c r="AC9" s="641"/>
      <c r="AD9" s="642">
        <v>245357</v>
      </c>
      <c r="AE9" s="642"/>
      <c r="AF9" s="642"/>
      <c r="AG9" s="642"/>
      <c r="AH9" s="642"/>
      <c r="AI9" s="642"/>
      <c r="AJ9" s="642"/>
      <c r="AK9" s="642"/>
      <c r="AL9" s="611">
        <v>0.6</v>
      </c>
      <c r="AM9" s="643"/>
      <c r="AN9" s="643"/>
      <c r="AO9" s="644"/>
      <c r="AP9" s="585" t="s">
        <v>224</v>
      </c>
      <c r="AQ9" s="586"/>
      <c r="AR9" s="586"/>
      <c r="AS9" s="586"/>
      <c r="AT9" s="586"/>
      <c r="AU9" s="586"/>
      <c r="AV9" s="586"/>
      <c r="AW9" s="586"/>
      <c r="AX9" s="586"/>
      <c r="AY9" s="586"/>
      <c r="AZ9" s="586"/>
      <c r="BA9" s="586"/>
      <c r="BB9" s="586"/>
      <c r="BC9" s="586"/>
      <c r="BD9" s="586"/>
      <c r="BE9" s="586"/>
      <c r="BF9" s="587"/>
      <c r="BG9" s="588">
        <v>15959380</v>
      </c>
      <c r="BH9" s="589"/>
      <c r="BI9" s="589"/>
      <c r="BJ9" s="589"/>
      <c r="BK9" s="589"/>
      <c r="BL9" s="589"/>
      <c r="BM9" s="589"/>
      <c r="BN9" s="590"/>
      <c r="BO9" s="641">
        <v>45.3</v>
      </c>
      <c r="BP9" s="641"/>
      <c r="BQ9" s="641"/>
      <c r="BR9" s="641"/>
      <c r="BS9" s="594" t="s">
        <v>221</v>
      </c>
      <c r="BT9" s="589"/>
      <c r="BU9" s="589"/>
      <c r="BV9" s="589"/>
      <c r="BW9" s="589"/>
      <c r="BX9" s="589"/>
      <c r="BY9" s="589"/>
      <c r="BZ9" s="589"/>
      <c r="CA9" s="589"/>
      <c r="CB9" s="620"/>
      <c r="CD9" s="621" t="s">
        <v>225</v>
      </c>
      <c r="CE9" s="618"/>
      <c r="CF9" s="618"/>
      <c r="CG9" s="618"/>
      <c r="CH9" s="618"/>
      <c r="CI9" s="618"/>
      <c r="CJ9" s="618"/>
      <c r="CK9" s="618"/>
      <c r="CL9" s="618"/>
      <c r="CM9" s="618"/>
      <c r="CN9" s="618"/>
      <c r="CO9" s="618"/>
      <c r="CP9" s="618"/>
      <c r="CQ9" s="619"/>
      <c r="CR9" s="588">
        <v>6293933</v>
      </c>
      <c r="CS9" s="589"/>
      <c r="CT9" s="589"/>
      <c r="CU9" s="589"/>
      <c r="CV9" s="589"/>
      <c r="CW9" s="589"/>
      <c r="CX9" s="589"/>
      <c r="CY9" s="590"/>
      <c r="CZ9" s="641">
        <v>8.8000000000000007</v>
      </c>
      <c r="DA9" s="641"/>
      <c r="DB9" s="641"/>
      <c r="DC9" s="641"/>
      <c r="DD9" s="594">
        <v>590444</v>
      </c>
      <c r="DE9" s="589"/>
      <c r="DF9" s="589"/>
      <c r="DG9" s="589"/>
      <c r="DH9" s="589"/>
      <c r="DI9" s="589"/>
      <c r="DJ9" s="589"/>
      <c r="DK9" s="589"/>
      <c r="DL9" s="589"/>
      <c r="DM9" s="589"/>
      <c r="DN9" s="589"/>
      <c r="DO9" s="589"/>
      <c r="DP9" s="590"/>
      <c r="DQ9" s="594">
        <v>5259999</v>
      </c>
      <c r="DR9" s="589"/>
      <c r="DS9" s="589"/>
      <c r="DT9" s="589"/>
      <c r="DU9" s="589"/>
      <c r="DV9" s="589"/>
      <c r="DW9" s="589"/>
      <c r="DX9" s="589"/>
      <c r="DY9" s="589"/>
      <c r="DZ9" s="589"/>
      <c r="EA9" s="589"/>
      <c r="EB9" s="589"/>
      <c r="EC9" s="620"/>
    </row>
    <row r="10" spans="2:143" ht="11.25" customHeight="1">
      <c r="B10" s="585" t="s">
        <v>226</v>
      </c>
      <c r="C10" s="586"/>
      <c r="D10" s="586"/>
      <c r="E10" s="586"/>
      <c r="F10" s="586"/>
      <c r="G10" s="586"/>
      <c r="H10" s="586"/>
      <c r="I10" s="586"/>
      <c r="J10" s="586"/>
      <c r="K10" s="586"/>
      <c r="L10" s="586"/>
      <c r="M10" s="586"/>
      <c r="N10" s="586"/>
      <c r="O10" s="586"/>
      <c r="P10" s="586"/>
      <c r="Q10" s="587"/>
      <c r="R10" s="588">
        <v>2066547</v>
      </c>
      <c r="S10" s="589"/>
      <c r="T10" s="589"/>
      <c r="U10" s="589"/>
      <c r="V10" s="589"/>
      <c r="W10" s="589"/>
      <c r="X10" s="589"/>
      <c r="Y10" s="590"/>
      <c r="Z10" s="641">
        <v>2.8</v>
      </c>
      <c r="AA10" s="641"/>
      <c r="AB10" s="641"/>
      <c r="AC10" s="641"/>
      <c r="AD10" s="642">
        <v>2066547</v>
      </c>
      <c r="AE10" s="642"/>
      <c r="AF10" s="642"/>
      <c r="AG10" s="642"/>
      <c r="AH10" s="642"/>
      <c r="AI10" s="642"/>
      <c r="AJ10" s="642"/>
      <c r="AK10" s="642"/>
      <c r="AL10" s="611">
        <v>5.0999999999999996</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429231</v>
      </c>
      <c r="BH10" s="589"/>
      <c r="BI10" s="589"/>
      <c r="BJ10" s="589"/>
      <c r="BK10" s="589"/>
      <c r="BL10" s="589"/>
      <c r="BM10" s="589"/>
      <c r="BN10" s="590"/>
      <c r="BO10" s="641">
        <v>1.2</v>
      </c>
      <c r="BP10" s="641"/>
      <c r="BQ10" s="641"/>
      <c r="BR10" s="641"/>
      <c r="BS10" s="594">
        <v>70723</v>
      </c>
      <c r="BT10" s="589"/>
      <c r="BU10" s="589"/>
      <c r="BV10" s="589"/>
      <c r="BW10" s="589"/>
      <c r="BX10" s="589"/>
      <c r="BY10" s="589"/>
      <c r="BZ10" s="589"/>
      <c r="CA10" s="589"/>
      <c r="CB10" s="620"/>
      <c r="CD10" s="621" t="s">
        <v>228</v>
      </c>
      <c r="CE10" s="618"/>
      <c r="CF10" s="618"/>
      <c r="CG10" s="618"/>
      <c r="CH10" s="618"/>
      <c r="CI10" s="618"/>
      <c r="CJ10" s="618"/>
      <c r="CK10" s="618"/>
      <c r="CL10" s="618"/>
      <c r="CM10" s="618"/>
      <c r="CN10" s="618"/>
      <c r="CO10" s="618"/>
      <c r="CP10" s="618"/>
      <c r="CQ10" s="619"/>
      <c r="CR10" s="588">
        <v>113860</v>
      </c>
      <c r="CS10" s="589"/>
      <c r="CT10" s="589"/>
      <c r="CU10" s="589"/>
      <c r="CV10" s="589"/>
      <c r="CW10" s="589"/>
      <c r="CX10" s="589"/>
      <c r="CY10" s="590"/>
      <c r="CZ10" s="641">
        <v>0.2</v>
      </c>
      <c r="DA10" s="641"/>
      <c r="DB10" s="641"/>
      <c r="DC10" s="641"/>
      <c r="DD10" s="594" t="s">
        <v>221</v>
      </c>
      <c r="DE10" s="589"/>
      <c r="DF10" s="589"/>
      <c r="DG10" s="589"/>
      <c r="DH10" s="589"/>
      <c r="DI10" s="589"/>
      <c r="DJ10" s="589"/>
      <c r="DK10" s="589"/>
      <c r="DL10" s="589"/>
      <c r="DM10" s="589"/>
      <c r="DN10" s="589"/>
      <c r="DO10" s="589"/>
      <c r="DP10" s="590"/>
      <c r="DQ10" s="594">
        <v>61707</v>
      </c>
      <c r="DR10" s="589"/>
      <c r="DS10" s="589"/>
      <c r="DT10" s="589"/>
      <c r="DU10" s="589"/>
      <c r="DV10" s="589"/>
      <c r="DW10" s="589"/>
      <c r="DX10" s="589"/>
      <c r="DY10" s="589"/>
      <c r="DZ10" s="589"/>
      <c r="EA10" s="589"/>
      <c r="EB10" s="589"/>
      <c r="EC10" s="620"/>
    </row>
    <row r="11" spans="2:143" ht="11.25" customHeight="1">
      <c r="B11" s="585" t="s">
        <v>229</v>
      </c>
      <c r="C11" s="586"/>
      <c r="D11" s="586"/>
      <c r="E11" s="586"/>
      <c r="F11" s="586"/>
      <c r="G11" s="586"/>
      <c r="H11" s="586"/>
      <c r="I11" s="586"/>
      <c r="J11" s="586"/>
      <c r="K11" s="586"/>
      <c r="L11" s="586"/>
      <c r="M11" s="586"/>
      <c r="N11" s="586"/>
      <c r="O11" s="586"/>
      <c r="P11" s="586"/>
      <c r="Q11" s="587"/>
      <c r="R11" s="588">
        <v>186317</v>
      </c>
      <c r="S11" s="589"/>
      <c r="T11" s="589"/>
      <c r="U11" s="589"/>
      <c r="V11" s="589"/>
      <c r="W11" s="589"/>
      <c r="X11" s="589"/>
      <c r="Y11" s="590"/>
      <c r="Z11" s="641">
        <v>0.3</v>
      </c>
      <c r="AA11" s="641"/>
      <c r="AB11" s="641"/>
      <c r="AC11" s="641"/>
      <c r="AD11" s="642">
        <v>186317</v>
      </c>
      <c r="AE11" s="642"/>
      <c r="AF11" s="642"/>
      <c r="AG11" s="642"/>
      <c r="AH11" s="642"/>
      <c r="AI11" s="642"/>
      <c r="AJ11" s="642"/>
      <c r="AK11" s="642"/>
      <c r="AL11" s="611">
        <v>0.5</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825937</v>
      </c>
      <c r="BH11" s="589"/>
      <c r="BI11" s="589"/>
      <c r="BJ11" s="589"/>
      <c r="BK11" s="589"/>
      <c r="BL11" s="589"/>
      <c r="BM11" s="589"/>
      <c r="BN11" s="590"/>
      <c r="BO11" s="641">
        <v>2.2999999999999998</v>
      </c>
      <c r="BP11" s="641"/>
      <c r="BQ11" s="641"/>
      <c r="BR11" s="641"/>
      <c r="BS11" s="594">
        <v>110281</v>
      </c>
      <c r="BT11" s="589"/>
      <c r="BU11" s="589"/>
      <c r="BV11" s="589"/>
      <c r="BW11" s="589"/>
      <c r="BX11" s="589"/>
      <c r="BY11" s="589"/>
      <c r="BZ11" s="589"/>
      <c r="CA11" s="589"/>
      <c r="CB11" s="620"/>
      <c r="CD11" s="621" t="s">
        <v>231</v>
      </c>
      <c r="CE11" s="618"/>
      <c r="CF11" s="618"/>
      <c r="CG11" s="618"/>
      <c r="CH11" s="618"/>
      <c r="CI11" s="618"/>
      <c r="CJ11" s="618"/>
      <c r="CK11" s="618"/>
      <c r="CL11" s="618"/>
      <c r="CM11" s="618"/>
      <c r="CN11" s="618"/>
      <c r="CO11" s="618"/>
      <c r="CP11" s="618"/>
      <c r="CQ11" s="619"/>
      <c r="CR11" s="588">
        <v>229141</v>
      </c>
      <c r="CS11" s="589"/>
      <c r="CT11" s="589"/>
      <c r="CU11" s="589"/>
      <c r="CV11" s="589"/>
      <c r="CW11" s="589"/>
      <c r="CX11" s="589"/>
      <c r="CY11" s="590"/>
      <c r="CZ11" s="641">
        <v>0.3</v>
      </c>
      <c r="DA11" s="641"/>
      <c r="DB11" s="641"/>
      <c r="DC11" s="641"/>
      <c r="DD11" s="594">
        <v>20487</v>
      </c>
      <c r="DE11" s="589"/>
      <c r="DF11" s="589"/>
      <c r="DG11" s="589"/>
      <c r="DH11" s="589"/>
      <c r="DI11" s="589"/>
      <c r="DJ11" s="589"/>
      <c r="DK11" s="589"/>
      <c r="DL11" s="589"/>
      <c r="DM11" s="589"/>
      <c r="DN11" s="589"/>
      <c r="DO11" s="589"/>
      <c r="DP11" s="590"/>
      <c r="DQ11" s="594">
        <v>199529</v>
      </c>
      <c r="DR11" s="589"/>
      <c r="DS11" s="589"/>
      <c r="DT11" s="589"/>
      <c r="DU11" s="589"/>
      <c r="DV11" s="589"/>
      <c r="DW11" s="589"/>
      <c r="DX11" s="589"/>
      <c r="DY11" s="589"/>
      <c r="DZ11" s="589"/>
      <c r="EA11" s="589"/>
      <c r="EB11" s="589"/>
      <c r="EC11" s="620"/>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13404224</v>
      </c>
      <c r="BH12" s="589"/>
      <c r="BI12" s="589"/>
      <c r="BJ12" s="589"/>
      <c r="BK12" s="589"/>
      <c r="BL12" s="589"/>
      <c r="BM12" s="589"/>
      <c r="BN12" s="590"/>
      <c r="BO12" s="641">
        <v>38</v>
      </c>
      <c r="BP12" s="641"/>
      <c r="BQ12" s="641"/>
      <c r="BR12" s="641"/>
      <c r="BS12" s="594" t="s">
        <v>221</v>
      </c>
      <c r="BT12" s="589"/>
      <c r="BU12" s="589"/>
      <c r="BV12" s="589"/>
      <c r="BW12" s="589"/>
      <c r="BX12" s="589"/>
      <c r="BY12" s="589"/>
      <c r="BZ12" s="589"/>
      <c r="CA12" s="589"/>
      <c r="CB12" s="620"/>
      <c r="CD12" s="621" t="s">
        <v>234</v>
      </c>
      <c r="CE12" s="618"/>
      <c r="CF12" s="618"/>
      <c r="CG12" s="618"/>
      <c r="CH12" s="618"/>
      <c r="CI12" s="618"/>
      <c r="CJ12" s="618"/>
      <c r="CK12" s="618"/>
      <c r="CL12" s="618"/>
      <c r="CM12" s="618"/>
      <c r="CN12" s="618"/>
      <c r="CO12" s="618"/>
      <c r="CP12" s="618"/>
      <c r="CQ12" s="619"/>
      <c r="CR12" s="588">
        <v>608277</v>
      </c>
      <c r="CS12" s="589"/>
      <c r="CT12" s="589"/>
      <c r="CU12" s="589"/>
      <c r="CV12" s="589"/>
      <c r="CW12" s="589"/>
      <c r="CX12" s="589"/>
      <c r="CY12" s="590"/>
      <c r="CZ12" s="641">
        <v>0.8</v>
      </c>
      <c r="DA12" s="641"/>
      <c r="DB12" s="641"/>
      <c r="DC12" s="641"/>
      <c r="DD12" s="594">
        <v>17679</v>
      </c>
      <c r="DE12" s="589"/>
      <c r="DF12" s="589"/>
      <c r="DG12" s="589"/>
      <c r="DH12" s="589"/>
      <c r="DI12" s="589"/>
      <c r="DJ12" s="589"/>
      <c r="DK12" s="589"/>
      <c r="DL12" s="589"/>
      <c r="DM12" s="589"/>
      <c r="DN12" s="589"/>
      <c r="DO12" s="589"/>
      <c r="DP12" s="590"/>
      <c r="DQ12" s="594">
        <v>338554</v>
      </c>
      <c r="DR12" s="589"/>
      <c r="DS12" s="589"/>
      <c r="DT12" s="589"/>
      <c r="DU12" s="589"/>
      <c r="DV12" s="589"/>
      <c r="DW12" s="589"/>
      <c r="DX12" s="589"/>
      <c r="DY12" s="589"/>
      <c r="DZ12" s="589"/>
      <c r="EA12" s="589"/>
      <c r="EB12" s="589"/>
      <c r="EC12" s="620"/>
    </row>
    <row r="13" spans="2:143" ht="11.25" customHeight="1">
      <c r="B13" s="585" t="s">
        <v>235</v>
      </c>
      <c r="C13" s="586"/>
      <c r="D13" s="586"/>
      <c r="E13" s="586"/>
      <c r="F13" s="586"/>
      <c r="G13" s="586"/>
      <c r="H13" s="586"/>
      <c r="I13" s="586"/>
      <c r="J13" s="586"/>
      <c r="K13" s="586"/>
      <c r="L13" s="586"/>
      <c r="M13" s="586"/>
      <c r="N13" s="586"/>
      <c r="O13" s="586"/>
      <c r="P13" s="586"/>
      <c r="Q13" s="587"/>
      <c r="R13" s="588">
        <v>71873</v>
      </c>
      <c r="S13" s="589"/>
      <c r="T13" s="589"/>
      <c r="U13" s="589"/>
      <c r="V13" s="589"/>
      <c r="W13" s="589"/>
      <c r="X13" s="589"/>
      <c r="Y13" s="590"/>
      <c r="Z13" s="641">
        <v>0.1</v>
      </c>
      <c r="AA13" s="641"/>
      <c r="AB13" s="641"/>
      <c r="AC13" s="641"/>
      <c r="AD13" s="642">
        <v>71873</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13326879</v>
      </c>
      <c r="BH13" s="589"/>
      <c r="BI13" s="589"/>
      <c r="BJ13" s="589"/>
      <c r="BK13" s="589"/>
      <c r="BL13" s="589"/>
      <c r="BM13" s="589"/>
      <c r="BN13" s="590"/>
      <c r="BO13" s="641">
        <v>37.799999999999997</v>
      </c>
      <c r="BP13" s="641"/>
      <c r="BQ13" s="641"/>
      <c r="BR13" s="641"/>
      <c r="BS13" s="594" t="s">
        <v>221</v>
      </c>
      <c r="BT13" s="589"/>
      <c r="BU13" s="589"/>
      <c r="BV13" s="589"/>
      <c r="BW13" s="589"/>
      <c r="BX13" s="589"/>
      <c r="BY13" s="589"/>
      <c r="BZ13" s="589"/>
      <c r="CA13" s="589"/>
      <c r="CB13" s="620"/>
      <c r="CD13" s="621" t="s">
        <v>237</v>
      </c>
      <c r="CE13" s="618"/>
      <c r="CF13" s="618"/>
      <c r="CG13" s="618"/>
      <c r="CH13" s="618"/>
      <c r="CI13" s="618"/>
      <c r="CJ13" s="618"/>
      <c r="CK13" s="618"/>
      <c r="CL13" s="618"/>
      <c r="CM13" s="618"/>
      <c r="CN13" s="618"/>
      <c r="CO13" s="618"/>
      <c r="CP13" s="618"/>
      <c r="CQ13" s="619"/>
      <c r="CR13" s="588">
        <v>6167528</v>
      </c>
      <c r="CS13" s="589"/>
      <c r="CT13" s="589"/>
      <c r="CU13" s="589"/>
      <c r="CV13" s="589"/>
      <c r="CW13" s="589"/>
      <c r="CX13" s="589"/>
      <c r="CY13" s="590"/>
      <c r="CZ13" s="641">
        <v>8.6</v>
      </c>
      <c r="DA13" s="641"/>
      <c r="DB13" s="641"/>
      <c r="DC13" s="641"/>
      <c r="DD13" s="594">
        <v>2096535</v>
      </c>
      <c r="DE13" s="589"/>
      <c r="DF13" s="589"/>
      <c r="DG13" s="589"/>
      <c r="DH13" s="589"/>
      <c r="DI13" s="589"/>
      <c r="DJ13" s="589"/>
      <c r="DK13" s="589"/>
      <c r="DL13" s="589"/>
      <c r="DM13" s="589"/>
      <c r="DN13" s="589"/>
      <c r="DO13" s="589"/>
      <c r="DP13" s="590"/>
      <c r="DQ13" s="594">
        <v>4163293</v>
      </c>
      <c r="DR13" s="589"/>
      <c r="DS13" s="589"/>
      <c r="DT13" s="589"/>
      <c r="DU13" s="589"/>
      <c r="DV13" s="589"/>
      <c r="DW13" s="589"/>
      <c r="DX13" s="589"/>
      <c r="DY13" s="589"/>
      <c r="DZ13" s="589"/>
      <c r="EA13" s="589"/>
      <c r="EB13" s="589"/>
      <c r="EC13" s="620"/>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151446</v>
      </c>
      <c r="BH14" s="589"/>
      <c r="BI14" s="589"/>
      <c r="BJ14" s="589"/>
      <c r="BK14" s="589"/>
      <c r="BL14" s="589"/>
      <c r="BM14" s="589"/>
      <c r="BN14" s="590"/>
      <c r="BO14" s="641">
        <v>0.4</v>
      </c>
      <c r="BP14" s="641"/>
      <c r="BQ14" s="641"/>
      <c r="BR14" s="641"/>
      <c r="BS14" s="594" t="s">
        <v>221</v>
      </c>
      <c r="BT14" s="589"/>
      <c r="BU14" s="589"/>
      <c r="BV14" s="589"/>
      <c r="BW14" s="589"/>
      <c r="BX14" s="589"/>
      <c r="BY14" s="589"/>
      <c r="BZ14" s="589"/>
      <c r="CA14" s="589"/>
      <c r="CB14" s="620"/>
      <c r="CD14" s="621" t="s">
        <v>240</v>
      </c>
      <c r="CE14" s="618"/>
      <c r="CF14" s="618"/>
      <c r="CG14" s="618"/>
      <c r="CH14" s="618"/>
      <c r="CI14" s="618"/>
      <c r="CJ14" s="618"/>
      <c r="CK14" s="618"/>
      <c r="CL14" s="618"/>
      <c r="CM14" s="618"/>
      <c r="CN14" s="618"/>
      <c r="CO14" s="618"/>
      <c r="CP14" s="618"/>
      <c r="CQ14" s="619"/>
      <c r="CR14" s="588">
        <v>2346196</v>
      </c>
      <c r="CS14" s="589"/>
      <c r="CT14" s="589"/>
      <c r="CU14" s="589"/>
      <c r="CV14" s="589"/>
      <c r="CW14" s="589"/>
      <c r="CX14" s="589"/>
      <c r="CY14" s="590"/>
      <c r="CZ14" s="641">
        <v>3.3</v>
      </c>
      <c r="DA14" s="641"/>
      <c r="DB14" s="641"/>
      <c r="DC14" s="641"/>
      <c r="DD14" s="594">
        <v>206425</v>
      </c>
      <c r="DE14" s="589"/>
      <c r="DF14" s="589"/>
      <c r="DG14" s="589"/>
      <c r="DH14" s="589"/>
      <c r="DI14" s="589"/>
      <c r="DJ14" s="589"/>
      <c r="DK14" s="589"/>
      <c r="DL14" s="589"/>
      <c r="DM14" s="589"/>
      <c r="DN14" s="589"/>
      <c r="DO14" s="589"/>
      <c r="DP14" s="590"/>
      <c r="DQ14" s="594">
        <v>2103994</v>
      </c>
      <c r="DR14" s="589"/>
      <c r="DS14" s="589"/>
      <c r="DT14" s="589"/>
      <c r="DU14" s="589"/>
      <c r="DV14" s="589"/>
      <c r="DW14" s="589"/>
      <c r="DX14" s="589"/>
      <c r="DY14" s="589"/>
      <c r="DZ14" s="589"/>
      <c r="EA14" s="589"/>
      <c r="EB14" s="589"/>
      <c r="EC14" s="620"/>
    </row>
    <row r="15" spans="2:143" ht="11.25" customHeight="1">
      <c r="B15" s="585" t="s">
        <v>241</v>
      </c>
      <c r="C15" s="586"/>
      <c r="D15" s="586"/>
      <c r="E15" s="586"/>
      <c r="F15" s="586"/>
      <c r="G15" s="586"/>
      <c r="H15" s="586"/>
      <c r="I15" s="586"/>
      <c r="J15" s="586"/>
      <c r="K15" s="586"/>
      <c r="L15" s="586"/>
      <c r="M15" s="586"/>
      <c r="N15" s="586"/>
      <c r="O15" s="586"/>
      <c r="P15" s="586"/>
      <c r="Q15" s="587"/>
      <c r="R15" s="588">
        <v>163296</v>
      </c>
      <c r="S15" s="589"/>
      <c r="T15" s="589"/>
      <c r="U15" s="589"/>
      <c r="V15" s="589"/>
      <c r="W15" s="589"/>
      <c r="X15" s="589"/>
      <c r="Y15" s="590"/>
      <c r="Z15" s="641">
        <v>0.2</v>
      </c>
      <c r="AA15" s="641"/>
      <c r="AB15" s="641"/>
      <c r="AC15" s="641"/>
      <c r="AD15" s="642">
        <v>163296</v>
      </c>
      <c r="AE15" s="642"/>
      <c r="AF15" s="642"/>
      <c r="AG15" s="642"/>
      <c r="AH15" s="642"/>
      <c r="AI15" s="642"/>
      <c r="AJ15" s="642"/>
      <c r="AK15" s="642"/>
      <c r="AL15" s="611">
        <v>0.4</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979003</v>
      </c>
      <c r="BH15" s="589"/>
      <c r="BI15" s="589"/>
      <c r="BJ15" s="589"/>
      <c r="BK15" s="589"/>
      <c r="BL15" s="589"/>
      <c r="BM15" s="589"/>
      <c r="BN15" s="590"/>
      <c r="BO15" s="641">
        <v>2.8</v>
      </c>
      <c r="BP15" s="641"/>
      <c r="BQ15" s="641"/>
      <c r="BR15" s="641"/>
      <c r="BS15" s="594" t="s">
        <v>221</v>
      </c>
      <c r="BT15" s="589"/>
      <c r="BU15" s="589"/>
      <c r="BV15" s="589"/>
      <c r="BW15" s="589"/>
      <c r="BX15" s="589"/>
      <c r="BY15" s="589"/>
      <c r="BZ15" s="589"/>
      <c r="CA15" s="589"/>
      <c r="CB15" s="620"/>
      <c r="CD15" s="621" t="s">
        <v>243</v>
      </c>
      <c r="CE15" s="618"/>
      <c r="CF15" s="618"/>
      <c r="CG15" s="618"/>
      <c r="CH15" s="618"/>
      <c r="CI15" s="618"/>
      <c r="CJ15" s="618"/>
      <c r="CK15" s="618"/>
      <c r="CL15" s="618"/>
      <c r="CM15" s="618"/>
      <c r="CN15" s="618"/>
      <c r="CO15" s="618"/>
      <c r="CP15" s="618"/>
      <c r="CQ15" s="619"/>
      <c r="CR15" s="588">
        <v>7329690</v>
      </c>
      <c r="CS15" s="589"/>
      <c r="CT15" s="589"/>
      <c r="CU15" s="589"/>
      <c r="CV15" s="589"/>
      <c r="CW15" s="589"/>
      <c r="CX15" s="589"/>
      <c r="CY15" s="590"/>
      <c r="CZ15" s="641">
        <v>10.199999999999999</v>
      </c>
      <c r="DA15" s="641"/>
      <c r="DB15" s="641"/>
      <c r="DC15" s="641"/>
      <c r="DD15" s="594">
        <v>1673339</v>
      </c>
      <c r="DE15" s="589"/>
      <c r="DF15" s="589"/>
      <c r="DG15" s="589"/>
      <c r="DH15" s="589"/>
      <c r="DI15" s="589"/>
      <c r="DJ15" s="589"/>
      <c r="DK15" s="589"/>
      <c r="DL15" s="589"/>
      <c r="DM15" s="589"/>
      <c r="DN15" s="589"/>
      <c r="DO15" s="589"/>
      <c r="DP15" s="590"/>
      <c r="DQ15" s="594">
        <v>5663802</v>
      </c>
      <c r="DR15" s="589"/>
      <c r="DS15" s="589"/>
      <c r="DT15" s="589"/>
      <c r="DU15" s="589"/>
      <c r="DV15" s="589"/>
      <c r="DW15" s="589"/>
      <c r="DX15" s="589"/>
      <c r="DY15" s="589"/>
      <c r="DZ15" s="589"/>
      <c r="EA15" s="589"/>
      <c r="EB15" s="589"/>
      <c r="EC15" s="620"/>
    </row>
    <row r="16" spans="2:143" ht="11.25" customHeight="1">
      <c r="B16" s="585" t="s">
        <v>244</v>
      </c>
      <c r="C16" s="586"/>
      <c r="D16" s="586"/>
      <c r="E16" s="586"/>
      <c r="F16" s="586"/>
      <c r="G16" s="586"/>
      <c r="H16" s="586"/>
      <c r="I16" s="586"/>
      <c r="J16" s="586"/>
      <c r="K16" s="586"/>
      <c r="L16" s="586"/>
      <c r="M16" s="586"/>
      <c r="N16" s="586"/>
      <c r="O16" s="586"/>
      <c r="P16" s="586"/>
      <c r="Q16" s="587"/>
      <c r="R16" s="588">
        <v>4270581</v>
      </c>
      <c r="S16" s="589"/>
      <c r="T16" s="589"/>
      <c r="U16" s="589"/>
      <c r="V16" s="589"/>
      <c r="W16" s="589"/>
      <c r="X16" s="589"/>
      <c r="Y16" s="590"/>
      <c r="Z16" s="641">
        <v>5.9</v>
      </c>
      <c r="AA16" s="641"/>
      <c r="AB16" s="641"/>
      <c r="AC16" s="641"/>
      <c r="AD16" s="642">
        <v>3821207</v>
      </c>
      <c r="AE16" s="642"/>
      <c r="AF16" s="642"/>
      <c r="AG16" s="642"/>
      <c r="AH16" s="642"/>
      <c r="AI16" s="642"/>
      <c r="AJ16" s="642"/>
      <c r="AK16" s="642"/>
      <c r="AL16" s="611">
        <v>9.5</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0"/>
      <c r="CD16" s="621" t="s">
        <v>246</v>
      </c>
      <c r="CE16" s="618"/>
      <c r="CF16" s="618"/>
      <c r="CG16" s="618"/>
      <c r="CH16" s="618"/>
      <c r="CI16" s="618"/>
      <c r="CJ16" s="618"/>
      <c r="CK16" s="618"/>
      <c r="CL16" s="618"/>
      <c r="CM16" s="618"/>
      <c r="CN16" s="618"/>
      <c r="CO16" s="618"/>
      <c r="CP16" s="618"/>
      <c r="CQ16" s="619"/>
      <c r="CR16" s="588">
        <v>164373</v>
      </c>
      <c r="CS16" s="589"/>
      <c r="CT16" s="589"/>
      <c r="CU16" s="589"/>
      <c r="CV16" s="589"/>
      <c r="CW16" s="589"/>
      <c r="CX16" s="589"/>
      <c r="CY16" s="590"/>
      <c r="CZ16" s="641">
        <v>0.2</v>
      </c>
      <c r="DA16" s="641"/>
      <c r="DB16" s="641"/>
      <c r="DC16" s="641"/>
      <c r="DD16" s="594" t="s">
        <v>221</v>
      </c>
      <c r="DE16" s="589"/>
      <c r="DF16" s="589"/>
      <c r="DG16" s="589"/>
      <c r="DH16" s="589"/>
      <c r="DI16" s="589"/>
      <c r="DJ16" s="589"/>
      <c r="DK16" s="589"/>
      <c r="DL16" s="589"/>
      <c r="DM16" s="589"/>
      <c r="DN16" s="589"/>
      <c r="DO16" s="589"/>
      <c r="DP16" s="590"/>
      <c r="DQ16" s="594">
        <v>61022</v>
      </c>
      <c r="DR16" s="589"/>
      <c r="DS16" s="589"/>
      <c r="DT16" s="589"/>
      <c r="DU16" s="589"/>
      <c r="DV16" s="589"/>
      <c r="DW16" s="589"/>
      <c r="DX16" s="589"/>
      <c r="DY16" s="589"/>
      <c r="DZ16" s="589"/>
      <c r="EA16" s="589"/>
      <c r="EB16" s="589"/>
      <c r="EC16" s="620"/>
    </row>
    <row r="17" spans="2:133" ht="11.25" customHeight="1">
      <c r="B17" s="585" t="s">
        <v>247</v>
      </c>
      <c r="C17" s="586"/>
      <c r="D17" s="586"/>
      <c r="E17" s="586"/>
      <c r="F17" s="586"/>
      <c r="G17" s="586"/>
      <c r="H17" s="586"/>
      <c r="I17" s="586"/>
      <c r="J17" s="586"/>
      <c r="K17" s="586"/>
      <c r="L17" s="586"/>
      <c r="M17" s="586"/>
      <c r="N17" s="586"/>
      <c r="O17" s="586"/>
      <c r="P17" s="586"/>
      <c r="Q17" s="587"/>
      <c r="R17" s="588">
        <v>3821207</v>
      </c>
      <c r="S17" s="589"/>
      <c r="T17" s="589"/>
      <c r="U17" s="589"/>
      <c r="V17" s="589"/>
      <c r="W17" s="589"/>
      <c r="X17" s="589"/>
      <c r="Y17" s="590"/>
      <c r="Z17" s="641">
        <v>5.3</v>
      </c>
      <c r="AA17" s="641"/>
      <c r="AB17" s="641"/>
      <c r="AC17" s="641"/>
      <c r="AD17" s="642">
        <v>3821207</v>
      </c>
      <c r="AE17" s="642"/>
      <c r="AF17" s="642"/>
      <c r="AG17" s="642"/>
      <c r="AH17" s="642"/>
      <c r="AI17" s="642"/>
      <c r="AJ17" s="642"/>
      <c r="AK17" s="642"/>
      <c r="AL17" s="611">
        <v>9.5</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0"/>
      <c r="CD17" s="621" t="s">
        <v>249</v>
      </c>
      <c r="CE17" s="618"/>
      <c r="CF17" s="618"/>
      <c r="CG17" s="618"/>
      <c r="CH17" s="618"/>
      <c r="CI17" s="618"/>
      <c r="CJ17" s="618"/>
      <c r="CK17" s="618"/>
      <c r="CL17" s="618"/>
      <c r="CM17" s="618"/>
      <c r="CN17" s="618"/>
      <c r="CO17" s="618"/>
      <c r="CP17" s="618"/>
      <c r="CQ17" s="619"/>
      <c r="CR17" s="588">
        <v>8105057</v>
      </c>
      <c r="CS17" s="589"/>
      <c r="CT17" s="589"/>
      <c r="CU17" s="589"/>
      <c r="CV17" s="589"/>
      <c r="CW17" s="589"/>
      <c r="CX17" s="589"/>
      <c r="CY17" s="590"/>
      <c r="CZ17" s="641">
        <v>11.3</v>
      </c>
      <c r="DA17" s="641"/>
      <c r="DB17" s="641"/>
      <c r="DC17" s="641"/>
      <c r="DD17" s="594" t="s">
        <v>221</v>
      </c>
      <c r="DE17" s="589"/>
      <c r="DF17" s="589"/>
      <c r="DG17" s="589"/>
      <c r="DH17" s="589"/>
      <c r="DI17" s="589"/>
      <c r="DJ17" s="589"/>
      <c r="DK17" s="589"/>
      <c r="DL17" s="589"/>
      <c r="DM17" s="589"/>
      <c r="DN17" s="589"/>
      <c r="DO17" s="589"/>
      <c r="DP17" s="590"/>
      <c r="DQ17" s="594">
        <v>7963251</v>
      </c>
      <c r="DR17" s="589"/>
      <c r="DS17" s="589"/>
      <c r="DT17" s="589"/>
      <c r="DU17" s="589"/>
      <c r="DV17" s="589"/>
      <c r="DW17" s="589"/>
      <c r="DX17" s="589"/>
      <c r="DY17" s="589"/>
      <c r="DZ17" s="589"/>
      <c r="EA17" s="589"/>
      <c r="EB17" s="589"/>
      <c r="EC17" s="620"/>
    </row>
    <row r="18" spans="2:133" ht="11.25" customHeight="1">
      <c r="B18" s="585" t="s">
        <v>250</v>
      </c>
      <c r="C18" s="586"/>
      <c r="D18" s="586"/>
      <c r="E18" s="586"/>
      <c r="F18" s="586"/>
      <c r="G18" s="586"/>
      <c r="H18" s="586"/>
      <c r="I18" s="586"/>
      <c r="J18" s="586"/>
      <c r="K18" s="586"/>
      <c r="L18" s="586"/>
      <c r="M18" s="586"/>
      <c r="N18" s="586"/>
      <c r="O18" s="586"/>
      <c r="P18" s="586"/>
      <c r="Q18" s="587"/>
      <c r="R18" s="588">
        <v>449371</v>
      </c>
      <c r="S18" s="589"/>
      <c r="T18" s="589"/>
      <c r="U18" s="589"/>
      <c r="V18" s="589"/>
      <c r="W18" s="589"/>
      <c r="X18" s="589"/>
      <c r="Y18" s="590"/>
      <c r="Z18" s="641">
        <v>0.6</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0"/>
      <c r="CD18" s="621" t="s">
        <v>252</v>
      </c>
      <c r="CE18" s="618"/>
      <c r="CF18" s="618"/>
      <c r="CG18" s="618"/>
      <c r="CH18" s="618"/>
      <c r="CI18" s="618"/>
      <c r="CJ18" s="618"/>
      <c r="CK18" s="618"/>
      <c r="CL18" s="618"/>
      <c r="CM18" s="618"/>
      <c r="CN18" s="618"/>
      <c r="CO18" s="618"/>
      <c r="CP18" s="618"/>
      <c r="CQ18" s="619"/>
      <c r="CR18" s="588">
        <v>683868</v>
      </c>
      <c r="CS18" s="589"/>
      <c r="CT18" s="589"/>
      <c r="CU18" s="589"/>
      <c r="CV18" s="589"/>
      <c r="CW18" s="589"/>
      <c r="CX18" s="589"/>
      <c r="CY18" s="590"/>
      <c r="CZ18" s="641">
        <v>1</v>
      </c>
      <c r="DA18" s="641"/>
      <c r="DB18" s="641"/>
      <c r="DC18" s="641"/>
      <c r="DD18" s="594">
        <v>683868</v>
      </c>
      <c r="DE18" s="589"/>
      <c r="DF18" s="589"/>
      <c r="DG18" s="589"/>
      <c r="DH18" s="589"/>
      <c r="DI18" s="589"/>
      <c r="DJ18" s="589"/>
      <c r="DK18" s="589"/>
      <c r="DL18" s="589"/>
      <c r="DM18" s="589"/>
      <c r="DN18" s="589"/>
      <c r="DO18" s="589"/>
      <c r="DP18" s="590"/>
      <c r="DQ18" s="594">
        <v>214352</v>
      </c>
      <c r="DR18" s="589"/>
      <c r="DS18" s="589"/>
      <c r="DT18" s="589"/>
      <c r="DU18" s="589"/>
      <c r="DV18" s="589"/>
      <c r="DW18" s="589"/>
      <c r="DX18" s="589"/>
      <c r="DY18" s="589"/>
      <c r="DZ18" s="589"/>
      <c r="EA18" s="589"/>
      <c r="EB18" s="589"/>
      <c r="EC18" s="620"/>
    </row>
    <row r="19" spans="2:133" ht="11.25" customHeight="1">
      <c r="B19" s="585" t="s">
        <v>253</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3158865</v>
      </c>
      <c r="BH19" s="589"/>
      <c r="BI19" s="589"/>
      <c r="BJ19" s="589"/>
      <c r="BK19" s="589"/>
      <c r="BL19" s="589"/>
      <c r="BM19" s="589"/>
      <c r="BN19" s="590"/>
      <c r="BO19" s="641">
        <v>9</v>
      </c>
      <c r="BP19" s="641"/>
      <c r="BQ19" s="641"/>
      <c r="BR19" s="641"/>
      <c r="BS19" s="594" t="s">
        <v>221</v>
      </c>
      <c r="BT19" s="589"/>
      <c r="BU19" s="589"/>
      <c r="BV19" s="589"/>
      <c r="BW19" s="589"/>
      <c r="BX19" s="589"/>
      <c r="BY19" s="589"/>
      <c r="BZ19" s="589"/>
      <c r="CA19" s="589"/>
      <c r="CB19" s="620"/>
      <c r="CD19" s="621" t="s">
        <v>255</v>
      </c>
      <c r="CE19" s="618"/>
      <c r="CF19" s="618"/>
      <c r="CG19" s="618"/>
      <c r="CH19" s="618"/>
      <c r="CI19" s="618"/>
      <c r="CJ19" s="618"/>
      <c r="CK19" s="618"/>
      <c r="CL19" s="618"/>
      <c r="CM19" s="618"/>
      <c r="CN19" s="618"/>
      <c r="CO19" s="618"/>
      <c r="CP19" s="618"/>
      <c r="CQ19" s="619"/>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0"/>
    </row>
    <row r="20" spans="2:133" ht="11.25" customHeight="1">
      <c r="B20" s="585" t="s">
        <v>256</v>
      </c>
      <c r="C20" s="586"/>
      <c r="D20" s="586"/>
      <c r="E20" s="586"/>
      <c r="F20" s="586"/>
      <c r="G20" s="586"/>
      <c r="H20" s="586"/>
      <c r="I20" s="586"/>
      <c r="J20" s="586"/>
      <c r="K20" s="586"/>
      <c r="L20" s="586"/>
      <c r="M20" s="586"/>
      <c r="N20" s="586"/>
      <c r="O20" s="586"/>
      <c r="P20" s="586"/>
      <c r="Q20" s="587"/>
      <c r="R20" s="588">
        <v>43255081</v>
      </c>
      <c r="S20" s="589"/>
      <c r="T20" s="589"/>
      <c r="U20" s="589"/>
      <c r="V20" s="589"/>
      <c r="W20" s="589"/>
      <c r="X20" s="589"/>
      <c r="Y20" s="590"/>
      <c r="Z20" s="641">
        <v>59.4</v>
      </c>
      <c r="AA20" s="641"/>
      <c r="AB20" s="641"/>
      <c r="AC20" s="641"/>
      <c r="AD20" s="642">
        <v>39658460</v>
      </c>
      <c r="AE20" s="642"/>
      <c r="AF20" s="642"/>
      <c r="AG20" s="642"/>
      <c r="AH20" s="642"/>
      <c r="AI20" s="642"/>
      <c r="AJ20" s="642"/>
      <c r="AK20" s="642"/>
      <c r="AL20" s="611">
        <v>98.4</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3158865</v>
      </c>
      <c r="BH20" s="589"/>
      <c r="BI20" s="589"/>
      <c r="BJ20" s="589"/>
      <c r="BK20" s="589"/>
      <c r="BL20" s="589"/>
      <c r="BM20" s="589"/>
      <c r="BN20" s="590"/>
      <c r="BO20" s="641">
        <v>9</v>
      </c>
      <c r="BP20" s="641"/>
      <c r="BQ20" s="641"/>
      <c r="BR20" s="641"/>
      <c r="BS20" s="594" t="s">
        <v>221</v>
      </c>
      <c r="BT20" s="589"/>
      <c r="BU20" s="589"/>
      <c r="BV20" s="589"/>
      <c r="BW20" s="589"/>
      <c r="BX20" s="589"/>
      <c r="BY20" s="589"/>
      <c r="BZ20" s="589"/>
      <c r="CA20" s="589"/>
      <c r="CB20" s="620"/>
      <c r="CD20" s="621" t="s">
        <v>258</v>
      </c>
      <c r="CE20" s="618"/>
      <c r="CF20" s="618"/>
      <c r="CG20" s="618"/>
      <c r="CH20" s="618"/>
      <c r="CI20" s="618"/>
      <c r="CJ20" s="618"/>
      <c r="CK20" s="618"/>
      <c r="CL20" s="618"/>
      <c r="CM20" s="618"/>
      <c r="CN20" s="618"/>
      <c r="CO20" s="618"/>
      <c r="CP20" s="618"/>
      <c r="CQ20" s="619"/>
      <c r="CR20" s="588">
        <v>71634901</v>
      </c>
      <c r="CS20" s="589"/>
      <c r="CT20" s="589"/>
      <c r="CU20" s="589"/>
      <c r="CV20" s="589"/>
      <c r="CW20" s="589"/>
      <c r="CX20" s="589"/>
      <c r="CY20" s="590"/>
      <c r="CZ20" s="641">
        <v>100</v>
      </c>
      <c r="DA20" s="641"/>
      <c r="DB20" s="641"/>
      <c r="DC20" s="641"/>
      <c r="DD20" s="594">
        <v>6277025</v>
      </c>
      <c r="DE20" s="589"/>
      <c r="DF20" s="589"/>
      <c r="DG20" s="589"/>
      <c r="DH20" s="589"/>
      <c r="DI20" s="589"/>
      <c r="DJ20" s="589"/>
      <c r="DK20" s="589"/>
      <c r="DL20" s="589"/>
      <c r="DM20" s="589"/>
      <c r="DN20" s="589"/>
      <c r="DO20" s="589"/>
      <c r="DP20" s="590"/>
      <c r="DQ20" s="594">
        <v>49897960</v>
      </c>
      <c r="DR20" s="589"/>
      <c r="DS20" s="589"/>
      <c r="DT20" s="589"/>
      <c r="DU20" s="589"/>
      <c r="DV20" s="589"/>
      <c r="DW20" s="589"/>
      <c r="DX20" s="589"/>
      <c r="DY20" s="589"/>
      <c r="DZ20" s="589"/>
      <c r="EA20" s="589"/>
      <c r="EB20" s="589"/>
      <c r="EC20" s="620"/>
    </row>
    <row r="21" spans="2:133" ht="11.25" customHeight="1">
      <c r="B21" s="585" t="s">
        <v>259</v>
      </c>
      <c r="C21" s="586"/>
      <c r="D21" s="586"/>
      <c r="E21" s="586"/>
      <c r="F21" s="586"/>
      <c r="G21" s="586"/>
      <c r="H21" s="586"/>
      <c r="I21" s="586"/>
      <c r="J21" s="586"/>
      <c r="K21" s="586"/>
      <c r="L21" s="586"/>
      <c r="M21" s="586"/>
      <c r="N21" s="586"/>
      <c r="O21" s="586"/>
      <c r="P21" s="586"/>
      <c r="Q21" s="587"/>
      <c r="R21" s="588">
        <v>29890</v>
      </c>
      <c r="S21" s="589"/>
      <c r="T21" s="589"/>
      <c r="U21" s="589"/>
      <c r="V21" s="589"/>
      <c r="W21" s="589"/>
      <c r="X21" s="589"/>
      <c r="Y21" s="590"/>
      <c r="Z21" s="641">
        <v>0</v>
      </c>
      <c r="AA21" s="641"/>
      <c r="AB21" s="641"/>
      <c r="AC21" s="641"/>
      <c r="AD21" s="642">
        <v>29890</v>
      </c>
      <c r="AE21" s="642"/>
      <c r="AF21" s="642"/>
      <c r="AG21" s="642"/>
      <c r="AH21" s="642"/>
      <c r="AI21" s="642"/>
      <c r="AJ21" s="642"/>
      <c r="AK21" s="642"/>
      <c r="AL21" s="611">
        <v>0.1</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11618</v>
      </c>
      <c r="BH21" s="589"/>
      <c r="BI21" s="589"/>
      <c r="BJ21" s="589"/>
      <c r="BK21" s="589"/>
      <c r="BL21" s="589"/>
      <c r="BM21" s="589"/>
      <c r="BN21" s="590"/>
      <c r="BO21" s="641">
        <v>0</v>
      </c>
      <c r="BP21" s="641"/>
      <c r="BQ21" s="641"/>
      <c r="BR21" s="641"/>
      <c r="BS21" s="594" t="s">
        <v>221</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261</v>
      </c>
      <c r="C22" s="586"/>
      <c r="D22" s="586"/>
      <c r="E22" s="586"/>
      <c r="F22" s="586"/>
      <c r="G22" s="586"/>
      <c r="H22" s="586"/>
      <c r="I22" s="586"/>
      <c r="J22" s="586"/>
      <c r="K22" s="586"/>
      <c r="L22" s="586"/>
      <c r="M22" s="586"/>
      <c r="N22" s="586"/>
      <c r="O22" s="586"/>
      <c r="P22" s="586"/>
      <c r="Q22" s="587"/>
      <c r="R22" s="588">
        <v>986491</v>
      </c>
      <c r="S22" s="589"/>
      <c r="T22" s="589"/>
      <c r="U22" s="589"/>
      <c r="V22" s="589"/>
      <c r="W22" s="589"/>
      <c r="X22" s="589"/>
      <c r="Y22" s="590"/>
      <c r="Z22" s="641">
        <v>1.4</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0"/>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1932067</v>
      </c>
      <c r="S23" s="589"/>
      <c r="T23" s="589"/>
      <c r="U23" s="589"/>
      <c r="V23" s="589"/>
      <c r="W23" s="589"/>
      <c r="X23" s="589"/>
      <c r="Y23" s="590"/>
      <c r="Z23" s="641">
        <v>2.7</v>
      </c>
      <c r="AA23" s="641"/>
      <c r="AB23" s="641"/>
      <c r="AC23" s="641"/>
      <c r="AD23" s="642">
        <v>403190</v>
      </c>
      <c r="AE23" s="642"/>
      <c r="AF23" s="642"/>
      <c r="AG23" s="642"/>
      <c r="AH23" s="642"/>
      <c r="AI23" s="642"/>
      <c r="AJ23" s="642"/>
      <c r="AK23" s="642"/>
      <c r="AL23" s="611">
        <v>1</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v>3147247</v>
      </c>
      <c r="BH23" s="589"/>
      <c r="BI23" s="589"/>
      <c r="BJ23" s="589"/>
      <c r="BK23" s="589"/>
      <c r="BL23" s="589"/>
      <c r="BM23" s="589"/>
      <c r="BN23" s="590"/>
      <c r="BO23" s="641">
        <v>8.9</v>
      </c>
      <c r="BP23" s="641"/>
      <c r="BQ23" s="641"/>
      <c r="BR23" s="641"/>
      <c r="BS23" s="594" t="s">
        <v>221</v>
      </c>
      <c r="BT23" s="589"/>
      <c r="BU23" s="589"/>
      <c r="BV23" s="589"/>
      <c r="BW23" s="589"/>
      <c r="BX23" s="589"/>
      <c r="BY23" s="589"/>
      <c r="BZ23" s="589"/>
      <c r="CA23" s="589"/>
      <c r="CB23" s="620"/>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331761</v>
      </c>
      <c r="S24" s="589"/>
      <c r="T24" s="589"/>
      <c r="U24" s="589"/>
      <c r="V24" s="589"/>
      <c r="W24" s="589"/>
      <c r="X24" s="589"/>
      <c r="Y24" s="590"/>
      <c r="Z24" s="641">
        <v>0.5</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0"/>
      <c r="CD24" s="645" t="s">
        <v>273</v>
      </c>
      <c r="CE24" s="646"/>
      <c r="CF24" s="646"/>
      <c r="CG24" s="646"/>
      <c r="CH24" s="646"/>
      <c r="CI24" s="646"/>
      <c r="CJ24" s="646"/>
      <c r="CK24" s="646"/>
      <c r="CL24" s="646"/>
      <c r="CM24" s="646"/>
      <c r="CN24" s="646"/>
      <c r="CO24" s="646"/>
      <c r="CP24" s="646"/>
      <c r="CQ24" s="647"/>
      <c r="CR24" s="638">
        <v>40649797</v>
      </c>
      <c r="CS24" s="639"/>
      <c r="CT24" s="639"/>
      <c r="CU24" s="639"/>
      <c r="CV24" s="639"/>
      <c r="CW24" s="639"/>
      <c r="CX24" s="639"/>
      <c r="CY24" s="686"/>
      <c r="CZ24" s="690">
        <v>56.7</v>
      </c>
      <c r="DA24" s="691"/>
      <c r="DB24" s="691"/>
      <c r="DC24" s="692"/>
      <c r="DD24" s="685">
        <v>26857000</v>
      </c>
      <c r="DE24" s="639"/>
      <c r="DF24" s="639"/>
      <c r="DG24" s="639"/>
      <c r="DH24" s="639"/>
      <c r="DI24" s="639"/>
      <c r="DJ24" s="639"/>
      <c r="DK24" s="686"/>
      <c r="DL24" s="685">
        <v>26169663</v>
      </c>
      <c r="DM24" s="639"/>
      <c r="DN24" s="639"/>
      <c r="DO24" s="639"/>
      <c r="DP24" s="639"/>
      <c r="DQ24" s="639"/>
      <c r="DR24" s="639"/>
      <c r="DS24" s="639"/>
      <c r="DT24" s="639"/>
      <c r="DU24" s="639"/>
      <c r="DV24" s="686"/>
      <c r="DW24" s="687">
        <v>59.7</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10623561</v>
      </c>
      <c r="S25" s="589"/>
      <c r="T25" s="589"/>
      <c r="U25" s="589"/>
      <c r="V25" s="589"/>
      <c r="W25" s="589"/>
      <c r="X25" s="589"/>
      <c r="Y25" s="590"/>
      <c r="Z25" s="641">
        <v>14.6</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0"/>
      <c r="CD25" s="621" t="s">
        <v>276</v>
      </c>
      <c r="CE25" s="618"/>
      <c r="CF25" s="618"/>
      <c r="CG25" s="618"/>
      <c r="CH25" s="618"/>
      <c r="CI25" s="618"/>
      <c r="CJ25" s="618"/>
      <c r="CK25" s="618"/>
      <c r="CL25" s="618"/>
      <c r="CM25" s="618"/>
      <c r="CN25" s="618"/>
      <c r="CO25" s="618"/>
      <c r="CP25" s="618"/>
      <c r="CQ25" s="619"/>
      <c r="CR25" s="588">
        <v>14170666</v>
      </c>
      <c r="CS25" s="607"/>
      <c r="CT25" s="607"/>
      <c r="CU25" s="607"/>
      <c r="CV25" s="607"/>
      <c r="CW25" s="607"/>
      <c r="CX25" s="607"/>
      <c r="CY25" s="608"/>
      <c r="CZ25" s="591">
        <v>19.8</v>
      </c>
      <c r="DA25" s="609"/>
      <c r="DB25" s="609"/>
      <c r="DC25" s="610"/>
      <c r="DD25" s="594">
        <v>12931726</v>
      </c>
      <c r="DE25" s="607"/>
      <c r="DF25" s="607"/>
      <c r="DG25" s="607"/>
      <c r="DH25" s="607"/>
      <c r="DI25" s="607"/>
      <c r="DJ25" s="607"/>
      <c r="DK25" s="608"/>
      <c r="DL25" s="594">
        <v>12870616</v>
      </c>
      <c r="DM25" s="607"/>
      <c r="DN25" s="607"/>
      <c r="DO25" s="607"/>
      <c r="DP25" s="607"/>
      <c r="DQ25" s="607"/>
      <c r="DR25" s="607"/>
      <c r="DS25" s="607"/>
      <c r="DT25" s="607"/>
      <c r="DU25" s="607"/>
      <c r="DV25" s="608"/>
      <c r="DW25" s="611">
        <v>29.4</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v>21407</v>
      </c>
      <c r="S26" s="589"/>
      <c r="T26" s="589"/>
      <c r="U26" s="589"/>
      <c r="V26" s="589"/>
      <c r="W26" s="589"/>
      <c r="X26" s="589"/>
      <c r="Y26" s="590"/>
      <c r="Z26" s="641">
        <v>0</v>
      </c>
      <c r="AA26" s="641"/>
      <c r="AB26" s="641"/>
      <c r="AC26" s="641"/>
      <c r="AD26" s="642">
        <v>21407</v>
      </c>
      <c r="AE26" s="642"/>
      <c r="AF26" s="642"/>
      <c r="AG26" s="642"/>
      <c r="AH26" s="642"/>
      <c r="AI26" s="642"/>
      <c r="AJ26" s="642"/>
      <c r="AK26" s="642"/>
      <c r="AL26" s="611">
        <v>0.1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0"/>
      <c r="CD26" s="621" t="s">
        <v>279</v>
      </c>
      <c r="CE26" s="618"/>
      <c r="CF26" s="618"/>
      <c r="CG26" s="618"/>
      <c r="CH26" s="618"/>
      <c r="CI26" s="618"/>
      <c r="CJ26" s="618"/>
      <c r="CK26" s="618"/>
      <c r="CL26" s="618"/>
      <c r="CM26" s="618"/>
      <c r="CN26" s="618"/>
      <c r="CO26" s="618"/>
      <c r="CP26" s="618"/>
      <c r="CQ26" s="619"/>
      <c r="CR26" s="588">
        <v>9405191</v>
      </c>
      <c r="CS26" s="589"/>
      <c r="CT26" s="589"/>
      <c r="CU26" s="589"/>
      <c r="CV26" s="589"/>
      <c r="CW26" s="589"/>
      <c r="CX26" s="589"/>
      <c r="CY26" s="590"/>
      <c r="CZ26" s="591">
        <v>13.1</v>
      </c>
      <c r="DA26" s="609"/>
      <c r="DB26" s="609"/>
      <c r="DC26" s="610"/>
      <c r="DD26" s="594">
        <v>8305897</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4455329</v>
      </c>
      <c r="S27" s="589"/>
      <c r="T27" s="589"/>
      <c r="U27" s="589"/>
      <c r="V27" s="589"/>
      <c r="W27" s="589"/>
      <c r="X27" s="589"/>
      <c r="Y27" s="590"/>
      <c r="Z27" s="641">
        <v>6.1</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35269087</v>
      </c>
      <c r="BH27" s="589"/>
      <c r="BI27" s="589"/>
      <c r="BJ27" s="589"/>
      <c r="BK27" s="589"/>
      <c r="BL27" s="589"/>
      <c r="BM27" s="589"/>
      <c r="BN27" s="590"/>
      <c r="BO27" s="641">
        <v>100</v>
      </c>
      <c r="BP27" s="641"/>
      <c r="BQ27" s="641"/>
      <c r="BR27" s="641"/>
      <c r="BS27" s="594">
        <v>181004</v>
      </c>
      <c r="BT27" s="589"/>
      <c r="BU27" s="589"/>
      <c r="BV27" s="589"/>
      <c r="BW27" s="589"/>
      <c r="BX27" s="589"/>
      <c r="BY27" s="589"/>
      <c r="BZ27" s="589"/>
      <c r="CA27" s="589"/>
      <c r="CB27" s="620"/>
      <c r="CD27" s="621" t="s">
        <v>282</v>
      </c>
      <c r="CE27" s="618"/>
      <c r="CF27" s="618"/>
      <c r="CG27" s="618"/>
      <c r="CH27" s="618"/>
      <c r="CI27" s="618"/>
      <c r="CJ27" s="618"/>
      <c r="CK27" s="618"/>
      <c r="CL27" s="618"/>
      <c r="CM27" s="618"/>
      <c r="CN27" s="618"/>
      <c r="CO27" s="618"/>
      <c r="CP27" s="618"/>
      <c r="CQ27" s="619"/>
      <c r="CR27" s="588">
        <v>18374273</v>
      </c>
      <c r="CS27" s="607"/>
      <c r="CT27" s="607"/>
      <c r="CU27" s="607"/>
      <c r="CV27" s="607"/>
      <c r="CW27" s="607"/>
      <c r="CX27" s="607"/>
      <c r="CY27" s="608"/>
      <c r="CZ27" s="591">
        <v>25.6</v>
      </c>
      <c r="DA27" s="609"/>
      <c r="DB27" s="609"/>
      <c r="DC27" s="610"/>
      <c r="DD27" s="594">
        <v>5962222</v>
      </c>
      <c r="DE27" s="607"/>
      <c r="DF27" s="607"/>
      <c r="DG27" s="607"/>
      <c r="DH27" s="607"/>
      <c r="DI27" s="607"/>
      <c r="DJ27" s="607"/>
      <c r="DK27" s="608"/>
      <c r="DL27" s="594">
        <v>5960305</v>
      </c>
      <c r="DM27" s="607"/>
      <c r="DN27" s="607"/>
      <c r="DO27" s="607"/>
      <c r="DP27" s="607"/>
      <c r="DQ27" s="607"/>
      <c r="DR27" s="607"/>
      <c r="DS27" s="607"/>
      <c r="DT27" s="607"/>
      <c r="DU27" s="607"/>
      <c r="DV27" s="608"/>
      <c r="DW27" s="611">
        <v>13.6</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352965</v>
      </c>
      <c r="S28" s="589"/>
      <c r="T28" s="589"/>
      <c r="U28" s="589"/>
      <c r="V28" s="589"/>
      <c r="W28" s="589"/>
      <c r="X28" s="589"/>
      <c r="Y28" s="590"/>
      <c r="Z28" s="641">
        <v>0.5</v>
      </c>
      <c r="AA28" s="641"/>
      <c r="AB28" s="641"/>
      <c r="AC28" s="641"/>
      <c r="AD28" s="642">
        <v>184044</v>
      </c>
      <c r="AE28" s="642"/>
      <c r="AF28" s="642"/>
      <c r="AG28" s="642"/>
      <c r="AH28" s="642"/>
      <c r="AI28" s="642"/>
      <c r="AJ28" s="642"/>
      <c r="AK28" s="642"/>
      <c r="AL28" s="611">
        <v>0.5</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284</v>
      </c>
      <c r="CE28" s="618"/>
      <c r="CF28" s="618"/>
      <c r="CG28" s="618"/>
      <c r="CH28" s="618"/>
      <c r="CI28" s="618"/>
      <c r="CJ28" s="618"/>
      <c r="CK28" s="618"/>
      <c r="CL28" s="618"/>
      <c r="CM28" s="618"/>
      <c r="CN28" s="618"/>
      <c r="CO28" s="618"/>
      <c r="CP28" s="618"/>
      <c r="CQ28" s="619"/>
      <c r="CR28" s="588">
        <v>8104858</v>
      </c>
      <c r="CS28" s="589"/>
      <c r="CT28" s="589"/>
      <c r="CU28" s="589"/>
      <c r="CV28" s="589"/>
      <c r="CW28" s="589"/>
      <c r="CX28" s="589"/>
      <c r="CY28" s="590"/>
      <c r="CZ28" s="591">
        <v>11.3</v>
      </c>
      <c r="DA28" s="609"/>
      <c r="DB28" s="609"/>
      <c r="DC28" s="610"/>
      <c r="DD28" s="594">
        <v>7963052</v>
      </c>
      <c r="DE28" s="589"/>
      <c r="DF28" s="589"/>
      <c r="DG28" s="589"/>
      <c r="DH28" s="589"/>
      <c r="DI28" s="589"/>
      <c r="DJ28" s="589"/>
      <c r="DK28" s="590"/>
      <c r="DL28" s="594">
        <v>7338742</v>
      </c>
      <c r="DM28" s="589"/>
      <c r="DN28" s="589"/>
      <c r="DO28" s="589"/>
      <c r="DP28" s="589"/>
      <c r="DQ28" s="589"/>
      <c r="DR28" s="589"/>
      <c r="DS28" s="589"/>
      <c r="DT28" s="589"/>
      <c r="DU28" s="589"/>
      <c r="DV28" s="590"/>
      <c r="DW28" s="611">
        <v>16.7</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578232</v>
      </c>
      <c r="S29" s="589"/>
      <c r="T29" s="589"/>
      <c r="U29" s="589"/>
      <c r="V29" s="589"/>
      <c r="W29" s="589"/>
      <c r="X29" s="589"/>
      <c r="Y29" s="590"/>
      <c r="Z29" s="641">
        <v>0.8</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76"/>
      <c r="BI29" s="676"/>
      <c r="BJ29" s="676"/>
      <c r="BK29" s="676"/>
      <c r="BL29" s="676"/>
      <c r="BM29" s="676"/>
      <c r="BN29" s="676"/>
      <c r="BO29" s="676"/>
      <c r="BP29" s="676"/>
      <c r="BQ29" s="677"/>
      <c r="BR29" s="648" t="s">
        <v>287</v>
      </c>
      <c r="BS29" s="676"/>
      <c r="BT29" s="676"/>
      <c r="BU29" s="676"/>
      <c r="BV29" s="676"/>
      <c r="BW29" s="676"/>
      <c r="BX29" s="676"/>
      <c r="BY29" s="676"/>
      <c r="BZ29" s="676"/>
      <c r="CA29" s="676"/>
      <c r="CB29" s="677"/>
      <c r="CD29" s="658" t="s">
        <v>288</v>
      </c>
      <c r="CE29" s="659"/>
      <c r="CF29" s="621" t="s">
        <v>289</v>
      </c>
      <c r="CG29" s="618"/>
      <c r="CH29" s="618"/>
      <c r="CI29" s="618"/>
      <c r="CJ29" s="618"/>
      <c r="CK29" s="618"/>
      <c r="CL29" s="618"/>
      <c r="CM29" s="618"/>
      <c r="CN29" s="618"/>
      <c r="CO29" s="618"/>
      <c r="CP29" s="618"/>
      <c r="CQ29" s="619"/>
      <c r="CR29" s="588">
        <v>8103671</v>
      </c>
      <c r="CS29" s="607"/>
      <c r="CT29" s="607"/>
      <c r="CU29" s="607"/>
      <c r="CV29" s="607"/>
      <c r="CW29" s="607"/>
      <c r="CX29" s="607"/>
      <c r="CY29" s="608"/>
      <c r="CZ29" s="591">
        <v>11.3</v>
      </c>
      <c r="DA29" s="609"/>
      <c r="DB29" s="609"/>
      <c r="DC29" s="610"/>
      <c r="DD29" s="594">
        <v>7961865</v>
      </c>
      <c r="DE29" s="607"/>
      <c r="DF29" s="607"/>
      <c r="DG29" s="607"/>
      <c r="DH29" s="607"/>
      <c r="DI29" s="607"/>
      <c r="DJ29" s="607"/>
      <c r="DK29" s="608"/>
      <c r="DL29" s="594">
        <v>7337555</v>
      </c>
      <c r="DM29" s="607"/>
      <c r="DN29" s="607"/>
      <c r="DO29" s="607"/>
      <c r="DP29" s="607"/>
      <c r="DQ29" s="607"/>
      <c r="DR29" s="607"/>
      <c r="DS29" s="607"/>
      <c r="DT29" s="607"/>
      <c r="DU29" s="607"/>
      <c r="DV29" s="608"/>
      <c r="DW29" s="611">
        <v>16.7</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1694177</v>
      </c>
      <c r="S30" s="589"/>
      <c r="T30" s="589"/>
      <c r="U30" s="589"/>
      <c r="V30" s="589"/>
      <c r="W30" s="589"/>
      <c r="X30" s="589"/>
      <c r="Y30" s="590"/>
      <c r="Z30" s="641">
        <v>2.2999999999999998</v>
      </c>
      <c r="AA30" s="641"/>
      <c r="AB30" s="641"/>
      <c r="AC30" s="641"/>
      <c r="AD30" s="642" t="s">
        <v>221</v>
      </c>
      <c r="AE30" s="642"/>
      <c r="AF30" s="642"/>
      <c r="AG30" s="642"/>
      <c r="AH30" s="642"/>
      <c r="AI30" s="642"/>
      <c r="AJ30" s="642"/>
      <c r="AK30" s="642"/>
      <c r="AL30" s="611" t="s">
        <v>221</v>
      </c>
      <c r="AM30" s="643"/>
      <c r="AN30" s="643"/>
      <c r="AO30" s="644"/>
      <c r="AP30" s="664" t="s">
        <v>291</v>
      </c>
      <c r="AQ30" s="665"/>
      <c r="AR30" s="665"/>
      <c r="AS30" s="665"/>
      <c r="AT30" s="670" t="s">
        <v>292</v>
      </c>
      <c r="AU30" s="182"/>
      <c r="AV30" s="182"/>
      <c r="AW30" s="182"/>
      <c r="AX30" s="673" t="s">
        <v>170</v>
      </c>
      <c r="AY30" s="674"/>
      <c r="AZ30" s="674"/>
      <c r="BA30" s="674"/>
      <c r="BB30" s="674"/>
      <c r="BC30" s="674"/>
      <c r="BD30" s="674"/>
      <c r="BE30" s="674"/>
      <c r="BF30" s="675"/>
      <c r="BG30" s="654">
        <v>98.6</v>
      </c>
      <c r="BH30" s="655"/>
      <c r="BI30" s="655"/>
      <c r="BJ30" s="655"/>
      <c r="BK30" s="655"/>
      <c r="BL30" s="655"/>
      <c r="BM30" s="656">
        <v>92.4</v>
      </c>
      <c r="BN30" s="655"/>
      <c r="BO30" s="655"/>
      <c r="BP30" s="655"/>
      <c r="BQ30" s="657"/>
      <c r="BR30" s="654">
        <v>98.4</v>
      </c>
      <c r="BS30" s="655"/>
      <c r="BT30" s="655"/>
      <c r="BU30" s="655"/>
      <c r="BV30" s="655"/>
      <c r="BW30" s="655"/>
      <c r="BX30" s="656">
        <v>92.1</v>
      </c>
      <c r="BY30" s="655"/>
      <c r="BZ30" s="655"/>
      <c r="CA30" s="655"/>
      <c r="CB30" s="657"/>
      <c r="CD30" s="660"/>
      <c r="CE30" s="661"/>
      <c r="CF30" s="621" t="s">
        <v>293</v>
      </c>
      <c r="CG30" s="618"/>
      <c r="CH30" s="618"/>
      <c r="CI30" s="618"/>
      <c r="CJ30" s="618"/>
      <c r="CK30" s="618"/>
      <c r="CL30" s="618"/>
      <c r="CM30" s="618"/>
      <c r="CN30" s="618"/>
      <c r="CO30" s="618"/>
      <c r="CP30" s="618"/>
      <c r="CQ30" s="619"/>
      <c r="CR30" s="588">
        <v>7137991</v>
      </c>
      <c r="CS30" s="589"/>
      <c r="CT30" s="589"/>
      <c r="CU30" s="589"/>
      <c r="CV30" s="589"/>
      <c r="CW30" s="589"/>
      <c r="CX30" s="589"/>
      <c r="CY30" s="590"/>
      <c r="CZ30" s="591">
        <v>10</v>
      </c>
      <c r="DA30" s="609"/>
      <c r="DB30" s="609"/>
      <c r="DC30" s="610"/>
      <c r="DD30" s="594">
        <v>7056517</v>
      </c>
      <c r="DE30" s="589"/>
      <c r="DF30" s="589"/>
      <c r="DG30" s="589"/>
      <c r="DH30" s="589"/>
      <c r="DI30" s="589"/>
      <c r="DJ30" s="589"/>
      <c r="DK30" s="590"/>
      <c r="DL30" s="594">
        <v>6432207</v>
      </c>
      <c r="DM30" s="589"/>
      <c r="DN30" s="589"/>
      <c r="DO30" s="589"/>
      <c r="DP30" s="589"/>
      <c r="DQ30" s="589"/>
      <c r="DR30" s="589"/>
      <c r="DS30" s="589"/>
      <c r="DT30" s="589"/>
      <c r="DU30" s="589"/>
      <c r="DV30" s="590"/>
      <c r="DW30" s="611">
        <v>14.7</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1395413</v>
      </c>
      <c r="S31" s="589"/>
      <c r="T31" s="589"/>
      <c r="U31" s="589"/>
      <c r="V31" s="589"/>
      <c r="W31" s="589"/>
      <c r="X31" s="589"/>
      <c r="Y31" s="590"/>
      <c r="Z31" s="641">
        <v>1.9</v>
      </c>
      <c r="AA31" s="641"/>
      <c r="AB31" s="641"/>
      <c r="AC31" s="641"/>
      <c r="AD31" s="642" t="s">
        <v>221</v>
      </c>
      <c r="AE31" s="642"/>
      <c r="AF31" s="642"/>
      <c r="AG31" s="642"/>
      <c r="AH31" s="642"/>
      <c r="AI31" s="642"/>
      <c r="AJ31" s="642"/>
      <c r="AK31" s="642"/>
      <c r="AL31" s="611" t="s">
        <v>221</v>
      </c>
      <c r="AM31" s="643"/>
      <c r="AN31" s="643"/>
      <c r="AO31" s="644"/>
      <c r="AP31" s="666"/>
      <c r="AQ31" s="667"/>
      <c r="AR31" s="667"/>
      <c r="AS31" s="667"/>
      <c r="AT31" s="671"/>
      <c r="AU31" s="181" t="s">
        <v>295</v>
      </c>
      <c r="AV31" s="181"/>
      <c r="AW31" s="181"/>
      <c r="AX31" s="585" t="s">
        <v>296</v>
      </c>
      <c r="AY31" s="586"/>
      <c r="AZ31" s="586"/>
      <c r="BA31" s="586"/>
      <c r="BB31" s="586"/>
      <c r="BC31" s="586"/>
      <c r="BD31" s="586"/>
      <c r="BE31" s="586"/>
      <c r="BF31" s="587"/>
      <c r="BG31" s="652">
        <v>98.7</v>
      </c>
      <c r="BH31" s="607"/>
      <c r="BI31" s="607"/>
      <c r="BJ31" s="607"/>
      <c r="BK31" s="607"/>
      <c r="BL31" s="607"/>
      <c r="BM31" s="643">
        <v>94</v>
      </c>
      <c r="BN31" s="653"/>
      <c r="BO31" s="653"/>
      <c r="BP31" s="653"/>
      <c r="BQ31" s="617"/>
      <c r="BR31" s="652">
        <v>98.6</v>
      </c>
      <c r="BS31" s="607"/>
      <c r="BT31" s="607"/>
      <c r="BU31" s="607"/>
      <c r="BV31" s="607"/>
      <c r="BW31" s="607"/>
      <c r="BX31" s="643">
        <v>93.7</v>
      </c>
      <c r="BY31" s="653"/>
      <c r="BZ31" s="653"/>
      <c r="CA31" s="653"/>
      <c r="CB31" s="617"/>
      <c r="CD31" s="660"/>
      <c r="CE31" s="661"/>
      <c r="CF31" s="621" t="s">
        <v>297</v>
      </c>
      <c r="CG31" s="618"/>
      <c r="CH31" s="618"/>
      <c r="CI31" s="618"/>
      <c r="CJ31" s="618"/>
      <c r="CK31" s="618"/>
      <c r="CL31" s="618"/>
      <c r="CM31" s="618"/>
      <c r="CN31" s="618"/>
      <c r="CO31" s="618"/>
      <c r="CP31" s="618"/>
      <c r="CQ31" s="619"/>
      <c r="CR31" s="588">
        <v>965680</v>
      </c>
      <c r="CS31" s="607"/>
      <c r="CT31" s="607"/>
      <c r="CU31" s="607"/>
      <c r="CV31" s="607"/>
      <c r="CW31" s="607"/>
      <c r="CX31" s="607"/>
      <c r="CY31" s="608"/>
      <c r="CZ31" s="591">
        <v>1.3</v>
      </c>
      <c r="DA31" s="609"/>
      <c r="DB31" s="609"/>
      <c r="DC31" s="610"/>
      <c r="DD31" s="594">
        <v>905348</v>
      </c>
      <c r="DE31" s="607"/>
      <c r="DF31" s="607"/>
      <c r="DG31" s="607"/>
      <c r="DH31" s="607"/>
      <c r="DI31" s="607"/>
      <c r="DJ31" s="607"/>
      <c r="DK31" s="608"/>
      <c r="DL31" s="594">
        <v>905348</v>
      </c>
      <c r="DM31" s="607"/>
      <c r="DN31" s="607"/>
      <c r="DO31" s="607"/>
      <c r="DP31" s="607"/>
      <c r="DQ31" s="607"/>
      <c r="DR31" s="607"/>
      <c r="DS31" s="607"/>
      <c r="DT31" s="607"/>
      <c r="DU31" s="607"/>
      <c r="DV31" s="608"/>
      <c r="DW31" s="611">
        <v>2.1</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1357626</v>
      </c>
      <c r="S32" s="589"/>
      <c r="T32" s="589"/>
      <c r="U32" s="589"/>
      <c r="V32" s="589"/>
      <c r="W32" s="589"/>
      <c r="X32" s="589"/>
      <c r="Y32" s="590"/>
      <c r="Z32" s="641">
        <v>1.9</v>
      </c>
      <c r="AA32" s="641"/>
      <c r="AB32" s="641"/>
      <c r="AC32" s="641"/>
      <c r="AD32" s="642">
        <v>10958</v>
      </c>
      <c r="AE32" s="642"/>
      <c r="AF32" s="642"/>
      <c r="AG32" s="642"/>
      <c r="AH32" s="642"/>
      <c r="AI32" s="642"/>
      <c r="AJ32" s="642"/>
      <c r="AK32" s="642"/>
      <c r="AL32" s="611">
        <v>0</v>
      </c>
      <c r="AM32" s="643"/>
      <c r="AN32" s="643"/>
      <c r="AO32" s="644"/>
      <c r="AP32" s="668"/>
      <c r="AQ32" s="669"/>
      <c r="AR32" s="669"/>
      <c r="AS32" s="669"/>
      <c r="AT32" s="672"/>
      <c r="AU32" s="183"/>
      <c r="AV32" s="183"/>
      <c r="AW32" s="183"/>
      <c r="AX32" s="569" t="s">
        <v>299</v>
      </c>
      <c r="AY32" s="570"/>
      <c r="AZ32" s="570"/>
      <c r="BA32" s="570"/>
      <c r="BB32" s="570"/>
      <c r="BC32" s="570"/>
      <c r="BD32" s="570"/>
      <c r="BE32" s="570"/>
      <c r="BF32" s="571"/>
      <c r="BG32" s="651">
        <v>98.3</v>
      </c>
      <c r="BH32" s="573"/>
      <c r="BI32" s="573"/>
      <c r="BJ32" s="573"/>
      <c r="BK32" s="573"/>
      <c r="BL32" s="573"/>
      <c r="BM32" s="636">
        <v>90.5</v>
      </c>
      <c r="BN32" s="573"/>
      <c r="BO32" s="573"/>
      <c r="BP32" s="573"/>
      <c r="BQ32" s="630"/>
      <c r="BR32" s="651">
        <v>98.2</v>
      </c>
      <c r="BS32" s="573"/>
      <c r="BT32" s="573"/>
      <c r="BU32" s="573"/>
      <c r="BV32" s="573"/>
      <c r="BW32" s="573"/>
      <c r="BX32" s="636">
        <v>90.2</v>
      </c>
      <c r="BY32" s="573"/>
      <c r="BZ32" s="573"/>
      <c r="CA32" s="573"/>
      <c r="CB32" s="630"/>
      <c r="CD32" s="662"/>
      <c r="CE32" s="663"/>
      <c r="CF32" s="621" t="s">
        <v>300</v>
      </c>
      <c r="CG32" s="618"/>
      <c r="CH32" s="618"/>
      <c r="CI32" s="618"/>
      <c r="CJ32" s="618"/>
      <c r="CK32" s="618"/>
      <c r="CL32" s="618"/>
      <c r="CM32" s="618"/>
      <c r="CN32" s="618"/>
      <c r="CO32" s="618"/>
      <c r="CP32" s="618"/>
      <c r="CQ32" s="619"/>
      <c r="CR32" s="588">
        <v>1187</v>
      </c>
      <c r="CS32" s="589"/>
      <c r="CT32" s="589"/>
      <c r="CU32" s="589"/>
      <c r="CV32" s="589"/>
      <c r="CW32" s="589"/>
      <c r="CX32" s="589"/>
      <c r="CY32" s="590"/>
      <c r="CZ32" s="591">
        <v>0</v>
      </c>
      <c r="DA32" s="609"/>
      <c r="DB32" s="609"/>
      <c r="DC32" s="610"/>
      <c r="DD32" s="594">
        <v>1187</v>
      </c>
      <c r="DE32" s="589"/>
      <c r="DF32" s="589"/>
      <c r="DG32" s="589"/>
      <c r="DH32" s="589"/>
      <c r="DI32" s="589"/>
      <c r="DJ32" s="589"/>
      <c r="DK32" s="590"/>
      <c r="DL32" s="594">
        <v>1187</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5764325</v>
      </c>
      <c r="S33" s="589"/>
      <c r="T33" s="589"/>
      <c r="U33" s="589"/>
      <c r="V33" s="589"/>
      <c r="W33" s="589"/>
      <c r="X33" s="589"/>
      <c r="Y33" s="590"/>
      <c r="Z33" s="641">
        <v>7.9</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302</v>
      </c>
      <c r="CE33" s="618"/>
      <c r="CF33" s="618"/>
      <c r="CG33" s="618"/>
      <c r="CH33" s="618"/>
      <c r="CI33" s="618"/>
      <c r="CJ33" s="618"/>
      <c r="CK33" s="618"/>
      <c r="CL33" s="618"/>
      <c r="CM33" s="618"/>
      <c r="CN33" s="618"/>
      <c r="CO33" s="618"/>
      <c r="CP33" s="618"/>
      <c r="CQ33" s="619"/>
      <c r="CR33" s="588">
        <v>24543706</v>
      </c>
      <c r="CS33" s="607"/>
      <c r="CT33" s="607"/>
      <c r="CU33" s="607"/>
      <c r="CV33" s="607"/>
      <c r="CW33" s="607"/>
      <c r="CX33" s="607"/>
      <c r="CY33" s="608"/>
      <c r="CZ33" s="591">
        <v>34.299999999999997</v>
      </c>
      <c r="DA33" s="609"/>
      <c r="DB33" s="609"/>
      <c r="DC33" s="610"/>
      <c r="DD33" s="594">
        <v>21003524</v>
      </c>
      <c r="DE33" s="607"/>
      <c r="DF33" s="607"/>
      <c r="DG33" s="607"/>
      <c r="DH33" s="607"/>
      <c r="DI33" s="607"/>
      <c r="DJ33" s="607"/>
      <c r="DK33" s="608"/>
      <c r="DL33" s="594">
        <v>16056048</v>
      </c>
      <c r="DM33" s="607"/>
      <c r="DN33" s="607"/>
      <c r="DO33" s="607"/>
      <c r="DP33" s="607"/>
      <c r="DQ33" s="607"/>
      <c r="DR33" s="607"/>
      <c r="DS33" s="607"/>
      <c r="DT33" s="607"/>
      <c r="DU33" s="607"/>
      <c r="DV33" s="608"/>
      <c r="DW33" s="611">
        <v>36.6</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306</v>
      </c>
      <c r="CE34" s="618"/>
      <c r="CF34" s="618"/>
      <c r="CG34" s="618"/>
      <c r="CH34" s="618"/>
      <c r="CI34" s="618"/>
      <c r="CJ34" s="618"/>
      <c r="CK34" s="618"/>
      <c r="CL34" s="618"/>
      <c r="CM34" s="618"/>
      <c r="CN34" s="618"/>
      <c r="CO34" s="618"/>
      <c r="CP34" s="618"/>
      <c r="CQ34" s="619"/>
      <c r="CR34" s="588">
        <v>9857162</v>
      </c>
      <c r="CS34" s="589"/>
      <c r="CT34" s="589"/>
      <c r="CU34" s="589"/>
      <c r="CV34" s="589"/>
      <c r="CW34" s="589"/>
      <c r="CX34" s="589"/>
      <c r="CY34" s="590"/>
      <c r="CZ34" s="591">
        <v>13.8</v>
      </c>
      <c r="DA34" s="609"/>
      <c r="DB34" s="609"/>
      <c r="DC34" s="610"/>
      <c r="DD34" s="594">
        <v>7917455</v>
      </c>
      <c r="DE34" s="589"/>
      <c r="DF34" s="589"/>
      <c r="DG34" s="589"/>
      <c r="DH34" s="589"/>
      <c r="DI34" s="589"/>
      <c r="DJ34" s="589"/>
      <c r="DK34" s="590"/>
      <c r="DL34" s="594">
        <v>6513211</v>
      </c>
      <c r="DM34" s="589"/>
      <c r="DN34" s="589"/>
      <c r="DO34" s="589"/>
      <c r="DP34" s="589"/>
      <c r="DQ34" s="589"/>
      <c r="DR34" s="589"/>
      <c r="DS34" s="589"/>
      <c r="DT34" s="589"/>
      <c r="DU34" s="589"/>
      <c r="DV34" s="590"/>
      <c r="DW34" s="611">
        <v>14.9</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3542025</v>
      </c>
      <c r="S35" s="589"/>
      <c r="T35" s="589"/>
      <c r="U35" s="589"/>
      <c r="V35" s="589"/>
      <c r="W35" s="589"/>
      <c r="X35" s="589"/>
      <c r="Y35" s="590"/>
      <c r="Z35" s="641">
        <v>4.9000000000000004</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10551360</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-1448946</v>
      </c>
      <c r="BW35" s="639"/>
      <c r="BX35" s="639"/>
      <c r="BY35" s="639"/>
      <c r="BZ35" s="639"/>
      <c r="CA35" s="639"/>
      <c r="CB35" s="640"/>
      <c r="CD35" s="621" t="s">
        <v>310</v>
      </c>
      <c r="CE35" s="618"/>
      <c r="CF35" s="618"/>
      <c r="CG35" s="618"/>
      <c r="CH35" s="618"/>
      <c r="CI35" s="618"/>
      <c r="CJ35" s="618"/>
      <c r="CK35" s="618"/>
      <c r="CL35" s="618"/>
      <c r="CM35" s="618"/>
      <c r="CN35" s="618"/>
      <c r="CO35" s="618"/>
      <c r="CP35" s="618"/>
      <c r="CQ35" s="619"/>
      <c r="CR35" s="588">
        <v>315924</v>
      </c>
      <c r="CS35" s="607"/>
      <c r="CT35" s="607"/>
      <c r="CU35" s="607"/>
      <c r="CV35" s="607"/>
      <c r="CW35" s="607"/>
      <c r="CX35" s="607"/>
      <c r="CY35" s="608"/>
      <c r="CZ35" s="591">
        <v>0.4</v>
      </c>
      <c r="DA35" s="609"/>
      <c r="DB35" s="609"/>
      <c r="DC35" s="610"/>
      <c r="DD35" s="594">
        <v>299137</v>
      </c>
      <c r="DE35" s="607"/>
      <c r="DF35" s="607"/>
      <c r="DG35" s="607"/>
      <c r="DH35" s="607"/>
      <c r="DI35" s="607"/>
      <c r="DJ35" s="607"/>
      <c r="DK35" s="608"/>
      <c r="DL35" s="594">
        <v>299137</v>
      </c>
      <c r="DM35" s="607"/>
      <c r="DN35" s="607"/>
      <c r="DO35" s="607"/>
      <c r="DP35" s="607"/>
      <c r="DQ35" s="607"/>
      <c r="DR35" s="607"/>
      <c r="DS35" s="607"/>
      <c r="DT35" s="607"/>
      <c r="DU35" s="607"/>
      <c r="DV35" s="608"/>
      <c r="DW35" s="611">
        <v>0.7</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72778325</v>
      </c>
      <c r="S36" s="629"/>
      <c r="T36" s="629"/>
      <c r="U36" s="629"/>
      <c r="V36" s="629"/>
      <c r="W36" s="629"/>
      <c r="X36" s="629"/>
      <c r="Y36" s="632"/>
      <c r="Z36" s="633">
        <v>100</v>
      </c>
      <c r="AA36" s="633"/>
      <c r="AB36" s="633"/>
      <c r="AC36" s="633"/>
      <c r="AD36" s="634">
        <v>40307949</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1822994</v>
      </c>
      <c r="BA36" s="589"/>
      <c r="BB36" s="589"/>
      <c r="BC36" s="589"/>
      <c r="BD36" s="607"/>
      <c r="BE36" s="607"/>
      <c r="BF36" s="617"/>
      <c r="BG36" s="621" t="s">
        <v>313</v>
      </c>
      <c r="BH36" s="618"/>
      <c r="BI36" s="618"/>
      <c r="BJ36" s="618"/>
      <c r="BK36" s="618"/>
      <c r="BL36" s="618"/>
      <c r="BM36" s="618"/>
      <c r="BN36" s="618"/>
      <c r="BO36" s="618"/>
      <c r="BP36" s="618"/>
      <c r="BQ36" s="618"/>
      <c r="BR36" s="618"/>
      <c r="BS36" s="618"/>
      <c r="BT36" s="618"/>
      <c r="BU36" s="619"/>
      <c r="BV36" s="588">
        <v>-2837027</v>
      </c>
      <c r="BW36" s="589"/>
      <c r="BX36" s="589"/>
      <c r="BY36" s="589"/>
      <c r="BZ36" s="589"/>
      <c r="CA36" s="589"/>
      <c r="CB36" s="620"/>
      <c r="CD36" s="621" t="s">
        <v>314</v>
      </c>
      <c r="CE36" s="618"/>
      <c r="CF36" s="618"/>
      <c r="CG36" s="618"/>
      <c r="CH36" s="618"/>
      <c r="CI36" s="618"/>
      <c r="CJ36" s="618"/>
      <c r="CK36" s="618"/>
      <c r="CL36" s="618"/>
      <c r="CM36" s="618"/>
      <c r="CN36" s="618"/>
      <c r="CO36" s="618"/>
      <c r="CP36" s="618"/>
      <c r="CQ36" s="619"/>
      <c r="CR36" s="588">
        <v>6082011</v>
      </c>
      <c r="CS36" s="589"/>
      <c r="CT36" s="589"/>
      <c r="CU36" s="589"/>
      <c r="CV36" s="589"/>
      <c r="CW36" s="589"/>
      <c r="CX36" s="589"/>
      <c r="CY36" s="590"/>
      <c r="CZ36" s="591">
        <v>8.5</v>
      </c>
      <c r="DA36" s="609"/>
      <c r="DB36" s="609"/>
      <c r="DC36" s="610"/>
      <c r="DD36" s="594">
        <v>5704714</v>
      </c>
      <c r="DE36" s="589"/>
      <c r="DF36" s="589"/>
      <c r="DG36" s="589"/>
      <c r="DH36" s="589"/>
      <c r="DI36" s="589"/>
      <c r="DJ36" s="589"/>
      <c r="DK36" s="590"/>
      <c r="DL36" s="594">
        <v>4222683</v>
      </c>
      <c r="DM36" s="589"/>
      <c r="DN36" s="589"/>
      <c r="DO36" s="589"/>
      <c r="DP36" s="589"/>
      <c r="DQ36" s="589"/>
      <c r="DR36" s="589"/>
      <c r="DS36" s="589"/>
      <c r="DT36" s="589"/>
      <c r="DU36" s="589"/>
      <c r="DV36" s="590"/>
      <c r="DW36" s="611">
        <v>9.6</v>
      </c>
      <c r="DX36" s="612"/>
      <c r="DY36" s="612"/>
      <c r="DZ36" s="612"/>
      <c r="EA36" s="612"/>
      <c r="EB36" s="612"/>
      <c r="EC36" s="613"/>
    </row>
    <row r="37" spans="2:133" ht="11.25" customHeight="1">
      <c r="AQ37" s="614" t="s">
        <v>315</v>
      </c>
      <c r="AR37" s="615"/>
      <c r="AS37" s="615"/>
      <c r="AT37" s="615"/>
      <c r="AU37" s="615"/>
      <c r="AV37" s="615"/>
      <c r="AW37" s="615"/>
      <c r="AX37" s="615"/>
      <c r="AY37" s="616"/>
      <c r="AZ37" s="588">
        <v>1307443</v>
      </c>
      <c r="BA37" s="589"/>
      <c r="BB37" s="589"/>
      <c r="BC37" s="589"/>
      <c r="BD37" s="607"/>
      <c r="BE37" s="607"/>
      <c r="BF37" s="617"/>
      <c r="BG37" s="621" t="s">
        <v>316</v>
      </c>
      <c r="BH37" s="618"/>
      <c r="BI37" s="618"/>
      <c r="BJ37" s="618"/>
      <c r="BK37" s="618"/>
      <c r="BL37" s="618"/>
      <c r="BM37" s="618"/>
      <c r="BN37" s="618"/>
      <c r="BO37" s="618"/>
      <c r="BP37" s="618"/>
      <c r="BQ37" s="618"/>
      <c r="BR37" s="618"/>
      <c r="BS37" s="618"/>
      <c r="BT37" s="618"/>
      <c r="BU37" s="619"/>
      <c r="BV37" s="588">
        <v>32758</v>
      </c>
      <c r="BW37" s="589"/>
      <c r="BX37" s="589"/>
      <c r="BY37" s="589"/>
      <c r="BZ37" s="589"/>
      <c r="CA37" s="589"/>
      <c r="CB37" s="620"/>
      <c r="CD37" s="621" t="s">
        <v>317</v>
      </c>
      <c r="CE37" s="618"/>
      <c r="CF37" s="618"/>
      <c r="CG37" s="618"/>
      <c r="CH37" s="618"/>
      <c r="CI37" s="618"/>
      <c r="CJ37" s="618"/>
      <c r="CK37" s="618"/>
      <c r="CL37" s="618"/>
      <c r="CM37" s="618"/>
      <c r="CN37" s="618"/>
      <c r="CO37" s="618"/>
      <c r="CP37" s="618"/>
      <c r="CQ37" s="619"/>
      <c r="CR37" s="588">
        <v>22924</v>
      </c>
      <c r="CS37" s="607"/>
      <c r="CT37" s="607"/>
      <c r="CU37" s="607"/>
      <c r="CV37" s="607"/>
      <c r="CW37" s="607"/>
      <c r="CX37" s="607"/>
      <c r="CY37" s="608"/>
      <c r="CZ37" s="591">
        <v>0</v>
      </c>
      <c r="DA37" s="609"/>
      <c r="DB37" s="609"/>
      <c r="DC37" s="610"/>
      <c r="DD37" s="594">
        <v>22924</v>
      </c>
      <c r="DE37" s="607"/>
      <c r="DF37" s="607"/>
      <c r="DG37" s="607"/>
      <c r="DH37" s="607"/>
      <c r="DI37" s="607"/>
      <c r="DJ37" s="607"/>
      <c r="DK37" s="608"/>
      <c r="DL37" s="594">
        <v>21906</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318</v>
      </c>
      <c r="AR38" s="615"/>
      <c r="AS38" s="615"/>
      <c r="AT38" s="615"/>
      <c r="AU38" s="615"/>
      <c r="AV38" s="615"/>
      <c r="AW38" s="615"/>
      <c r="AX38" s="615"/>
      <c r="AY38" s="616"/>
      <c r="AZ38" s="588">
        <v>24658</v>
      </c>
      <c r="BA38" s="589"/>
      <c r="BB38" s="589"/>
      <c r="BC38" s="589"/>
      <c r="BD38" s="607"/>
      <c r="BE38" s="607"/>
      <c r="BF38" s="617"/>
      <c r="BG38" s="621" t="s">
        <v>319</v>
      </c>
      <c r="BH38" s="618"/>
      <c r="BI38" s="618"/>
      <c r="BJ38" s="618"/>
      <c r="BK38" s="618"/>
      <c r="BL38" s="618"/>
      <c r="BM38" s="618"/>
      <c r="BN38" s="618"/>
      <c r="BO38" s="618"/>
      <c r="BP38" s="618"/>
      <c r="BQ38" s="618"/>
      <c r="BR38" s="618"/>
      <c r="BS38" s="618"/>
      <c r="BT38" s="618"/>
      <c r="BU38" s="619"/>
      <c r="BV38" s="588">
        <v>54720</v>
      </c>
      <c r="BW38" s="589"/>
      <c r="BX38" s="589"/>
      <c r="BY38" s="589"/>
      <c r="BZ38" s="589"/>
      <c r="CA38" s="589"/>
      <c r="CB38" s="620"/>
      <c r="CD38" s="621" t="s">
        <v>320</v>
      </c>
      <c r="CE38" s="618"/>
      <c r="CF38" s="618"/>
      <c r="CG38" s="618"/>
      <c r="CH38" s="618"/>
      <c r="CI38" s="618"/>
      <c r="CJ38" s="618"/>
      <c r="CK38" s="618"/>
      <c r="CL38" s="618"/>
      <c r="CM38" s="618"/>
      <c r="CN38" s="618"/>
      <c r="CO38" s="618"/>
      <c r="CP38" s="618"/>
      <c r="CQ38" s="619"/>
      <c r="CR38" s="588">
        <v>7396265</v>
      </c>
      <c r="CS38" s="589"/>
      <c r="CT38" s="589"/>
      <c r="CU38" s="589"/>
      <c r="CV38" s="589"/>
      <c r="CW38" s="589"/>
      <c r="CX38" s="589"/>
      <c r="CY38" s="590"/>
      <c r="CZ38" s="591">
        <v>10.3</v>
      </c>
      <c r="DA38" s="609"/>
      <c r="DB38" s="609"/>
      <c r="DC38" s="610"/>
      <c r="DD38" s="594">
        <v>6560315</v>
      </c>
      <c r="DE38" s="589"/>
      <c r="DF38" s="589"/>
      <c r="DG38" s="589"/>
      <c r="DH38" s="589"/>
      <c r="DI38" s="589"/>
      <c r="DJ38" s="589"/>
      <c r="DK38" s="590"/>
      <c r="DL38" s="594">
        <v>5021017</v>
      </c>
      <c r="DM38" s="589"/>
      <c r="DN38" s="589"/>
      <c r="DO38" s="589"/>
      <c r="DP38" s="589"/>
      <c r="DQ38" s="589"/>
      <c r="DR38" s="589"/>
      <c r="DS38" s="589"/>
      <c r="DT38" s="589"/>
      <c r="DU38" s="589"/>
      <c r="DV38" s="590"/>
      <c r="DW38" s="611">
        <v>11.5</v>
      </c>
      <c r="DX38" s="612"/>
      <c r="DY38" s="612"/>
      <c r="DZ38" s="612"/>
      <c r="EA38" s="612"/>
      <c r="EB38" s="612"/>
      <c r="EC38" s="613"/>
    </row>
    <row r="39" spans="2:133" ht="11.25" customHeight="1">
      <c r="AQ39" s="614" t="s">
        <v>321</v>
      </c>
      <c r="AR39" s="615"/>
      <c r="AS39" s="615"/>
      <c r="AT39" s="615"/>
      <c r="AU39" s="615"/>
      <c r="AV39" s="615"/>
      <c r="AW39" s="615"/>
      <c r="AX39" s="615"/>
      <c r="AY39" s="616"/>
      <c r="AZ39" s="588" t="s">
        <v>221</v>
      </c>
      <c r="BA39" s="589"/>
      <c r="BB39" s="589"/>
      <c r="BC39" s="589"/>
      <c r="BD39" s="607"/>
      <c r="BE39" s="607"/>
      <c r="BF39" s="617"/>
      <c r="BG39" s="622" t="s">
        <v>322</v>
      </c>
      <c r="BH39" s="623"/>
      <c r="BI39" s="623"/>
      <c r="BJ39" s="623"/>
      <c r="BK39" s="623"/>
      <c r="BL39" s="187"/>
      <c r="BM39" s="618" t="s">
        <v>323</v>
      </c>
      <c r="BN39" s="618"/>
      <c r="BO39" s="618"/>
      <c r="BP39" s="618"/>
      <c r="BQ39" s="618"/>
      <c r="BR39" s="618"/>
      <c r="BS39" s="618"/>
      <c r="BT39" s="618"/>
      <c r="BU39" s="619"/>
      <c r="BV39" s="588">
        <v>86</v>
      </c>
      <c r="BW39" s="589"/>
      <c r="BX39" s="589"/>
      <c r="BY39" s="589"/>
      <c r="BZ39" s="589"/>
      <c r="CA39" s="589"/>
      <c r="CB39" s="620"/>
      <c r="CD39" s="621" t="s">
        <v>324</v>
      </c>
      <c r="CE39" s="618"/>
      <c r="CF39" s="618"/>
      <c r="CG39" s="618"/>
      <c r="CH39" s="618"/>
      <c r="CI39" s="618"/>
      <c r="CJ39" s="618"/>
      <c r="CK39" s="618"/>
      <c r="CL39" s="618"/>
      <c r="CM39" s="618"/>
      <c r="CN39" s="618"/>
      <c r="CO39" s="618"/>
      <c r="CP39" s="618"/>
      <c r="CQ39" s="619"/>
      <c r="CR39" s="588">
        <v>557774</v>
      </c>
      <c r="CS39" s="607"/>
      <c r="CT39" s="607"/>
      <c r="CU39" s="607"/>
      <c r="CV39" s="607"/>
      <c r="CW39" s="607"/>
      <c r="CX39" s="607"/>
      <c r="CY39" s="608"/>
      <c r="CZ39" s="591">
        <v>0.8</v>
      </c>
      <c r="DA39" s="609"/>
      <c r="DB39" s="609"/>
      <c r="DC39" s="610"/>
      <c r="DD39" s="594">
        <v>516166</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2456232</v>
      </c>
      <c r="BA40" s="589"/>
      <c r="BB40" s="589"/>
      <c r="BC40" s="589"/>
      <c r="BD40" s="607"/>
      <c r="BE40" s="607"/>
      <c r="BF40" s="617"/>
      <c r="BG40" s="622"/>
      <c r="BH40" s="623"/>
      <c r="BI40" s="623"/>
      <c r="BJ40" s="623"/>
      <c r="BK40" s="623"/>
      <c r="BL40" s="187"/>
      <c r="BM40" s="618" t="s">
        <v>326</v>
      </c>
      <c r="BN40" s="618"/>
      <c r="BO40" s="618"/>
      <c r="BP40" s="618"/>
      <c r="BQ40" s="618"/>
      <c r="BR40" s="618"/>
      <c r="BS40" s="618"/>
      <c r="BT40" s="618"/>
      <c r="BU40" s="619"/>
      <c r="BV40" s="588">
        <v>85</v>
      </c>
      <c r="BW40" s="589"/>
      <c r="BX40" s="589"/>
      <c r="BY40" s="589"/>
      <c r="BZ40" s="589"/>
      <c r="CA40" s="589"/>
      <c r="CB40" s="620"/>
      <c r="CD40" s="621" t="s">
        <v>327</v>
      </c>
      <c r="CE40" s="618"/>
      <c r="CF40" s="618"/>
      <c r="CG40" s="618"/>
      <c r="CH40" s="618"/>
      <c r="CI40" s="618"/>
      <c r="CJ40" s="618"/>
      <c r="CK40" s="618"/>
      <c r="CL40" s="618"/>
      <c r="CM40" s="618"/>
      <c r="CN40" s="618"/>
      <c r="CO40" s="618"/>
      <c r="CP40" s="618"/>
      <c r="CQ40" s="619"/>
      <c r="CR40" s="588">
        <v>334570</v>
      </c>
      <c r="CS40" s="589"/>
      <c r="CT40" s="589"/>
      <c r="CU40" s="589"/>
      <c r="CV40" s="589"/>
      <c r="CW40" s="589"/>
      <c r="CX40" s="589"/>
      <c r="CY40" s="590"/>
      <c r="CZ40" s="591">
        <v>0.5</v>
      </c>
      <c r="DA40" s="609"/>
      <c r="DB40" s="609"/>
      <c r="DC40" s="610"/>
      <c r="DD40" s="594">
        <v>5737</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4940033</v>
      </c>
      <c r="BA41" s="629"/>
      <c r="BB41" s="629"/>
      <c r="BC41" s="629"/>
      <c r="BD41" s="573"/>
      <c r="BE41" s="573"/>
      <c r="BF41" s="630"/>
      <c r="BG41" s="624"/>
      <c r="BH41" s="625"/>
      <c r="BI41" s="625"/>
      <c r="BJ41" s="625"/>
      <c r="BK41" s="625"/>
      <c r="BL41" s="189"/>
      <c r="BM41" s="627" t="s">
        <v>329</v>
      </c>
      <c r="BN41" s="627"/>
      <c r="BO41" s="627"/>
      <c r="BP41" s="627"/>
      <c r="BQ41" s="627"/>
      <c r="BR41" s="627"/>
      <c r="BS41" s="627"/>
      <c r="BT41" s="627"/>
      <c r="BU41" s="628"/>
      <c r="BV41" s="572">
        <v>284</v>
      </c>
      <c r="BW41" s="629"/>
      <c r="BX41" s="629"/>
      <c r="BY41" s="629"/>
      <c r="BZ41" s="629"/>
      <c r="CA41" s="629"/>
      <c r="CB41" s="631"/>
      <c r="CD41" s="621" t="s">
        <v>330</v>
      </c>
      <c r="CE41" s="618"/>
      <c r="CF41" s="618"/>
      <c r="CG41" s="618"/>
      <c r="CH41" s="618"/>
      <c r="CI41" s="618"/>
      <c r="CJ41" s="618"/>
      <c r="CK41" s="618"/>
      <c r="CL41" s="618"/>
      <c r="CM41" s="618"/>
      <c r="CN41" s="618"/>
      <c r="CO41" s="618"/>
      <c r="CP41" s="618"/>
      <c r="CQ41" s="619"/>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6441398</v>
      </c>
      <c r="CS42" s="589"/>
      <c r="CT42" s="589"/>
      <c r="CU42" s="589"/>
      <c r="CV42" s="589"/>
      <c r="CW42" s="589"/>
      <c r="CX42" s="589"/>
      <c r="CY42" s="590"/>
      <c r="CZ42" s="591">
        <v>9</v>
      </c>
      <c r="DA42" s="592"/>
      <c r="DB42" s="592"/>
      <c r="DC42" s="593"/>
      <c r="DD42" s="594">
        <v>2037436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139966</v>
      </c>
      <c r="CS43" s="607"/>
      <c r="CT43" s="607"/>
      <c r="CU43" s="607"/>
      <c r="CV43" s="607"/>
      <c r="CW43" s="607"/>
      <c r="CX43" s="607"/>
      <c r="CY43" s="608"/>
      <c r="CZ43" s="591">
        <v>0.2</v>
      </c>
      <c r="DA43" s="609"/>
      <c r="DB43" s="609"/>
      <c r="DC43" s="610"/>
      <c r="DD43" s="594">
        <v>139966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288</v>
      </c>
      <c r="CE44" s="602"/>
      <c r="CF44" s="585" t="s">
        <v>336</v>
      </c>
      <c r="CG44" s="586"/>
      <c r="CH44" s="586"/>
      <c r="CI44" s="586"/>
      <c r="CJ44" s="586"/>
      <c r="CK44" s="586"/>
      <c r="CL44" s="586"/>
      <c r="CM44" s="586"/>
      <c r="CN44" s="586"/>
      <c r="CO44" s="586"/>
      <c r="CP44" s="586"/>
      <c r="CQ44" s="587"/>
      <c r="CR44" s="588">
        <v>6277025</v>
      </c>
      <c r="CS44" s="589"/>
      <c r="CT44" s="589"/>
      <c r="CU44" s="589"/>
      <c r="CV44" s="589"/>
      <c r="CW44" s="589"/>
      <c r="CX44" s="589"/>
      <c r="CY44" s="590"/>
      <c r="CZ44" s="591">
        <v>8.8000000000000007</v>
      </c>
      <c r="DA44" s="592"/>
      <c r="DB44" s="592"/>
      <c r="DC44" s="593"/>
      <c r="DD44" s="594">
        <v>1976414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2620885</v>
      </c>
      <c r="CS45" s="607"/>
      <c r="CT45" s="607"/>
      <c r="CU45" s="607"/>
      <c r="CV45" s="607"/>
      <c r="CW45" s="607"/>
      <c r="CX45" s="607"/>
      <c r="CY45" s="608"/>
      <c r="CZ45" s="591">
        <v>3.7</v>
      </c>
      <c r="DA45" s="609"/>
      <c r="DB45" s="609"/>
      <c r="DC45" s="610"/>
      <c r="DD45" s="594">
        <v>220238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3578018</v>
      </c>
      <c r="CS46" s="589"/>
      <c r="CT46" s="589"/>
      <c r="CU46" s="589"/>
      <c r="CV46" s="589"/>
      <c r="CW46" s="589"/>
      <c r="CX46" s="589"/>
      <c r="CY46" s="590"/>
      <c r="CZ46" s="591">
        <v>5</v>
      </c>
      <c r="DA46" s="592"/>
      <c r="DB46" s="592"/>
      <c r="DC46" s="593"/>
      <c r="DD46" s="594">
        <v>1705054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164373</v>
      </c>
      <c r="CS47" s="607"/>
      <c r="CT47" s="607"/>
      <c r="CU47" s="607"/>
      <c r="CV47" s="607"/>
      <c r="CW47" s="607"/>
      <c r="CX47" s="607"/>
      <c r="CY47" s="608"/>
      <c r="CZ47" s="591">
        <v>0.2</v>
      </c>
      <c r="DA47" s="609"/>
      <c r="DB47" s="609"/>
      <c r="DC47" s="610"/>
      <c r="DD47" s="594">
        <v>61022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71634901</v>
      </c>
      <c r="CS49" s="573"/>
      <c r="CT49" s="573"/>
      <c r="CU49" s="573"/>
      <c r="CV49" s="573"/>
      <c r="CW49" s="573"/>
      <c r="CX49" s="573"/>
      <c r="CY49" s="574"/>
      <c r="CZ49" s="575">
        <v>100</v>
      </c>
      <c r="DA49" s="576"/>
      <c r="DB49" s="576"/>
      <c r="DC49" s="577"/>
      <c r="DD49" s="578">
        <v>49897960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3" zoomScale="70" zoomScaleNormal="25" zoomScaleSheetLayoutView="70" workbookViewId="0">
      <selection activeCell="DQ13" sqref="DQ13:DU1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72748</v>
      </c>
      <c r="R7" s="1101"/>
      <c r="S7" s="1101"/>
      <c r="T7" s="1101"/>
      <c r="U7" s="1101"/>
      <c r="V7" s="1101">
        <v>71830</v>
      </c>
      <c r="W7" s="1101"/>
      <c r="X7" s="1101"/>
      <c r="Y7" s="1101"/>
      <c r="Z7" s="1101"/>
      <c r="AA7" s="1101">
        <v>918</v>
      </c>
      <c r="AB7" s="1101"/>
      <c r="AC7" s="1101"/>
      <c r="AD7" s="1101"/>
      <c r="AE7" s="1102"/>
      <c r="AF7" s="1103">
        <v>291</v>
      </c>
      <c r="AG7" s="1104"/>
      <c r="AH7" s="1104"/>
      <c r="AI7" s="1104"/>
      <c r="AJ7" s="1105"/>
      <c r="AK7" s="1087">
        <v>1754</v>
      </c>
      <c r="AL7" s="1088"/>
      <c r="AM7" s="1088"/>
      <c r="AN7" s="1088"/>
      <c r="AO7" s="1088"/>
      <c r="AP7" s="1088">
        <v>73519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541</v>
      </c>
      <c r="BT7" s="1092"/>
      <c r="BU7" s="1092"/>
      <c r="BV7" s="1092"/>
      <c r="BW7" s="1092"/>
      <c r="BX7" s="1092"/>
      <c r="BY7" s="1092"/>
      <c r="BZ7" s="1092"/>
      <c r="CA7" s="1092"/>
      <c r="CB7" s="1092"/>
      <c r="CC7" s="1092"/>
      <c r="CD7" s="1092"/>
      <c r="CE7" s="1092"/>
      <c r="CF7" s="1092"/>
      <c r="CG7" s="1093"/>
      <c r="CH7" s="1084">
        <v>7</v>
      </c>
      <c r="CI7" s="1085"/>
      <c r="CJ7" s="1085"/>
      <c r="CK7" s="1085"/>
      <c r="CL7" s="1086"/>
      <c r="CM7" s="1084">
        <v>377</v>
      </c>
      <c r="CN7" s="1085"/>
      <c r="CO7" s="1085"/>
      <c r="CP7" s="1085"/>
      <c r="CQ7" s="1086"/>
      <c r="CR7" s="1084">
        <v>302</v>
      </c>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365</v>
      </c>
      <c r="C8" s="1028"/>
      <c r="D8" s="1028"/>
      <c r="E8" s="1028"/>
      <c r="F8" s="1028"/>
      <c r="G8" s="1028"/>
      <c r="H8" s="1028"/>
      <c r="I8" s="1028"/>
      <c r="J8" s="1028"/>
      <c r="K8" s="1028"/>
      <c r="L8" s="1028"/>
      <c r="M8" s="1028"/>
      <c r="N8" s="1028"/>
      <c r="O8" s="1028"/>
      <c r="P8" s="1029"/>
      <c r="Q8" s="1039">
        <v>275</v>
      </c>
      <c r="R8" s="1040"/>
      <c r="S8" s="1040"/>
      <c r="T8" s="1040"/>
      <c r="U8" s="1040"/>
      <c r="V8" s="1040">
        <v>49</v>
      </c>
      <c r="W8" s="1040"/>
      <c r="X8" s="1040"/>
      <c r="Y8" s="1040"/>
      <c r="Z8" s="1040"/>
      <c r="AA8" s="1040">
        <v>226</v>
      </c>
      <c r="AB8" s="1040"/>
      <c r="AC8" s="1040"/>
      <c r="AD8" s="1040"/>
      <c r="AE8" s="1041"/>
      <c r="AF8" s="1033">
        <v>226</v>
      </c>
      <c r="AG8" s="1034"/>
      <c r="AH8" s="1034"/>
      <c r="AI8" s="1034"/>
      <c r="AJ8" s="1035"/>
      <c r="AK8" s="1082">
        <v>1</v>
      </c>
      <c r="AL8" s="1083"/>
      <c r="AM8" s="1083"/>
      <c r="AN8" s="1083"/>
      <c r="AO8" s="1083"/>
      <c r="AP8" s="1083">
        <v>2242</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116</v>
      </c>
      <c r="CI8" s="986"/>
      <c r="CJ8" s="986"/>
      <c r="CK8" s="986"/>
      <c r="CL8" s="987"/>
      <c r="CM8" s="985">
        <v>3788</v>
      </c>
      <c r="CN8" s="986"/>
      <c r="CO8" s="986"/>
      <c r="CP8" s="986"/>
      <c r="CQ8" s="987"/>
      <c r="CR8" s="985">
        <v>915</v>
      </c>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543</v>
      </c>
      <c r="BT9" s="1011"/>
      <c r="BU9" s="1011"/>
      <c r="BV9" s="1011"/>
      <c r="BW9" s="1011"/>
      <c r="BX9" s="1011"/>
      <c r="BY9" s="1011"/>
      <c r="BZ9" s="1011"/>
      <c r="CA9" s="1011"/>
      <c r="CB9" s="1011"/>
      <c r="CC9" s="1011"/>
      <c r="CD9" s="1011"/>
      <c r="CE9" s="1011"/>
      <c r="CF9" s="1011"/>
      <c r="CG9" s="1012"/>
      <c r="CH9" s="985">
        <v>4</v>
      </c>
      <c r="CI9" s="986"/>
      <c r="CJ9" s="986"/>
      <c r="CK9" s="986"/>
      <c r="CL9" s="987"/>
      <c r="CM9" s="985">
        <v>567</v>
      </c>
      <c r="CN9" s="986"/>
      <c r="CO9" s="986"/>
      <c r="CP9" s="986"/>
      <c r="CQ9" s="987"/>
      <c r="CR9" s="985">
        <v>401</v>
      </c>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544</v>
      </c>
      <c r="BT10" s="1011"/>
      <c r="BU10" s="1011"/>
      <c r="BV10" s="1011"/>
      <c r="BW10" s="1011"/>
      <c r="BX10" s="1011"/>
      <c r="BY10" s="1011"/>
      <c r="BZ10" s="1011"/>
      <c r="CA10" s="1011"/>
      <c r="CB10" s="1011"/>
      <c r="CC10" s="1011"/>
      <c r="CD10" s="1011"/>
      <c r="CE10" s="1011"/>
      <c r="CF10" s="1011"/>
      <c r="CG10" s="1012"/>
      <c r="CH10" s="985">
        <v>24</v>
      </c>
      <c r="CI10" s="986"/>
      <c r="CJ10" s="986"/>
      <c r="CK10" s="986"/>
      <c r="CL10" s="987"/>
      <c r="CM10" s="985">
        <v>682</v>
      </c>
      <c r="CN10" s="986"/>
      <c r="CO10" s="986"/>
      <c r="CP10" s="986"/>
      <c r="CQ10" s="987"/>
      <c r="CR10" s="985">
        <v>300</v>
      </c>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545</v>
      </c>
      <c r="BT11" s="1011"/>
      <c r="BU11" s="1011"/>
      <c r="BV11" s="1011"/>
      <c r="BW11" s="1011"/>
      <c r="BX11" s="1011"/>
      <c r="BY11" s="1011"/>
      <c r="BZ11" s="1011"/>
      <c r="CA11" s="1011"/>
      <c r="CB11" s="1011"/>
      <c r="CC11" s="1011"/>
      <c r="CD11" s="1011"/>
      <c r="CE11" s="1011"/>
      <c r="CF11" s="1011"/>
      <c r="CG11" s="1012"/>
      <c r="CH11" s="985">
        <v>5</v>
      </c>
      <c r="CI11" s="986"/>
      <c r="CJ11" s="986"/>
      <c r="CK11" s="986"/>
      <c r="CL11" s="987"/>
      <c r="CM11" s="985">
        <v>52</v>
      </c>
      <c r="CN11" s="986"/>
      <c r="CO11" s="986"/>
      <c r="CP11" s="986"/>
      <c r="CQ11" s="987"/>
      <c r="CR11" s="985">
        <v>30</v>
      </c>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546</v>
      </c>
      <c r="BT12" s="1011"/>
      <c r="BU12" s="1011"/>
      <c r="BV12" s="1011"/>
      <c r="BW12" s="1011"/>
      <c r="BX12" s="1011"/>
      <c r="BY12" s="1011"/>
      <c r="BZ12" s="1011"/>
      <c r="CA12" s="1011"/>
      <c r="CB12" s="1011"/>
      <c r="CC12" s="1011"/>
      <c r="CD12" s="1011"/>
      <c r="CE12" s="1011"/>
      <c r="CF12" s="1011"/>
      <c r="CG12" s="1012"/>
      <c r="CH12" s="985">
        <v>6</v>
      </c>
      <c r="CI12" s="986"/>
      <c r="CJ12" s="986"/>
      <c r="CK12" s="986"/>
      <c r="CL12" s="987"/>
      <c r="CM12" s="985">
        <v>134</v>
      </c>
      <c r="CN12" s="986"/>
      <c r="CO12" s="986"/>
      <c r="CP12" s="986"/>
      <c r="CQ12" s="987"/>
      <c r="CR12" s="985">
        <v>26</v>
      </c>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547</v>
      </c>
      <c r="BT13" s="1011"/>
      <c r="BU13" s="1011"/>
      <c r="BV13" s="1011"/>
      <c r="BW13" s="1011"/>
      <c r="BX13" s="1011"/>
      <c r="BY13" s="1011"/>
      <c r="BZ13" s="1011"/>
      <c r="CA13" s="1011"/>
      <c r="CB13" s="1011"/>
      <c r="CC13" s="1011"/>
      <c r="CD13" s="1011"/>
      <c r="CE13" s="1011"/>
      <c r="CF13" s="1011"/>
      <c r="CG13" s="1012"/>
      <c r="CH13" s="985">
        <v>1</v>
      </c>
      <c r="CI13" s="986"/>
      <c r="CJ13" s="986"/>
      <c r="CK13" s="986"/>
      <c r="CL13" s="987"/>
      <c r="CM13" s="985">
        <v>92</v>
      </c>
      <c r="CN13" s="986"/>
      <c r="CO13" s="986"/>
      <c r="CP13" s="986"/>
      <c r="CQ13" s="987"/>
      <c r="CR13" s="985">
        <v>40</v>
      </c>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548</v>
      </c>
      <c r="BT14" s="1011"/>
      <c r="BU14" s="1011"/>
      <c r="BV14" s="1011"/>
      <c r="BW14" s="1011"/>
      <c r="BX14" s="1011"/>
      <c r="BY14" s="1011"/>
      <c r="BZ14" s="1011"/>
      <c r="CA14" s="1011"/>
      <c r="CB14" s="1011"/>
      <c r="CC14" s="1011"/>
      <c r="CD14" s="1011"/>
      <c r="CE14" s="1011"/>
      <c r="CF14" s="1011"/>
      <c r="CG14" s="1012"/>
      <c r="CH14" s="985">
        <v>12</v>
      </c>
      <c r="CI14" s="986"/>
      <c r="CJ14" s="986"/>
      <c r="CK14" s="986"/>
      <c r="CL14" s="987"/>
      <c r="CM14" s="985">
        <v>6275</v>
      </c>
      <c r="CN14" s="986"/>
      <c r="CO14" s="986"/>
      <c r="CP14" s="986"/>
      <c r="CQ14" s="987"/>
      <c r="CR14" s="985">
        <v>5</v>
      </c>
      <c r="CS14" s="986"/>
      <c r="CT14" s="986"/>
      <c r="CU14" s="986"/>
      <c r="CV14" s="987"/>
      <c r="CW14" s="985">
        <v>6</v>
      </c>
      <c r="CX14" s="986"/>
      <c r="CY14" s="986"/>
      <c r="CZ14" s="986"/>
      <c r="DA14" s="987"/>
      <c r="DB14" s="985"/>
      <c r="DC14" s="986"/>
      <c r="DD14" s="986"/>
      <c r="DE14" s="986"/>
      <c r="DF14" s="987"/>
      <c r="DG14" s="985">
        <v>3300</v>
      </c>
      <c r="DH14" s="986"/>
      <c r="DI14" s="986"/>
      <c r="DJ14" s="986"/>
      <c r="DK14" s="987"/>
      <c r="DL14" s="985"/>
      <c r="DM14" s="986"/>
      <c r="DN14" s="986"/>
      <c r="DO14" s="986"/>
      <c r="DP14" s="987"/>
      <c r="DQ14" s="985">
        <v>2337</v>
      </c>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549</v>
      </c>
      <c r="BT15" s="1011"/>
      <c r="BU15" s="1011"/>
      <c r="BV15" s="1011"/>
      <c r="BW15" s="1011"/>
      <c r="BX15" s="1011"/>
      <c r="BY15" s="1011"/>
      <c r="BZ15" s="1011"/>
      <c r="CA15" s="1011"/>
      <c r="CB15" s="1011"/>
      <c r="CC15" s="1011"/>
      <c r="CD15" s="1011"/>
      <c r="CE15" s="1011"/>
      <c r="CF15" s="1011"/>
      <c r="CG15" s="1012"/>
      <c r="CH15" s="985" t="s">
        <v>551</v>
      </c>
      <c r="CI15" s="986"/>
      <c r="CJ15" s="986"/>
      <c r="CK15" s="986"/>
      <c r="CL15" s="987"/>
      <c r="CM15" s="985" t="s">
        <v>551</v>
      </c>
      <c r="CN15" s="986"/>
      <c r="CO15" s="986"/>
      <c r="CP15" s="986"/>
      <c r="CQ15" s="987"/>
      <c r="CR15" s="985">
        <v>30</v>
      </c>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550</v>
      </c>
      <c r="BT16" s="1011"/>
      <c r="BU16" s="1011"/>
      <c r="BV16" s="1011"/>
      <c r="BW16" s="1011"/>
      <c r="BX16" s="1011"/>
      <c r="BY16" s="1011"/>
      <c r="BZ16" s="1011"/>
      <c r="CA16" s="1011"/>
      <c r="CB16" s="1011"/>
      <c r="CC16" s="1011"/>
      <c r="CD16" s="1011"/>
      <c r="CE16" s="1011"/>
      <c r="CF16" s="1011"/>
      <c r="CG16" s="1012"/>
      <c r="CH16" s="985">
        <v>1</v>
      </c>
      <c r="CI16" s="986"/>
      <c r="CJ16" s="986"/>
      <c r="CK16" s="986"/>
      <c r="CL16" s="987"/>
      <c r="CM16" s="985">
        <v>255</v>
      </c>
      <c r="CN16" s="986"/>
      <c r="CO16" s="986"/>
      <c r="CP16" s="986"/>
      <c r="CQ16" s="987"/>
      <c r="CR16" s="985">
        <v>33</v>
      </c>
      <c r="CS16" s="986"/>
      <c r="CT16" s="986"/>
      <c r="CU16" s="986"/>
      <c r="CV16" s="987"/>
      <c r="CW16" s="985">
        <v>4</v>
      </c>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73023</v>
      </c>
      <c r="R23" s="1065"/>
      <c r="S23" s="1065"/>
      <c r="T23" s="1065"/>
      <c r="U23" s="1065"/>
      <c r="V23" s="1065">
        <v>71879</v>
      </c>
      <c r="W23" s="1065"/>
      <c r="X23" s="1065"/>
      <c r="Y23" s="1065"/>
      <c r="Z23" s="1065"/>
      <c r="AA23" s="1065">
        <v>1143</v>
      </c>
      <c r="AB23" s="1065"/>
      <c r="AC23" s="1065"/>
      <c r="AD23" s="1065"/>
      <c r="AE23" s="1066"/>
      <c r="AF23" s="1067">
        <v>517</v>
      </c>
      <c r="AG23" s="1065"/>
      <c r="AH23" s="1065"/>
      <c r="AI23" s="1065"/>
      <c r="AJ23" s="1068"/>
      <c r="AK23" s="1069"/>
      <c r="AL23" s="1070"/>
      <c r="AM23" s="1070"/>
      <c r="AN23" s="1070"/>
      <c r="AO23" s="1070"/>
      <c r="AP23" s="1065">
        <v>75761</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23089</v>
      </c>
      <c r="R28" s="1050"/>
      <c r="S28" s="1050"/>
      <c r="T28" s="1050"/>
      <c r="U28" s="1050"/>
      <c r="V28" s="1050">
        <v>24527</v>
      </c>
      <c r="W28" s="1050"/>
      <c r="X28" s="1050"/>
      <c r="Y28" s="1050"/>
      <c r="Z28" s="1050"/>
      <c r="AA28" s="1050">
        <v>-1439</v>
      </c>
      <c r="AB28" s="1050"/>
      <c r="AC28" s="1050"/>
      <c r="AD28" s="1050"/>
      <c r="AE28" s="1051"/>
      <c r="AF28" s="1052">
        <v>-1449</v>
      </c>
      <c r="AG28" s="1050"/>
      <c r="AH28" s="1050"/>
      <c r="AI28" s="1050"/>
      <c r="AJ28" s="1053"/>
      <c r="AK28" s="1054">
        <v>2412</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110</v>
      </c>
      <c r="R29" s="1040"/>
      <c r="S29" s="1040"/>
      <c r="T29" s="1040"/>
      <c r="U29" s="1040"/>
      <c r="V29" s="1040">
        <v>110</v>
      </c>
      <c r="W29" s="1040"/>
      <c r="X29" s="1040"/>
      <c r="Y29" s="1040"/>
      <c r="Z29" s="1040"/>
      <c r="AA29" s="1040">
        <v>0</v>
      </c>
      <c r="AB29" s="1040"/>
      <c r="AC29" s="1040"/>
      <c r="AD29" s="1040"/>
      <c r="AE29" s="1041"/>
      <c r="AF29" s="1033" t="s">
        <v>112</v>
      </c>
      <c r="AG29" s="1034"/>
      <c r="AH29" s="1034"/>
      <c r="AI29" s="1034"/>
      <c r="AJ29" s="1035"/>
      <c r="AK29" s="976">
        <v>46</v>
      </c>
      <c r="AL29" s="967"/>
      <c r="AM29" s="967"/>
      <c r="AN29" s="967"/>
      <c r="AO29" s="967"/>
      <c r="AP29" s="967"/>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16404</v>
      </c>
      <c r="R30" s="1040"/>
      <c r="S30" s="1040"/>
      <c r="T30" s="1040"/>
      <c r="U30" s="1040"/>
      <c r="V30" s="1040">
        <v>16223</v>
      </c>
      <c r="W30" s="1040"/>
      <c r="X30" s="1040"/>
      <c r="Y30" s="1040"/>
      <c r="Z30" s="1040"/>
      <c r="AA30" s="1040">
        <v>181</v>
      </c>
      <c r="AB30" s="1040"/>
      <c r="AC30" s="1040"/>
      <c r="AD30" s="1040"/>
      <c r="AE30" s="1041"/>
      <c r="AF30" s="1033">
        <v>181</v>
      </c>
      <c r="AG30" s="1034"/>
      <c r="AH30" s="1034"/>
      <c r="AI30" s="1034"/>
      <c r="AJ30" s="1035"/>
      <c r="AK30" s="976">
        <v>2341</v>
      </c>
      <c r="AL30" s="967"/>
      <c r="AM30" s="967"/>
      <c r="AN30" s="967"/>
      <c r="AO30" s="967"/>
      <c r="AP30" s="967">
        <v>228</v>
      </c>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68</v>
      </c>
      <c r="R31" s="1040"/>
      <c r="S31" s="1040"/>
      <c r="T31" s="1040"/>
      <c r="U31" s="1040"/>
      <c r="V31" s="1040">
        <v>59</v>
      </c>
      <c r="W31" s="1040"/>
      <c r="X31" s="1040"/>
      <c r="Y31" s="1040"/>
      <c r="Z31" s="1040"/>
      <c r="AA31" s="1040">
        <v>9</v>
      </c>
      <c r="AB31" s="1040"/>
      <c r="AC31" s="1040"/>
      <c r="AD31" s="1040"/>
      <c r="AE31" s="1041"/>
      <c r="AF31" s="1033">
        <v>9</v>
      </c>
      <c r="AG31" s="1034"/>
      <c r="AH31" s="1034"/>
      <c r="AI31" s="1034"/>
      <c r="AJ31" s="1035"/>
      <c r="AK31" s="976">
        <v>28</v>
      </c>
      <c r="AL31" s="967"/>
      <c r="AM31" s="967"/>
      <c r="AN31" s="967"/>
      <c r="AO31" s="967"/>
      <c r="AP31" s="967"/>
      <c r="AQ31" s="967"/>
      <c r="AR31" s="967"/>
      <c r="AS31" s="967"/>
      <c r="AT31" s="967"/>
      <c r="AU31" s="967"/>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3427</v>
      </c>
      <c r="R32" s="1040"/>
      <c r="S32" s="1040"/>
      <c r="T32" s="1040"/>
      <c r="U32" s="1040"/>
      <c r="V32" s="1040">
        <v>3315</v>
      </c>
      <c r="W32" s="1040"/>
      <c r="X32" s="1040"/>
      <c r="Y32" s="1040"/>
      <c r="Z32" s="1040"/>
      <c r="AA32" s="1040">
        <v>112</v>
      </c>
      <c r="AB32" s="1040"/>
      <c r="AC32" s="1040"/>
      <c r="AD32" s="1040"/>
      <c r="AE32" s="1041"/>
      <c r="AF32" s="1033">
        <v>112</v>
      </c>
      <c r="AG32" s="1034"/>
      <c r="AH32" s="1034"/>
      <c r="AI32" s="1034"/>
      <c r="AJ32" s="1035"/>
      <c r="AK32" s="976">
        <v>472</v>
      </c>
      <c r="AL32" s="967"/>
      <c r="AM32" s="967"/>
      <c r="AN32" s="967"/>
      <c r="AO32" s="967"/>
      <c r="AP32" s="967"/>
      <c r="AQ32" s="967"/>
      <c r="AR32" s="967"/>
      <c r="AS32" s="967"/>
      <c r="AT32" s="967"/>
      <c r="AU32" s="967"/>
      <c r="AV32" s="967"/>
      <c r="AW32" s="967"/>
      <c r="AX32" s="967"/>
      <c r="AY32" s="967"/>
      <c r="AZ32" s="1038"/>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384</v>
      </c>
      <c r="C33" s="1028"/>
      <c r="D33" s="1028"/>
      <c r="E33" s="1028"/>
      <c r="F33" s="1028"/>
      <c r="G33" s="1028"/>
      <c r="H33" s="1028"/>
      <c r="I33" s="1028"/>
      <c r="J33" s="1028"/>
      <c r="K33" s="1028"/>
      <c r="L33" s="1028"/>
      <c r="M33" s="1028"/>
      <c r="N33" s="1028"/>
      <c r="O33" s="1028"/>
      <c r="P33" s="1029"/>
      <c r="Q33" s="1039">
        <v>11535</v>
      </c>
      <c r="R33" s="1040"/>
      <c r="S33" s="1040"/>
      <c r="T33" s="1040"/>
      <c r="U33" s="1040"/>
      <c r="V33" s="1040">
        <v>10820</v>
      </c>
      <c r="W33" s="1040"/>
      <c r="X33" s="1040"/>
      <c r="Y33" s="1040"/>
      <c r="Z33" s="1040"/>
      <c r="AA33" s="1040">
        <v>715</v>
      </c>
      <c r="AB33" s="1040"/>
      <c r="AC33" s="1040"/>
      <c r="AD33" s="1040"/>
      <c r="AE33" s="1041"/>
      <c r="AF33" s="1033">
        <v>-327</v>
      </c>
      <c r="AG33" s="1034"/>
      <c r="AH33" s="1034"/>
      <c r="AI33" s="1034"/>
      <c r="AJ33" s="1035"/>
      <c r="AK33" s="976">
        <v>921</v>
      </c>
      <c r="AL33" s="967"/>
      <c r="AM33" s="967"/>
      <c r="AN33" s="967"/>
      <c r="AO33" s="967"/>
      <c r="AP33" s="967">
        <v>6368</v>
      </c>
      <c r="AQ33" s="967"/>
      <c r="AR33" s="967"/>
      <c r="AS33" s="967"/>
      <c r="AT33" s="967"/>
      <c r="AU33" s="967">
        <v>3897</v>
      </c>
      <c r="AV33" s="967"/>
      <c r="AW33" s="967"/>
      <c r="AX33" s="967"/>
      <c r="AY33" s="967"/>
      <c r="AZ33" s="1038">
        <v>3.5</v>
      </c>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386</v>
      </c>
      <c r="C34" s="1028"/>
      <c r="D34" s="1028"/>
      <c r="E34" s="1028"/>
      <c r="F34" s="1028"/>
      <c r="G34" s="1028"/>
      <c r="H34" s="1028"/>
      <c r="I34" s="1028"/>
      <c r="J34" s="1028"/>
      <c r="K34" s="1028"/>
      <c r="L34" s="1028"/>
      <c r="M34" s="1028"/>
      <c r="N34" s="1028"/>
      <c r="O34" s="1028"/>
      <c r="P34" s="1029"/>
      <c r="Q34" s="1039">
        <v>4415</v>
      </c>
      <c r="R34" s="1040"/>
      <c r="S34" s="1040"/>
      <c r="T34" s="1040"/>
      <c r="U34" s="1040"/>
      <c r="V34" s="1040">
        <v>6135</v>
      </c>
      <c r="W34" s="1040"/>
      <c r="X34" s="1040"/>
      <c r="Y34" s="1040"/>
      <c r="Z34" s="1040"/>
      <c r="AA34" s="1040">
        <v>-1721</v>
      </c>
      <c r="AB34" s="1040"/>
      <c r="AC34" s="1040"/>
      <c r="AD34" s="1040"/>
      <c r="AE34" s="1041"/>
      <c r="AF34" s="1033">
        <v>4659</v>
      </c>
      <c r="AG34" s="1034"/>
      <c r="AH34" s="1034"/>
      <c r="AI34" s="1034"/>
      <c r="AJ34" s="1035"/>
      <c r="AK34" s="976">
        <v>15</v>
      </c>
      <c r="AL34" s="967"/>
      <c r="AM34" s="967"/>
      <c r="AN34" s="967"/>
      <c r="AO34" s="967"/>
      <c r="AP34" s="967">
        <v>10360</v>
      </c>
      <c r="AQ34" s="967"/>
      <c r="AR34" s="967"/>
      <c r="AS34" s="967"/>
      <c r="AT34" s="967"/>
      <c r="AU34" s="967">
        <v>21</v>
      </c>
      <c r="AV34" s="967"/>
      <c r="AW34" s="967"/>
      <c r="AX34" s="967"/>
      <c r="AY34" s="967"/>
      <c r="AZ34" s="1038" t="s">
        <v>538</v>
      </c>
      <c r="BA34" s="1038"/>
      <c r="BB34" s="1038"/>
      <c r="BC34" s="1038"/>
      <c r="BD34" s="1038"/>
      <c r="BE34" s="1022" t="s">
        <v>385</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387</v>
      </c>
      <c r="C35" s="1028"/>
      <c r="D35" s="1028"/>
      <c r="E35" s="1028"/>
      <c r="F35" s="1028"/>
      <c r="G35" s="1028"/>
      <c r="H35" s="1028"/>
      <c r="I35" s="1028"/>
      <c r="J35" s="1028"/>
      <c r="K35" s="1028"/>
      <c r="L35" s="1028"/>
      <c r="M35" s="1028"/>
      <c r="N35" s="1028"/>
      <c r="O35" s="1028"/>
      <c r="P35" s="1029"/>
      <c r="Q35" s="1039">
        <v>4226</v>
      </c>
      <c r="R35" s="1040"/>
      <c r="S35" s="1040"/>
      <c r="T35" s="1040"/>
      <c r="U35" s="1040"/>
      <c r="V35" s="1040">
        <v>4519</v>
      </c>
      <c r="W35" s="1040"/>
      <c r="X35" s="1040"/>
      <c r="Y35" s="1040"/>
      <c r="Z35" s="1040"/>
      <c r="AA35" s="1040">
        <v>-293</v>
      </c>
      <c r="AB35" s="1040"/>
      <c r="AC35" s="1040"/>
      <c r="AD35" s="1040"/>
      <c r="AE35" s="1041"/>
      <c r="AF35" s="1033">
        <v>420</v>
      </c>
      <c r="AG35" s="1034"/>
      <c r="AH35" s="1034"/>
      <c r="AI35" s="1034"/>
      <c r="AJ35" s="1035"/>
      <c r="AK35" s="976">
        <v>1610</v>
      </c>
      <c r="AL35" s="967"/>
      <c r="AM35" s="967"/>
      <c r="AN35" s="967"/>
      <c r="AO35" s="967"/>
      <c r="AP35" s="967">
        <v>29031</v>
      </c>
      <c r="AQ35" s="967"/>
      <c r="AR35" s="967"/>
      <c r="AS35" s="967"/>
      <c r="AT35" s="967"/>
      <c r="AU35" s="967">
        <v>13877</v>
      </c>
      <c r="AV35" s="967"/>
      <c r="AW35" s="967"/>
      <c r="AX35" s="967"/>
      <c r="AY35" s="967"/>
      <c r="AZ35" s="1038" t="s">
        <v>538</v>
      </c>
      <c r="BA35" s="1038"/>
      <c r="BB35" s="1038"/>
      <c r="BC35" s="1038"/>
      <c r="BD35" s="1038"/>
      <c r="BE35" s="1022" t="s">
        <v>385</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3604</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391</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392</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217</v>
      </c>
      <c r="R68" s="978"/>
      <c r="S68" s="978"/>
      <c r="T68" s="978"/>
      <c r="U68" s="978"/>
      <c r="V68" s="978">
        <v>201</v>
      </c>
      <c r="W68" s="978"/>
      <c r="X68" s="978"/>
      <c r="Y68" s="978"/>
      <c r="Z68" s="978"/>
      <c r="AA68" s="978">
        <v>16</v>
      </c>
      <c r="AB68" s="978"/>
      <c r="AC68" s="978"/>
      <c r="AD68" s="978"/>
      <c r="AE68" s="978"/>
      <c r="AF68" s="978">
        <v>16</v>
      </c>
      <c r="AG68" s="978"/>
      <c r="AH68" s="978"/>
      <c r="AI68" s="978"/>
      <c r="AJ68" s="978"/>
      <c r="AK68" s="978" t="s">
        <v>540</v>
      </c>
      <c r="AL68" s="978"/>
      <c r="AM68" s="978"/>
      <c r="AN68" s="978"/>
      <c r="AO68" s="978"/>
      <c r="AP68" s="978">
        <v>182</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c r="C69" s="971"/>
      <c r="D69" s="971"/>
      <c r="E69" s="971"/>
      <c r="F69" s="971"/>
      <c r="G69" s="971"/>
      <c r="H69" s="971"/>
      <c r="I69" s="971"/>
      <c r="J69" s="971"/>
      <c r="K69" s="971"/>
      <c r="L69" s="971"/>
      <c r="M69" s="971"/>
      <c r="N69" s="971"/>
      <c r="O69" s="971"/>
      <c r="P69" s="972"/>
      <c r="Q69" s="973"/>
      <c r="R69" s="967"/>
      <c r="S69" s="967"/>
      <c r="T69" s="967"/>
      <c r="U69" s="967"/>
      <c r="V69" s="967"/>
      <c r="W69" s="967"/>
      <c r="X69" s="967"/>
      <c r="Y69" s="967"/>
      <c r="Z69" s="967"/>
      <c r="AA69" s="967"/>
      <c r="AB69" s="967"/>
      <c r="AC69" s="967"/>
      <c r="AD69" s="967"/>
      <c r="AE69" s="967"/>
      <c r="AF69" s="967"/>
      <c r="AG69" s="967"/>
      <c r="AH69" s="967"/>
      <c r="AI69" s="967"/>
      <c r="AJ69" s="967"/>
      <c r="AK69" s="967"/>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c r="C70" s="971"/>
      <c r="D70" s="971"/>
      <c r="E70" s="971"/>
      <c r="F70" s="971"/>
      <c r="G70" s="971"/>
      <c r="H70" s="971"/>
      <c r="I70" s="971"/>
      <c r="J70" s="971"/>
      <c r="K70" s="971"/>
      <c r="L70" s="971"/>
      <c r="M70" s="971"/>
      <c r="N70" s="971"/>
      <c r="O70" s="971"/>
      <c r="P70" s="972"/>
      <c r="Q70" s="973"/>
      <c r="R70" s="967"/>
      <c r="S70" s="967"/>
      <c r="T70" s="967"/>
      <c r="U70" s="967"/>
      <c r="V70" s="967"/>
      <c r="W70" s="967"/>
      <c r="X70" s="967"/>
      <c r="Y70" s="967"/>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287</v>
      </c>
      <c r="AG109" s="888"/>
      <c r="AH109" s="888"/>
      <c r="AI109" s="888"/>
      <c r="AJ109" s="889"/>
      <c r="AK109" s="890" t="s">
        <v>286</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287</v>
      </c>
      <c r="BW109" s="888"/>
      <c r="BX109" s="888"/>
      <c r="BY109" s="888"/>
      <c r="BZ109" s="889"/>
      <c r="CA109" s="890" t="s">
        <v>286</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287</v>
      </c>
      <c r="DM109" s="888"/>
      <c r="DN109" s="888"/>
      <c r="DO109" s="888"/>
      <c r="DP109" s="889"/>
      <c r="DQ109" s="890" t="s">
        <v>286</v>
      </c>
      <c r="DR109" s="888"/>
      <c r="DS109" s="888"/>
      <c r="DT109" s="888"/>
      <c r="DU109" s="889"/>
      <c r="DV109" s="890" t="s">
        <v>403</v>
      </c>
      <c r="DW109" s="888"/>
      <c r="DX109" s="888"/>
      <c r="DY109" s="888"/>
      <c r="DZ109" s="919"/>
    </row>
    <row r="110" spans="1:131" s="197" customFormat="1" ht="26.25" customHeight="1">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8456050</v>
      </c>
      <c r="AB110" s="873"/>
      <c r="AC110" s="873"/>
      <c r="AD110" s="873"/>
      <c r="AE110" s="874"/>
      <c r="AF110" s="875">
        <v>7954310</v>
      </c>
      <c r="AG110" s="873"/>
      <c r="AH110" s="873"/>
      <c r="AI110" s="873"/>
      <c r="AJ110" s="874"/>
      <c r="AK110" s="875">
        <v>7431088</v>
      </c>
      <c r="AL110" s="873"/>
      <c r="AM110" s="873"/>
      <c r="AN110" s="873"/>
      <c r="AO110" s="874"/>
      <c r="AP110" s="876">
        <v>20</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79603034</v>
      </c>
      <c r="BR110" s="800"/>
      <c r="BS110" s="800"/>
      <c r="BT110" s="800"/>
      <c r="BU110" s="800"/>
      <c r="BV110" s="800">
        <v>77244347</v>
      </c>
      <c r="BW110" s="800"/>
      <c r="BX110" s="800"/>
      <c r="BY110" s="800"/>
      <c r="BZ110" s="800"/>
      <c r="CA110" s="800">
        <v>75760962</v>
      </c>
      <c r="CB110" s="800"/>
      <c r="CC110" s="800"/>
      <c r="CD110" s="800"/>
      <c r="CE110" s="800"/>
      <c r="CF110" s="861">
        <v>203.8</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8841890</v>
      </c>
      <c r="BR111" s="771"/>
      <c r="BS111" s="771"/>
      <c r="BT111" s="771"/>
      <c r="BU111" s="771"/>
      <c r="BV111" s="771">
        <v>9237001</v>
      </c>
      <c r="BW111" s="771"/>
      <c r="BX111" s="771"/>
      <c r="BY111" s="771"/>
      <c r="BZ111" s="771"/>
      <c r="CA111" s="771">
        <v>8966820</v>
      </c>
      <c r="CB111" s="771"/>
      <c r="CC111" s="771"/>
      <c r="CD111" s="771"/>
      <c r="CE111" s="771"/>
      <c r="CF111" s="848">
        <v>24.1</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46667</v>
      </c>
      <c r="AB112" s="784"/>
      <c r="AC112" s="784"/>
      <c r="AD112" s="784"/>
      <c r="AE112" s="785"/>
      <c r="AF112" s="786">
        <v>30000</v>
      </c>
      <c r="AG112" s="784"/>
      <c r="AH112" s="784"/>
      <c r="AI112" s="784"/>
      <c r="AJ112" s="785"/>
      <c r="AK112" s="786">
        <v>13333</v>
      </c>
      <c r="AL112" s="784"/>
      <c r="AM112" s="784"/>
      <c r="AN112" s="784"/>
      <c r="AO112" s="785"/>
      <c r="AP112" s="754">
        <v>0</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19963260</v>
      </c>
      <c r="BR112" s="771"/>
      <c r="BS112" s="771"/>
      <c r="BT112" s="771"/>
      <c r="BU112" s="771"/>
      <c r="BV112" s="771">
        <v>18835005</v>
      </c>
      <c r="BW112" s="771"/>
      <c r="BX112" s="771"/>
      <c r="BY112" s="771"/>
      <c r="BZ112" s="771"/>
      <c r="CA112" s="771">
        <v>17798321</v>
      </c>
      <c r="CB112" s="771"/>
      <c r="CC112" s="771"/>
      <c r="CD112" s="771"/>
      <c r="CE112" s="771"/>
      <c r="CF112" s="848">
        <v>47.9</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1920859</v>
      </c>
      <c r="AB113" s="909"/>
      <c r="AC113" s="909"/>
      <c r="AD113" s="909"/>
      <c r="AE113" s="910"/>
      <c r="AF113" s="911">
        <v>1881204</v>
      </c>
      <c r="AG113" s="909"/>
      <c r="AH113" s="909"/>
      <c r="AI113" s="909"/>
      <c r="AJ113" s="910"/>
      <c r="AK113" s="911">
        <v>1661954</v>
      </c>
      <c r="AL113" s="909"/>
      <c r="AM113" s="909"/>
      <c r="AN113" s="909"/>
      <c r="AO113" s="910"/>
      <c r="AP113" s="912">
        <v>4.5</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29725</v>
      </c>
      <c r="BR113" s="771"/>
      <c r="BS113" s="771"/>
      <c r="BT113" s="771"/>
      <c r="BU113" s="771"/>
      <c r="BV113" s="771">
        <v>26487</v>
      </c>
      <c r="BW113" s="771"/>
      <c r="BX113" s="771"/>
      <c r="BY113" s="771"/>
      <c r="BZ113" s="771"/>
      <c r="CA113" s="771">
        <v>23249</v>
      </c>
      <c r="CB113" s="771"/>
      <c r="CC113" s="771"/>
      <c r="CD113" s="771"/>
      <c r="CE113" s="771"/>
      <c r="CF113" s="848">
        <v>0.1</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3701</v>
      </c>
      <c r="AB114" s="784"/>
      <c r="AC114" s="784"/>
      <c r="AD114" s="784"/>
      <c r="AE114" s="785"/>
      <c r="AF114" s="786">
        <v>3497</v>
      </c>
      <c r="AG114" s="784"/>
      <c r="AH114" s="784"/>
      <c r="AI114" s="784"/>
      <c r="AJ114" s="785"/>
      <c r="AK114" s="786">
        <v>3469</v>
      </c>
      <c r="AL114" s="784"/>
      <c r="AM114" s="784"/>
      <c r="AN114" s="784"/>
      <c r="AO114" s="785"/>
      <c r="AP114" s="754">
        <v>0</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12592263</v>
      </c>
      <c r="BR114" s="771"/>
      <c r="BS114" s="771"/>
      <c r="BT114" s="771"/>
      <c r="BU114" s="771"/>
      <c r="BV114" s="771">
        <v>11746832</v>
      </c>
      <c r="BW114" s="771"/>
      <c r="BX114" s="771"/>
      <c r="BY114" s="771"/>
      <c r="BZ114" s="771"/>
      <c r="CA114" s="771">
        <v>10250625</v>
      </c>
      <c r="CB114" s="771"/>
      <c r="CC114" s="771"/>
      <c r="CD114" s="771"/>
      <c r="CE114" s="771"/>
      <c r="CF114" s="848">
        <v>27.6</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v>5892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489605</v>
      </c>
      <c r="AB115" s="909"/>
      <c r="AC115" s="909"/>
      <c r="AD115" s="909"/>
      <c r="AE115" s="910"/>
      <c r="AF115" s="911">
        <v>465698</v>
      </c>
      <c r="AG115" s="909"/>
      <c r="AH115" s="909"/>
      <c r="AI115" s="909"/>
      <c r="AJ115" s="910"/>
      <c r="AK115" s="911">
        <v>493135</v>
      </c>
      <c r="AL115" s="909"/>
      <c r="AM115" s="909"/>
      <c r="AN115" s="909"/>
      <c r="AO115" s="910"/>
      <c r="AP115" s="912">
        <v>1.3</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v>840596</v>
      </c>
      <c r="BR115" s="771"/>
      <c r="BS115" s="771"/>
      <c r="BT115" s="771"/>
      <c r="BU115" s="771"/>
      <c r="BV115" s="771">
        <v>1088087</v>
      </c>
      <c r="BW115" s="771"/>
      <c r="BX115" s="771"/>
      <c r="BY115" s="771"/>
      <c r="BZ115" s="771"/>
      <c r="CA115" s="771">
        <v>1047691</v>
      </c>
      <c r="CB115" s="771"/>
      <c r="CC115" s="771"/>
      <c r="CD115" s="771"/>
      <c r="CE115" s="771"/>
      <c r="CF115" s="848">
        <v>2.8</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3937712</v>
      </c>
      <c r="DH115" s="784"/>
      <c r="DI115" s="784"/>
      <c r="DJ115" s="784"/>
      <c r="DK115" s="785"/>
      <c r="DL115" s="786">
        <v>4728755</v>
      </c>
      <c r="DM115" s="784"/>
      <c r="DN115" s="784"/>
      <c r="DO115" s="784"/>
      <c r="DP115" s="785"/>
      <c r="DQ115" s="786">
        <v>4842497</v>
      </c>
      <c r="DR115" s="784"/>
      <c r="DS115" s="784"/>
      <c r="DT115" s="784"/>
      <c r="DU115" s="785"/>
      <c r="DV115" s="754">
        <v>13</v>
      </c>
      <c r="DW115" s="755"/>
      <c r="DX115" s="755"/>
      <c r="DY115" s="755"/>
      <c r="DZ115" s="756"/>
    </row>
    <row r="116" spans="1:130" s="197" customFormat="1" ht="26.25" customHeight="1">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195</v>
      </c>
      <c r="AB116" s="784"/>
      <c r="AC116" s="784"/>
      <c r="AD116" s="784"/>
      <c r="AE116" s="785"/>
      <c r="AF116" s="786">
        <v>498</v>
      </c>
      <c r="AG116" s="784"/>
      <c r="AH116" s="784"/>
      <c r="AI116" s="784"/>
      <c r="AJ116" s="785"/>
      <c r="AK116" s="786">
        <v>993</v>
      </c>
      <c r="AL116" s="784"/>
      <c r="AM116" s="784"/>
      <c r="AN116" s="784"/>
      <c r="AO116" s="785"/>
      <c r="AP116" s="754">
        <v>0</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690045</v>
      </c>
      <c r="DH116" s="784"/>
      <c r="DI116" s="784"/>
      <c r="DJ116" s="784"/>
      <c r="DK116" s="785"/>
      <c r="DL116" s="786">
        <v>579169</v>
      </c>
      <c r="DM116" s="784"/>
      <c r="DN116" s="784"/>
      <c r="DO116" s="784"/>
      <c r="DP116" s="785"/>
      <c r="DQ116" s="786">
        <v>477772</v>
      </c>
      <c r="DR116" s="784"/>
      <c r="DS116" s="784"/>
      <c r="DT116" s="784"/>
      <c r="DU116" s="785"/>
      <c r="DV116" s="754">
        <v>1.3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10917077</v>
      </c>
      <c r="AB117" s="895"/>
      <c r="AC117" s="895"/>
      <c r="AD117" s="895"/>
      <c r="AE117" s="896"/>
      <c r="AF117" s="898">
        <v>10335207</v>
      </c>
      <c r="AG117" s="895"/>
      <c r="AH117" s="895"/>
      <c r="AI117" s="895"/>
      <c r="AJ117" s="896"/>
      <c r="AK117" s="898">
        <v>9603972</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287</v>
      </c>
      <c r="AG118" s="888"/>
      <c r="AH118" s="888"/>
      <c r="AI118" s="888"/>
      <c r="AJ118" s="889"/>
      <c r="AK118" s="890" t="s">
        <v>286</v>
      </c>
      <c r="AL118" s="888"/>
      <c r="AM118" s="888"/>
      <c r="AN118" s="888"/>
      <c r="AO118" s="889"/>
      <c r="AP118" s="891" t="s">
        <v>403</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431</v>
      </c>
      <c r="BP118" s="838"/>
      <c r="BQ118" s="857">
        <v>121870768</v>
      </c>
      <c r="BR118" s="858"/>
      <c r="BS118" s="858"/>
      <c r="BT118" s="858"/>
      <c r="BU118" s="858"/>
      <c r="BV118" s="858">
        <v>118177759</v>
      </c>
      <c r="BW118" s="858"/>
      <c r="BX118" s="858"/>
      <c r="BY118" s="858"/>
      <c r="BZ118" s="858"/>
      <c r="CA118" s="858">
        <v>113847668</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12428065</v>
      </c>
      <c r="BR119" s="800"/>
      <c r="BS119" s="800"/>
      <c r="BT119" s="800"/>
      <c r="BU119" s="800"/>
      <c r="BV119" s="800">
        <v>12880752</v>
      </c>
      <c r="BW119" s="800"/>
      <c r="BX119" s="800"/>
      <c r="BY119" s="800"/>
      <c r="BZ119" s="800"/>
      <c r="CA119" s="800">
        <v>11641013</v>
      </c>
      <c r="CB119" s="800"/>
      <c r="CC119" s="800"/>
      <c r="CD119" s="800"/>
      <c r="CE119" s="800"/>
      <c r="CF119" s="861">
        <v>31.3</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4208241</v>
      </c>
      <c r="DH119" s="717"/>
      <c r="DI119" s="717"/>
      <c r="DJ119" s="717"/>
      <c r="DK119" s="718"/>
      <c r="DL119" s="719">
        <v>3929077</v>
      </c>
      <c r="DM119" s="717"/>
      <c r="DN119" s="717"/>
      <c r="DO119" s="717"/>
      <c r="DP119" s="718"/>
      <c r="DQ119" s="719">
        <v>3646551</v>
      </c>
      <c r="DR119" s="717"/>
      <c r="DS119" s="717"/>
      <c r="DT119" s="717"/>
      <c r="DU119" s="718"/>
      <c r="DV119" s="807">
        <v>9.8000000000000007</v>
      </c>
      <c r="DW119" s="808"/>
      <c r="DX119" s="808"/>
      <c r="DY119" s="808"/>
      <c r="DZ119" s="809"/>
    </row>
    <row r="120" spans="1:130" s="197" customFormat="1" ht="26.25" customHeight="1">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27258644</v>
      </c>
      <c r="BR120" s="771"/>
      <c r="BS120" s="771"/>
      <c r="BT120" s="771"/>
      <c r="BU120" s="771"/>
      <c r="BV120" s="771">
        <v>27207268</v>
      </c>
      <c r="BW120" s="771"/>
      <c r="BX120" s="771"/>
      <c r="BY120" s="771"/>
      <c r="BZ120" s="771"/>
      <c r="CA120" s="771">
        <v>25290595</v>
      </c>
      <c r="CB120" s="771"/>
      <c r="CC120" s="771"/>
      <c r="CD120" s="771"/>
      <c r="CE120" s="771"/>
      <c r="CF120" s="848">
        <v>68</v>
      </c>
      <c r="CG120" s="849"/>
      <c r="CH120" s="849"/>
      <c r="CI120" s="849"/>
      <c r="CJ120" s="849"/>
      <c r="CK120" s="850" t="s">
        <v>437</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15551665</v>
      </c>
      <c r="DH120" s="800"/>
      <c r="DI120" s="800"/>
      <c r="DJ120" s="800"/>
      <c r="DK120" s="800"/>
      <c r="DL120" s="800">
        <v>14767653</v>
      </c>
      <c r="DM120" s="800"/>
      <c r="DN120" s="800"/>
      <c r="DO120" s="800"/>
      <c r="DP120" s="800"/>
      <c r="DQ120" s="800">
        <v>13876669</v>
      </c>
      <c r="DR120" s="800"/>
      <c r="DS120" s="800"/>
      <c r="DT120" s="800"/>
      <c r="DU120" s="800"/>
      <c r="DV120" s="801">
        <v>37.299999999999997</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58563796</v>
      </c>
      <c r="BR121" s="858"/>
      <c r="BS121" s="858"/>
      <c r="BT121" s="858"/>
      <c r="BU121" s="858"/>
      <c r="BV121" s="858">
        <v>59568395</v>
      </c>
      <c r="BW121" s="858"/>
      <c r="BX121" s="858"/>
      <c r="BY121" s="858"/>
      <c r="BZ121" s="858"/>
      <c r="CA121" s="858">
        <v>58751190</v>
      </c>
      <c r="CB121" s="858"/>
      <c r="CC121" s="858"/>
      <c r="CD121" s="858"/>
      <c r="CE121" s="858"/>
      <c r="CF121" s="859">
        <v>158</v>
      </c>
      <c r="CG121" s="860"/>
      <c r="CH121" s="860"/>
      <c r="CI121" s="860"/>
      <c r="CJ121" s="860"/>
      <c r="CK121" s="851"/>
      <c r="CL121" s="812"/>
      <c r="CM121" s="812"/>
      <c r="CN121" s="812"/>
      <c r="CO121" s="813"/>
      <c r="CP121" s="828" t="s">
        <v>440</v>
      </c>
      <c r="CQ121" s="829"/>
      <c r="CR121" s="829"/>
      <c r="CS121" s="829"/>
      <c r="CT121" s="829"/>
      <c r="CU121" s="829"/>
      <c r="CV121" s="829"/>
      <c r="CW121" s="829"/>
      <c r="CX121" s="829"/>
      <c r="CY121" s="829"/>
      <c r="CZ121" s="829"/>
      <c r="DA121" s="829"/>
      <c r="DB121" s="829"/>
      <c r="DC121" s="829"/>
      <c r="DD121" s="829"/>
      <c r="DE121" s="829"/>
      <c r="DF121" s="830"/>
      <c r="DG121" s="770">
        <v>4358227</v>
      </c>
      <c r="DH121" s="771"/>
      <c r="DI121" s="771"/>
      <c r="DJ121" s="771"/>
      <c r="DK121" s="771"/>
      <c r="DL121" s="771">
        <v>4021850</v>
      </c>
      <c r="DM121" s="771"/>
      <c r="DN121" s="771"/>
      <c r="DO121" s="771"/>
      <c r="DP121" s="771"/>
      <c r="DQ121" s="771">
        <v>3897145</v>
      </c>
      <c r="DR121" s="771"/>
      <c r="DS121" s="771"/>
      <c r="DT121" s="771"/>
      <c r="DU121" s="771"/>
      <c r="DV121" s="823">
        <v>10.5</v>
      </c>
      <c r="DW121" s="823"/>
      <c r="DX121" s="823"/>
      <c r="DY121" s="823"/>
      <c r="DZ121" s="824"/>
    </row>
    <row r="122" spans="1:130" s="197" customFormat="1" ht="26.25" customHeight="1">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v>12166</v>
      </c>
      <c r="AB122" s="784"/>
      <c r="AC122" s="784"/>
      <c r="AD122" s="784"/>
      <c r="AE122" s="785"/>
      <c r="AF122" s="786">
        <v>6092</v>
      </c>
      <c r="AG122" s="784"/>
      <c r="AH122" s="784"/>
      <c r="AI122" s="784"/>
      <c r="AJ122" s="785"/>
      <c r="AK122" s="786" t="s">
        <v>221</v>
      </c>
      <c r="AL122" s="784"/>
      <c r="AM122" s="784"/>
      <c r="AN122" s="784"/>
      <c r="AO122" s="785"/>
      <c r="AP122" s="754" t="s">
        <v>221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98250505</v>
      </c>
      <c r="BR122" s="840"/>
      <c r="BS122" s="840"/>
      <c r="BT122" s="840"/>
      <c r="BU122" s="840"/>
      <c r="BV122" s="840">
        <v>99656415</v>
      </c>
      <c r="BW122" s="840"/>
      <c r="BX122" s="840"/>
      <c r="BY122" s="840"/>
      <c r="BZ122" s="840"/>
      <c r="CA122" s="840">
        <v>95682798</v>
      </c>
      <c r="CB122" s="840"/>
      <c r="CC122" s="840"/>
      <c r="CD122" s="840"/>
      <c r="CE122" s="840"/>
      <c r="CF122" s="743"/>
      <c r="CG122" s="744"/>
      <c r="CH122" s="744"/>
      <c r="CI122" s="744"/>
      <c r="CJ122" s="841"/>
      <c r="CK122" s="851"/>
      <c r="CL122" s="812"/>
      <c r="CM122" s="812"/>
      <c r="CN122" s="812"/>
      <c r="CO122" s="813"/>
      <c r="CP122" s="828" t="s">
        <v>386</v>
      </c>
      <c r="CQ122" s="829"/>
      <c r="CR122" s="829"/>
      <c r="CS122" s="829"/>
      <c r="CT122" s="829"/>
      <c r="CU122" s="829"/>
      <c r="CV122" s="829"/>
      <c r="CW122" s="829"/>
      <c r="CX122" s="829"/>
      <c r="CY122" s="829"/>
      <c r="CZ122" s="829"/>
      <c r="DA122" s="829"/>
      <c r="DB122" s="829"/>
      <c r="DC122" s="829"/>
      <c r="DD122" s="829"/>
      <c r="DE122" s="829"/>
      <c r="DF122" s="830"/>
      <c r="DG122" s="770">
        <v>48133</v>
      </c>
      <c r="DH122" s="771"/>
      <c r="DI122" s="771"/>
      <c r="DJ122" s="771"/>
      <c r="DK122" s="771"/>
      <c r="DL122" s="771">
        <v>40956</v>
      </c>
      <c r="DM122" s="771"/>
      <c r="DN122" s="771"/>
      <c r="DO122" s="771"/>
      <c r="DP122" s="771"/>
      <c r="DQ122" s="771">
        <v>20719</v>
      </c>
      <c r="DR122" s="771"/>
      <c r="DS122" s="771"/>
      <c r="DT122" s="771"/>
      <c r="DU122" s="771"/>
      <c r="DV122" s="823">
        <v>0.1</v>
      </c>
      <c r="DW122" s="823"/>
      <c r="DX122" s="823"/>
      <c r="DY122" s="823"/>
      <c r="DZ122" s="824"/>
    </row>
    <row r="123" spans="1:130" s="197" customFormat="1" ht="26.25" customHeight="1" thickBot="1">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119575</v>
      </c>
      <c r="AB123" s="784"/>
      <c r="AC123" s="784"/>
      <c r="AD123" s="784"/>
      <c r="AE123" s="785"/>
      <c r="AF123" s="786">
        <v>116415</v>
      </c>
      <c r="AG123" s="784"/>
      <c r="AH123" s="784"/>
      <c r="AI123" s="784"/>
      <c r="AJ123" s="785"/>
      <c r="AK123" s="786">
        <v>112752</v>
      </c>
      <c r="AL123" s="784"/>
      <c r="AM123" s="784"/>
      <c r="AN123" s="784"/>
      <c r="AO123" s="785"/>
      <c r="AP123" s="754">
        <v>0.3</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64.2</v>
      </c>
      <c r="BR123" s="832"/>
      <c r="BS123" s="832"/>
      <c r="BT123" s="832"/>
      <c r="BU123" s="832"/>
      <c r="BV123" s="832">
        <v>49.5</v>
      </c>
      <c r="BW123" s="832"/>
      <c r="BX123" s="832"/>
      <c r="BY123" s="832"/>
      <c r="BZ123" s="832"/>
      <c r="CA123" s="832">
        <v>48.8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357864</v>
      </c>
      <c r="AB126" s="784"/>
      <c r="AC126" s="784"/>
      <c r="AD126" s="784"/>
      <c r="AE126" s="785"/>
      <c r="AF126" s="786">
        <v>343191</v>
      </c>
      <c r="AG126" s="784"/>
      <c r="AH126" s="784"/>
      <c r="AI126" s="784"/>
      <c r="AJ126" s="785"/>
      <c r="AK126" s="786">
        <v>380383</v>
      </c>
      <c r="AL126" s="784"/>
      <c r="AM126" s="784"/>
      <c r="AN126" s="784"/>
      <c r="AO126" s="785"/>
      <c r="AP126" s="754">
        <v>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v>800734</v>
      </c>
      <c r="DH126" s="771"/>
      <c r="DI126" s="771"/>
      <c r="DJ126" s="771"/>
      <c r="DK126" s="771"/>
      <c r="DL126" s="771">
        <v>1052531</v>
      </c>
      <c r="DM126" s="771"/>
      <c r="DN126" s="771"/>
      <c r="DO126" s="771"/>
      <c r="DP126" s="771"/>
      <c r="DQ126" s="771">
        <v>1016442</v>
      </c>
      <c r="DR126" s="771"/>
      <c r="DS126" s="771"/>
      <c r="DT126" s="771"/>
      <c r="DU126" s="771"/>
      <c r="DV126" s="823">
        <v>2.7</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11.39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v>39862</v>
      </c>
      <c r="DH127" s="820"/>
      <c r="DI127" s="820"/>
      <c r="DJ127" s="820"/>
      <c r="DK127" s="820"/>
      <c r="DL127" s="820">
        <v>35556</v>
      </c>
      <c r="DM127" s="820"/>
      <c r="DN127" s="820"/>
      <c r="DO127" s="820"/>
      <c r="DP127" s="820"/>
      <c r="DQ127" s="820">
        <v>31249</v>
      </c>
      <c r="DR127" s="820"/>
      <c r="DS127" s="820"/>
      <c r="DT127" s="820"/>
      <c r="DU127" s="820"/>
      <c r="DV127" s="821">
        <v>0.1</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2381645</v>
      </c>
      <c r="AB128" s="724"/>
      <c r="AC128" s="724"/>
      <c r="AD128" s="724"/>
      <c r="AE128" s="725"/>
      <c r="AF128" s="726">
        <v>2434619</v>
      </c>
      <c r="AG128" s="724"/>
      <c r="AH128" s="724"/>
      <c r="AI128" s="724"/>
      <c r="AJ128" s="725"/>
      <c r="AK128" s="726">
        <v>2301534</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221</v>
      </c>
      <c r="BG128" s="791"/>
      <c r="BH128" s="791"/>
      <c r="BI128" s="791"/>
      <c r="BJ128" s="791"/>
      <c r="BK128" s="791"/>
      <c r="BL128" s="792"/>
      <c r="BM128" s="790">
        <v>16.39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42235730</v>
      </c>
      <c r="AB129" s="784"/>
      <c r="AC129" s="784"/>
      <c r="AD129" s="784"/>
      <c r="AE129" s="785"/>
      <c r="AF129" s="786">
        <v>42708278</v>
      </c>
      <c r="AG129" s="784"/>
      <c r="AH129" s="784"/>
      <c r="AI129" s="784"/>
      <c r="AJ129" s="785"/>
      <c r="AK129" s="786">
        <v>42734059</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6.5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5498427</v>
      </c>
      <c r="AB130" s="784"/>
      <c r="AC130" s="784"/>
      <c r="AD130" s="784"/>
      <c r="AE130" s="785"/>
      <c r="AF130" s="786">
        <v>5366370</v>
      </c>
      <c r="AG130" s="784"/>
      <c r="AH130" s="784"/>
      <c r="AI130" s="784"/>
      <c r="AJ130" s="785"/>
      <c r="AK130" s="786">
        <v>5556905</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48.8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36737303</v>
      </c>
      <c r="AB131" s="717"/>
      <c r="AC131" s="717"/>
      <c r="AD131" s="717"/>
      <c r="AE131" s="718"/>
      <c r="AF131" s="719">
        <v>37341908</v>
      </c>
      <c r="AG131" s="717"/>
      <c r="AH131" s="717"/>
      <c r="AI131" s="717"/>
      <c r="AJ131" s="718"/>
      <c r="AK131" s="719">
        <v>37177154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8.2668146759999992</v>
      </c>
      <c r="AB132" s="740"/>
      <c r="AC132" s="740"/>
      <c r="AD132" s="740"/>
      <c r="AE132" s="741"/>
      <c r="AF132" s="742">
        <v>6.7865252089999997</v>
      </c>
      <c r="AG132" s="740"/>
      <c r="AH132" s="740"/>
      <c r="AI132" s="740"/>
      <c r="AJ132" s="741"/>
      <c r="AK132" s="742">
        <v>4.6951765050000001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8.6</v>
      </c>
      <c r="AB133" s="749"/>
      <c r="AC133" s="749"/>
      <c r="AD133" s="749"/>
      <c r="AE133" s="750"/>
      <c r="AF133" s="748">
        <v>7.8</v>
      </c>
      <c r="AG133" s="749"/>
      <c r="AH133" s="749"/>
      <c r="AI133" s="749"/>
      <c r="AJ133" s="750"/>
      <c r="AK133" s="748">
        <v>6.5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67" zoomScaleNormal="85" zoomScaleSheetLayoutView="55" workbookViewId="0">
      <selection activeCell="L28" sqref="L28:L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9" t="s">
        <v>468</v>
      </c>
      <c r="L7" s="254"/>
      <c r="M7" s="255" t="s">
        <v>469</v>
      </c>
      <c r="N7" s="256"/>
    </row>
    <row r="8" spans="1:16">
      <c r="A8" s="248"/>
      <c r="B8" s="244"/>
      <c r="C8" s="244"/>
      <c r="D8" s="244"/>
      <c r="E8" s="244"/>
      <c r="F8" s="244"/>
      <c r="G8" s="257"/>
      <c r="H8" s="258"/>
      <c r="I8" s="258"/>
      <c r="J8" s="259"/>
      <c r="K8" s="1120"/>
      <c r="L8" s="260" t="s">
        <v>470</v>
      </c>
      <c r="M8" s="261" t="s">
        <v>471</v>
      </c>
      <c r="N8" s="262" t="s">
        <v>472</v>
      </c>
    </row>
    <row r="9" spans="1:16">
      <c r="A9" s="248"/>
      <c r="B9" s="244"/>
      <c r="C9" s="244"/>
      <c r="D9" s="244"/>
      <c r="E9" s="244"/>
      <c r="F9" s="244"/>
      <c r="G9" s="1133" t="s">
        <v>473</v>
      </c>
      <c r="H9" s="1134"/>
      <c r="I9" s="1134"/>
      <c r="J9" s="1135"/>
      <c r="K9" s="263">
        <v>14170666</v>
      </c>
      <c r="L9" s="264">
        <v>60558</v>
      </c>
      <c r="M9" s="265">
        <v>56720</v>
      </c>
      <c r="N9" s="266">
        <v>6.8</v>
      </c>
    </row>
    <row r="10" spans="1:16">
      <c r="A10" s="248"/>
      <c r="B10" s="244"/>
      <c r="C10" s="244"/>
      <c r="D10" s="244"/>
      <c r="E10" s="244"/>
      <c r="F10" s="244"/>
      <c r="G10" s="1133" t="s">
        <v>474</v>
      </c>
      <c r="H10" s="1134"/>
      <c r="I10" s="1134"/>
      <c r="J10" s="1135"/>
      <c r="K10" s="267">
        <v>1310896</v>
      </c>
      <c r="L10" s="268">
        <v>5602</v>
      </c>
      <c r="M10" s="269">
        <v>3493</v>
      </c>
      <c r="N10" s="270">
        <v>60.4</v>
      </c>
    </row>
    <row r="11" spans="1:16" ht="13.5" customHeight="1">
      <c r="A11" s="248"/>
      <c r="B11" s="244"/>
      <c r="C11" s="244"/>
      <c r="D11" s="244"/>
      <c r="E11" s="244"/>
      <c r="F11" s="244"/>
      <c r="G11" s="1133" t="s">
        <v>475</v>
      </c>
      <c r="H11" s="1134"/>
      <c r="I11" s="1134"/>
      <c r="J11" s="1135"/>
      <c r="K11" s="267">
        <v>7814</v>
      </c>
      <c r="L11" s="268">
        <v>33</v>
      </c>
      <c r="M11" s="269">
        <v>1791</v>
      </c>
      <c r="N11" s="270">
        <v>-98.2</v>
      </c>
    </row>
    <row r="12" spans="1:16" ht="13.5" customHeight="1">
      <c r="A12" s="248"/>
      <c r="B12" s="244"/>
      <c r="C12" s="244"/>
      <c r="D12" s="244"/>
      <c r="E12" s="244"/>
      <c r="F12" s="244"/>
      <c r="G12" s="1133" t="s">
        <v>476</v>
      </c>
      <c r="H12" s="1134"/>
      <c r="I12" s="1134"/>
      <c r="J12" s="1135"/>
      <c r="K12" s="267">
        <v>814517</v>
      </c>
      <c r="L12" s="268">
        <v>3481</v>
      </c>
      <c r="M12" s="269">
        <v>1224</v>
      </c>
      <c r="N12" s="270">
        <v>184.4</v>
      </c>
    </row>
    <row r="13" spans="1:16" ht="13.5" customHeight="1">
      <c r="A13" s="248"/>
      <c r="B13" s="244"/>
      <c r="C13" s="244"/>
      <c r="D13" s="244"/>
      <c r="E13" s="244"/>
      <c r="F13" s="244"/>
      <c r="G13" s="1133" t="s">
        <v>477</v>
      </c>
      <c r="H13" s="1134"/>
      <c r="I13" s="1134"/>
      <c r="J13" s="1135"/>
      <c r="K13" s="267" t="s">
        <v>478</v>
      </c>
      <c r="L13" s="268" t="s">
        <v>478</v>
      </c>
      <c r="M13" s="269">
        <v>28</v>
      </c>
      <c r="N13" s="270" t="s">
        <v>478</v>
      </c>
    </row>
    <row r="14" spans="1:16" ht="13.5" customHeight="1">
      <c r="A14" s="248"/>
      <c r="B14" s="244"/>
      <c r="C14" s="244"/>
      <c r="D14" s="244"/>
      <c r="E14" s="244"/>
      <c r="F14" s="244"/>
      <c r="G14" s="1133" t="s">
        <v>479</v>
      </c>
      <c r="H14" s="1134"/>
      <c r="I14" s="1134"/>
      <c r="J14" s="1135"/>
      <c r="K14" s="267">
        <v>424947</v>
      </c>
      <c r="L14" s="268">
        <v>1816</v>
      </c>
      <c r="M14" s="269">
        <v>1936</v>
      </c>
      <c r="N14" s="270">
        <v>-6.2</v>
      </c>
    </row>
    <row r="15" spans="1:16" ht="13.5" customHeight="1">
      <c r="A15" s="248"/>
      <c r="B15" s="244"/>
      <c r="C15" s="244"/>
      <c r="D15" s="244"/>
      <c r="E15" s="244"/>
      <c r="F15" s="244"/>
      <c r="G15" s="1133" t="s">
        <v>480</v>
      </c>
      <c r="H15" s="1134"/>
      <c r="I15" s="1134"/>
      <c r="J15" s="1135"/>
      <c r="K15" s="267">
        <v>139966</v>
      </c>
      <c r="L15" s="268">
        <v>598</v>
      </c>
      <c r="M15" s="269">
        <v>1163</v>
      </c>
      <c r="N15" s="270">
        <v>-48.6</v>
      </c>
    </row>
    <row r="16" spans="1:16">
      <c r="A16" s="248"/>
      <c r="B16" s="244"/>
      <c r="C16" s="244"/>
      <c r="D16" s="244"/>
      <c r="E16" s="244"/>
      <c r="F16" s="244"/>
      <c r="G16" s="1136" t="s">
        <v>481</v>
      </c>
      <c r="H16" s="1137"/>
      <c r="I16" s="1137"/>
      <c r="J16" s="1138"/>
      <c r="K16" s="268">
        <v>-1253402</v>
      </c>
      <c r="L16" s="268">
        <v>-5356</v>
      </c>
      <c r="M16" s="269">
        <v>-5317</v>
      </c>
      <c r="N16" s="270">
        <v>0.7</v>
      </c>
    </row>
    <row r="17" spans="1:16">
      <c r="A17" s="248"/>
      <c r="B17" s="244"/>
      <c r="C17" s="244"/>
      <c r="D17" s="244"/>
      <c r="E17" s="244"/>
      <c r="F17" s="244"/>
      <c r="G17" s="1136" t="s">
        <v>170</v>
      </c>
      <c r="H17" s="1137"/>
      <c r="I17" s="1137"/>
      <c r="J17" s="1138"/>
      <c r="K17" s="268">
        <v>15615404</v>
      </c>
      <c r="L17" s="268">
        <v>66732</v>
      </c>
      <c r="M17" s="269">
        <v>61038</v>
      </c>
      <c r="N17" s="270">
        <v>9.3000000000000007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0" t="s">
        <v>486</v>
      </c>
      <c r="H21" s="1131"/>
      <c r="I21" s="1131"/>
      <c r="J21" s="1132"/>
      <c r="K21" s="280">
        <v>5.62</v>
      </c>
      <c r="L21" s="281">
        <v>6.16</v>
      </c>
      <c r="M21" s="282">
        <v>-0.54</v>
      </c>
      <c r="N21" s="249"/>
      <c r="O21" s="283"/>
      <c r="P21" s="279"/>
    </row>
    <row r="22" spans="1:16" s="284" customFormat="1">
      <c r="A22" s="279"/>
      <c r="B22" s="249"/>
      <c r="C22" s="249"/>
      <c r="D22" s="249"/>
      <c r="E22" s="249"/>
      <c r="F22" s="249"/>
      <c r="G22" s="1130" t="s">
        <v>487</v>
      </c>
      <c r="H22" s="1131"/>
      <c r="I22" s="1131"/>
      <c r="J22" s="1132"/>
      <c r="K22" s="285">
        <v>102.3</v>
      </c>
      <c r="L22" s="286">
        <v>100.2</v>
      </c>
      <c r="M22" s="287">
        <v>2.1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9" t="s">
        <v>468</v>
      </c>
      <c r="L30" s="254"/>
      <c r="M30" s="255" t="s">
        <v>469</v>
      </c>
      <c r="N30" s="256"/>
    </row>
    <row r="31" spans="1:16">
      <c r="A31" s="248"/>
      <c r="B31" s="244"/>
      <c r="C31" s="244"/>
      <c r="D31" s="244"/>
      <c r="E31" s="244"/>
      <c r="F31" s="244"/>
      <c r="G31" s="257"/>
      <c r="H31" s="258"/>
      <c r="I31" s="258"/>
      <c r="J31" s="259"/>
      <c r="K31" s="1120"/>
      <c r="L31" s="260" t="s">
        <v>470</v>
      </c>
      <c r="M31" s="261" t="s">
        <v>471</v>
      </c>
      <c r="N31" s="262" t="s">
        <v>472</v>
      </c>
    </row>
    <row r="32" spans="1:16" ht="27" customHeight="1">
      <c r="A32" s="248"/>
      <c r="B32" s="244"/>
      <c r="C32" s="244"/>
      <c r="D32" s="244"/>
      <c r="E32" s="244"/>
      <c r="F32" s="244"/>
      <c r="G32" s="1121" t="s">
        <v>490</v>
      </c>
      <c r="H32" s="1122"/>
      <c r="I32" s="1122"/>
      <c r="J32" s="1123"/>
      <c r="K32" s="294">
        <v>7431088</v>
      </c>
      <c r="L32" s="294">
        <v>31756</v>
      </c>
      <c r="M32" s="295">
        <v>34470</v>
      </c>
      <c r="N32" s="296">
        <v>-7.9</v>
      </c>
    </row>
    <row r="33" spans="1:16" ht="13.5" customHeight="1">
      <c r="A33" s="248"/>
      <c r="B33" s="244"/>
      <c r="C33" s="244"/>
      <c r="D33" s="244"/>
      <c r="E33" s="244"/>
      <c r="F33" s="244"/>
      <c r="G33" s="1121" t="s">
        <v>491</v>
      </c>
      <c r="H33" s="1122"/>
      <c r="I33" s="1122"/>
      <c r="J33" s="1123"/>
      <c r="K33" s="294" t="s">
        <v>478</v>
      </c>
      <c r="L33" s="294" t="s">
        <v>478</v>
      </c>
      <c r="M33" s="295">
        <v>5</v>
      </c>
      <c r="N33" s="296" t="s">
        <v>478</v>
      </c>
    </row>
    <row r="34" spans="1:16" ht="27" customHeight="1">
      <c r="A34" s="248"/>
      <c r="B34" s="244"/>
      <c r="C34" s="244"/>
      <c r="D34" s="244"/>
      <c r="E34" s="244"/>
      <c r="F34" s="244"/>
      <c r="G34" s="1121" t="s">
        <v>492</v>
      </c>
      <c r="H34" s="1122"/>
      <c r="I34" s="1122"/>
      <c r="J34" s="1123"/>
      <c r="K34" s="294">
        <v>13333</v>
      </c>
      <c r="L34" s="294">
        <v>57</v>
      </c>
      <c r="M34" s="295">
        <v>70</v>
      </c>
      <c r="N34" s="296">
        <v>-18.600000000000001</v>
      </c>
    </row>
    <row r="35" spans="1:16" ht="27" customHeight="1">
      <c r="A35" s="248"/>
      <c r="B35" s="244"/>
      <c r="C35" s="244"/>
      <c r="D35" s="244"/>
      <c r="E35" s="244"/>
      <c r="F35" s="244"/>
      <c r="G35" s="1121" t="s">
        <v>493</v>
      </c>
      <c r="H35" s="1122"/>
      <c r="I35" s="1122"/>
      <c r="J35" s="1123"/>
      <c r="K35" s="294">
        <v>1661954</v>
      </c>
      <c r="L35" s="294">
        <v>7102</v>
      </c>
      <c r="M35" s="295">
        <v>11503</v>
      </c>
      <c r="N35" s="296">
        <v>-38.299999999999997</v>
      </c>
    </row>
    <row r="36" spans="1:16" ht="27" customHeight="1">
      <c r="A36" s="248"/>
      <c r="B36" s="244"/>
      <c r="C36" s="244"/>
      <c r="D36" s="244"/>
      <c r="E36" s="244"/>
      <c r="F36" s="244"/>
      <c r="G36" s="1121" t="s">
        <v>494</v>
      </c>
      <c r="H36" s="1122"/>
      <c r="I36" s="1122"/>
      <c r="J36" s="1123"/>
      <c r="K36" s="294">
        <v>3469</v>
      </c>
      <c r="L36" s="294">
        <v>15</v>
      </c>
      <c r="M36" s="295">
        <v>452</v>
      </c>
      <c r="N36" s="296">
        <v>-96.7</v>
      </c>
    </row>
    <row r="37" spans="1:16" ht="13.5" customHeight="1">
      <c r="A37" s="248"/>
      <c r="B37" s="244"/>
      <c r="C37" s="244"/>
      <c r="D37" s="244"/>
      <c r="E37" s="244"/>
      <c r="F37" s="244"/>
      <c r="G37" s="1121" t="s">
        <v>495</v>
      </c>
      <c r="H37" s="1122"/>
      <c r="I37" s="1122"/>
      <c r="J37" s="1123"/>
      <c r="K37" s="294">
        <v>493135</v>
      </c>
      <c r="L37" s="294">
        <v>2107</v>
      </c>
      <c r="M37" s="295">
        <v>1422</v>
      </c>
      <c r="N37" s="296">
        <v>48.2</v>
      </c>
    </row>
    <row r="38" spans="1:16" ht="27" customHeight="1">
      <c r="A38" s="248"/>
      <c r="B38" s="244"/>
      <c r="C38" s="244"/>
      <c r="D38" s="244"/>
      <c r="E38" s="244"/>
      <c r="F38" s="244"/>
      <c r="G38" s="1124" t="s">
        <v>496</v>
      </c>
      <c r="H38" s="1125"/>
      <c r="I38" s="1125"/>
      <c r="J38" s="1126"/>
      <c r="K38" s="297">
        <v>993</v>
      </c>
      <c r="L38" s="297">
        <v>4</v>
      </c>
      <c r="M38" s="298">
        <v>4</v>
      </c>
      <c r="N38" s="299">
        <v>0</v>
      </c>
      <c r="O38" s="293"/>
    </row>
    <row r="39" spans="1:16">
      <c r="A39" s="248"/>
      <c r="B39" s="244"/>
      <c r="C39" s="244"/>
      <c r="D39" s="244"/>
      <c r="E39" s="244"/>
      <c r="F39" s="244"/>
      <c r="G39" s="1124" t="s">
        <v>497</v>
      </c>
      <c r="H39" s="1125"/>
      <c r="I39" s="1125"/>
      <c r="J39" s="1126"/>
      <c r="K39" s="300">
        <v>-2301534</v>
      </c>
      <c r="L39" s="300">
        <v>-9835</v>
      </c>
      <c r="M39" s="301">
        <v>-8079</v>
      </c>
      <c r="N39" s="302">
        <v>21.7</v>
      </c>
      <c r="O39" s="293"/>
    </row>
    <row r="40" spans="1:16" ht="27" customHeight="1">
      <c r="A40" s="248"/>
      <c r="B40" s="244"/>
      <c r="C40" s="244"/>
      <c r="D40" s="244"/>
      <c r="E40" s="244"/>
      <c r="F40" s="244"/>
      <c r="G40" s="1121" t="s">
        <v>498</v>
      </c>
      <c r="H40" s="1122"/>
      <c r="I40" s="1122"/>
      <c r="J40" s="1123"/>
      <c r="K40" s="300">
        <v>-5556905</v>
      </c>
      <c r="L40" s="300">
        <v>-23747</v>
      </c>
      <c r="M40" s="301">
        <v>-29589</v>
      </c>
      <c r="N40" s="302">
        <v>-19.7</v>
      </c>
      <c r="O40" s="293"/>
    </row>
    <row r="41" spans="1:16">
      <c r="A41" s="248"/>
      <c r="B41" s="244"/>
      <c r="C41" s="244"/>
      <c r="D41" s="244"/>
      <c r="E41" s="244"/>
      <c r="F41" s="244"/>
      <c r="G41" s="1127" t="s">
        <v>281</v>
      </c>
      <c r="H41" s="1128"/>
      <c r="I41" s="1128"/>
      <c r="J41" s="1129"/>
      <c r="K41" s="294">
        <v>1745533</v>
      </c>
      <c r="L41" s="300">
        <v>7459</v>
      </c>
      <c r="M41" s="301">
        <v>10257</v>
      </c>
      <c r="N41" s="302">
        <v>-27.3</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4" t="s">
        <v>468</v>
      </c>
      <c r="J49" s="1116" t="s">
        <v>502</v>
      </c>
      <c r="K49" s="1117"/>
      <c r="L49" s="1117"/>
      <c r="M49" s="1117"/>
      <c r="N49" s="1118"/>
    </row>
    <row r="50" spans="1:14">
      <c r="A50" s="248"/>
      <c r="B50" s="244"/>
      <c r="C50" s="244"/>
      <c r="D50" s="244"/>
      <c r="E50" s="244"/>
      <c r="F50" s="244"/>
      <c r="G50" s="312"/>
      <c r="H50" s="313"/>
      <c r="I50" s="1115"/>
      <c r="J50" s="314" t="s">
        <v>503</v>
      </c>
      <c r="K50" s="315" t="s">
        <v>504</v>
      </c>
      <c r="L50" s="316" t="s">
        <v>505</v>
      </c>
      <c r="M50" s="317" t="s">
        <v>506</v>
      </c>
      <c r="N50" s="318" t="s">
        <v>507</v>
      </c>
    </row>
    <row r="51" spans="1:14">
      <c r="A51" s="248"/>
      <c r="B51" s="244"/>
      <c r="C51" s="244"/>
      <c r="D51" s="244"/>
      <c r="E51" s="244"/>
      <c r="F51" s="244"/>
      <c r="G51" s="310" t="s">
        <v>508</v>
      </c>
      <c r="H51" s="311"/>
      <c r="I51" s="319">
        <v>9412376</v>
      </c>
      <c r="J51" s="320">
        <v>41081</v>
      </c>
      <c r="K51" s="321">
        <v>21.6</v>
      </c>
      <c r="L51" s="322">
        <v>41739</v>
      </c>
      <c r="M51" s="323">
        <v>-1.2</v>
      </c>
      <c r="N51" s="324">
        <v>22.8</v>
      </c>
    </row>
    <row r="52" spans="1:14">
      <c r="A52" s="248"/>
      <c r="B52" s="244"/>
      <c r="C52" s="244"/>
      <c r="D52" s="244"/>
      <c r="E52" s="244"/>
      <c r="F52" s="244"/>
      <c r="G52" s="325"/>
      <c r="H52" s="326" t="s">
        <v>509</v>
      </c>
      <c r="I52" s="327">
        <v>5397676</v>
      </c>
      <c r="J52" s="328">
        <v>23559</v>
      </c>
      <c r="K52" s="329">
        <v>4.4000000000000004</v>
      </c>
      <c r="L52" s="330">
        <v>24625</v>
      </c>
      <c r="M52" s="331">
        <v>-3.4</v>
      </c>
      <c r="N52" s="332">
        <v>7.8</v>
      </c>
    </row>
    <row r="53" spans="1:14">
      <c r="A53" s="248"/>
      <c r="B53" s="244"/>
      <c r="C53" s="244"/>
      <c r="D53" s="244"/>
      <c r="E53" s="244"/>
      <c r="F53" s="244"/>
      <c r="G53" s="310" t="s">
        <v>510</v>
      </c>
      <c r="H53" s="311"/>
      <c r="I53" s="319">
        <v>5056700</v>
      </c>
      <c r="J53" s="320">
        <v>21961</v>
      </c>
      <c r="K53" s="321">
        <v>-46.5</v>
      </c>
      <c r="L53" s="322">
        <v>36765</v>
      </c>
      <c r="M53" s="323">
        <v>-11.9</v>
      </c>
      <c r="N53" s="324">
        <v>-34.6</v>
      </c>
    </row>
    <row r="54" spans="1:14">
      <c r="A54" s="248"/>
      <c r="B54" s="244"/>
      <c r="C54" s="244"/>
      <c r="D54" s="244"/>
      <c r="E54" s="244"/>
      <c r="F54" s="244"/>
      <c r="G54" s="325"/>
      <c r="H54" s="326" t="s">
        <v>509</v>
      </c>
      <c r="I54" s="327">
        <v>3334200</v>
      </c>
      <c r="J54" s="328">
        <v>14480</v>
      </c>
      <c r="K54" s="329">
        <v>-38.5</v>
      </c>
      <c r="L54" s="330">
        <v>20975</v>
      </c>
      <c r="M54" s="331">
        <v>-14.8</v>
      </c>
      <c r="N54" s="332">
        <v>-23.7</v>
      </c>
    </row>
    <row r="55" spans="1:14">
      <c r="A55" s="248"/>
      <c r="B55" s="244"/>
      <c r="C55" s="244"/>
      <c r="D55" s="244"/>
      <c r="E55" s="244"/>
      <c r="F55" s="244"/>
      <c r="G55" s="310" t="s">
        <v>511</v>
      </c>
      <c r="H55" s="311"/>
      <c r="I55" s="319">
        <v>7254794</v>
      </c>
      <c r="J55" s="320">
        <v>31008</v>
      </c>
      <c r="K55" s="321">
        <v>41.2</v>
      </c>
      <c r="L55" s="322">
        <v>39052</v>
      </c>
      <c r="M55" s="323">
        <v>6.2</v>
      </c>
      <c r="N55" s="324">
        <v>35</v>
      </c>
    </row>
    <row r="56" spans="1:14">
      <c r="A56" s="248"/>
      <c r="B56" s="244"/>
      <c r="C56" s="244"/>
      <c r="D56" s="244"/>
      <c r="E56" s="244"/>
      <c r="F56" s="244"/>
      <c r="G56" s="325"/>
      <c r="H56" s="326" t="s">
        <v>509</v>
      </c>
      <c r="I56" s="327">
        <v>5024894</v>
      </c>
      <c r="J56" s="328">
        <v>21477</v>
      </c>
      <c r="K56" s="329">
        <v>48.3</v>
      </c>
      <c r="L56" s="330">
        <v>21186</v>
      </c>
      <c r="M56" s="331">
        <v>1</v>
      </c>
      <c r="N56" s="332">
        <v>47.3</v>
      </c>
    </row>
    <row r="57" spans="1:14">
      <c r="A57" s="248"/>
      <c r="B57" s="244"/>
      <c r="C57" s="244"/>
      <c r="D57" s="244"/>
      <c r="E57" s="244"/>
      <c r="F57" s="244"/>
      <c r="G57" s="310" t="s">
        <v>512</v>
      </c>
      <c r="H57" s="311"/>
      <c r="I57" s="319">
        <v>5653656</v>
      </c>
      <c r="J57" s="320">
        <v>24131</v>
      </c>
      <c r="K57" s="321">
        <v>-22.2</v>
      </c>
      <c r="L57" s="322">
        <v>41235</v>
      </c>
      <c r="M57" s="323">
        <v>5.6</v>
      </c>
      <c r="N57" s="324">
        <v>-27.8</v>
      </c>
    </row>
    <row r="58" spans="1:14">
      <c r="A58" s="248"/>
      <c r="B58" s="244"/>
      <c r="C58" s="244"/>
      <c r="D58" s="244"/>
      <c r="E58" s="244"/>
      <c r="F58" s="244"/>
      <c r="G58" s="325"/>
      <c r="H58" s="326" t="s">
        <v>509</v>
      </c>
      <c r="I58" s="327">
        <v>2976111</v>
      </c>
      <c r="J58" s="328">
        <v>12703</v>
      </c>
      <c r="K58" s="329">
        <v>-40.9</v>
      </c>
      <c r="L58" s="330">
        <v>22086</v>
      </c>
      <c r="M58" s="331">
        <v>4.2</v>
      </c>
      <c r="N58" s="332">
        <v>-45.1</v>
      </c>
    </row>
    <row r="59" spans="1:14">
      <c r="A59" s="248"/>
      <c r="B59" s="244"/>
      <c r="C59" s="244"/>
      <c r="D59" s="244"/>
      <c r="E59" s="244"/>
      <c r="F59" s="244"/>
      <c r="G59" s="310" t="s">
        <v>513</v>
      </c>
      <c r="H59" s="311"/>
      <c r="I59" s="319">
        <v>6277025</v>
      </c>
      <c r="J59" s="320">
        <v>26825</v>
      </c>
      <c r="K59" s="321">
        <v>11.2</v>
      </c>
      <c r="L59" s="322">
        <v>41862</v>
      </c>
      <c r="M59" s="323">
        <v>1.5</v>
      </c>
      <c r="N59" s="324">
        <v>9.6999999999999993</v>
      </c>
    </row>
    <row r="60" spans="1:14">
      <c r="A60" s="248"/>
      <c r="B60" s="244"/>
      <c r="C60" s="244"/>
      <c r="D60" s="244"/>
      <c r="E60" s="244"/>
      <c r="F60" s="244"/>
      <c r="G60" s="325"/>
      <c r="H60" s="326" t="s">
        <v>509</v>
      </c>
      <c r="I60" s="333">
        <v>3578018</v>
      </c>
      <c r="J60" s="328">
        <v>15290</v>
      </c>
      <c r="K60" s="329">
        <v>20.399999999999999</v>
      </c>
      <c r="L60" s="330">
        <v>23710</v>
      </c>
      <c r="M60" s="331">
        <v>7.4</v>
      </c>
      <c r="N60" s="332">
        <v>13</v>
      </c>
    </row>
    <row r="61" spans="1:14">
      <c r="A61" s="248"/>
      <c r="B61" s="244"/>
      <c r="C61" s="244"/>
      <c r="D61" s="244"/>
      <c r="E61" s="244"/>
      <c r="F61" s="244"/>
      <c r="G61" s="310" t="s">
        <v>514</v>
      </c>
      <c r="H61" s="334"/>
      <c r="I61" s="335">
        <v>6730910</v>
      </c>
      <c r="J61" s="336">
        <v>29001</v>
      </c>
      <c r="K61" s="337">
        <v>1.1000000000000001</v>
      </c>
      <c r="L61" s="338">
        <v>40131</v>
      </c>
      <c r="M61" s="339">
        <v>0</v>
      </c>
      <c r="N61" s="324">
        <v>1.1000000000000001</v>
      </c>
    </row>
    <row r="62" spans="1:14">
      <c r="A62" s="248"/>
      <c r="B62" s="244"/>
      <c r="C62" s="244"/>
      <c r="D62" s="244"/>
      <c r="E62" s="244"/>
      <c r="F62" s="244"/>
      <c r="G62" s="325"/>
      <c r="H62" s="326" t="s">
        <v>509</v>
      </c>
      <c r="I62" s="327">
        <v>4062180</v>
      </c>
      <c r="J62" s="328">
        <v>17502</v>
      </c>
      <c r="K62" s="329">
        <v>-1.3</v>
      </c>
      <c r="L62" s="330">
        <v>22516</v>
      </c>
      <c r="M62" s="331">
        <v>-1.1000000000000001</v>
      </c>
      <c r="N62" s="332">
        <v>-0.2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1"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10.27</v>
      </c>
      <c r="G47" s="12">
        <v>11.31</v>
      </c>
      <c r="H47" s="12">
        <v>12</v>
      </c>
      <c r="I47" s="12">
        <v>12.86</v>
      </c>
      <c r="J47" s="13">
        <v>12.7</v>
      </c>
    </row>
    <row r="48" spans="2:10" ht="57.75" customHeight="1">
      <c r="B48" s="14"/>
      <c r="C48" s="1141" t="s">
        <v>4</v>
      </c>
      <c r="D48" s="1141"/>
      <c r="E48" s="1142"/>
      <c r="F48" s="15">
        <v>1.98</v>
      </c>
      <c r="G48" s="16">
        <v>1.44</v>
      </c>
      <c r="H48" s="16">
        <v>2.2400000000000002</v>
      </c>
      <c r="I48" s="16">
        <v>1.93</v>
      </c>
      <c r="J48" s="17">
        <v>1.21</v>
      </c>
    </row>
    <row r="49" spans="2:10" ht="57.75" customHeight="1" thickBot="1">
      <c r="B49" s="18"/>
      <c r="C49" s="1143" t="s">
        <v>5</v>
      </c>
      <c r="D49" s="1143"/>
      <c r="E49" s="1144"/>
      <c r="F49" s="19">
        <v>2.34</v>
      </c>
      <c r="G49" s="20">
        <v>0.46</v>
      </c>
      <c r="H49" s="20">
        <v>1.55</v>
      </c>
      <c r="I49" s="20">
        <v>1.0900000000000001</v>
      </c>
      <c r="J49" s="21">
        <v>0.57999999999999996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H25" zoomScaleSheetLayoutView="100" workbookViewId="0">
      <selection activeCell="K37" sqref="K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521</v>
      </c>
      <c r="D34" s="1151"/>
      <c r="E34" s="1152"/>
      <c r="F34" s="32" t="s">
        <v>522</v>
      </c>
      <c r="G34" s="33" t="s">
        <v>523</v>
      </c>
      <c r="H34" s="33" t="s">
        <v>524</v>
      </c>
      <c r="I34" s="33" t="s">
        <v>525</v>
      </c>
      <c r="J34" s="34" t="s">
        <v>526</v>
      </c>
      <c r="K34" s="22"/>
      <c r="L34" s="22"/>
      <c r="M34" s="22"/>
      <c r="N34" s="22"/>
      <c r="O34" s="22"/>
      <c r="P34" s="22"/>
    </row>
    <row r="35" spans="1:16" ht="39" customHeight="1">
      <c r="A35" s="22"/>
      <c r="B35" s="35"/>
      <c r="C35" s="1145" t="s">
        <v>527</v>
      </c>
      <c r="D35" s="1146"/>
      <c r="E35" s="1147"/>
      <c r="F35" s="36">
        <v>2.1</v>
      </c>
      <c r="G35" s="37">
        <v>1.55</v>
      </c>
      <c r="H35" s="37">
        <v>0.98</v>
      </c>
      <c r="I35" s="37" t="s">
        <v>528</v>
      </c>
      <c r="J35" s="38" t="s">
        <v>529</v>
      </c>
      <c r="K35" s="22"/>
      <c r="L35" s="22"/>
      <c r="M35" s="22"/>
      <c r="N35" s="22"/>
      <c r="O35" s="22"/>
      <c r="P35" s="22"/>
    </row>
    <row r="36" spans="1:16" ht="39" customHeight="1">
      <c r="A36" s="22"/>
      <c r="B36" s="35"/>
      <c r="C36" s="1145" t="s">
        <v>530</v>
      </c>
      <c r="D36" s="1146"/>
      <c r="E36" s="1147"/>
      <c r="F36" s="36">
        <v>9.75</v>
      </c>
      <c r="G36" s="37">
        <v>10.27</v>
      </c>
      <c r="H36" s="37">
        <v>10.43</v>
      </c>
      <c r="I36" s="37">
        <v>13.94</v>
      </c>
      <c r="J36" s="38">
        <v>10.9</v>
      </c>
      <c r="K36" s="22"/>
      <c r="L36" s="22"/>
      <c r="M36" s="22"/>
      <c r="N36" s="22"/>
      <c r="O36" s="22"/>
      <c r="P36" s="22"/>
    </row>
    <row r="37" spans="1:16" ht="39" customHeight="1">
      <c r="A37" s="22"/>
      <c r="B37" s="35"/>
      <c r="C37" s="1145" t="s">
        <v>531</v>
      </c>
      <c r="D37" s="1146"/>
      <c r="E37" s="1147"/>
      <c r="F37" s="36">
        <v>1.75</v>
      </c>
      <c r="G37" s="37">
        <v>1.45</v>
      </c>
      <c r="H37" s="37">
        <v>0.47</v>
      </c>
      <c r="I37" s="37">
        <v>0</v>
      </c>
      <c r="J37" s="38">
        <v>0.98</v>
      </c>
      <c r="K37" s="22"/>
      <c r="L37" s="22"/>
      <c r="M37" s="22"/>
      <c r="N37" s="22"/>
      <c r="O37" s="22"/>
      <c r="P37" s="22"/>
    </row>
    <row r="38" spans="1:16" ht="39" customHeight="1">
      <c r="A38" s="22"/>
      <c r="B38" s="35"/>
      <c r="C38" s="1145" t="s">
        <v>532</v>
      </c>
      <c r="D38" s="1146"/>
      <c r="E38" s="1147"/>
      <c r="F38" s="36">
        <v>1.98</v>
      </c>
      <c r="G38" s="37">
        <v>1.43</v>
      </c>
      <c r="H38" s="37">
        <v>1.98</v>
      </c>
      <c r="I38" s="37">
        <v>1.52</v>
      </c>
      <c r="J38" s="38">
        <v>0.68</v>
      </c>
      <c r="K38" s="22"/>
      <c r="L38" s="22"/>
      <c r="M38" s="22"/>
      <c r="N38" s="22"/>
      <c r="O38" s="22"/>
      <c r="P38" s="22"/>
    </row>
    <row r="39" spans="1:16" ht="39" customHeight="1">
      <c r="A39" s="22"/>
      <c r="B39" s="35"/>
      <c r="C39" s="1145" t="s">
        <v>533</v>
      </c>
      <c r="D39" s="1146"/>
      <c r="E39" s="1147"/>
      <c r="F39" s="36" t="s">
        <v>478</v>
      </c>
      <c r="G39" s="37" t="s">
        <v>478</v>
      </c>
      <c r="H39" s="37">
        <v>0.25</v>
      </c>
      <c r="I39" s="37">
        <v>0.4</v>
      </c>
      <c r="J39" s="38">
        <v>0.52</v>
      </c>
      <c r="K39" s="22"/>
      <c r="L39" s="22"/>
      <c r="M39" s="22"/>
      <c r="N39" s="22"/>
      <c r="O39" s="22"/>
      <c r="P39" s="22"/>
    </row>
    <row r="40" spans="1:16" ht="39" customHeight="1">
      <c r="A40" s="22"/>
      <c r="B40" s="35"/>
      <c r="C40" s="1145" t="s">
        <v>534</v>
      </c>
      <c r="D40" s="1146"/>
      <c r="E40" s="1147"/>
      <c r="F40" s="36">
        <v>0.15</v>
      </c>
      <c r="G40" s="37">
        <v>0</v>
      </c>
      <c r="H40" s="37">
        <v>0</v>
      </c>
      <c r="I40" s="37">
        <v>0</v>
      </c>
      <c r="J40" s="38">
        <v>0.42</v>
      </c>
      <c r="K40" s="22"/>
      <c r="L40" s="22"/>
      <c r="M40" s="22"/>
      <c r="N40" s="22"/>
      <c r="O40" s="22"/>
      <c r="P40" s="22"/>
    </row>
    <row r="41" spans="1:16" ht="39" customHeight="1">
      <c r="A41" s="22"/>
      <c r="B41" s="35"/>
      <c r="C41" s="1145" t="s">
        <v>535</v>
      </c>
      <c r="D41" s="1146"/>
      <c r="E41" s="1147"/>
      <c r="F41" s="36">
        <v>0.16</v>
      </c>
      <c r="G41" s="37">
        <v>0.17</v>
      </c>
      <c r="H41" s="37">
        <v>0.22</v>
      </c>
      <c r="I41" s="37">
        <v>0.22</v>
      </c>
      <c r="J41" s="38">
        <v>0.26</v>
      </c>
      <c r="K41" s="22"/>
      <c r="L41" s="22"/>
      <c r="M41" s="22"/>
      <c r="N41" s="22"/>
      <c r="O41" s="22"/>
      <c r="P41" s="22"/>
    </row>
    <row r="42" spans="1:16" ht="39" customHeight="1">
      <c r="A42" s="22"/>
      <c r="B42" s="39"/>
      <c r="C42" s="1145" t="s">
        <v>536</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537</v>
      </c>
      <c r="D43" s="1149"/>
      <c r="E43" s="1150"/>
      <c r="F43" s="41">
        <v>0.01</v>
      </c>
      <c r="G43" s="42">
        <v>0.01</v>
      </c>
      <c r="H43" s="42">
        <v>0.02</v>
      </c>
      <c r="I43" s="42">
        <v>0.01</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6"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11</v>
      </c>
      <c r="C45" s="1162"/>
      <c r="D45" s="58"/>
      <c r="E45" s="1167" t="s">
        <v>12</v>
      </c>
      <c r="F45" s="1167"/>
      <c r="G45" s="1167"/>
      <c r="H45" s="1167"/>
      <c r="I45" s="1167"/>
      <c r="J45" s="1168"/>
      <c r="K45" s="59">
        <v>9116</v>
      </c>
      <c r="L45" s="60">
        <v>8920</v>
      </c>
      <c r="M45" s="60">
        <v>8456</v>
      </c>
      <c r="N45" s="60">
        <v>7954</v>
      </c>
      <c r="O45" s="61">
        <v>7431</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v>47</v>
      </c>
      <c r="L47" s="64">
        <v>30</v>
      </c>
      <c r="M47" s="64">
        <v>47</v>
      </c>
      <c r="N47" s="64">
        <v>30</v>
      </c>
      <c r="O47" s="65">
        <v>13</v>
      </c>
      <c r="P47" s="48"/>
      <c r="Q47" s="48"/>
      <c r="R47" s="48"/>
      <c r="S47" s="48"/>
      <c r="T47" s="48"/>
      <c r="U47" s="48"/>
    </row>
    <row r="48" spans="1:21" ht="30.75" customHeight="1">
      <c r="A48" s="48"/>
      <c r="B48" s="1163"/>
      <c r="C48" s="1164"/>
      <c r="D48" s="62"/>
      <c r="E48" s="1155" t="s">
        <v>15</v>
      </c>
      <c r="F48" s="1155"/>
      <c r="G48" s="1155"/>
      <c r="H48" s="1155"/>
      <c r="I48" s="1155"/>
      <c r="J48" s="1156"/>
      <c r="K48" s="63">
        <v>2202</v>
      </c>
      <c r="L48" s="64">
        <v>1993</v>
      </c>
      <c r="M48" s="64">
        <v>1921</v>
      </c>
      <c r="N48" s="64">
        <v>1881</v>
      </c>
      <c r="O48" s="65">
        <v>1662</v>
      </c>
      <c r="P48" s="48"/>
      <c r="Q48" s="48"/>
      <c r="R48" s="48"/>
      <c r="S48" s="48"/>
      <c r="T48" s="48"/>
      <c r="U48" s="48"/>
    </row>
    <row r="49" spans="1:21" ht="30.75" customHeight="1">
      <c r="A49" s="48"/>
      <c r="B49" s="1163"/>
      <c r="C49" s="1164"/>
      <c r="D49" s="62"/>
      <c r="E49" s="1155" t="s">
        <v>16</v>
      </c>
      <c r="F49" s="1155"/>
      <c r="G49" s="1155"/>
      <c r="H49" s="1155"/>
      <c r="I49" s="1155"/>
      <c r="J49" s="1156"/>
      <c r="K49" s="63">
        <v>3</v>
      </c>
      <c r="L49" s="64">
        <v>4</v>
      </c>
      <c r="M49" s="64">
        <v>4</v>
      </c>
      <c r="N49" s="64">
        <v>3</v>
      </c>
      <c r="O49" s="65">
        <v>3</v>
      </c>
      <c r="P49" s="48"/>
      <c r="Q49" s="48"/>
      <c r="R49" s="48"/>
      <c r="S49" s="48"/>
      <c r="T49" s="48"/>
      <c r="U49" s="48"/>
    </row>
    <row r="50" spans="1:21" ht="30.75" customHeight="1">
      <c r="A50" s="48"/>
      <c r="B50" s="1163"/>
      <c r="C50" s="1164"/>
      <c r="D50" s="62"/>
      <c r="E50" s="1155" t="s">
        <v>17</v>
      </c>
      <c r="F50" s="1155"/>
      <c r="G50" s="1155"/>
      <c r="H50" s="1155"/>
      <c r="I50" s="1155"/>
      <c r="J50" s="1156"/>
      <c r="K50" s="63">
        <v>687</v>
      </c>
      <c r="L50" s="64">
        <v>486</v>
      </c>
      <c r="M50" s="64">
        <v>490</v>
      </c>
      <c r="N50" s="64">
        <v>466</v>
      </c>
      <c r="O50" s="65">
        <v>493</v>
      </c>
      <c r="P50" s="48"/>
      <c r="Q50" s="48"/>
      <c r="R50" s="48"/>
      <c r="S50" s="48"/>
      <c r="T50" s="48"/>
      <c r="U50" s="48"/>
    </row>
    <row r="51" spans="1:21" ht="30.75" customHeight="1">
      <c r="A51" s="48"/>
      <c r="B51" s="1165"/>
      <c r="C51" s="1166"/>
      <c r="D51" s="66"/>
      <c r="E51" s="1155" t="s">
        <v>18</v>
      </c>
      <c r="F51" s="1155"/>
      <c r="G51" s="1155"/>
      <c r="H51" s="1155"/>
      <c r="I51" s="1155"/>
      <c r="J51" s="1156"/>
      <c r="K51" s="63">
        <v>2</v>
      </c>
      <c r="L51" s="64">
        <v>0</v>
      </c>
      <c r="M51" s="64">
        <v>0</v>
      </c>
      <c r="N51" s="64">
        <v>0</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8797</v>
      </c>
      <c r="L52" s="64">
        <v>8349</v>
      </c>
      <c r="M52" s="64">
        <v>7881</v>
      </c>
      <c r="N52" s="64">
        <v>7802</v>
      </c>
      <c r="O52" s="65">
        <v>7859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3260</v>
      </c>
      <c r="L53" s="69">
        <v>3084</v>
      </c>
      <c r="M53" s="69">
        <v>3037</v>
      </c>
      <c r="N53" s="69">
        <v>2532</v>
      </c>
      <c r="O53" s="70">
        <v>1744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2016-04-15T08:15:16Z</cp:lastPrinted>
  <dcterms:created xsi:type="dcterms:W3CDTF">2016-02-15T01:48:00Z</dcterms:created>
  <dcterms:modified xsi:type="dcterms:W3CDTF">2016-05-30T06:08:14Z</dcterms:modified>
  <cp:category/>
</cp:coreProperties>
</file>