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4080" windowWidth="20520" windowHeight="4005" tabRatio="90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BE40" i="9"/>
  <c r="AM40" i="9"/>
  <c r="U40" i="9"/>
  <c r="C40" i="9"/>
  <c r="BE39" i="9"/>
  <c r="AM39" i="9"/>
  <c r="U39" i="9"/>
  <c r="C39" i="9"/>
  <c r="BE38" i="9"/>
  <c r="AM38" i="9"/>
  <c r="U38" i="9"/>
  <c r="C38" i="9"/>
  <c r="BE37" i="9"/>
  <c r="AM37" i="9"/>
  <c r="U37" i="9"/>
  <c r="C37" i="9"/>
  <c r="BE36" i="9"/>
  <c r="AM36" i="9"/>
  <c r="C36" i="9"/>
  <c r="AM35" i="9"/>
  <c r="CO34" i="9"/>
  <c r="CO35" i="9" s="1"/>
  <c r="CO36" i="9" s="1"/>
  <c r="CO37" i="9" s="1"/>
  <c r="CO38" i="9" s="1"/>
  <c r="CO39" i="9" s="1"/>
  <c r="CO40" i="9" s="1"/>
  <c r="BW34" i="9"/>
  <c r="BW35" i="9" s="1"/>
  <c r="BW36" i="9" s="1"/>
  <c r="BW37" i="9" s="1"/>
  <c r="BW38" i="9" s="1"/>
  <c r="BW39" i="9" s="1"/>
  <c r="BW40" i="9" s="1"/>
  <c r="BW41" i="9" s="1"/>
  <c r="BW42" i="9" s="1"/>
  <c r="BW43" i="9" s="1"/>
  <c r="AM34" i="9"/>
  <c r="C34" i="9"/>
  <c r="C35" i="9" s="1"/>
  <c r="BE34" i="9" l="1"/>
  <c r="BE35"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<sst xmlns="http://schemas.openxmlformats.org/spreadsheetml/2006/main" count="1016" uniqueCount="564">
  <si>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</si>
  <si>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</si>
  <si>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</si>
  <si>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</si>
  <si>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</si>
  <si>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</si>
  <si>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</si>
  <si>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</si>
  <si>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</si>
  <si>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</si>
  <si>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</si>
  <si>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</si>
  <si>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</si>
  <si>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</si>
  <si>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</si>
  <si>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</si>
  <si>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</si>
  <si>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</si>
  <si>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</si>
  <si>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</si>
  <si>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</si>
  <si>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</si>
  <si>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</si>
  <si>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</si>
  <si>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</si>
  <si>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</si>
  <si>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</si>
  <si>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</si>
  <si>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</si>
  <si>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</si>
  <si>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</si>
  <si>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</si>
  <si>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</si>
  <si>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</si>
  <si>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</si>
  <si>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</si>
  <si>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</si>
  <si>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</si>
  <si>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</si>
  <si>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</si>
  <si>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</si>
  <si>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</si>
  <si>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</si>
  <si>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</si>
  <si>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</si>
  <si>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</si>
  <si>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</si>
  <si>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</si>
  <si>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</si>
  <si>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</si>
  <si>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</si>
  <si>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</si>
  <si>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</si>
  <si>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</si>
  <si>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</si>
  <si>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</si>
  <si>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</si>
  <si>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</si>
  <si>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</si>
  <si>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</si>
  <si>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</si>
  <si>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</si>
  <si>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</si>
  <si>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</si>
  <si>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</si>
  <si>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</si>
  <si>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</si>
  <si>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</si>
  <si>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</si>
  <si>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</si>
  <si>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</si>
  <si>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</si>
  <si>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</si>
  <si>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</si>
  <si>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</si>
  <si>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</si>
  <si>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</si>
  <si>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</si>
  <si>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</si>
  <si>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</si>
  <si>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</si>
  <si>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洲本市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</si>
  <si>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</si>
  <si>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</si>
  <si>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</si>
  <si>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</si>
  <si>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</si>
  <si>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</si>
  <si>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</si>
  <si>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</si>
  <si>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</si>
  <si>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</si>
  <si>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</si>
  <si>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</si>
  <si>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</si>
  <si>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</si>
  <si>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</si>
  <si>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</si>
  <si>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</si>
  <si>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</si>
  <si>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</si>
  <si>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</si>
  <si>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</si>
  <si>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</si>
  <si>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</si>
  <si>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</si>
  <si>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</si>
  <si>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</si>
  <si>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</si>
  <si>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</si>
  <si>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</si>
  <si>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</si>
  <si>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</si>
  <si>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</si>
  <si>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</si>
  <si>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</si>
  <si>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</si>
  <si>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</si>
  <si>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</si>
  <si>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</si>
  <si>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</si>
  <si>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</si>
  <si>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</si>
  <si>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</si>
  <si>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</si>
  <si>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</si>
  <si>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</si>
  <si>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</si>
  <si>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</si>
  <si>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</si>
  <si>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</si>
  <si>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</si>
  <si>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</si>
  <si>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</si>
  <si>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</si>
  <si>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</si>
  <si>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</si>
  <si>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</si>
  <si>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</si>
  <si>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</si>
  <si>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</si>
  <si>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</si>
  <si>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</si>
  <si>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</si>
  <si>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</si>
  <si>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</si>
  <si>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</si>
  <si>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</si>
  <si>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</si>
  <si>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</si>
  <si>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</si>
  <si>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</si>
  <si>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</si>
  <si>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</si>
  <si>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</si>
  <si>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</si>
  <si>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</si>
  <si>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</si>
  <si>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</si>
  <si>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</si>
  <si>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</si>
  <si>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</si>
  <si>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</si>
  <si>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</si>
  <si>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</si>
  <si>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</si>
  <si>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</si>
  <si>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</si>
  <si>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</si>
  <si>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</si>
  <si>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</si>
  <si>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</si>
  <si>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</si>
  <si>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</si>
  <si>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</si>
  <si>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</si>
  <si>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</si>
  <si>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</si>
  <si>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</si>
  <si>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</si>
  <si>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</si>
  <si>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</si>
  <si>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</si>
  <si>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</si>
  <si>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</si>
  <si>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</si>
  <si>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</si>
  <si>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</si>
  <si>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</si>
  <si>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</si>
  <si>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</si>
  <si>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</si>
  <si>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</si>
  <si>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</si>
  <si>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兵庫県洲本市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</si>
  <si>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</si>
  <si>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</si>
  <si>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</si>
  <si>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</si>
  <si>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</si>
  <si>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</si>
  <si>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</si>
  <si>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</si>
  <si>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</si>
  <si>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</si>
  <si>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</si>
  <si>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</si>
  <si>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</si>
  <si>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</si>
  <si>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</si>
  <si>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</si>
  <si>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</si>
  <si>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</si>
  <si>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</si>
  <si>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</si>
  <si>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</si>
  <si>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</si>
  <si>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</si>
  <si>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</si>
  <si>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</si>
  <si>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</si>
  <si>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</si>
  <si>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</si>
  <si>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</si>
  <si>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</si>
  <si>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</si>
  <si>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</si>
  <si>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</si>
  <si>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</si>
  <si>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</si>
  <si>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</si>
  <si>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</si>
  <si>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</si>
  <si>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</si>
  <si>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</si>
  <si>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</si>
  <si>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</si>
  <si>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</si>
  <si>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</si>
  <si>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</si>
  <si>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</si>
  <si>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</si>
  <si>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</si>
  <si>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</si>
  <si>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</si>
  <si>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</si>
  <si>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</si>
  <si>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</si>
  <si>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</si>
  <si>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</si>
  <si>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</si>
  <si>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</si>
  <si>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</si>
  <si>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</si>
  <si>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</si>
  <si>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</si>
  <si>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</si>
  <si>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</si>
  <si>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</si>
  <si>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</si>
  <si>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</si>
  <si>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</si>
  <si>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</si>
  <si>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</si>
  <si>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</si>
  <si>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</si>
  <si>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</si>
  <si>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</si>
  <si>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</si>
  <si>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</si>
  <si>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</si>
  <si>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</si>
  <si>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</si>
  <si>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</si>
  <si>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</si>
  <si>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</si>
  <si>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</si>
  <si>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</si>
  <si>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</si>
  <si>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</si>
  <si>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</si>
  <si>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</si>
  <si>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</si>
  <si>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</si>
  <si>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</si>
  <si>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</si>
  <si>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</si>
  <si>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</si>
  <si>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</si>
  <si>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</si>
  <si>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</si>
  <si>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</si>
  <si>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</si>
  <si>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</si>
  <si>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</si>
  <si>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</si>
  <si>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</si>
  <si>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</si>
  <si>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</si>
  <si>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</si>
  <si>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</si>
  <si>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</si>
  <si>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</si>
  <si>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</si>
  <si>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</si>
  <si>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</si>
  <si>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</si>
  <si>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</si>
  <si>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</si>
  <si>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</si>
  <si>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</si>
  <si>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</si>
  <si>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</si>
  <si>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</si>
  <si>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</si>
  <si>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</si>
  <si>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</si>
  <si>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</si>
  <si>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</si>
  <si>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</si>
  <si>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と畜場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</si>
  <si>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</si>
  <si>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</si>
  <si>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</si>
  <si>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</si>
  <si>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</si>
  <si>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</si>
  <si>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</si>
  <si>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</si>
  <si>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</si>
  <si>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</si>
  <si>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</si>
  <si>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</si>
  <si>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</si>
  <si>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</si>
  <si>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</si>
  <si>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</si>
  <si>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</si>
  <si>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</si>
  <si>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</si>
  <si>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</si>
  <si>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</si>
  <si>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</si>
  <si>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兵庫県洲本市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</si>
  <si>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</si>
  <si>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</si>
  <si>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</si>
  <si>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</si>
  <si>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</si>
  <si>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</si>
  <si>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</si>
  <si>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</si>
  <si>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</si>
  <si>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</si>
  <si>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</si>
  <si>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</si>
  <si>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</si>
  <si>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</si>
  <si>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</si>
  <si>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</si>
  <si>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</si>
  <si>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</si>
  <si>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</si>
  <si>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</si>
  <si>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CATV事業特別会計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</si>
  <si>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</si>
  <si>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</si>
  <si>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</si>
  <si>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</si>
  <si>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</si>
  <si>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</si>
  <si>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</si>
  <si>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</si>
  <si>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</si>
  <si>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</si>
  <si>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</si>
  <si>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</si>
  <si>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</si>
  <si>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</si>
  <si>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</si>
  <si>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</si>
  <si>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</si>
  <si>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下水道事業特別会計</t>
    <phoneticPr fontId="5"/>
  </si>
  <si>
    <t>法非適用企業</t>
    <phoneticPr fontId="5"/>
  </si>
  <si>
    <t>土地取得造成特別会計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</si>
  <si>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</si>
  <si>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</si>
  <si>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</si>
  <si>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</si>
  <si>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</si>
  <si>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</si>
  <si>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</si>
  <si>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</si>
  <si>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</si>
  <si>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</si>
  <si>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</si>
  <si>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</si>
  <si>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</si>
  <si>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</si>
  <si>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</si>
  <si>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</si>
  <si>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</si>
  <si>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</si>
  <si>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</si>
  <si>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</si>
  <si>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</si>
  <si>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</si>
  <si>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</si>
  <si>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</si>
  <si>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</si>
  <si>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</si>
  <si>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</si>
  <si>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</si>
  <si>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</si>
  <si>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</si>
  <si>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</si>
  <si>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</si>
  <si>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</si>
  <si>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</si>
  <si>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</si>
  <si>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</si>
  <si>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</si>
  <si>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</si>
  <si>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</si>
  <si>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</si>
  <si>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</si>
  <si>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</si>
  <si>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</si>
  <si>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</si>
  <si>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</si>
  <si>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</si>
  <si>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</si>
  <si>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</si>
  <si>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</si>
  <si>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</si>
  <si>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</si>
  <si>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</si>
  <si>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</si>
  <si>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</si>
  <si>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</si>
  <si>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</si>
  <si>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</si>
  <si>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</si>
  <si>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</si>
  <si>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</si>
  <si>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</si>
  <si>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</si>
  <si>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</si>
  <si>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</si>
  <si>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</si>
  <si>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</si>
  <si>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</si>
  <si>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</si>
  <si>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</si>
  <si>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</si>
  <si>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</si>
  <si>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</si>
  <si>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</si>
  <si>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</si>
  <si>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</si>
  <si>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</si>
  <si>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</si>
  <si>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</si>
  <si>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</si>
  <si>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</si>
  <si>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</si>
  <si>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</si>
  <si>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</si>
  <si>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</si>
  <si>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</si>
  <si>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</si>
  <si>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</si>
  <si>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</si>
  <si>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</si>
  <si>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</si>
  <si>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</si>
  <si>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</si>
  <si>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</si>
  <si>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</si>
  <si>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</si>
  <si>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</si>
  <si>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</si>
  <si>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</si>
  <si>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</si>
  <si>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</si>
  <si>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</si>
  <si>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</si>
  <si>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</si>
  <si>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</si>
  <si>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</si>
  <si>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</si>
  <si>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</si>
  <si>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</si>
  <si>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</si>
  <si>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</si>
  <si>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</si>
  <si>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</si>
  <si>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</si>
  <si>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</si>
  <si>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</si>
  <si>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</si>
  <si>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</si>
  <si>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</si>
  <si>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</si>
  <si>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</si>
  <si>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</si>
  <si>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</si>
  <si>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</si>
  <si>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</si>
  <si>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</si>
  <si>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</si>
  <si>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</si>
  <si>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</si>
  <si>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</si>
  <si>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</si>
  <si>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</si>
  <si>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</si>
  <si>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国民健康保険特別会計</t>
  </si>
  <si>
    <t>▲ 1.61</t>
  </si>
  <si>
    <t>▲ 1.57</t>
  </si>
  <si>
    <t>▲ 0.02</t>
  </si>
  <si>
    <t>▲ 0.63</t>
  </si>
  <si>
    <t>▲ 0.75</t>
  </si>
  <si>
    <t>介護保険特別会計</t>
  </si>
  <si>
    <t>▲ 0.13</t>
  </si>
  <si>
    <t>▲ 0.44</t>
  </si>
  <si>
    <t>▲ 0.27</t>
  </si>
  <si>
    <t>一般会計</t>
  </si>
  <si>
    <t>土地取得造成特別会計</t>
  </si>
  <si>
    <t>後期高齢者医療特別会計</t>
  </si>
  <si>
    <t>CATV事業特別会計</t>
  </si>
  <si>
    <t>下水道事業特別会計</t>
  </si>
  <si>
    <t>その他会計（赤字）</t>
  </si>
  <si>
    <t>その他会計（黒字）</t>
  </si>
  <si>
    <t>淡路広域行政事務組合（一般会計）</t>
    <rPh sb="0" eb="2">
      <t>アワジ</t>
    </rPh>
    <rPh sb="2" eb="4">
      <t>コウイキ</t>
    </rPh>
    <rPh sb="4" eb="6">
      <t>ギョウセイ</t>
    </rPh>
    <rPh sb="6" eb="8">
      <t>ジム</t>
    </rPh>
    <rPh sb="8" eb="10">
      <t>クミアイ</t>
    </rPh>
    <rPh sb="11" eb="13">
      <t>イッパン</t>
    </rPh>
    <rPh sb="13" eb="15">
      <t>カイケイ</t>
    </rPh>
    <phoneticPr fontId="5"/>
  </si>
  <si>
    <t>淡路広域行政事務組合（淡路ふるさと市町村圏事業特別会計）</t>
    <rPh sb="0" eb="2">
      <t>アワジ</t>
    </rPh>
    <rPh sb="2" eb="4">
      <t>コウイキ</t>
    </rPh>
    <rPh sb="4" eb="6">
      <t>ギョウセイ</t>
    </rPh>
    <rPh sb="6" eb="8">
      <t>ジム</t>
    </rPh>
    <rPh sb="8" eb="10">
      <t>クミアイ</t>
    </rPh>
    <rPh sb="11" eb="13">
      <t>アワジ</t>
    </rPh>
    <rPh sb="17" eb="19">
      <t>シチョウ</t>
    </rPh>
    <rPh sb="19" eb="20">
      <t>ムラ</t>
    </rPh>
    <rPh sb="20" eb="21">
      <t>ケン</t>
    </rPh>
    <rPh sb="21" eb="23">
      <t>ジギョウ</t>
    </rPh>
    <rPh sb="23" eb="25">
      <t>トクベツ</t>
    </rPh>
    <rPh sb="25" eb="27">
      <t>カイケイ</t>
    </rPh>
    <phoneticPr fontId="5"/>
  </si>
  <si>
    <t>淡路広域行政事務組合（淡路食肉センター事業特別会計）</t>
    <rPh sb="0" eb="2">
      <t>アワジ</t>
    </rPh>
    <rPh sb="2" eb="4">
      <t>コウイキ</t>
    </rPh>
    <rPh sb="4" eb="6">
      <t>ギョウセイ</t>
    </rPh>
    <rPh sb="6" eb="8">
      <t>ジム</t>
    </rPh>
    <rPh sb="8" eb="10">
      <t>クミアイ</t>
    </rPh>
    <rPh sb="11" eb="13">
      <t>アワジ</t>
    </rPh>
    <rPh sb="13" eb="15">
      <t>ショクニク</t>
    </rPh>
    <rPh sb="19" eb="21">
      <t>ジギョウ</t>
    </rPh>
    <rPh sb="21" eb="23">
      <t>トクベツ</t>
    </rPh>
    <rPh sb="23" eb="25">
      <t>カイケイ</t>
    </rPh>
    <phoneticPr fontId="5"/>
  </si>
  <si>
    <t>淡路広域行政事務組合（淡路公平委員会特別会計）</t>
    <rPh sb="0" eb="2">
      <t>アワジ</t>
    </rPh>
    <rPh sb="2" eb="4">
      <t>コウイキ</t>
    </rPh>
    <rPh sb="4" eb="6">
      <t>ギョウセイ</t>
    </rPh>
    <rPh sb="6" eb="8">
      <t>ジム</t>
    </rPh>
    <rPh sb="8" eb="10">
      <t>クミアイ</t>
    </rPh>
    <rPh sb="11" eb="13">
      <t>アワジ</t>
    </rPh>
    <rPh sb="13" eb="15">
      <t>コウヘイ</t>
    </rPh>
    <rPh sb="15" eb="18">
      <t>イインカイ</t>
    </rPh>
    <rPh sb="18" eb="20">
      <t>トクベツ</t>
    </rPh>
    <rPh sb="20" eb="22">
      <t>カイケイ</t>
    </rPh>
    <phoneticPr fontId="5"/>
  </si>
  <si>
    <t>淡路広域行政事務組合（農業共済事業特別会計）</t>
    <rPh sb="0" eb="2">
      <t>アワジ</t>
    </rPh>
    <rPh sb="2" eb="4">
      <t>コウイキ</t>
    </rPh>
    <rPh sb="4" eb="6">
      <t>ギョウセイ</t>
    </rPh>
    <rPh sb="6" eb="8">
      <t>ジム</t>
    </rPh>
    <rPh sb="8" eb="10">
      <t>クミアイ</t>
    </rPh>
    <rPh sb="11" eb="13">
      <t>ノウギョウ</t>
    </rPh>
    <rPh sb="13" eb="15">
      <t>キョウサイ</t>
    </rPh>
    <rPh sb="15" eb="17">
      <t>ジギョウ</t>
    </rPh>
    <rPh sb="17" eb="19">
      <t>トクベツ</t>
    </rPh>
    <rPh sb="19" eb="21">
      <t>カイケイ</t>
    </rPh>
    <phoneticPr fontId="5"/>
  </si>
  <si>
    <t>淡路広域消防事務組合</t>
    <rPh sb="0" eb="2">
      <t>アワジ</t>
    </rPh>
    <rPh sb="2" eb="4">
      <t>コウイキ</t>
    </rPh>
    <rPh sb="4" eb="6">
      <t>ショウボウ</t>
    </rPh>
    <rPh sb="6" eb="8">
      <t>ジム</t>
    </rPh>
    <rPh sb="8" eb="10">
      <t>クミアイ</t>
    </rPh>
    <phoneticPr fontId="5"/>
  </si>
  <si>
    <t>洲本市・南あわじ市衛生事務組合</t>
    <rPh sb="0" eb="3">
      <t>スモトシ</t>
    </rPh>
    <rPh sb="4" eb="5">
      <t>ミナミ</t>
    </rPh>
    <rPh sb="8" eb="9">
      <t>シ</t>
    </rPh>
    <rPh sb="9" eb="11">
      <t>エイセイ</t>
    </rPh>
    <rPh sb="11" eb="13">
      <t>ジム</t>
    </rPh>
    <rPh sb="13" eb="15">
      <t>クミアイ</t>
    </rPh>
    <phoneticPr fontId="5"/>
  </si>
  <si>
    <t>南あわじ市・洲本市小中学校組合</t>
    <rPh sb="0" eb="1">
      <t>ミナミ</t>
    </rPh>
    <rPh sb="4" eb="5">
      <t>シ</t>
    </rPh>
    <rPh sb="6" eb="9">
      <t>スモトシ</t>
    </rPh>
    <rPh sb="9" eb="13">
      <t>ショウチュウガッコウ</t>
    </rPh>
    <rPh sb="13" eb="15">
      <t>クミアイ</t>
    </rPh>
    <phoneticPr fontId="5"/>
  </si>
  <si>
    <t>淡路広域水道企業団</t>
    <rPh sb="0" eb="2">
      <t>アワジ</t>
    </rPh>
    <rPh sb="2" eb="4">
      <t>コウイキ</t>
    </rPh>
    <rPh sb="4" eb="6">
      <t>スイドウ</t>
    </rPh>
    <rPh sb="6" eb="8">
      <t>キギョウ</t>
    </rPh>
    <rPh sb="8" eb="9">
      <t>ダン</t>
    </rPh>
    <phoneticPr fontId="5"/>
  </si>
  <si>
    <t>洲本市・南あわじ市山林事務組合</t>
    <rPh sb="0" eb="3">
      <t>スモトシ</t>
    </rPh>
    <rPh sb="4" eb="5">
      <t>ミナミ</t>
    </rPh>
    <rPh sb="8" eb="9">
      <t>シ</t>
    </rPh>
    <rPh sb="9" eb="11">
      <t>サンリン</t>
    </rPh>
    <rPh sb="11" eb="13">
      <t>ジム</t>
    </rPh>
    <rPh sb="13" eb="15">
      <t>クミアイ</t>
    </rPh>
    <phoneticPr fontId="5"/>
  </si>
  <si>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5"/>
  </si>
  <si>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5"/>
  </si>
  <si>
    <t>兵庫県市町村職員退職手当組合</t>
    <rPh sb="0" eb="3">
      <t>ヒョウゴケン</t>
    </rPh>
    <rPh sb="3" eb="6">
      <t>シチョウソン</t>
    </rPh>
    <rPh sb="6" eb="8">
      <t>ショクイン</t>
    </rPh>
    <rPh sb="8" eb="10">
      <t>タイショク</t>
    </rPh>
    <rPh sb="10" eb="12">
      <t>テアテ</t>
    </rPh>
    <rPh sb="12" eb="14">
      <t>クミアイ</t>
    </rPh>
    <phoneticPr fontId="5"/>
  </si>
  <si>
    <t>株式会社淡路島第一次産業振興公社</t>
    <rPh sb="0" eb="4">
      <t>カブシキガイシャ</t>
    </rPh>
    <rPh sb="4" eb="7">
      <t>アワジシマ</t>
    </rPh>
    <rPh sb="7" eb="8">
      <t>ダイ</t>
    </rPh>
    <rPh sb="8" eb="10">
      <t>イチジ</t>
    </rPh>
    <rPh sb="10" eb="12">
      <t>サンギョウ</t>
    </rPh>
    <rPh sb="12" eb="14">
      <t>シンコウ</t>
    </rPh>
    <rPh sb="14" eb="16">
      <t>コウシャ</t>
    </rPh>
    <phoneticPr fontId="5"/>
  </si>
  <si>
    <t>株式会社淡路島テレビジョン</t>
    <rPh sb="0" eb="4">
      <t>カブシキガイシャ</t>
    </rPh>
    <rPh sb="4" eb="7">
      <t>アワジシマ</t>
    </rPh>
    <phoneticPr fontId="5"/>
  </si>
  <si>
    <t>株式会社淡路開発事業団</t>
    <rPh sb="0" eb="4">
      <t>カブシキガイシャ</t>
    </rPh>
    <rPh sb="4" eb="6">
      <t>アワジ</t>
    </rPh>
    <rPh sb="6" eb="8">
      <t>カイハツ</t>
    </rPh>
    <rPh sb="8" eb="11">
      <t>ジギョウダン</t>
    </rPh>
    <phoneticPr fontId="5"/>
  </si>
  <si>
    <t>淡路島土地開発公社</t>
    <rPh sb="0" eb="3">
      <t>アワジシマ</t>
    </rPh>
    <rPh sb="3" eb="5">
      <t>トチ</t>
    </rPh>
    <rPh sb="5" eb="7">
      <t>カイハツ</t>
    </rPh>
    <rPh sb="7" eb="9">
      <t>コウシャ</t>
    </rPh>
    <phoneticPr fontId="5"/>
  </si>
  <si>
    <t>財団法人五色ふるさと振興公社</t>
    <rPh sb="0" eb="2">
      <t>ザイダン</t>
    </rPh>
    <rPh sb="2" eb="4">
      <t>ホウジン</t>
    </rPh>
    <rPh sb="4" eb="6">
      <t>ゴシキ</t>
    </rPh>
    <rPh sb="10" eb="12">
      <t>シンコウ</t>
    </rPh>
    <rPh sb="12" eb="14">
      <t>コウシャ</t>
    </rPh>
    <phoneticPr fontId="5"/>
  </si>
  <si>
    <t>株式会社クリーンエネルギー五色</t>
    <rPh sb="0" eb="2">
      <t>カブシキ</t>
    </rPh>
    <rPh sb="2" eb="4">
      <t>カイシャ</t>
    </rPh>
    <rPh sb="13" eb="15">
      <t>ゴシキ</t>
    </rPh>
    <phoneticPr fontId="5"/>
  </si>
  <si>
    <t>洲本たちばな福祉会</t>
    <rPh sb="0" eb="2">
      <t>スモト</t>
    </rPh>
    <rPh sb="6" eb="8">
      <t>フクシ</t>
    </rPh>
    <rPh sb="8" eb="9">
      <t>カイ</t>
    </rPh>
    <phoneticPr fontId="5"/>
  </si>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</sst>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127051</c:v>
                </c:pt>
                <c:pt idx="1">
                  <c:v>48796</c:v>
                </c:pt>
                <c:pt idx="2">
                  <c:v>41219</c:v>
                </c:pt>
                <c:pt idx="3">
                  <c:v>78525</c:v>
                </c:pt>
                <c:pt idx="4">
                  <c:v>57908</c:v>
                </c:pt>
              </c:numCache>
            </c:numRef>
          </c:val>
          <c:smooth val="0"/>
        </c:ser>
        <c:dLbls>
          <c:showLegendKey val="0"/>
          <c:showVal val="0"/>
          <c:showCatName val="0"/>
          <c:showSerName val="0"/>
          <c:showPercent val="0"/>
          <c:showBubbleSize val="0"/>
        </c:dLbls>
        <c:marker val="1"/>
        <c:smooth val="0"/>
        <c:axId val="97594368"/>
        <c:axId val="97600640"/>
      </c:lineChart>
      <c:catAx>
        <c:axId val="975943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600640"/>
        <c:crosses val="autoZero"/>
        <c:auto val="1"/>
        <c:lblAlgn val="ctr"/>
        <c:lblOffset val="100"/>
        <c:tickLblSkip val="1"/>
        <c:tickMarkSkip val="1"/>
        <c:noMultiLvlLbl val="0"/>
      </c:catAx>
      <c:valAx>
        <c:axId val="9760064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594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8.09</c:v>
                </c:pt>
                <c:pt idx="1">
                  <c:v>6.74</c:v>
                </c:pt>
                <c:pt idx="2">
                  <c:v>5.86</c:v>
                </c:pt>
                <c:pt idx="3">
                  <c:v>6.16</c:v>
                </c:pt>
                <c:pt idx="4">
                  <c:v>4.55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13.11</c:v>
                </c:pt>
                <c:pt idx="1">
                  <c:v>17.489999999999998</c:v>
                </c:pt>
                <c:pt idx="2">
                  <c:v>20.89</c:v>
                </c:pt>
                <c:pt idx="3">
                  <c:v>24.1</c:v>
                </c:pt>
                <c:pt idx="4">
                  <c:v>27.64</c:v>
                </c:pt>
              </c:numCache>
            </c:numRef>
          </c:val>
        </c:ser>
        <c:dLbls>
          <c:showLegendKey val="0"/>
          <c:showVal val="0"/>
          <c:showCatName val="0"/>
          <c:showSerName val="0"/>
          <c:showPercent val="0"/>
          <c:showBubbleSize val="0"/>
        </c:dLbls>
        <c:gapWidth val="250"/>
        <c:overlap val="100"/>
        <c:axId val="97663616"/>
        <c:axId val="976698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6.95</c:v>
                </c:pt>
                <c:pt idx="1">
                  <c:v>6.15</c:v>
                </c:pt>
                <c:pt idx="2">
                  <c:v>2.58</c:v>
                </c:pt>
                <c:pt idx="3">
                  <c:v>3.28</c:v>
                </c:pt>
                <c:pt idx="4">
                  <c:v>1.87</c:v>
                </c:pt>
              </c:numCache>
            </c:numRef>
          </c:val>
          <c:smooth val="0"/>
        </c:ser>
        <c:dLbls>
          <c:showLegendKey val="0"/>
          <c:showVal val="0"/>
          <c:showCatName val="0"/>
          <c:showSerName val="0"/>
          <c:showPercent val="0"/>
          <c:showBubbleSize val="0"/>
        </c:dLbls>
        <c:marker val="1"/>
        <c:smooth val="0"/>
        <c:axId val="97663616"/>
        <c:axId val="97669888"/>
      </c:lineChart>
      <c:catAx>
        <c:axId val="97663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7669888"/>
        <c:crosses val="autoZero"/>
        <c:auto val="1"/>
        <c:lblAlgn val="ctr"/>
        <c:lblOffset val="100"/>
        <c:tickLblSkip val="1"/>
        <c:tickMarkSkip val="1"/>
        <c:noMultiLvlLbl val="0"/>
      </c:catAx>
      <c:valAx>
        <c:axId val="976698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663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CATV事業特別会計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0.06</c:v>
                </c:pt>
                <c:pt idx="2">
                  <c:v>#N/A</c:v>
                </c:pt>
                <c:pt idx="3">
                  <c:v>0.06</c:v>
                </c:pt>
                <c:pt idx="4">
                  <c:v>#N/A</c:v>
                </c:pt>
                <c:pt idx="5">
                  <c:v>7.0000000000000007E-2</c:v>
                </c:pt>
                <c:pt idx="6">
                  <c:v>#N/A</c:v>
                </c:pt>
                <c:pt idx="7">
                  <c:v>7.0000000000000007E-2</c:v>
                </c:pt>
                <c:pt idx="8">
                  <c:v>#N/A</c:v>
                </c:pt>
                <c:pt idx="9">
                  <c:v>0.09</c:v>
                </c:pt>
              </c:numCache>
            </c:numRef>
          </c:val>
        </c:ser>
        <c:ser>
          <c:idx val="6"/>
          <c:order val="6"/>
          <c:tx>
            <c:strRef>
              <c:f>データシート!$A$33</c:f>
              <c:strCache>
                <c:ptCount val="1"/>
                <c:pt idx="0">
                  <c:v>土地取得造成特別会計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0.96</c:v>
                </c:pt>
                <c:pt idx="2">
                  <c:v>#N/A</c:v>
                </c:pt>
                <c:pt idx="3">
                  <c:v>1.32</c:v>
                </c:pt>
                <c:pt idx="4">
                  <c:v>#N/A</c:v>
                </c:pt>
                <c:pt idx="5">
                  <c:v>1.51</c:v>
                </c:pt>
                <c:pt idx="6">
                  <c:v>#N/A</c:v>
                </c:pt>
                <c:pt idx="7">
                  <c:v>1.72</c:v>
                </c:pt>
                <c:pt idx="8">
                  <c:v>#N/A</c:v>
                </c:pt>
                <c:pt idx="9">
                  <c:v>2.1800000000000002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8.09</c:v>
                </c:pt>
                <c:pt idx="2">
                  <c:v>#N/A</c:v>
                </c:pt>
                <c:pt idx="3">
                  <c:v>6.74</c:v>
                </c:pt>
                <c:pt idx="4">
                  <c:v>#N/A</c:v>
                </c:pt>
                <c:pt idx="5">
                  <c:v>5.85</c:v>
                </c:pt>
                <c:pt idx="6">
                  <c:v>#N/A</c:v>
                </c:pt>
                <c:pt idx="7">
                  <c:v>6.16</c:v>
                </c:pt>
                <c:pt idx="8">
                  <c:v>#N/A</c:v>
                </c:pt>
                <c:pt idx="9">
                  <c:v>4.55</c:v>
                </c:pt>
              </c:numCache>
            </c:numRef>
          </c:val>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0.13</c:v>
                </c:pt>
                <c:pt idx="1">
                  <c:v>#N/A</c:v>
                </c:pt>
                <c:pt idx="2">
                  <c:v>0.44</c:v>
                </c:pt>
                <c:pt idx="3">
                  <c:v>#N/A</c:v>
                </c:pt>
                <c:pt idx="4">
                  <c:v>0.44</c:v>
                </c:pt>
                <c:pt idx="5">
                  <c:v>#N/A</c:v>
                </c:pt>
                <c:pt idx="6">
                  <c:v>0.13</c:v>
                </c:pt>
                <c:pt idx="7">
                  <c:v>#N/A</c:v>
                </c:pt>
                <c:pt idx="8">
                  <c:v>0.27</c:v>
                </c:pt>
                <c:pt idx="9">
                  <c:v>#N/A</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1.61</c:v>
                </c:pt>
                <c:pt idx="1">
                  <c:v>#N/A</c:v>
                </c:pt>
                <c:pt idx="2">
                  <c:v>1.57</c:v>
                </c:pt>
                <c:pt idx="3">
                  <c:v>#N/A</c:v>
                </c:pt>
                <c:pt idx="4">
                  <c:v>0.02</c:v>
                </c:pt>
                <c:pt idx="5">
                  <c:v>#N/A</c:v>
                </c:pt>
                <c:pt idx="6">
                  <c:v>0.63</c:v>
                </c:pt>
                <c:pt idx="7">
                  <c:v>#N/A</c:v>
                </c:pt>
                <c:pt idx="8">
                  <c:v>0.75</c:v>
                </c:pt>
                <c:pt idx="9">
                  <c:v>#N/A</c:v>
                </c:pt>
              </c:numCache>
            </c:numRef>
          </c:val>
        </c:ser>
        <c:dLbls>
          <c:showLegendKey val="0"/>
          <c:showVal val="0"/>
          <c:showCatName val="0"/>
          <c:showSerName val="0"/>
          <c:showPercent val="0"/>
          <c:showBubbleSize val="0"/>
        </c:dLbls>
        <c:gapWidth val="150"/>
        <c:overlap val="100"/>
        <c:axId val="113578752"/>
        <c:axId val="113580288"/>
      </c:barChart>
      <c:catAx>
        <c:axId val="113578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580288"/>
        <c:crosses val="autoZero"/>
        <c:auto val="1"/>
        <c:lblAlgn val="ctr"/>
        <c:lblOffset val="100"/>
        <c:tickLblSkip val="1"/>
        <c:tickMarkSkip val="1"/>
        <c:noMultiLvlLbl val="0"/>
      </c:catAx>
      <c:valAx>
        <c:axId val="113580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5787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3507</c:v>
                </c:pt>
                <c:pt idx="5">
                  <c:v>3489</c:v>
                </c:pt>
                <c:pt idx="8">
                  <c:v>3578</c:v>
                </c:pt>
                <c:pt idx="11">
                  <c:v>3536</c:v>
                </c:pt>
                <c:pt idx="14">
                  <c:v>3647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38</c:v>
                </c:pt>
                <c:pt idx="3">
                  <c:v>39</c:v>
                </c:pt>
                <c:pt idx="6">
                  <c:v>38</c:v>
                </c:pt>
                <c:pt idx="9">
                  <c:v>38</c:v>
                </c:pt>
                <c:pt idx="12">
                  <c:v>34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195</c:v>
                </c:pt>
                <c:pt idx="3">
                  <c:v>91</c:v>
                </c:pt>
                <c:pt idx="6">
                  <c:v>107</c:v>
                </c:pt>
                <c:pt idx="9">
                  <c:v>72</c:v>
                </c:pt>
                <c:pt idx="12">
                  <c:v>120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576</c:v>
                </c:pt>
                <c:pt idx="3">
                  <c:v>650</c:v>
                </c:pt>
                <c:pt idx="6">
                  <c:v>594</c:v>
                </c:pt>
                <c:pt idx="9">
                  <c:v>643</c:v>
                </c:pt>
                <c:pt idx="12">
                  <c:v>624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17</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4310</c:v>
                </c:pt>
                <c:pt idx="3">
                  <c:v>4335</c:v>
                </c:pt>
                <c:pt idx="6">
                  <c:v>4132</c:v>
                </c:pt>
                <c:pt idx="9">
                  <c:v>4149</c:v>
                </c:pt>
                <c:pt idx="12">
                  <c:v>4205</c:v>
                </c:pt>
              </c:numCache>
            </c:numRef>
          </c:val>
        </c:ser>
        <c:dLbls>
          <c:showLegendKey val="0"/>
          <c:showVal val="0"/>
          <c:showCatName val="0"/>
          <c:showSerName val="0"/>
          <c:showPercent val="0"/>
          <c:showBubbleSize val="0"/>
        </c:dLbls>
        <c:gapWidth val="100"/>
        <c:overlap val="100"/>
        <c:axId val="112485504"/>
        <c:axId val="112487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1630</c:v>
                </c:pt>
                <c:pt idx="2">
                  <c:v>#N/A</c:v>
                </c:pt>
                <c:pt idx="3">
                  <c:v>#N/A</c:v>
                </c:pt>
                <c:pt idx="4">
                  <c:v>1626</c:v>
                </c:pt>
                <c:pt idx="5">
                  <c:v>#N/A</c:v>
                </c:pt>
                <c:pt idx="6">
                  <c:v>#N/A</c:v>
                </c:pt>
                <c:pt idx="7">
                  <c:v>1293</c:v>
                </c:pt>
                <c:pt idx="8">
                  <c:v>#N/A</c:v>
                </c:pt>
                <c:pt idx="9">
                  <c:v>#N/A</c:v>
                </c:pt>
                <c:pt idx="10">
                  <c:v>1366</c:v>
                </c:pt>
                <c:pt idx="11">
                  <c:v>#N/A</c:v>
                </c:pt>
                <c:pt idx="12">
                  <c:v>#N/A</c:v>
                </c:pt>
                <c:pt idx="13">
                  <c:v>1337</c:v>
                </c:pt>
                <c:pt idx="14">
                  <c:v>#N/A</c:v>
                </c:pt>
              </c:numCache>
            </c:numRef>
          </c:val>
          <c:smooth val="0"/>
        </c:ser>
        <c:dLbls>
          <c:showLegendKey val="0"/>
          <c:showVal val="0"/>
          <c:showCatName val="0"/>
          <c:showSerName val="0"/>
          <c:showPercent val="0"/>
          <c:showBubbleSize val="0"/>
        </c:dLbls>
        <c:marker val="1"/>
        <c:smooth val="0"/>
        <c:axId val="112485504"/>
        <c:axId val="112487424"/>
      </c:lineChart>
      <c:catAx>
        <c:axId val="112485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487424"/>
        <c:crosses val="autoZero"/>
        <c:auto val="1"/>
        <c:lblAlgn val="ctr"/>
        <c:lblOffset val="100"/>
        <c:tickLblSkip val="1"/>
        <c:tickMarkSkip val="1"/>
        <c:noMultiLvlLbl val="0"/>
      </c:catAx>
      <c:valAx>
        <c:axId val="112487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485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30639</c:v>
                </c:pt>
                <c:pt idx="5">
                  <c:v>30572</c:v>
                </c:pt>
                <c:pt idx="8">
                  <c:v>30238</c:v>
                </c:pt>
                <c:pt idx="11">
                  <c:v>30373</c:v>
                </c:pt>
                <c:pt idx="14">
                  <c:v>29128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8603</c:v>
                </c:pt>
                <c:pt idx="5">
                  <c:v>9426</c:v>
                </c:pt>
                <c:pt idx="8">
                  <c:v>9537</c:v>
                </c:pt>
                <c:pt idx="11">
                  <c:v>8844</c:v>
                </c:pt>
                <c:pt idx="14">
                  <c:v>7740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3259</c:v>
                </c:pt>
                <c:pt idx="5">
                  <c:v>3299</c:v>
                </c:pt>
                <c:pt idx="8">
                  <c:v>3726</c:v>
                </c:pt>
                <c:pt idx="11">
                  <c:v>4193</c:v>
                </c:pt>
                <c:pt idx="14">
                  <c:v>4683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154</c:v>
                </c:pt>
                <c:pt idx="3">
                  <c:v>131</c:v>
                </c:pt>
                <c:pt idx="6">
                  <c:v>109</c:v>
                </c:pt>
                <c:pt idx="9">
                  <c:v>86</c:v>
                </c:pt>
                <c:pt idx="12">
                  <c:v>64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3937</c:v>
                </c:pt>
                <c:pt idx="3">
                  <c:v>3734</c:v>
                </c:pt>
                <c:pt idx="6">
                  <c:v>3561</c:v>
                </c:pt>
                <c:pt idx="9">
                  <c:v>3401</c:v>
                </c:pt>
                <c:pt idx="12">
                  <c:v>3205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1034</c:v>
                </c:pt>
                <c:pt idx="3">
                  <c:v>1018</c:v>
                </c:pt>
                <c:pt idx="6">
                  <c:v>1042</c:v>
                </c:pt>
                <c:pt idx="9">
                  <c:v>1061</c:v>
                </c:pt>
                <c:pt idx="12">
                  <c:v>1602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12082</c:v>
                </c:pt>
                <c:pt idx="3">
                  <c:v>12293</c:v>
                </c:pt>
                <c:pt idx="6">
                  <c:v>12463</c:v>
                </c:pt>
                <c:pt idx="9">
                  <c:v>12591</c:v>
                </c:pt>
                <c:pt idx="12">
                  <c:v>12474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502</c:v>
                </c:pt>
                <c:pt idx="3">
                  <c:v>357</c:v>
                </c:pt>
                <c:pt idx="6">
                  <c:v>147</c:v>
                </c:pt>
                <c:pt idx="9">
                  <c:v>124</c:v>
                </c:pt>
                <c:pt idx="12">
                  <c:v>111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41670</c:v>
                </c:pt>
                <c:pt idx="3">
                  <c:v>40268</c:v>
                </c:pt>
                <c:pt idx="6">
                  <c:v>38931</c:v>
                </c:pt>
                <c:pt idx="9">
                  <c:v>38247</c:v>
                </c:pt>
                <c:pt idx="12">
                  <c:v>36701</c:v>
                </c:pt>
              </c:numCache>
            </c:numRef>
          </c:val>
        </c:ser>
        <c:dLbls>
          <c:showLegendKey val="0"/>
          <c:showVal val="0"/>
          <c:showCatName val="0"/>
          <c:showSerName val="0"/>
          <c:showPercent val="0"/>
          <c:showBubbleSize val="0"/>
        </c:dLbls>
        <c:gapWidth val="100"/>
        <c:overlap val="100"/>
        <c:axId val="114277760"/>
        <c:axId val="1142840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16879</c:v>
                </c:pt>
                <c:pt idx="2">
                  <c:v>#N/A</c:v>
                </c:pt>
                <c:pt idx="3">
                  <c:v>#N/A</c:v>
                </c:pt>
                <c:pt idx="4">
                  <c:v>14504</c:v>
                </c:pt>
                <c:pt idx="5">
                  <c:v>#N/A</c:v>
                </c:pt>
                <c:pt idx="6">
                  <c:v>#N/A</c:v>
                </c:pt>
                <c:pt idx="7">
                  <c:v>12752</c:v>
                </c:pt>
                <c:pt idx="8">
                  <c:v>#N/A</c:v>
                </c:pt>
                <c:pt idx="9">
                  <c:v>#N/A</c:v>
                </c:pt>
                <c:pt idx="10">
                  <c:v>12100</c:v>
                </c:pt>
                <c:pt idx="11">
                  <c:v>#N/A</c:v>
                </c:pt>
                <c:pt idx="12">
                  <c:v>#N/A</c:v>
                </c:pt>
                <c:pt idx="13">
                  <c:v>12606</c:v>
                </c:pt>
                <c:pt idx="14">
                  <c:v>#N/A</c:v>
                </c:pt>
              </c:numCache>
            </c:numRef>
          </c:val>
          <c:smooth val="0"/>
        </c:ser>
        <c:dLbls>
          <c:showLegendKey val="0"/>
          <c:showVal val="0"/>
          <c:showCatName val="0"/>
          <c:showSerName val="0"/>
          <c:showPercent val="0"/>
          <c:showBubbleSize val="0"/>
        </c:dLbls>
        <c:marker val="1"/>
        <c:smooth val="0"/>
        <c:axId val="114277760"/>
        <c:axId val="114284032"/>
      </c:lineChart>
      <c:catAx>
        <c:axId val="114277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284032"/>
        <c:crosses val="autoZero"/>
        <c:auto val="1"/>
        <c:lblAlgn val="ctr"/>
        <c:lblOffset val="100"/>
        <c:tickLblSkip val="1"/>
        <c:tickMarkSkip val="1"/>
        <c:noMultiLvlLbl val="0"/>
      </c:catAx>
      <c:valAx>
        <c:axId val="1142840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277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兵庫県洲本市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46,524
46,298
182.38
23,813,420
23,116,028
615,623
13,519,966
36,701,021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121.1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平成２４年度以降０．４６を推移し、</a:t>
          </a:r>
          <a:r>
            <a:rPr kumimoji="1" lang="ja-JP" altLang="ja-JP" sz="1300">
              <a:solidFill>
                <a:schemeClr val="dk1"/>
              </a:solidFill>
              <a:effectLst/>
              <a:latin typeface="+mn-lt"/>
              <a:ea typeface="+mn-ea"/>
              <a:cs typeface="+mn-cs"/>
            </a:rPr>
            <a:t>類似団体平均より</a:t>
          </a:r>
          <a:r>
            <a:rPr kumimoji="1" lang="ja-JP" altLang="en-US" sz="1300">
              <a:solidFill>
                <a:schemeClr val="dk1"/>
              </a:solidFill>
              <a:effectLst/>
              <a:latin typeface="+mn-lt"/>
              <a:ea typeface="+mn-ea"/>
              <a:cs typeface="+mn-cs"/>
            </a:rPr>
            <a:t>も</a:t>
          </a:r>
          <a:r>
            <a:rPr kumimoji="1" lang="ja-JP" altLang="ja-JP" sz="1300">
              <a:solidFill>
                <a:schemeClr val="dk1"/>
              </a:solidFill>
              <a:effectLst/>
              <a:latin typeface="+mn-lt"/>
              <a:ea typeface="+mn-ea"/>
              <a:cs typeface="+mn-cs"/>
            </a:rPr>
            <a:t>良い</a:t>
          </a:r>
          <a:r>
            <a:rPr kumimoji="1" lang="ja-JP" altLang="en-US" sz="1300">
              <a:solidFill>
                <a:schemeClr val="dk1"/>
              </a:solidFill>
              <a:effectLst/>
              <a:latin typeface="+mn-lt"/>
              <a:ea typeface="+mn-ea"/>
              <a:cs typeface="+mn-cs"/>
            </a:rPr>
            <a:t>指数</a:t>
          </a:r>
          <a:r>
            <a:rPr kumimoji="1" lang="ja-JP" altLang="ja-JP" sz="1300">
              <a:solidFill>
                <a:schemeClr val="dk1"/>
              </a:solidFill>
              <a:effectLst/>
              <a:latin typeface="+mn-lt"/>
              <a:ea typeface="+mn-ea"/>
              <a:cs typeface="+mn-cs"/>
            </a:rPr>
            <a:t>となっている</a:t>
          </a:r>
          <a:r>
            <a:rPr kumimoji="1" lang="ja-JP" altLang="en-US" sz="1300">
              <a:solidFill>
                <a:schemeClr val="dk1"/>
              </a:solidFill>
              <a:effectLst/>
              <a:latin typeface="+mn-lt"/>
              <a:ea typeface="+mn-ea"/>
              <a:cs typeface="+mn-cs"/>
            </a:rPr>
            <a:t>ものの、</a:t>
          </a:r>
          <a:r>
            <a:rPr kumimoji="1" lang="ja-JP" altLang="ja-JP" sz="1300">
              <a:solidFill>
                <a:schemeClr val="dk1"/>
              </a:solidFill>
              <a:effectLst/>
              <a:latin typeface="+mn-lt"/>
              <a:ea typeface="+mn-ea"/>
              <a:cs typeface="+mn-cs"/>
            </a:rPr>
            <a:t>人口減少に伴う市税の減、合併算定替の終了に伴う地方交付税の減</a:t>
          </a:r>
          <a:r>
            <a:rPr kumimoji="1" lang="ja-JP" altLang="en-US" sz="1300">
              <a:solidFill>
                <a:schemeClr val="dk1"/>
              </a:solidFill>
              <a:effectLst/>
              <a:latin typeface="+mn-lt"/>
              <a:ea typeface="+mn-ea"/>
              <a:cs typeface="+mn-cs"/>
            </a:rPr>
            <a:t>などにより、</a:t>
          </a:r>
          <a:r>
            <a:rPr kumimoji="1" lang="ja-JP" altLang="ja-JP" sz="1300">
              <a:solidFill>
                <a:schemeClr val="dk1"/>
              </a:solidFill>
              <a:effectLst/>
              <a:latin typeface="+mn-lt"/>
              <a:ea typeface="+mn-ea"/>
              <a:cs typeface="+mn-cs"/>
            </a:rPr>
            <a:t>財政事情は厳しさを増している。そこで、中長期的な収支の改善を図るため、</a:t>
          </a:r>
          <a:r>
            <a:rPr kumimoji="1" lang="ja-JP" altLang="en-US" sz="1300">
              <a:solidFill>
                <a:schemeClr val="dk1"/>
              </a:solidFill>
              <a:effectLst/>
              <a:latin typeface="+mn-lt"/>
              <a:ea typeface="+mn-ea"/>
              <a:cs typeface="+mn-cs"/>
            </a:rPr>
            <a:t>洲本市行政改革実施方策に基づき、</a:t>
          </a:r>
          <a:r>
            <a:rPr kumimoji="1" lang="ja-JP" altLang="ja-JP" sz="1300">
              <a:solidFill>
                <a:schemeClr val="dk1"/>
              </a:solidFill>
              <a:effectLst/>
              <a:latin typeface="+mn-lt"/>
              <a:ea typeface="+mn-ea"/>
              <a:cs typeface="+mn-cs"/>
            </a:rPr>
            <a:t>事務事業</a:t>
          </a:r>
          <a:r>
            <a:rPr kumimoji="1" lang="ja-JP" altLang="en-US" sz="1300">
              <a:solidFill>
                <a:schemeClr val="dk1"/>
              </a:solidFill>
              <a:effectLst/>
              <a:latin typeface="+mn-lt"/>
              <a:ea typeface="+mn-ea"/>
              <a:cs typeface="+mn-cs"/>
            </a:rPr>
            <a:t>を</a:t>
          </a:r>
          <a:r>
            <a:rPr kumimoji="1" lang="ja-JP" altLang="ja-JP" sz="1300">
              <a:solidFill>
                <a:schemeClr val="dk1"/>
              </a:solidFill>
              <a:effectLst/>
              <a:latin typeface="+mn-lt"/>
              <a:ea typeface="+mn-ea"/>
              <a:cs typeface="+mn-cs"/>
            </a:rPr>
            <a:t>見直し、行財政の健全化を推進し、経費削減を行うとともに、企業誘致や定住促進を積極的に行い、また税収等の収納率の向上や</a:t>
          </a:r>
          <a:r>
            <a:rPr kumimoji="1" lang="ja-JP" altLang="en-US" sz="1300">
              <a:solidFill>
                <a:schemeClr val="dk1"/>
              </a:solidFill>
              <a:effectLst/>
              <a:latin typeface="+mn-lt"/>
              <a:ea typeface="+mn-ea"/>
              <a:cs typeface="+mn-cs"/>
            </a:rPr>
            <a:t>使用料・手数料の見直し、</a:t>
          </a:r>
          <a:r>
            <a:rPr kumimoji="1" lang="ja-JP" altLang="ja-JP" sz="1300">
              <a:solidFill>
                <a:schemeClr val="dk1"/>
              </a:solidFill>
              <a:effectLst/>
              <a:latin typeface="+mn-lt"/>
              <a:ea typeface="+mn-ea"/>
              <a:cs typeface="+mn-cs"/>
            </a:rPr>
            <a:t>新たな自主財源の確保に取り組み、財政基盤の強化に努める。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65617</xdr:rowOff>
    </xdr:to>
    <xdr:cxnSp macro="">
      <xdr:nvCxnSpPr>
        <xdr:cNvPr id="67" name="直線コネクタ 66"/>
        <xdr:cNvCxnSpPr/>
      </xdr:nvCxnSpPr>
      <xdr:spPr>
        <a:xfrm>
          <a:off x="4114800" y="72665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65617</xdr:rowOff>
    </xdr:to>
    <xdr:cxnSp macro="">
      <xdr:nvCxnSpPr>
        <xdr:cNvPr id="70" name="直線コネクタ 69"/>
        <xdr:cNvCxnSpPr/>
      </xdr:nvCxnSpPr>
      <xdr:spPr>
        <a:xfrm>
          <a:off x="3225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45508</xdr:rowOff>
    </xdr:from>
    <xdr:to>
      <xdr:col>4</xdr:col>
      <xdr:colOff>482600</xdr:colOff>
      <xdr:row>42</xdr:row>
      <xdr:rowOff>65617</xdr:rowOff>
    </xdr:to>
    <xdr:cxnSp macro="">
      <xdr:nvCxnSpPr>
        <xdr:cNvPr id="73" name="直線コネクタ 72"/>
        <xdr:cNvCxnSpPr/>
      </xdr:nvCxnSpPr>
      <xdr:spPr>
        <a:xfrm>
          <a:off x="2336800" y="72464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5292</xdr:rowOff>
    </xdr:from>
    <xdr:to>
      <xdr:col>3</xdr:col>
      <xdr:colOff>279400</xdr:colOff>
      <xdr:row>42</xdr:row>
      <xdr:rowOff>45508</xdr:rowOff>
    </xdr:to>
    <xdr:cxnSp macro="">
      <xdr:nvCxnSpPr>
        <xdr:cNvPr id="76" name="直線コネクタ 75"/>
        <xdr:cNvCxnSpPr/>
      </xdr:nvCxnSpPr>
      <xdr:spPr>
        <a:xfrm>
          <a:off x="1447800" y="72061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56092</xdr:rowOff>
    </xdr:from>
    <xdr:to>
      <xdr:col>2</xdr:col>
      <xdr:colOff>127000</xdr:colOff>
      <xdr:row>40</xdr:row>
      <xdr:rowOff>157692</xdr:rowOff>
    </xdr:to>
    <xdr:sp macro="" textlink="">
      <xdr:nvSpPr>
        <xdr:cNvPr id="79" name="フローチャート : 判断 78"/>
        <xdr:cNvSpPr/>
      </xdr:nvSpPr>
      <xdr:spPr>
        <a:xfrm>
          <a:off x="1397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167869</xdr:rowOff>
    </xdr:from>
    <xdr:ext cx="762000" cy="259045"/>
    <xdr:sp macro="" textlink="">
      <xdr:nvSpPr>
        <xdr:cNvPr id="80" name="テキスト ボックス 79"/>
        <xdr:cNvSpPr txBox="1"/>
      </xdr:nvSpPr>
      <xdr:spPr>
        <a:xfrm>
          <a:off x="1066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14817</xdr:rowOff>
    </xdr:from>
    <xdr:to>
      <xdr:col>7</xdr:col>
      <xdr:colOff>203200</xdr:colOff>
      <xdr:row>42</xdr:row>
      <xdr:rowOff>116417</xdr:rowOff>
    </xdr:to>
    <xdr:sp macro="" textlink="">
      <xdr:nvSpPr>
        <xdr:cNvPr id="86" name="円/楕円 85"/>
        <xdr:cNvSpPr/>
      </xdr:nvSpPr>
      <xdr:spPr>
        <a:xfrm>
          <a:off x="4902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31344</xdr:rowOff>
    </xdr:from>
    <xdr:ext cx="762000" cy="259045"/>
    <xdr:sp macro="" textlink="">
      <xdr:nvSpPr>
        <xdr:cNvPr id="87" name="財政力該当値テキスト"/>
        <xdr:cNvSpPr txBox="1"/>
      </xdr:nvSpPr>
      <xdr:spPr>
        <a:xfrm>
          <a:off x="50419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8" name="円/楕円 87"/>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89" name="テキスト ボックス 88"/>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0" name="円/楕円 89"/>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1" name="テキスト ボックス 90"/>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166158</xdr:rowOff>
    </xdr:from>
    <xdr:to>
      <xdr:col>3</xdr:col>
      <xdr:colOff>330200</xdr:colOff>
      <xdr:row>42</xdr:row>
      <xdr:rowOff>96308</xdr:rowOff>
    </xdr:to>
    <xdr:sp macro="" textlink="">
      <xdr:nvSpPr>
        <xdr:cNvPr id="92" name="円/楕円 91"/>
        <xdr:cNvSpPr/>
      </xdr:nvSpPr>
      <xdr:spPr>
        <a:xfrm>
          <a:off x="2286000" y="719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106485</xdr:rowOff>
    </xdr:from>
    <xdr:ext cx="762000" cy="259045"/>
    <xdr:sp macro="" textlink="">
      <xdr:nvSpPr>
        <xdr:cNvPr id="93" name="テキスト ボックス 92"/>
        <xdr:cNvSpPr txBox="1"/>
      </xdr:nvSpPr>
      <xdr:spPr>
        <a:xfrm>
          <a:off x="1955800" y="696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125942</xdr:rowOff>
    </xdr:from>
    <xdr:to>
      <xdr:col>2</xdr:col>
      <xdr:colOff>127000</xdr:colOff>
      <xdr:row>42</xdr:row>
      <xdr:rowOff>56092</xdr:rowOff>
    </xdr:to>
    <xdr:sp macro="" textlink="">
      <xdr:nvSpPr>
        <xdr:cNvPr id="94" name="円/楕円 93"/>
        <xdr:cNvSpPr/>
      </xdr:nvSpPr>
      <xdr:spPr>
        <a:xfrm>
          <a:off x="13970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40869</xdr:rowOff>
    </xdr:from>
    <xdr:ext cx="762000" cy="259045"/>
    <xdr:sp macro="" textlink="">
      <xdr:nvSpPr>
        <xdr:cNvPr id="95" name="テキスト ボックス 94"/>
        <xdr:cNvSpPr txBox="1"/>
      </xdr:nvSpPr>
      <xdr:spPr>
        <a:xfrm>
          <a:off x="1066800" y="72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en-US" sz="1300">
              <a:solidFill>
                <a:schemeClr val="tx1"/>
              </a:solidFill>
              <a:latin typeface="ＭＳ Ｐゴシック"/>
            </a:rPr>
            <a:t>人件費及び</a:t>
          </a:r>
          <a:r>
            <a:rPr lang="ja-JP" altLang="en-US" sz="1300" b="0" i="0" baseline="0">
              <a:solidFill>
                <a:schemeClr val="tx1"/>
              </a:solidFill>
              <a:effectLst/>
              <a:latin typeface="+mn-ea"/>
              <a:ea typeface="+mn-ea"/>
              <a:cs typeface="+mn-cs"/>
            </a:rPr>
            <a:t>公債費の増加により</a:t>
          </a:r>
          <a:r>
            <a:rPr lang="ja-JP" altLang="ja-JP" sz="1300" b="0" i="0" baseline="0">
              <a:solidFill>
                <a:schemeClr val="tx1"/>
              </a:solidFill>
              <a:effectLst/>
              <a:latin typeface="+mn-ea"/>
              <a:ea typeface="+mn-ea"/>
              <a:cs typeface="+mn-cs"/>
            </a:rPr>
            <a:t>類似団体平均を</a:t>
          </a:r>
          <a:r>
            <a:rPr lang="ja-JP" altLang="en-US" sz="1300" b="0" i="0" baseline="0">
              <a:solidFill>
                <a:schemeClr val="tx1"/>
              </a:solidFill>
              <a:effectLst/>
              <a:latin typeface="+mn-ea"/>
              <a:ea typeface="+mn-ea"/>
              <a:cs typeface="+mn-cs"/>
            </a:rPr>
            <a:t>上</a:t>
          </a:r>
          <a:r>
            <a:rPr lang="ja-JP" altLang="ja-JP" sz="1300" b="0" i="0" baseline="0">
              <a:solidFill>
                <a:schemeClr val="tx1"/>
              </a:solidFill>
              <a:effectLst/>
              <a:latin typeface="+mn-ea"/>
              <a:ea typeface="+mn-ea"/>
              <a:cs typeface="+mn-cs"/>
            </a:rPr>
            <a:t>回っている</a:t>
          </a:r>
          <a:r>
            <a:rPr lang="ja-JP" altLang="en-US" sz="1300" b="0" i="0" baseline="0">
              <a:solidFill>
                <a:schemeClr val="tx1"/>
              </a:solidFill>
              <a:effectLst/>
              <a:latin typeface="+mn-ea"/>
              <a:ea typeface="+mn-ea"/>
              <a:cs typeface="+mn-cs"/>
            </a:rPr>
            <a:t>。人件費については、国家公務員給与削減支給措置に準じた給与の減額措置終了及び勤勉手当の引上げによる増、公債費については、平成２２年度発行のＣＡＴＶデジタル化事業（合併特例債）の償還開始による償還元金の増が主な要因である。今後は、洲本市行政改革実施方策に基づき、義務的経費の削減に努めるとともに、税収等の収納率の向上や新たな自主財源の確保に取り組み、経常収支比率の改善を図る。</a:t>
          </a:r>
          <a:endParaRPr lang="ja-JP" altLang="ja-JP" sz="1300">
            <a:solidFill>
              <a:schemeClr val="tx1"/>
            </a:solidFill>
            <a:effectLst/>
            <a:latin typeface="+mn-ea"/>
            <a:ea typeface="+mn-ea"/>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66766</xdr:rowOff>
    </xdr:from>
    <xdr:to>
      <xdr:col>7</xdr:col>
      <xdr:colOff>152400</xdr:colOff>
      <xdr:row>60</xdr:row>
      <xdr:rowOff>101237</xdr:rowOff>
    </xdr:to>
    <xdr:cxnSp macro="">
      <xdr:nvCxnSpPr>
        <xdr:cNvPr id="132" name="直線コネクタ 131"/>
        <xdr:cNvCxnSpPr/>
      </xdr:nvCxnSpPr>
      <xdr:spPr>
        <a:xfrm>
          <a:off x="4114800" y="10353766"/>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59872</xdr:rowOff>
    </xdr:from>
    <xdr:to>
      <xdr:col>6</xdr:col>
      <xdr:colOff>0</xdr:colOff>
      <xdr:row>60</xdr:row>
      <xdr:rowOff>66766</xdr:rowOff>
    </xdr:to>
    <xdr:cxnSp macro="">
      <xdr:nvCxnSpPr>
        <xdr:cNvPr id="135" name="直線コネクタ 134"/>
        <xdr:cNvCxnSpPr/>
      </xdr:nvCxnSpPr>
      <xdr:spPr>
        <a:xfrm>
          <a:off x="3225800" y="1034687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155484</xdr:rowOff>
    </xdr:from>
    <xdr:to>
      <xdr:col>4</xdr:col>
      <xdr:colOff>482600</xdr:colOff>
      <xdr:row>60</xdr:row>
      <xdr:rowOff>59872</xdr:rowOff>
    </xdr:to>
    <xdr:cxnSp macro="">
      <xdr:nvCxnSpPr>
        <xdr:cNvPr id="138" name="直線コネクタ 137"/>
        <xdr:cNvCxnSpPr/>
      </xdr:nvCxnSpPr>
      <xdr:spPr>
        <a:xfrm>
          <a:off x="2336800" y="10271034"/>
          <a:ext cx="889000" cy="75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110672</xdr:rowOff>
    </xdr:from>
    <xdr:to>
      <xdr:col>3</xdr:col>
      <xdr:colOff>279400</xdr:colOff>
      <xdr:row>59</xdr:row>
      <xdr:rowOff>155484</xdr:rowOff>
    </xdr:to>
    <xdr:cxnSp macro="">
      <xdr:nvCxnSpPr>
        <xdr:cNvPr id="141" name="直線コネクタ 140"/>
        <xdr:cNvCxnSpPr/>
      </xdr:nvCxnSpPr>
      <xdr:spPr>
        <a:xfrm>
          <a:off x="1447800" y="10226222"/>
          <a:ext cx="889000" cy="44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39188</xdr:rowOff>
    </xdr:from>
    <xdr:to>
      <xdr:col>2</xdr:col>
      <xdr:colOff>127000</xdr:colOff>
      <xdr:row>59</xdr:row>
      <xdr:rowOff>140788</xdr:rowOff>
    </xdr:to>
    <xdr:sp macro="" textlink="">
      <xdr:nvSpPr>
        <xdr:cNvPr id="144" name="フローチャート : 判断 143"/>
        <xdr:cNvSpPr/>
      </xdr:nvSpPr>
      <xdr:spPr>
        <a:xfrm>
          <a:off x="1397000" y="10154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150965</xdr:rowOff>
    </xdr:from>
    <xdr:ext cx="762000" cy="259045"/>
    <xdr:sp macro="" textlink="">
      <xdr:nvSpPr>
        <xdr:cNvPr id="145" name="テキスト ボックス 144"/>
        <xdr:cNvSpPr txBox="1"/>
      </xdr:nvSpPr>
      <xdr:spPr>
        <a:xfrm>
          <a:off x="1066800" y="9923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50437</xdr:rowOff>
    </xdr:from>
    <xdr:to>
      <xdr:col>7</xdr:col>
      <xdr:colOff>203200</xdr:colOff>
      <xdr:row>60</xdr:row>
      <xdr:rowOff>152037</xdr:rowOff>
    </xdr:to>
    <xdr:sp macro="" textlink="">
      <xdr:nvSpPr>
        <xdr:cNvPr id="151" name="円/楕円 150"/>
        <xdr:cNvSpPr/>
      </xdr:nvSpPr>
      <xdr:spPr>
        <a:xfrm>
          <a:off x="49022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22514</xdr:rowOff>
    </xdr:from>
    <xdr:ext cx="762000" cy="259045"/>
    <xdr:sp macro="" textlink="">
      <xdr:nvSpPr>
        <xdr:cNvPr id="152" name="財政構造の弾力性該当値テキスト"/>
        <xdr:cNvSpPr txBox="1"/>
      </xdr:nvSpPr>
      <xdr:spPr>
        <a:xfrm>
          <a:off x="5041900" y="10309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15966</xdr:rowOff>
    </xdr:from>
    <xdr:to>
      <xdr:col>6</xdr:col>
      <xdr:colOff>50800</xdr:colOff>
      <xdr:row>60</xdr:row>
      <xdr:rowOff>117566</xdr:rowOff>
    </xdr:to>
    <xdr:sp macro="" textlink="">
      <xdr:nvSpPr>
        <xdr:cNvPr id="153" name="円/楕円 152"/>
        <xdr:cNvSpPr/>
      </xdr:nvSpPr>
      <xdr:spPr>
        <a:xfrm>
          <a:off x="4064000" y="1030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102343</xdr:rowOff>
    </xdr:from>
    <xdr:ext cx="736600" cy="259045"/>
    <xdr:sp macro="" textlink="">
      <xdr:nvSpPr>
        <xdr:cNvPr id="154" name="テキスト ボックス 153"/>
        <xdr:cNvSpPr txBox="1"/>
      </xdr:nvSpPr>
      <xdr:spPr>
        <a:xfrm>
          <a:off x="3733800" y="10389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9072</xdr:rowOff>
    </xdr:from>
    <xdr:to>
      <xdr:col>4</xdr:col>
      <xdr:colOff>533400</xdr:colOff>
      <xdr:row>60</xdr:row>
      <xdr:rowOff>110672</xdr:rowOff>
    </xdr:to>
    <xdr:sp macro="" textlink="">
      <xdr:nvSpPr>
        <xdr:cNvPr id="155" name="円/楕円 154"/>
        <xdr:cNvSpPr/>
      </xdr:nvSpPr>
      <xdr:spPr>
        <a:xfrm>
          <a:off x="3175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95449</xdr:rowOff>
    </xdr:from>
    <xdr:ext cx="762000" cy="259045"/>
    <xdr:sp macro="" textlink="">
      <xdr:nvSpPr>
        <xdr:cNvPr id="156" name="テキスト ボックス 155"/>
        <xdr:cNvSpPr txBox="1"/>
      </xdr:nvSpPr>
      <xdr:spPr>
        <a:xfrm>
          <a:off x="2844800" y="1038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104684</xdr:rowOff>
    </xdr:from>
    <xdr:to>
      <xdr:col>3</xdr:col>
      <xdr:colOff>330200</xdr:colOff>
      <xdr:row>60</xdr:row>
      <xdr:rowOff>34834</xdr:rowOff>
    </xdr:to>
    <xdr:sp macro="" textlink="">
      <xdr:nvSpPr>
        <xdr:cNvPr id="157" name="円/楕円 156"/>
        <xdr:cNvSpPr/>
      </xdr:nvSpPr>
      <xdr:spPr>
        <a:xfrm>
          <a:off x="2286000" y="1022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19611</xdr:rowOff>
    </xdr:from>
    <xdr:ext cx="762000" cy="259045"/>
    <xdr:sp macro="" textlink="">
      <xdr:nvSpPr>
        <xdr:cNvPr id="158" name="テキスト ボックス 157"/>
        <xdr:cNvSpPr txBox="1"/>
      </xdr:nvSpPr>
      <xdr:spPr>
        <a:xfrm>
          <a:off x="1955800" y="1030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59872</xdr:rowOff>
    </xdr:from>
    <xdr:to>
      <xdr:col>2</xdr:col>
      <xdr:colOff>127000</xdr:colOff>
      <xdr:row>59</xdr:row>
      <xdr:rowOff>161472</xdr:rowOff>
    </xdr:to>
    <xdr:sp macro="" textlink="">
      <xdr:nvSpPr>
        <xdr:cNvPr id="159" name="円/楕円 158"/>
        <xdr:cNvSpPr/>
      </xdr:nvSpPr>
      <xdr:spPr>
        <a:xfrm>
          <a:off x="1397000" y="10175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146249</xdr:rowOff>
    </xdr:from>
    <xdr:ext cx="762000" cy="259045"/>
    <xdr:sp macro="" textlink="">
      <xdr:nvSpPr>
        <xdr:cNvPr id="160" name="テキスト ボックス 159"/>
        <xdr:cNvSpPr txBox="1"/>
      </xdr:nvSpPr>
      <xdr:spPr>
        <a:xfrm>
          <a:off x="1066800" y="1026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[132,617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chemeClr val="tx1"/>
              </a:solidFill>
              <a:latin typeface="+mn-ea"/>
              <a:ea typeface="+mn-ea"/>
            </a:rPr>
            <a:t>人件費については、</a:t>
          </a:r>
          <a:r>
            <a:rPr kumimoji="0" lang="ja-JP" altLang="en-US" sz="1300" b="0" i="0" baseline="0">
              <a:solidFill>
                <a:schemeClr val="tx1"/>
              </a:solidFill>
              <a:effectLst/>
              <a:latin typeface="+mn-ea"/>
              <a:ea typeface="+mn-ea"/>
              <a:cs typeface="+mn-cs"/>
            </a:rPr>
            <a:t>国家</a:t>
          </a:r>
          <a:r>
            <a:rPr lang="ja-JP" altLang="ja-JP" sz="1300" b="0" i="0" baseline="0">
              <a:solidFill>
                <a:schemeClr val="tx1"/>
              </a:solidFill>
              <a:effectLst/>
              <a:latin typeface="+mn-ea"/>
              <a:ea typeface="+mn-ea"/>
              <a:cs typeface="+mn-cs"/>
            </a:rPr>
            <a:t>公務員給与削減支給措置</a:t>
          </a:r>
          <a:r>
            <a:rPr lang="ja-JP" altLang="en-US" sz="1300" b="0" i="0" baseline="0">
              <a:solidFill>
                <a:schemeClr val="tx1"/>
              </a:solidFill>
              <a:effectLst/>
              <a:latin typeface="+mn-ea"/>
              <a:ea typeface="+mn-ea"/>
              <a:cs typeface="+mn-cs"/>
            </a:rPr>
            <a:t>に準じた</a:t>
          </a:r>
          <a:r>
            <a:rPr lang="ja-JP" altLang="ja-JP" sz="1300" b="0" i="0" baseline="0">
              <a:solidFill>
                <a:schemeClr val="tx1"/>
              </a:solidFill>
              <a:effectLst/>
              <a:latin typeface="+mn-ea"/>
              <a:ea typeface="+mn-ea"/>
              <a:cs typeface="+mn-cs"/>
            </a:rPr>
            <a:t>給与の減額措置終了及び勤勉手当の引上げによ</a:t>
          </a:r>
          <a:r>
            <a:rPr lang="ja-JP" altLang="en-US" sz="1300" b="0" i="0" baseline="0">
              <a:solidFill>
                <a:schemeClr val="tx1"/>
              </a:solidFill>
              <a:effectLst/>
              <a:latin typeface="+mn-ea"/>
              <a:ea typeface="+mn-ea"/>
              <a:cs typeface="+mn-cs"/>
            </a:rPr>
            <a:t>り増加したものの、</a:t>
          </a:r>
          <a:r>
            <a:rPr kumimoji="1" lang="ja-JP" altLang="en-US" sz="1300">
              <a:solidFill>
                <a:schemeClr val="tx1"/>
              </a:solidFill>
              <a:latin typeface="+mn-ea"/>
              <a:ea typeface="+mn-ea"/>
            </a:rPr>
            <a:t>前年度と比べ約２</a:t>
          </a:r>
          <a:r>
            <a:rPr kumimoji="1" lang="en-US" altLang="ja-JP" sz="1300">
              <a:solidFill>
                <a:schemeClr val="tx1"/>
              </a:solidFill>
              <a:latin typeface="+mn-ea"/>
              <a:ea typeface="+mn-ea"/>
            </a:rPr>
            <a:t>,</a:t>
          </a:r>
          <a:r>
            <a:rPr kumimoji="1" lang="ja-JP" altLang="en-US" sz="1300">
              <a:solidFill>
                <a:schemeClr val="tx1"/>
              </a:solidFill>
              <a:latin typeface="+mn-ea"/>
              <a:ea typeface="+mn-ea"/>
            </a:rPr>
            <a:t>９００円減少した。主な要因としては、平成２５年度発生の淡路島地震廃棄物処理経費である物件費が減少したためである。平成２３年度以降、類似団体平均を下回っているが、今後も引き続き、適正な定員管理・給与等の適正化、施設維持等管理経費の更なる削減に努め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142205</xdr:rowOff>
    </xdr:from>
    <xdr:to>
      <xdr:col>7</xdr:col>
      <xdr:colOff>152400</xdr:colOff>
      <xdr:row>82</xdr:row>
      <xdr:rowOff>149268</xdr:rowOff>
    </xdr:to>
    <xdr:cxnSp macro="">
      <xdr:nvCxnSpPr>
        <xdr:cNvPr id="192" name="直線コネクタ 191"/>
        <xdr:cNvCxnSpPr/>
      </xdr:nvCxnSpPr>
      <xdr:spPr>
        <a:xfrm flipV="1">
          <a:off x="4114800" y="14201105"/>
          <a:ext cx="838200" cy="7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126981</xdr:rowOff>
    </xdr:from>
    <xdr:ext cx="762000" cy="259045"/>
    <xdr:sp macro="" textlink="">
      <xdr:nvSpPr>
        <xdr:cNvPr id="193" name="人件費・物件費等の状況平均値テキスト"/>
        <xdr:cNvSpPr txBox="1"/>
      </xdr:nvSpPr>
      <xdr:spPr>
        <a:xfrm>
          <a:off x="5041900" y="141858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128702</xdr:rowOff>
    </xdr:from>
    <xdr:to>
      <xdr:col>6</xdr:col>
      <xdr:colOff>0</xdr:colOff>
      <xdr:row>82</xdr:row>
      <xdr:rowOff>149268</xdr:rowOff>
    </xdr:to>
    <xdr:cxnSp macro="">
      <xdr:nvCxnSpPr>
        <xdr:cNvPr id="195" name="直線コネクタ 194"/>
        <xdr:cNvCxnSpPr/>
      </xdr:nvCxnSpPr>
      <xdr:spPr>
        <a:xfrm>
          <a:off x="3225800" y="14187602"/>
          <a:ext cx="889000" cy="20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128663</xdr:rowOff>
    </xdr:from>
    <xdr:to>
      <xdr:col>4</xdr:col>
      <xdr:colOff>482600</xdr:colOff>
      <xdr:row>82</xdr:row>
      <xdr:rowOff>128702</xdr:rowOff>
    </xdr:to>
    <xdr:cxnSp macro="">
      <xdr:nvCxnSpPr>
        <xdr:cNvPr id="198" name="直線コネクタ 197"/>
        <xdr:cNvCxnSpPr/>
      </xdr:nvCxnSpPr>
      <xdr:spPr>
        <a:xfrm>
          <a:off x="2336800" y="14187563"/>
          <a:ext cx="889000" cy="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119247</xdr:rowOff>
    </xdr:from>
    <xdr:to>
      <xdr:col>3</xdr:col>
      <xdr:colOff>279400</xdr:colOff>
      <xdr:row>82</xdr:row>
      <xdr:rowOff>128663</xdr:rowOff>
    </xdr:to>
    <xdr:cxnSp macro="">
      <xdr:nvCxnSpPr>
        <xdr:cNvPr id="201" name="直線コネクタ 200"/>
        <xdr:cNvCxnSpPr/>
      </xdr:nvCxnSpPr>
      <xdr:spPr>
        <a:xfrm>
          <a:off x="1447800" y="14178147"/>
          <a:ext cx="889000" cy="9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55618</xdr:rowOff>
    </xdr:from>
    <xdr:to>
      <xdr:col>2</xdr:col>
      <xdr:colOff>127000</xdr:colOff>
      <xdr:row>82</xdr:row>
      <xdr:rowOff>157218</xdr:rowOff>
    </xdr:to>
    <xdr:sp macro="" textlink="">
      <xdr:nvSpPr>
        <xdr:cNvPr id="204" name="フローチャート : 判断 203"/>
        <xdr:cNvSpPr/>
      </xdr:nvSpPr>
      <xdr:spPr>
        <a:xfrm>
          <a:off x="1397000" y="14114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167395</xdr:rowOff>
    </xdr:from>
    <xdr:ext cx="762000" cy="259045"/>
    <xdr:sp macro="" textlink="">
      <xdr:nvSpPr>
        <xdr:cNvPr id="205" name="テキスト ボックス 204"/>
        <xdr:cNvSpPr txBox="1"/>
      </xdr:nvSpPr>
      <xdr:spPr>
        <a:xfrm>
          <a:off x="1066800" y="13883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91405</xdr:rowOff>
    </xdr:from>
    <xdr:to>
      <xdr:col>7</xdr:col>
      <xdr:colOff>203200</xdr:colOff>
      <xdr:row>83</xdr:row>
      <xdr:rowOff>21555</xdr:rowOff>
    </xdr:to>
    <xdr:sp macro="" textlink="">
      <xdr:nvSpPr>
        <xdr:cNvPr id="211" name="円/楕円 210"/>
        <xdr:cNvSpPr/>
      </xdr:nvSpPr>
      <xdr:spPr>
        <a:xfrm>
          <a:off x="4902200" y="1415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12682</xdr:rowOff>
    </xdr:from>
    <xdr:ext cx="762000" cy="259045"/>
    <xdr:sp macro="" textlink="">
      <xdr:nvSpPr>
        <xdr:cNvPr id="212" name="人件費・物件費等の状況該当値テキスト"/>
        <xdr:cNvSpPr txBox="1"/>
      </xdr:nvSpPr>
      <xdr:spPr>
        <a:xfrm>
          <a:off x="5041900" y="14071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132,617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98468</xdr:rowOff>
    </xdr:from>
    <xdr:to>
      <xdr:col>6</xdr:col>
      <xdr:colOff>50800</xdr:colOff>
      <xdr:row>83</xdr:row>
      <xdr:rowOff>28618</xdr:rowOff>
    </xdr:to>
    <xdr:sp macro="" textlink="">
      <xdr:nvSpPr>
        <xdr:cNvPr id="213" name="円/楕円 212"/>
        <xdr:cNvSpPr/>
      </xdr:nvSpPr>
      <xdr:spPr>
        <a:xfrm>
          <a:off x="4064000" y="1415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38795</xdr:rowOff>
    </xdr:from>
    <xdr:ext cx="736600" cy="259045"/>
    <xdr:sp macro="" textlink="">
      <xdr:nvSpPr>
        <xdr:cNvPr id="214" name="テキスト ボックス 213"/>
        <xdr:cNvSpPr txBox="1"/>
      </xdr:nvSpPr>
      <xdr:spPr>
        <a:xfrm>
          <a:off x="3733800" y="13926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135,544</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77902</xdr:rowOff>
    </xdr:from>
    <xdr:to>
      <xdr:col>4</xdr:col>
      <xdr:colOff>533400</xdr:colOff>
      <xdr:row>83</xdr:row>
      <xdr:rowOff>8052</xdr:rowOff>
    </xdr:to>
    <xdr:sp macro="" textlink="">
      <xdr:nvSpPr>
        <xdr:cNvPr id="215" name="円/楕円 214"/>
        <xdr:cNvSpPr/>
      </xdr:nvSpPr>
      <xdr:spPr>
        <a:xfrm>
          <a:off x="3175000" y="14136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18229</xdr:rowOff>
    </xdr:from>
    <xdr:ext cx="762000" cy="259045"/>
    <xdr:sp macro="" textlink="">
      <xdr:nvSpPr>
        <xdr:cNvPr id="216" name="テキスト ボックス 215"/>
        <xdr:cNvSpPr txBox="1"/>
      </xdr:nvSpPr>
      <xdr:spPr>
        <a:xfrm>
          <a:off x="2844800" y="13905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127,021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77863</xdr:rowOff>
    </xdr:from>
    <xdr:to>
      <xdr:col>3</xdr:col>
      <xdr:colOff>330200</xdr:colOff>
      <xdr:row>83</xdr:row>
      <xdr:rowOff>8013</xdr:rowOff>
    </xdr:to>
    <xdr:sp macro="" textlink="">
      <xdr:nvSpPr>
        <xdr:cNvPr id="217" name="円/楕円 216"/>
        <xdr:cNvSpPr/>
      </xdr:nvSpPr>
      <xdr:spPr>
        <a:xfrm>
          <a:off x="2286000" y="14136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18190</xdr:rowOff>
    </xdr:from>
    <xdr:ext cx="762000" cy="259045"/>
    <xdr:sp macro="" textlink="">
      <xdr:nvSpPr>
        <xdr:cNvPr id="218" name="テキスト ボックス 217"/>
        <xdr:cNvSpPr txBox="1"/>
      </xdr:nvSpPr>
      <xdr:spPr>
        <a:xfrm>
          <a:off x="1955800" y="13905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127,005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68447</xdr:rowOff>
    </xdr:from>
    <xdr:to>
      <xdr:col>2</xdr:col>
      <xdr:colOff>127000</xdr:colOff>
      <xdr:row>82</xdr:row>
      <xdr:rowOff>170047</xdr:rowOff>
    </xdr:to>
    <xdr:sp macro="" textlink="">
      <xdr:nvSpPr>
        <xdr:cNvPr id="219" name="円/楕円 218"/>
        <xdr:cNvSpPr/>
      </xdr:nvSpPr>
      <xdr:spPr>
        <a:xfrm>
          <a:off x="1397000" y="14127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154824</xdr:rowOff>
    </xdr:from>
    <xdr:ext cx="762000" cy="259045"/>
    <xdr:sp macro="" textlink="">
      <xdr:nvSpPr>
        <xdr:cNvPr id="220" name="テキスト ボックス 219"/>
        <xdr:cNvSpPr txBox="1"/>
      </xdr:nvSpPr>
      <xdr:spPr>
        <a:xfrm>
          <a:off x="1066800" y="14213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123,103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tx1"/>
              </a:solidFill>
              <a:effectLst/>
              <a:latin typeface="+mn-lt"/>
              <a:ea typeface="+mn-ea"/>
              <a:cs typeface="+mn-cs"/>
            </a:rPr>
            <a:t>　国家</a:t>
          </a:r>
          <a:r>
            <a:rPr lang="ja-JP" altLang="ja-JP" sz="1300" b="0" i="0" baseline="0">
              <a:solidFill>
                <a:schemeClr val="dk1"/>
              </a:solidFill>
              <a:effectLst/>
              <a:latin typeface="+mn-lt"/>
              <a:ea typeface="+mn-ea"/>
              <a:cs typeface="+mn-cs"/>
            </a:rPr>
            <a:t>公務員給与削減支給措置</a:t>
          </a:r>
          <a:r>
            <a:rPr lang="ja-JP" altLang="en-US" sz="1300" b="0" i="0" baseline="0">
              <a:solidFill>
                <a:schemeClr val="dk1"/>
              </a:solidFill>
              <a:effectLst/>
              <a:latin typeface="+mn-lt"/>
              <a:ea typeface="+mn-ea"/>
              <a:cs typeface="+mn-cs"/>
            </a:rPr>
            <a:t>に準じた</a:t>
          </a:r>
          <a:r>
            <a:rPr lang="ja-JP" altLang="ja-JP" sz="1300" b="0" i="0" baseline="0">
              <a:solidFill>
                <a:schemeClr val="dk1"/>
              </a:solidFill>
              <a:effectLst/>
              <a:latin typeface="+mn-lt"/>
              <a:ea typeface="+mn-ea"/>
              <a:cs typeface="+mn-cs"/>
            </a:rPr>
            <a:t>給与の減額措置終了及び勤勉手当の引上げにより</a:t>
          </a:r>
          <a:r>
            <a:rPr lang="ja-JP" altLang="en-US" sz="1300" b="0" i="0" baseline="0">
              <a:solidFill>
                <a:schemeClr val="dk1"/>
              </a:solidFill>
              <a:effectLst/>
              <a:latin typeface="+mn-lt"/>
              <a:ea typeface="+mn-ea"/>
              <a:cs typeface="+mn-cs"/>
            </a:rPr>
            <a:t>、前年度と比べ０．４ポイント上回った。これまで、持ち家に係る住居手当の廃止、市独自の昇給抑制措置の実施、給料表の継ぎ足しの廃止等を行い、給与水準の適正化を図っているが、依然として、類似団体平均を上回って状況であるため、今後もより一層の給与水準の適正化に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106426</xdr:rowOff>
    </xdr:from>
    <xdr:to>
      <xdr:col>24</xdr:col>
      <xdr:colOff>558800</xdr:colOff>
      <xdr:row>86</xdr:row>
      <xdr:rowOff>125730</xdr:rowOff>
    </xdr:to>
    <xdr:cxnSp macro="">
      <xdr:nvCxnSpPr>
        <xdr:cNvPr id="252" name="直線コネクタ 251"/>
        <xdr:cNvCxnSpPr/>
      </xdr:nvCxnSpPr>
      <xdr:spPr>
        <a:xfrm>
          <a:off x="16179800" y="14851126"/>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106426</xdr:rowOff>
    </xdr:from>
    <xdr:to>
      <xdr:col>23</xdr:col>
      <xdr:colOff>406400</xdr:colOff>
      <xdr:row>88</xdr:row>
      <xdr:rowOff>135128</xdr:rowOff>
    </xdr:to>
    <xdr:cxnSp macro="">
      <xdr:nvCxnSpPr>
        <xdr:cNvPr id="255" name="直線コネクタ 254"/>
        <xdr:cNvCxnSpPr/>
      </xdr:nvCxnSpPr>
      <xdr:spPr>
        <a:xfrm flipV="1">
          <a:off x="15290800" y="14851126"/>
          <a:ext cx="889000" cy="37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135128</xdr:rowOff>
    </xdr:from>
    <xdr:to>
      <xdr:col>22</xdr:col>
      <xdr:colOff>203200</xdr:colOff>
      <xdr:row>88</xdr:row>
      <xdr:rowOff>164085</xdr:rowOff>
    </xdr:to>
    <xdr:cxnSp macro="">
      <xdr:nvCxnSpPr>
        <xdr:cNvPr id="258" name="直線コネクタ 257"/>
        <xdr:cNvCxnSpPr/>
      </xdr:nvCxnSpPr>
      <xdr:spPr>
        <a:xfrm flipV="1">
          <a:off x="14401800" y="15222728"/>
          <a:ext cx="8890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130556</xdr:rowOff>
    </xdr:from>
    <xdr:to>
      <xdr:col>21</xdr:col>
      <xdr:colOff>0</xdr:colOff>
      <xdr:row>88</xdr:row>
      <xdr:rowOff>164085</xdr:rowOff>
    </xdr:to>
    <xdr:cxnSp macro="">
      <xdr:nvCxnSpPr>
        <xdr:cNvPr id="261" name="直線コネクタ 260"/>
        <xdr:cNvCxnSpPr/>
      </xdr:nvCxnSpPr>
      <xdr:spPr>
        <a:xfrm>
          <a:off x="13512800" y="14875256"/>
          <a:ext cx="889000" cy="376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106426</xdr:rowOff>
    </xdr:from>
    <xdr:to>
      <xdr:col>19</xdr:col>
      <xdr:colOff>533400</xdr:colOff>
      <xdr:row>86</xdr:row>
      <xdr:rowOff>36576</xdr:rowOff>
    </xdr:to>
    <xdr:sp macro="" textlink="">
      <xdr:nvSpPr>
        <xdr:cNvPr id="264" name="フローチャート : 判断 263"/>
        <xdr:cNvSpPr/>
      </xdr:nvSpPr>
      <xdr:spPr>
        <a:xfrm>
          <a:off x="13462000" y="1467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46753</xdr:rowOff>
    </xdr:from>
    <xdr:ext cx="762000" cy="259045"/>
    <xdr:sp macro="" textlink="">
      <xdr:nvSpPr>
        <xdr:cNvPr id="265" name="テキスト ボックス 264"/>
        <xdr:cNvSpPr txBox="1"/>
      </xdr:nvSpPr>
      <xdr:spPr>
        <a:xfrm>
          <a:off x="13131800" y="1444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74930</xdr:rowOff>
    </xdr:from>
    <xdr:to>
      <xdr:col>24</xdr:col>
      <xdr:colOff>609600</xdr:colOff>
      <xdr:row>87</xdr:row>
      <xdr:rowOff>5080</xdr:rowOff>
    </xdr:to>
    <xdr:sp macro="" textlink="">
      <xdr:nvSpPr>
        <xdr:cNvPr id="271" name="円/楕円 270"/>
        <xdr:cNvSpPr/>
      </xdr:nvSpPr>
      <xdr:spPr>
        <a:xfrm>
          <a:off x="169672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142257</xdr:rowOff>
    </xdr:from>
    <xdr:ext cx="762000" cy="259045"/>
    <xdr:sp macro="" textlink="">
      <xdr:nvSpPr>
        <xdr:cNvPr id="272" name="給与水準   （国との比較）該当値テキスト"/>
        <xdr:cNvSpPr txBox="1"/>
      </xdr:nvSpPr>
      <xdr:spPr>
        <a:xfrm>
          <a:off x="17106900" y="14715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55626</xdr:rowOff>
    </xdr:from>
    <xdr:to>
      <xdr:col>23</xdr:col>
      <xdr:colOff>457200</xdr:colOff>
      <xdr:row>86</xdr:row>
      <xdr:rowOff>157226</xdr:rowOff>
    </xdr:to>
    <xdr:sp macro="" textlink="">
      <xdr:nvSpPr>
        <xdr:cNvPr id="273" name="円/楕円 272"/>
        <xdr:cNvSpPr/>
      </xdr:nvSpPr>
      <xdr:spPr>
        <a:xfrm>
          <a:off x="16129000" y="1480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142003</xdr:rowOff>
    </xdr:from>
    <xdr:ext cx="736600" cy="259045"/>
    <xdr:sp macro="" textlink="">
      <xdr:nvSpPr>
        <xdr:cNvPr id="274" name="テキスト ボックス 273"/>
        <xdr:cNvSpPr txBox="1"/>
      </xdr:nvSpPr>
      <xdr:spPr>
        <a:xfrm>
          <a:off x="15798800" y="1488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84328</xdr:rowOff>
    </xdr:from>
    <xdr:to>
      <xdr:col>22</xdr:col>
      <xdr:colOff>254000</xdr:colOff>
      <xdr:row>89</xdr:row>
      <xdr:rowOff>14478</xdr:rowOff>
    </xdr:to>
    <xdr:sp macro="" textlink="">
      <xdr:nvSpPr>
        <xdr:cNvPr id="275" name="円/楕円 274"/>
        <xdr:cNvSpPr/>
      </xdr:nvSpPr>
      <xdr:spPr>
        <a:xfrm>
          <a:off x="15240000" y="1517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170705</xdr:rowOff>
    </xdr:from>
    <xdr:ext cx="762000" cy="259045"/>
    <xdr:sp macro="" textlink="">
      <xdr:nvSpPr>
        <xdr:cNvPr id="276" name="テキスト ボックス 275"/>
        <xdr:cNvSpPr txBox="1"/>
      </xdr:nvSpPr>
      <xdr:spPr>
        <a:xfrm>
          <a:off x="14909800" y="1525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113285</xdr:rowOff>
    </xdr:from>
    <xdr:to>
      <xdr:col>21</xdr:col>
      <xdr:colOff>50800</xdr:colOff>
      <xdr:row>89</xdr:row>
      <xdr:rowOff>43435</xdr:rowOff>
    </xdr:to>
    <xdr:sp macro="" textlink="">
      <xdr:nvSpPr>
        <xdr:cNvPr id="277" name="円/楕円 276"/>
        <xdr:cNvSpPr/>
      </xdr:nvSpPr>
      <xdr:spPr>
        <a:xfrm>
          <a:off x="14351000" y="1520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28212</xdr:rowOff>
    </xdr:from>
    <xdr:ext cx="762000" cy="259045"/>
    <xdr:sp macro="" textlink="">
      <xdr:nvSpPr>
        <xdr:cNvPr id="278" name="テキスト ボックス 277"/>
        <xdr:cNvSpPr txBox="1"/>
      </xdr:nvSpPr>
      <xdr:spPr>
        <a:xfrm>
          <a:off x="14020800" y="15287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79756</xdr:rowOff>
    </xdr:from>
    <xdr:to>
      <xdr:col>19</xdr:col>
      <xdr:colOff>533400</xdr:colOff>
      <xdr:row>87</xdr:row>
      <xdr:rowOff>9906</xdr:rowOff>
    </xdr:to>
    <xdr:sp macro="" textlink="">
      <xdr:nvSpPr>
        <xdr:cNvPr id="279" name="円/楕円 278"/>
        <xdr:cNvSpPr/>
      </xdr:nvSpPr>
      <xdr:spPr>
        <a:xfrm>
          <a:off x="13462000" y="1482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166133</xdr:rowOff>
    </xdr:from>
    <xdr:ext cx="762000" cy="259045"/>
    <xdr:sp macro="" textlink="">
      <xdr:nvSpPr>
        <xdr:cNvPr id="280" name="テキスト ボックス 279"/>
        <xdr:cNvSpPr txBox="1"/>
      </xdr:nvSpPr>
      <xdr:spPr>
        <a:xfrm>
          <a:off x="13131800" y="1491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第１次洲本市定員適正化計画に基づき、事務の統廃合・縮小、外部委託化の積極的な推進、新規採用の抑制等により、平成１７年４月１日現在５９４人であった職員数は、平成２２年４月１日現在５１３人となった。より一層の効率的で効果的な執行体制を図り、適正な定員管理を行っていくため、第２次洲本市定員適正化計画を策定した。第２次定員適正化計画に基づき、平成２６年４月１日現在の職員数は、４９４人となった。今後も引き続き、適正な定員管理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56183</xdr:rowOff>
    </xdr:from>
    <xdr:to>
      <xdr:col>24</xdr:col>
      <xdr:colOff>558800</xdr:colOff>
      <xdr:row>61</xdr:row>
      <xdr:rowOff>63077</xdr:rowOff>
    </xdr:to>
    <xdr:cxnSp macro="">
      <xdr:nvCxnSpPr>
        <xdr:cNvPr id="317" name="直線コネクタ 316"/>
        <xdr:cNvCxnSpPr/>
      </xdr:nvCxnSpPr>
      <xdr:spPr>
        <a:xfrm>
          <a:off x="16179800" y="10514633"/>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51586</xdr:rowOff>
    </xdr:from>
    <xdr:to>
      <xdr:col>23</xdr:col>
      <xdr:colOff>406400</xdr:colOff>
      <xdr:row>61</xdr:row>
      <xdr:rowOff>56183</xdr:rowOff>
    </xdr:to>
    <xdr:cxnSp macro="">
      <xdr:nvCxnSpPr>
        <xdr:cNvPr id="320" name="直線コネクタ 319"/>
        <xdr:cNvCxnSpPr/>
      </xdr:nvCxnSpPr>
      <xdr:spPr>
        <a:xfrm>
          <a:off x="15290800" y="10510036"/>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51586</xdr:rowOff>
    </xdr:from>
    <xdr:to>
      <xdr:col>22</xdr:col>
      <xdr:colOff>203200</xdr:colOff>
      <xdr:row>61</xdr:row>
      <xdr:rowOff>72269</xdr:rowOff>
    </xdr:to>
    <xdr:cxnSp macro="">
      <xdr:nvCxnSpPr>
        <xdr:cNvPr id="323" name="直線コネクタ 322"/>
        <xdr:cNvCxnSpPr/>
      </xdr:nvCxnSpPr>
      <xdr:spPr>
        <a:xfrm flipV="1">
          <a:off x="14401800" y="10510036"/>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48139</xdr:rowOff>
    </xdr:from>
    <xdr:to>
      <xdr:col>21</xdr:col>
      <xdr:colOff>0</xdr:colOff>
      <xdr:row>61</xdr:row>
      <xdr:rowOff>72269</xdr:rowOff>
    </xdr:to>
    <xdr:cxnSp macro="">
      <xdr:nvCxnSpPr>
        <xdr:cNvPr id="326" name="直線コネクタ 325"/>
        <xdr:cNvCxnSpPr/>
      </xdr:nvCxnSpPr>
      <xdr:spPr>
        <a:xfrm>
          <a:off x="13512800" y="10506589"/>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29" name="フローチャート : 判断 328"/>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97626</xdr:rowOff>
    </xdr:from>
    <xdr:ext cx="762000" cy="259045"/>
    <xdr:sp macro="" textlink="">
      <xdr:nvSpPr>
        <xdr:cNvPr id="330" name="テキスト ボックス 329"/>
        <xdr:cNvSpPr txBox="1"/>
      </xdr:nvSpPr>
      <xdr:spPr>
        <a:xfrm>
          <a:off x="13131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12277</xdr:rowOff>
    </xdr:from>
    <xdr:to>
      <xdr:col>24</xdr:col>
      <xdr:colOff>609600</xdr:colOff>
      <xdr:row>61</xdr:row>
      <xdr:rowOff>113877</xdr:rowOff>
    </xdr:to>
    <xdr:sp macro="" textlink="">
      <xdr:nvSpPr>
        <xdr:cNvPr id="336" name="円/楕円 335"/>
        <xdr:cNvSpPr/>
      </xdr:nvSpPr>
      <xdr:spPr>
        <a:xfrm>
          <a:off x="169672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28804</xdr:rowOff>
    </xdr:from>
    <xdr:ext cx="762000" cy="259045"/>
    <xdr:sp macro="" textlink="">
      <xdr:nvSpPr>
        <xdr:cNvPr id="337" name="定員管理の状況該当値テキスト"/>
        <xdr:cNvSpPr txBox="1"/>
      </xdr:nvSpPr>
      <xdr:spPr>
        <a:xfrm>
          <a:off x="17106900" y="10315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5383</xdr:rowOff>
    </xdr:from>
    <xdr:to>
      <xdr:col>23</xdr:col>
      <xdr:colOff>457200</xdr:colOff>
      <xdr:row>61</xdr:row>
      <xdr:rowOff>106983</xdr:rowOff>
    </xdr:to>
    <xdr:sp macro="" textlink="">
      <xdr:nvSpPr>
        <xdr:cNvPr id="338" name="円/楕円 337"/>
        <xdr:cNvSpPr/>
      </xdr:nvSpPr>
      <xdr:spPr>
        <a:xfrm>
          <a:off x="16129000" y="10463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117160</xdr:rowOff>
    </xdr:from>
    <xdr:ext cx="736600" cy="259045"/>
    <xdr:sp macro="" textlink="">
      <xdr:nvSpPr>
        <xdr:cNvPr id="339" name="テキスト ボックス 338"/>
        <xdr:cNvSpPr txBox="1"/>
      </xdr:nvSpPr>
      <xdr:spPr>
        <a:xfrm>
          <a:off x="15798800" y="102327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786</xdr:rowOff>
    </xdr:from>
    <xdr:to>
      <xdr:col>22</xdr:col>
      <xdr:colOff>254000</xdr:colOff>
      <xdr:row>61</xdr:row>
      <xdr:rowOff>102386</xdr:rowOff>
    </xdr:to>
    <xdr:sp macro="" textlink="">
      <xdr:nvSpPr>
        <xdr:cNvPr id="340" name="円/楕円 339"/>
        <xdr:cNvSpPr/>
      </xdr:nvSpPr>
      <xdr:spPr>
        <a:xfrm>
          <a:off x="15240000" y="1045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112563</xdr:rowOff>
    </xdr:from>
    <xdr:ext cx="762000" cy="259045"/>
    <xdr:sp macro="" textlink="">
      <xdr:nvSpPr>
        <xdr:cNvPr id="341" name="テキスト ボックス 340"/>
        <xdr:cNvSpPr txBox="1"/>
      </xdr:nvSpPr>
      <xdr:spPr>
        <a:xfrm>
          <a:off x="14909800" y="1022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21469</xdr:rowOff>
    </xdr:from>
    <xdr:to>
      <xdr:col>21</xdr:col>
      <xdr:colOff>50800</xdr:colOff>
      <xdr:row>61</xdr:row>
      <xdr:rowOff>123069</xdr:rowOff>
    </xdr:to>
    <xdr:sp macro="" textlink="">
      <xdr:nvSpPr>
        <xdr:cNvPr id="342" name="円/楕円 341"/>
        <xdr:cNvSpPr/>
      </xdr:nvSpPr>
      <xdr:spPr>
        <a:xfrm>
          <a:off x="14351000" y="1047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133246</xdr:rowOff>
    </xdr:from>
    <xdr:ext cx="762000" cy="259045"/>
    <xdr:sp macro="" textlink="">
      <xdr:nvSpPr>
        <xdr:cNvPr id="343" name="テキスト ボックス 342"/>
        <xdr:cNvSpPr txBox="1"/>
      </xdr:nvSpPr>
      <xdr:spPr>
        <a:xfrm>
          <a:off x="14020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168789</xdr:rowOff>
    </xdr:from>
    <xdr:to>
      <xdr:col>19</xdr:col>
      <xdr:colOff>533400</xdr:colOff>
      <xdr:row>61</xdr:row>
      <xdr:rowOff>98939</xdr:rowOff>
    </xdr:to>
    <xdr:sp macro="" textlink="">
      <xdr:nvSpPr>
        <xdr:cNvPr id="344" name="円/楕円 343"/>
        <xdr:cNvSpPr/>
      </xdr:nvSpPr>
      <xdr:spPr>
        <a:xfrm>
          <a:off x="13462000" y="1045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83716</xdr:rowOff>
    </xdr:from>
    <xdr:ext cx="762000" cy="259045"/>
    <xdr:sp macro="" textlink="">
      <xdr:nvSpPr>
        <xdr:cNvPr id="345" name="テキスト ボックス 344"/>
        <xdr:cNvSpPr txBox="1"/>
      </xdr:nvSpPr>
      <xdr:spPr>
        <a:xfrm>
          <a:off x="13131800" y="1054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　</a:t>
          </a:r>
          <a:r>
            <a:rPr kumimoji="1" lang="ja-JP" altLang="ja-JP" sz="1400">
              <a:solidFill>
                <a:schemeClr val="dk1"/>
              </a:solidFill>
              <a:effectLst/>
              <a:latin typeface="+mn-lt"/>
              <a:ea typeface="+mn-ea"/>
              <a:cs typeface="+mn-cs"/>
            </a:rPr>
            <a:t>地方債の発行抑制、</a:t>
          </a:r>
          <a:r>
            <a:rPr kumimoji="1" lang="ja-JP" altLang="en-US" sz="1400">
              <a:solidFill>
                <a:schemeClr val="dk1"/>
              </a:solidFill>
              <a:effectLst/>
              <a:latin typeface="+mn-lt"/>
              <a:ea typeface="+mn-ea"/>
              <a:cs typeface="+mn-cs"/>
            </a:rPr>
            <a:t>事業実施の適正化等を図って</a:t>
          </a:r>
          <a:r>
            <a:rPr kumimoji="1" lang="ja-JP" altLang="ja-JP" sz="1400">
              <a:solidFill>
                <a:schemeClr val="dk1"/>
              </a:solidFill>
              <a:effectLst/>
              <a:latin typeface="+mn-lt"/>
              <a:ea typeface="+mn-ea"/>
              <a:cs typeface="+mn-cs"/>
            </a:rPr>
            <a:t>いることにより、改善傾向に</a:t>
          </a:r>
          <a:r>
            <a:rPr kumimoji="1" lang="ja-JP" altLang="en-US" sz="1400">
              <a:solidFill>
                <a:schemeClr val="dk1"/>
              </a:solidFill>
              <a:effectLst/>
              <a:latin typeface="+mn-lt"/>
              <a:ea typeface="+mn-ea"/>
              <a:cs typeface="+mn-cs"/>
            </a:rPr>
            <a:t>あるが</a:t>
          </a:r>
          <a:r>
            <a:rPr kumimoji="1" lang="ja-JP" altLang="en-US" sz="1400">
              <a:latin typeface="ＭＳ Ｐゴシック"/>
            </a:rPr>
            <a:t>、依然として、類似団体平均を上回っている状況であるため、今後も引き続き、地方債の発行抑制、積極的な繰上償還の実施等を行うことにより、公債費負担の軽減に努める。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50038</xdr:rowOff>
    </xdr:from>
    <xdr:to>
      <xdr:col>24</xdr:col>
      <xdr:colOff>558800</xdr:colOff>
      <xdr:row>38</xdr:row>
      <xdr:rowOff>66929</xdr:rowOff>
    </xdr:to>
    <xdr:cxnSp macro="">
      <xdr:nvCxnSpPr>
        <xdr:cNvPr id="377" name="直線コネクタ 376"/>
        <xdr:cNvCxnSpPr/>
      </xdr:nvCxnSpPr>
      <xdr:spPr>
        <a:xfrm flipV="1">
          <a:off x="16179800" y="6565138"/>
          <a:ext cx="8382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66929</xdr:rowOff>
    </xdr:from>
    <xdr:to>
      <xdr:col>23</xdr:col>
      <xdr:colOff>406400</xdr:colOff>
      <xdr:row>38</xdr:row>
      <xdr:rowOff>81407</xdr:rowOff>
    </xdr:to>
    <xdr:cxnSp macro="">
      <xdr:nvCxnSpPr>
        <xdr:cNvPr id="380" name="直線コネクタ 379"/>
        <xdr:cNvCxnSpPr/>
      </xdr:nvCxnSpPr>
      <xdr:spPr>
        <a:xfrm flipV="1">
          <a:off x="15290800" y="6582029"/>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81407</xdr:rowOff>
    </xdr:from>
    <xdr:to>
      <xdr:col>22</xdr:col>
      <xdr:colOff>203200</xdr:colOff>
      <xdr:row>38</xdr:row>
      <xdr:rowOff>124841</xdr:rowOff>
    </xdr:to>
    <xdr:cxnSp macro="">
      <xdr:nvCxnSpPr>
        <xdr:cNvPr id="383" name="直線コネクタ 382"/>
        <xdr:cNvCxnSpPr/>
      </xdr:nvCxnSpPr>
      <xdr:spPr>
        <a:xfrm flipV="1">
          <a:off x="14401800" y="6596507"/>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124841</xdr:rowOff>
    </xdr:from>
    <xdr:to>
      <xdr:col>21</xdr:col>
      <xdr:colOff>0</xdr:colOff>
      <xdr:row>38</xdr:row>
      <xdr:rowOff>146558</xdr:rowOff>
    </xdr:to>
    <xdr:cxnSp macro="">
      <xdr:nvCxnSpPr>
        <xdr:cNvPr id="386" name="直線コネクタ 385"/>
        <xdr:cNvCxnSpPr/>
      </xdr:nvCxnSpPr>
      <xdr:spPr>
        <a:xfrm flipV="1">
          <a:off x="13512800" y="6639941"/>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6477</xdr:rowOff>
    </xdr:from>
    <xdr:to>
      <xdr:col>19</xdr:col>
      <xdr:colOff>533400</xdr:colOff>
      <xdr:row>38</xdr:row>
      <xdr:rowOff>108077</xdr:rowOff>
    </xdr:to>
    <xdr:sp macro="" textlink="">
      <xdr:nvSpPr>
        <xdr:cNvPr id="389" name="フローチャート : 判断 388"/>
        <xdr:cNvSpPr/>
      </xdr:nvSpPr>
      <xdr:spPr>
        <a:xfrm>
          <a:off x="13462000" y="652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118254</xdr:rowOff>
    </xdr:from>
    <xdr:ext cx="762000" cy="259045"/>
    <xdr:sp macro="" textlink="">
      <xdr:nvSpPr>
        <xdr:cNvPr id="390" name="テキスト ボックス 389"/>
        <xdr:cNvSpPr txBox="1"/>
      </xdr:nvSpPr>
      <xdr:spPr>
        <a:xfrm>
          <a:off x="13131800" y="629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170688</xdr:rowOff>
    </xdr:from>
    <xdr:to>
      <xdr:col>24</xdr:col>
      <xdr:colOff>609600</xdr:colOff>
      <xdr:row>38</xdr:row>
      <xdr:rowOff>100838</xdr:rowOff>
    </xdr:to>
    <xdr:sp macro="" textlink="">
      <xdr:nvSpPr>
        <xdr:cNvPr id="396" name="円/楕円 395"/>
        <xdr:cNvSpPr/>
      </xdr:nvSpPr>
      <xdr:spPr>
        <a:xfrm>
          <a:off x="16967200" y="651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142765</xdr:rowOff>
    </xdr:from>
    <xdr:ext cx="762000" cy="259045"/>
    <xdr:sp macro="" textlink="">
      <xdr:nvSpPr>
        <xdr:cNvPr id="397" name="公債費負担の状況該当値テキスト"/>
        <xdr:cNvSpPr txBox="1"/>
      </xdr:nvSpPr>
      <xdr:spPr>
        <a:xfrm>
          <a:off x="17106900" y="6486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16129</xdr:rowOff>
    </xdr:from>
    <xdr:to>
      <xdr:col>23</xdr:col>
      <xdr:colOff>457200</xdr:colOff>
      <xdr:row>38</xdr:row>
      <xdr:rowOff>117729</xdr:rowOff>
    </xdr:to>
    <xdr:sp macro="" textlink="">
      <xdr:nvSpPr>
        <xdr:cNvPr id="398" name="円/楕円 397"/>
        <xdr:cNvSpPr/>
      </xdr:nvSpPr>
      <xdr:spPr>
        <a:xfrm>
          <a:off x="16129000" y="6531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102506</xdr:rowOff>
    </xdr:from>
    <xdr:ext cx="736600" cy="259045"/>
    <xdr:sp macro="" textlink="">
      <xdr:nvSpPr>
        <xdr:cNvPr id="399" name="テキスト ボックス 398"/>
        <xdr:cNvSpPr txBox="1"/>
      </xdr:nvSpPr>
      <xdr:spPr>
        <a:xfrm>
          <a:off x="15798800" y="66176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30607</xdr:rowOff>
    </xdr:from>
    <xdr:to>
      <xdr:col>22</xdr:col>
      <xdr:colOff>254000</xdr:colOff>
      <xdr:row>38</xdr:row>
      <xdr:rowOff>132207</xdr:rowOff>
    </xdr:to>
    <xdr:sp macro="" textlink="">
      <xdr:nvSpPr>
        <xdr:cNvPr id="400" name="円/楕円 399"/>
        <xdr:cNvSpPr/>
      </xdr:nvSpPr>
      <xdr:spPr>
        <a:xfrm>
          <a:off x="15240000" y="6545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116984</xdr:rowOff>
    </xdr:from>
    <xdr:ext cx="762000" cy="259045"/>
    <xdr:sp macro="" textlink="">
      <xdr:nvSpPr>
        <xdr:cNvPr id="401" name="テキスト ボックス 400"/>
        <xdr:cNvSpPr txBox="1"/>
      </xdr:nvSpPr>
      <xdr:spPr>
        <a:xfrm>
          <a:off x="14909800" y="6632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74041</xdr:rowOff>
    </xdr:from>
    <xdr:to>
      <xdr:col>21</xdr:col>
      <xdr:colOff>50800</xdr:colOff>
      <xdr:row>39</xdr:row>
      <xdr:rowOff>4191</xdr:rowOff>
    </xdr:to>
    <xdr:sp macro="" textlink="">
      <xdr:nvSpPr>
        <xdr:cNvPr id="402" name="円/楕円 401"/>
        <xdr:cNvSpPr/>
      </xdr:nvSpPr>
      <xdr:spPr>
        <a:xfrm>
          <a:off x="14351000" y="6589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160418</xdr:rowOff>
    </xdr:from>
    <xdr:ext cx="762000" cy="259045"/>
    <xdr:sp macro="" textlink="">
      <xdr:nvSpPr>
        <xdr:cNvPr id="403" name="テキスト ボックス 402"/>
        <xdr:cNvSpPr txBox="1"/>
      </xdr:nvSpPr>
      <xdr:spPr>
        <a:xfrm>
          <a:off x="14020800" y="6675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95758</xdr:rowOff>
    </xdr:from>
    <xdr:to>
      <xdr:col>19</xdr:col>
      <xdr:colOff>533400</xdr:colOff>
      <xdr:row>39</xdr:row>
      <xdr:rowOff>25908</xdr:rowOff>
    </xdr:to>
    <xdr:sp macro="" textlink="">
      <xdr:nvSpPr>
        <xdr:cNvPr id="404" name="円/楕円 403"/>
        <xdr:cNvSpPr/>
      </xdr:nvSpPr>
      <xdr:spPr>
        <a:xfrm>
          <a:off x="13462000" y="661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10685</xdr:rowOff>
    </xdr:from>
    <xdr:ext cx="762000" cy="259045"/>
    <xdr:sp macro="" textlink="">
      <xdr:nvSpPr>
        <xdr:cNvPr id="405" name="テキスト ボックス 404"/>
        <xdr:cNvSpPr txBox="1"/>
      </xdr:nvSpPr>
      <xdr:spPr>
        <a:xfrm>
          <a:off x="13131800" y="6697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mn-ea"/>
              <a:ea typeface="+mn-ea"/>
            </a:rPr>
            <a:t>　</a:t>
          </a:r>
          <a:r>
            <a:rPr kumimoji="1" lang="ja-JP" altLang="ja-JP" sz="1200">
              <a:solidFill>
                <a:schemeClr val="dk1"/>
              </a:solidFill>
              <a:effectLst/>
              <a:latin typeface="+mn-lt"/>
              <a:ea typeface="+mn-ea"/>
              <a:cs typeface="+mn-cs"/>
            </a:rPr>
            <a:t>新規地方債発行額を当該年度の元金以下に抑制することを基本方針とし、地方債残高を減少させていること</a:t>
          </a:r>
          <a:r>
            <a:rPr kumimoji="1" lang="ja-JP" altLang="en-US" sz="1200">
              <a:solidFill>
                <a:schemeClr val="dk1"/>
              </a:solidFill>
              <a:effectLst/>
              <a:latin typeface="+mn-lt"/>
              <a:ea typeface="+mn-ea"/>
              <a:cs typeface="+mn-cs"/>
            </a:rPr>
            <a:t>により</a:t>
          </a:r>
          <a:r>
            <a:rPr kumimoji="1" lang="ja-JP" altLang="ja-JP" sz="1200">
              <a:solidFill>
                <a:schemeClr val="dk1"/>
              </a:solidFill>
              <a:effectLst/>
              <a:latin typeface="+mn-lt"/>
              <a:ea typeface="+mn-ea"/>
              <a:cs typeface="+mn-cs"/>
            </a:rPr>
            <a:t>、また、交付税算入率の高い有利な地方債の発行に努めており、改善傾向に</a:t>
          </a:r>
          <a:r>
            <a:rPr kumimoji="1" lang="ja-JP" altLang="en-US" sz="1200">
              <a:solidFill>
                <a:schemeClr val="dk1"/>
              </a:solidFill>
              <a:effectLst/>
              <a:latin typeface="+mn-lt"/>
              <a:ea typeface="+mn-ea"/>
              <a:cs typeface="+mn-cs"/>
            </a:rPr>
            <a:t>あった</a:t>
          </a:r>
          <a:r>
            <a:rPr kumimoji="1" lang="ja-JP" altLang="en-US" sz="1200">
              <a:latin typeface="+mn-ea"/>
              <a:ea typeface="+mn-ea"/>
            </a:rPr>
            <a:t>が、前年度と比べ７．１ポイント上回った。主な要因としては、淡路広域消防事務組合への組合等負担見込額が３．９億円の増、淡路広域水道企業団への組合等負担見込額が１．７億円の増となったためである。今後も新規発行地方債の抑制、事業実施の適正化を図り、行財政の健全化に努める。</a:t>
          </a:r>
          <a:endParaRPr kumimoji="1" lang="en-US" altLang="ja-JP" sz="1200">
            <a:latin typeface="+mn-ea"/>
            <a:ea typeface="+mn-ea"/>
          </a:endParaRPr>
        </a:p>
        <a:p>
          <a:endParaRPr kumimoji="1" lang="en-US" altLang="ja-JP" sz="1400">
            <a:latin typeface="+mn-ea"/>
            <a:ea typeface="+mn-ea"/>
          </a:endParaRPr>
        </a:p>
        <a:p>
          <a:r>
            <a:rPr kumimoji="1" lang="ja-JP" altLang="en-US" sz="1400">
              <a:latin typeface="+mn-ea"/>
              <a:ea typeface="+mn-ea"/>
            </a:rPr>
            <a:t>　</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28152</xdr:rowOff>
    </xdr:from>
    <xdr:to>
      <xdr:col>24</xdr:col>
      <xdr:colOff>558800</xdr:colOff>
      <xdr:row>15</xdr:row>
      <xdr:rowOff>42429</xdr:rowOff>
    </xdr:to>
    <xdr:cxnSp macro="">
      <xdr:nvCxnSpPr>
        <xdr:cNvPr id="439" name="直線コネクタ 438"/>
        <xdr:cNvCxnSpPr/>
      </xdr:nvCxnSpPr>
      <xdr:spPr>
        <a:xfrm>
          <a:off x="16179800" y="2599902"/>
          <a:ext cx="838200" cy="14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28152</xdr:rowOff>
    </xdr:from>
    <xdr:to>
      <xdr:col>23</xdr:col>
      <xdr:colOff>406400</xdr:colOff>
      <xdr:row>15</xdr:row>
      <xdr:rowOff>38206</xdr:rowOff>
    </xdr:to>
    <xdr:cxnSp macro="">
      <xdr:nvCxnSpPr>
        <xdr:cNvPr id="442" name="直線コネクタ 441"/>
        <xdr:cNvCxnSpPr/>
      </xdr:nvCxnSpPr>
      <xdr:spPr>
        <a:xfrm flipV="1">
          <a:off x="15290800" y="2599902"/>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38206</xdr:rowOff>
    </xdr:from>
    <xdr:to>
      <xdr:col>22</xdr:col>
      <xdr:colOff>203200</xdr:colOff>
      <xdr:row>15</xdr:row>
      <xdr:rowOff>68368</xdr:rowOff>
    </xdr:to>
    <xdr:cxnSp macro="">
      <xdr:nvCxnSpPr>
        <xdr:cNvPr id="445" name="直線コネクタ 444"/>
        <xdr:cNvCxnSpPr/>
      </xdr:nvCxnSpPr>
      <xdr:spPr>
        <a:xfrm flipV="1">
          <a:off x="14401800" y="2609956"/>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68368</xdr:rowOff>
    </xdr:from>
    <xdr:to>
      <xdr:col>21</xdr:col>
      <xdr:colOff>0</xdr:colOff>
      <xdr:row>15</xdr:row>
      <xdr:rowOff>107177</xdr:rowOff>
    </xdr:to>
    <xdr:cxnSp macro="">
      <xdr:nvCxnSpPr>
        <xdr:cNvPr id="448" name="直線コネクタ 447"/>
        <xdr:cNvCxnSpPr/>
      </xdr:nvCxnSpPr>
      <xdr:spPr>
        <a:xfrm flipV="1">
          <a:off x="13512800" y="2640118"/>
          <a:ext cx="889000" cy="38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96721</xdr:rowOff>
    </xdr:from>
    <xdr:to>
      <xdr:col>19</xdr:col>
      <xdr:colOff>533400</xdr:colOff>
      <xdr:row>15</xdr:row>
      <xdr:rowOff>26871</xdr:rowOff>
    </xdr:to>
    <xdr:sp macro="" textlink="">
      <xdr:nvSpPr>
        <xdr:cNvPr id="451" name="フローチャート : 判断 450"/>
        <xdr:cNvSpPr/>
      </xdr:nvSpPr>
      <xdr:spPr>
        <a:xfrm>
          <a:off x="13462000" y="24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37048</xdr:rowOff>
    </xdr:from>
    <xdr:ext cx="762000" cy="259045"/>
    <xdr:sp macro="" textlink="">
      <xdr:nvSpPr>
        <xdr:cNvPr id="452" name="テキスト ボックス 451"/>
        <xdr:cNvSpPr txBox="1"/>
      </xdr:nvSpPr>
      <xdr:spPr>
        <a:xfrm>
          <a:off x="13131800" y="226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163079</xdr:rowOff>
    </xdr:from>
    <xdr:to>
      <xdr:col>24</xdr:col>
      <xdr:colOff>609600</xdr:colOff>
      <xdr:row>15</xdr:row>
      <xdr:rowOff>93229</xdr:rowOff>
    </xdr:to>
    <xdr:sp macro="" textlink="">
      <xdr:nvSpPr>
        <xdr:cNvPr id="458" name="円/楕円 457"/>
        <xdr:cNvSpPr/>
      </xdr:nvSpPr>
      <xdr:spPr>
        <a:xfrm>
          <a:off x="16967200" y="2563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135156</xdr:rowOff>
    </xdr:from>
    <xdr:ext cx="762000" cy="259045"/>
    <xdr:sp macro="" textlink="">
      <xdr:nvSpPr>
        <xdr:cNvPr id="459" name="将来負担の状況該当値テキスト"/>
        <xdr:cNvSpPr txBox="1"/>
      </xdr:nvSpPr>
      <xdr:spPr>
        <a:xfrm>
          <a:off x="17106900" y="253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148802</xdr:rowOff>
    </xdr:from>
    <xdr:to>
      <xdr:col>23</xdr:col>
      <xdr:colOff>457200</xdr:colOff>
      <xdr:row>15</xdr:row>
      <xdr:rowOff>78952</xdr:rowOff>
    </xdr:to>
    <xdr:sp macro="" textlink="">
      <xdr:nvSpPr>
        <xdr:cNvPr id="460" name="円/楕円 459"/>
        <xdr:cNvSpPr/>
      </xdr:nvSpPr>
      <xdr:spPr>
        <a:xfrm>
          <a:off x="16129000" y="254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63729</xdr:rowOff>
    </xdr:from>
    <xdr:ext cx="736600" cy="259045"/>
    <xdr:sp macro="" textlink="">
      <xdr:nvSpPr>
        <xdr:cNvPr id="461" name="テキスト ボックス 460"/>
        <xdr:cNvSpPr txBox="1"/>
      </xdr:nvSpPr>
      <xdr:spPr>
        <a:xfrm>
          <a:off x="15798800" y="26354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158856</xdr:rowOff>
    </xdr:from>
    <xdr:to>
      <xdr:col>22</xdr:col>
      <xdr:colOff>254000</xdr:colOff>
      <xdr:row>15</xdr:row>
      <xdr:rowOff>89006</xdr:rowOff>
    </xdr:to>
    <xdr:sp macro="" textlink="">
      <xdr:nvSpPr>
        <xdr:cNvPr id="462" name="円/楕円 461"/>
        <xdr:cNvSpPr/>
      </xdr:nvSpPr>
      <xdr:spPr>
        <a:xfrm>
          <a:off x="15240000" y="2559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73783</xdr:rowOff>
    </xdr:from>
    <xdr:ext cx="762000" cy="259045"/>
    <xdr:sp macro="" textlink="">
      <xdr:nvSpPr>
        <xdr:cNvPr id="463" name="テキスト ボックス 462"/>
        <xdr:cNvSpPr txBox="1"/>
      </xdr:nvSpPr>
      <xdr:spPr>
        <a:xfrm>
          <a:off x="14909800" y="2645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119.0</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17568</xdr:rowOff>
    </xdr:from>
    <xdr:to>
      <xdr:col>21</xdr:col>
      <xdr:colOff>50800</xdr:colOff>
      <xdr:row>15</xdr:row>
      <xdr:rowOff>119168</xdr:rowOff>
    </xdr:to>
    <xdr:sp macro="" textlink="">
      <xdr:nvSpPr>
        <xdr:cNvPr id="464" name="円/楕円 463"/>
        <xdr:cNvSpPr/>
      </xdr:nvSpPr>
      <xdr:spPr>
        <a:xfrm>
          <a:off x="14351000" y="2589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103945</xdr:rowOff>
    </xdr:from>
    <xdr:ext cx="762000" cy="259045"/>
    <xdr:sp macro="" textlink="">
      <xdr:nvSpPr>
        <xdr:cNvPr id="465" name="テキスト ボックス 464"/>
        <xdr:cNvSpPr txBox="1"/>
      </xdr:nvSpPr>
      <xdr:spPr>
        <a:xfrm>
          <a:off x="14020800" y="267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134.0</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56377</xdr:rowOff>
    </xdr:from>
    <xdr:to>
      <xdr:col>19</xdr:col>
      <xdr:colOff>533400</xdr:colOff>
      <xdr:row>15</xdr:row>
      <xdr:rowOff>157977</xdr:rowOff>
    </xdr:to>
    <xdr:sp macro="" textlink="">
      <xdr:nvSpPr>
        <xdr:cNvPr id="466" name="円/楕円 465"/>
        <xdr:cNvSpPr/>
      </xdr:nvSpPr>
      <xdr:spPr>
        <a:xfrm>
          <a:off x="13462000" y="2628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142754</xdr:rowOff>
    </xdr:from>
    <xdr:ext cx="762000" cy="259045"/>
    <xdr:sp macro="" textlink="">
      <xdr:nvSpPr>
        <xdr:cNvPr id="467" name="テキスト ボックス 466"/>
        <xdr:cNvSpPr txBox="1"/>
      </xdr:nvSpPr>
      <xdr:spPr>
        <a:xfrm>
          <a:off x="13131800" y="2714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兵庫県洲本市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46,524
46,298
182.38
23,813,420
23,116,028
615,623
13,519,966
36,701,021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121.1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人件費に係る経常収支比率は、前年度と比べ１．１ポイント上回った。主な要因としては、</a:t>
          </a:r>
          <a:r>
            <a:rPr kumimoji="0" lang="ja-JP" altLang="en-US" sz="1300" b="0" i="0" baseline="0">
              <a:solidFill>
                <a:schemeClr val="dk1"/>
              </a:solidFill>
              <a:effectLst/>
              <a:latin typeface="+mn-lt"/>
              <a:ea typeface="+mn-ea"/>
              <a:cs typeface="+mn-cs"/>
            </a:rPr>
            <a:t>国家</a:t>
          </a:r>
          <a:r>
            <a:rPr lang="ja-JP" altLang="ja-JP" sz="1300" b="0" i="0" baseline="0">
              <a:solidFill>
                <a:schemeClr val="dk1"/>
              </a:solidFill>
              <a:effectLst/>
              <a:latin typeface="+mn-lt"/>
              <a:ea typeface="+mn-ea"/>
              <a:cs typeface="+mn-cs"/>
            </a:rPr>
            <a:t>公務員給与削減支給措置</a:t>
          </a:r>
          <a:r>
            <a:rPr lang="ja-JP" altLang="en-US" sz="1300" b="0" i="0" baseline="0">
              <a:solidFill>
                <a:schemeClr val="dk1"/>
              </a:solidFill>
              <a:effectLst/>
              <a:latin typeface="+mn-lt"/>
              <a:ea typeface="+mn-ea"/>
              <a:cs typeface="+mn-cs"/>
            </a:rPr>
            <a:t>に準じた</a:t>
          </a:r>
          <a:r>
            <a:rPr lang="ja-JP" altLang="ja-JP" sz="1300" b="0" i="0" baseline="0">
              <a:solidFill>
                <a:schemeClr val="dk1"/>
              </a:solidFill>
              <a:effectLst/>
              <a:latin typeface="+mn-lt"/>
              <a:ea typeface="+mn-ea"/>
              <a:cs typeface="+mn-cs"/>
            </a:rPr>
            <a:t>給与の減額措置終了及び勤勉手当の引上げによ</a:t>
          </a:r>
          <a:r>
            <a:rPr lang="ja-JP" altLang="en-US" sz="1300" b="0" i="0" baseline="0">
              <a:solidFill>
                <a:schemeClr val="dk1"/>
              </a:solidFill>
              <a:effectLst/>
              <a:latin typeface="+mn-lt"/>
              <a:ea typeface="+mn-ea"/>
              <a:cs typeface="+mn-cs"/>
            </a:rPr>
            <a:t>り増加したためである。今後も第２次洲本市定員適正化計画に基づき、より一層の効率的・効果的な人員配置等を進め、人件費の抑制に努める。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104140</xdr:rowOff>
    </xdr:from>
    <xdr:to>
      <xdr:col>7</xdr:col>
      <xdr:colOff>15875</xdr:colOff>
      <xdr:row>37</xdr:row>
      <xdr:rowOff>16510</xdr:rowOff>
    </xdr:to>
    <xdr:cxnSp macro="">
      <xdr:nvCxnSpPr>
        <xdr:cNvPr id="64" name="直線コネクタ 63"/>
        <xdr:cNvCxnSpPr/>
      </xdr:nvCxnSpPr>
      <xdr:spPr>
        <a:xfrm>
          <a:off x="3987800" y="627634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104140</xdr:rowOff>
    </xdr:from>
    <xdr:to>
      <xdr:col>5</xdr:col>
      <xdr:colOff>549275</xdr:colOff>
      <xdr:row>37</xdr:row>
      <xdr:rowOff>85090</xdr:rowOff>
    </xdr:to>
    <xdr:cxnSp macro="">
      <xdr:nvCxnSpPr>
        <xdr:cNvPr id="67" name="直線コネクタ 66"/>
        <xdr:cNvCxnSpPr/>
      </xdr:nvCxnSpPr>
      <xdr:spPr>
        <a:xfrm flipV="1">
          <a:off x="3098800" y="627634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69850</xdr:rowOff>
    </xdr:from>
    <xdr:to>
      <xdr:col>4</xdr:col>
      <xdr:colOff>346075</xdr:colOff>
      <xdr:row>37</xdr:row>
      <xdr:rowOff>85090</xdr:rowOff>
    </xdr:to>
    <xdr:cxnSp macro="">
      <xdr:nvCxnSpPr>
        <xdr:cNvPr id="70" name="直線コネクタ 69"/>
        <xdr:cNvCxnSpPr/>
      </xdr:nvCxnSpPr>
      <xdr:spPr>
        <a:xfrm>
          <a:off x="2209800" y="6413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58420</xdr:rowOff>
    </xdr:from>
    <xdr:to>
      <xdr:col>3</xdr:col>
      <xdr:colOff>142875</xdr:colOff>
      <xdr:row>37</xdr:row>
      <xdr:rowOff>69850</xdr:rowOff>
    </xdr:to>
    <xdr:cxnSp macro="">
      <xdr:nvCxnSpPr>
        <xdr:cNvPr id="73" name="直線コネクタ 72"/>
        <xdr:cNvCxnSpPr/>
      </xdr:nvCxnSpPr>
      <xdr:spPr>
        <a:xfrm>
          <a:off x="1320800" y="623062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137160</xdr:rowOff>
    </xdr:from>
    <xdr:to>
      <xdr:col>7</xdr:col>
      <xdr:colOff>66675</xdr:colOff>
      <xdr:row>37</xdr:row>
      <xdr:rowOff>67310</xdr:rowOff>
    </xdr:to>
    <xdr:sp macro="" textlink="">
      <xdr:nvSpPr>
        <xdr:cNvPr id="83" name="円/楕円 82"/>
        <xdr:cNvSpPr/>
      </xdr:nvSpPr>
      <xdr:spPr>
        <a:xfrm>
          <a:off x="47752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109237</xdr:rowOff>
    </xdr:from>
    <xdr:ext cx="762000" cy="259045"/>
    <xdr:sp macro="" textlink="">
      <xdr:nvSpPr>
        <xdr:cNvPr id="84" name="人件費該当値テキスト"/>
        <xdr:cNvSpPr txBox="1"/>
      </xdr:nvSpPr>
      <xdr:spPr>
        <a:xfrm>
          <a:off x="49149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53340</xdr:rowOff>
    </xdr:from>
    <xdr:to>
      <xdr:col>5</xdr:col>
      <xdr:colOff>600075</xdr:colOff>
      <xdr:row>36</xdr:row>
      <xdr:rowOff>154940</xdr:rowOff>
    </xdr:to>
    <xdr:sp macro="" textlink="">
      <xdr:nvSpPr>
        <xdr:cNvPr id="85" name="円/楕円 84"/>
        <xdr:cNvSpPr/>
      </xdr:nvSpPr>
      <xdr:spPr>
        <a:xfrm>
          <a:off x="3937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165117</xdr:rowOff>
    </xdr:from>
    <xdr:ext cx="736600" cy="259045"/>
    <xdr:sp macro="" textlink="">
      <xdr:nvSpPr>
        <xdr:cNvPr id="86" name="テキスト ボックス 85"/>
        <xdr:cNvSpPr txBox="1"/>
      </xdr:nvSpPr>
      <xdr:spPr>
        <a:xfrm>
          <a:off x="3606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34290</xdr:rowOff>
    </xdr:from>
    <xdr:to>
      <xdr:col>4</xdr:col>
      <xdr:colOff>396875</xdr:colOff>
      <xdr:row>37</xdr:row>
      <xdr:rowOff>135890</xdr:rowOff>
    </xdr:to>
    <xdr:sp macro="" textlink="">
      <xdr:nvSpPr>
        <xdr:cNvPr id="87" name="円/楕円 86"/>
        <xdr:cNvSpPr/>
      </xdr:nvSpPr>
      <xdr:spPr>
        <a:xfrm>
          <a:off x="3048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120667</xdr:rowOff>
    </xdr:from>
    <xdr:ext cx="762000" cy="259045"/>
    <xdr:sp macro="" textlink="">
      <xdr:nvSpPr>
        <xdr:cNvPr id="88" name="テキスト ボックス 87"/>
        <xdr:cNvSpPr txBox="1"/>
      </xdr:nvSpPr>
      <xdr:spPr>
        <a:xfrm>
          <a:off x="2717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19050</xdr:rowOff>
    </xdr:from>
    <xdr:to>
      <xdr:col>3</xdr:col>
      <xdr:colOff>193675</xdr:colOff>
      <xdr:row>37</xdr:row>
      <xdr:rowOff>120650</xdr:rowOff>
    </xdr:to>
    <xdr:sp macro="" textlink="">
      <xdr:nvSpPr>
        <xdr:cNvPr id="89" name="円/楕円 88"/>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105427</xdr:rowOff>
    </xdr:from>
    <xdr:ext cx="762000" cy="259045"/>
    <xdr:sp macro="" textlink="">
      <xdr:nvSpPr>
        <xdr:cNvPr id="90" name="テキスト ボックス 89"/>
        <xdr:cNvSpPr txBox="1"/>
      </xdr:nvSpPr>
      <xdr:spPr>
        <a:xfrm>
          <a:off x="1828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7620</xdr:rowOff>
    </xdr:from>
    <xdr:to>
      <xdr:col>1</xdr:col>
      <xdr:colOff>676275</xdr:colOff>
      <xdr:row>36</xdr:row>
      <xdr:rowOff>109220</xdr:rowOff>
    </xdr:to>
    <xdr:sp macro="" textlink="">
      <xdr:nvSpPr>
        <xdr:cNvPr id="91" name="円/楕円 90"/>
        <xdr:cNvSpPr/>
      </xdr:nvSpPr>
      <xdr:spPr>
        <a:xfrm>
          <a:off x="1270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119397</xdr:rowOff>
    </xdr:from>
    <xdr:ext cx="762000" cy="259045"/>
    <xdr:sp macro="" textlink="">
      <xdr:nvSpPr>
        <xdr:cNvPr id="92" name="テキスト ボックス 91"/>
        <xdr:cNvSpPr txBox="1"/>
      </xdr:nvSpPr>
      <xdr:spPr>
        <a:xfrm>
          <a:off x="939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類似団体平均よりも良い水準となっているものの、前年度と比べ、０．５ポイント上回った。主な要因としては、給食センター運営費や予防接種委託料が増加したためである。今後は、洲本市行政改革実施方策に基づき、各施設の維持管理経費の削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170543</xdr:rowOff>
    </xdr:from>
    <xdr:to>
      <xdr:col>24</xdr:col>
      <xdr:colOff>31750</xdr:colOff>
      <xdr:row>15</xdr:row>
      <xdr:rowOff>53521</xdr:rowOff>
    </xdr:to>
    <xdr:cxnSp macro="">
      <xdr:nvCxnSpPr>
        <xdr:cNvPr id="127" name="直線コネクタ 126"/>
        <xdr:cNvCxnSpPr/>
      </xdr:nvCxnSpPr>
      <xdr:spPr>
        <a:xfrm>
          <a:off x="15671800" y="2570843"/>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75491</xdr:rowOff>
    </xdr:from>
    <xdr:ext cx="762000" cy="259045"/>
    <xdr:sp macro="" textlink="">
      <xdr:nvSpPr>
        <xdr:cNvPr id="128" name="物件費平均値テキスト"/>
        <xdr:cNvSpPr txBox="1"/>
      </xdr:nvSpPr>
      <xdr:spPr>
        <a:xfrm>
          <a:off x="16598900" y="281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69850</xdr:rowOff>
    </xdr:from>
    <xdr:to>
      <xdr:col>22</xdr:col>
      <xdr:colOff>565150</xdr:colOff>
      <xdr:row>14</xdr:row>
      <xdr:rowOff>170543</xdr:rowOff>
    </xdr:to>
    <xdr:cxnSp macro="">
      <xdr:nvCxnSpPr>
        <xdr:cNvPr id="130" name="直線コネクタ 129"/>
        <xdr:cNvCxnSpPr/>
      </xdr:nvCxnSpPr>
      <xdr:spPr>
        <a:xfrm>
          <a:off x="14782800" y="2298700"/>
          <a:ext cx="889000" cy="272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32" name="テキスト ボックス 13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26307</xdr:rowOff>
    </xdr:from>
    <xdr:to>
      <xdr:col>21</xdr:col>
      <xdr:colOff>361950</xdr:colOff>
      <xdr:row>13</xdr:row>
      <xdr:rowOff>69850</xdr:rowOff>
    </xdr:to>
    <xdr:cxnSp macro="">
      <xdr:nvCxnSpPr>
        <xdr:cNvPr id="133" name="直線コネクタ 132"/>
        <xdr:cNvCxnSpPr/>
      </xdr:nvCxnSpPr>
      <xdr:spPr>
        <a:xfrm>
          <a:off x="13893800" y="22551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35" name="テキスト ボックス 134"/>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26307</xdr:rowOff>
    </xdr:from>
    <xdr:to>
      <xdr:col>20</xdr:col>
      <xdr:colOff>158750</xdr:colOff>
      <xdr:row>13</xdr:row>
      <xdr:rowOff>124279</xdr:rowOff>
    </xdr:to>
    <xdr:cxnSp macro="">
      <xdr:nvCxnSpPr>
        <xdr:cNvPr id="136" name="直線コネクタ 135"/>
        <xdr:cNvCxnSpPr/>
      </xdr:nvCxnSpPr>
      <xdr:spPr>
        <a:xfrm flipV="1">
          <a:off x="13004800" y="2255157"/>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16329</xdr:rowOff>
    </xdr:from>
    <xdr:to>
      <xdr:col>19</xdr:col>
      <xdr:colOff>6350</xdr:colOff>
      <xdr:row>16</xdr:row>
      <xdr:rowOff>117929</xdr:rowOff>
    </xdr:to>
    <xdr:sp macro="" textlink="">
      <xdr:nvSpPr>
        <xdr:cNvPr id="139" name="フローチャート : 判断 138"/>
        <xdr:cNvSpPr/>
      </xdr:nvSpPr>
      <xdr:spPr>
        <a:xfrm>
          <a:off x="12954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102706</xdr:rowOff>
    </xdr:from>
    <xdr:ext cx="762000" cy="259045"/>
    <xdr:sp macro="" textlink="">
      <xdr:nvSpPr>
        <xdr:cNvPr id="140" name="テキスト ボックス 139"/>
        <xdr:cNvSpPr txBox="1"/>
      </xdr:nvSpPr>
      <xdr:spPr>
        <a:xfrm>
          <a:off x="12623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2721</xdr:rowOff>
    </xdr:from>
    <xdr:to>
      <xdr:col>24</xdr:col>
      <xdr:colOff>82550</xdr:colOff>
      <xdr:row>15</xdr:row>
      <xdr:rowOff>104321</xdr:rowOff>
    </xdr:to>
    <xdr:sp macro="" textlink="">
      <xdr:nvSpPr>
        <xdr:cNvPr id="146" name="円/楕円 145"/>
        <xdr:cNvSpPr/>
      </xdr:nvSpPr>
      <xdr:spPr>
        <a:xfrm>
          <a:off x="16459200" y="257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19248</xdr:rowOff>
    </xdr:from>
    <xdr:ext cx="762000" cy="259045"/>
    <xdr:sp macro="" textlink="">
      <xdr:nvSpPr>
        <xdr:cNvPr id="147" name="物件費該当値テキスト"/>
        <xdr:cNvSpPr txBox="1"/>
      </xdr:nvSpPr>
      <xdr:spPr>
        <a:xfrm>
          <a:off x="165989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119743</xdr:rowOff>
    </xdr:from>
    <xdr:to>
      <xdr:col>22</xdr:col>
      <xdr:colOff>615950</xdr:colOff>
      <xdr:row>15</xdr:row>
      <xdr:rowOff>49893</xdr:rowOff>
    </xdr:to>
    <xdr:sp macro="" textlink="">
      <xdr:nvSpPr>
        <xdr:cNvPr id="148" name="円/楕円 147"/>
        <xdr:cNvSpPr/>
      </xdr:nvSpPr>
      <xdr:spPr>
        <a:xfrm>
          <a:off x="15621000" y="252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60070</xdr:rowOff>
    </xdr:from>
    <xdr:ext cx="736600" cy="259045"/>
    <xdr:sp macro="" textlink="">
      <xdr:nvSpPr>
        <xdr:cNvPr id="149" name="テキスト ボックス 148"/>
        <xdr:cNvSpPr txBox="1"/>
      </xdr:nvSpPr>
      <xdr:spPr>
        <a:xfrm>
          <a:off x="15290800" y="2288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19050</xdr:rowOff>
    </xdr:from>
    <xdr:to>
      <xdr:col>21</xdr:col>
      <xdr:colOff>412750</xdr:colOff>
      <xdr:row>13</xdr:row>
      <xdr:rowOff>120650</xdr:rowOff>
    </xdr:to>
    <xdr:sp macro="" textlink="">
      <xdr:nvSpPr>
        <xdr:cNvPr id="150" name="円/楕円 149"/>
        <xdr:cNvSpPr/>
      </xdr:nvSpPr>
      <xdr:spPr>
        <a:xfrm>
          <a:off x="14732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130827</xdr:rowOff>
    </xdr:from>
    <xdr:ext cx="762000" cy="259045"/>
    <xdr:sp macro="" textlink="">
      <xdr:nvSpPr>
        <xdr:cNvPr id="151" name="テキスト ボックス 150"/>
        <xdr:cNvSpPr txBox="1"/>
      </xdr:nvSpPr>
      <xdr:spPr>
        <a:xfrm>
          <a:off x="14401800" y="201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146957</xdr:rowOff>
    </xdr:from>
    <xdr:to>
      <xdr:col>20</xdr:col>
      <xdr:colOff>209550</xdr:colOff>
      <xdr:row>13</xdr:row>
      <xdr:rowOff>77107</xdr:rowOff>
    </xdr:to>
    <xdr:sp macro="" textlink="">
      <xdr:nvSpPr>
        <xdr:cNvPr id="152" name="円/楕円 151"/>
        <xdr:cNvSpPr/>
      </xdr:nvSpPr>
      <xdr:spPr>
        <a:xfrm>
          <a:off x="13843000" y="220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87284</xdr:rowOff>
    </xdr:from>
    <xdr:ext cx="762000" cy="259045"/>
    <xdr:sp macro="" textlink="">
      <xdr:nvSpPr>
        <xdr:cNvPr id="153" name="テキスト ボックス 152"/>
        <xdr:cNvSpPr txBox="1"/>
      </xdr:nvSpPr>
      <xdr:spPr>
        <a:xfrm>
          <a:off x="13512800" y="197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73479</xdr:rowOff>
    </xdr:from>
    <xdr:to>
      <xdr:col>19</xdr:col>
      <xdr:colOff>6350</xdr:colOff>
      <xdr:row>14</xdr:row>
      <xdr:rowOff>3629</xdr:rowOff>
    </xdr:to>
    <xdr:sp macro="" textlink="">
      <xdr:nvSpPr>
        <xdr:cNvPr id="154" name="円/楕円 153"/>
        <xdr:cNvSpPr/>
      </xdr:nvSpPr>
      <xdr:spPr>
        <a:xfrm>
          <a:off x="12954000" y="23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13806</xdr:rowOff>
    </xdr:from>
    <xdr:ext cx="762000" cy="259045"/>
    <xdr:sp macro="" textlink="">
      <xdr:nvSpPr>
        <xdr:cNvPr id="155" name="テキスト ボックス 154"/>
        <xdr:cNvSpPr txBox="1"/>
      </xdr:nvSpPr>
      <xdr:spPr>
        <a:xfrm>
          <a:off x="12623800" y="207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類似団体平均よりも良い水準となっているものの、障害者自立支援給付費や乳幼児等医療費が増加傾向にある。今後も社会保障関係経費については、増加傾向にあることから、市の単独扶助費の見直し、資格審査等の適正化を図り、扶助費の削減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94343</xdr:rowOff>
    </xdr:from>
    <xdr:to>
      <xdr:col>7</xdr:col>
      <xdr:colOff>15875</xdr:colOff>
      <xdr:row>54</xdr:row>
      <xdr:rowOff>170543</xdr:rowOff>
    </xdr:to>
    <xdr:cxnSp macro="">
      <xdr:nvCxnSpPr>
        <xdr:cNvPr id="190" name="直線コネクタ 189"/>
        <xdr:cNvCxnSpPr/>
      </xdr:nvCxnSpPr>
      <xdr:spPr>
        <a:xfrm flipV="1">
          <a:off x="3987800" y="9352643"/>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116115</xdr:rowOff>
    </xdr:from>
    <xdr:to>
      <xdr:col>5</xdr:col>
      <xdr:colOff>549275</xdr:colOff>
      <xdr:row>54</xdr:row>
      <xdr:rowOff>170543</xdr:rowOff>
    </xdr:to>
    <xdr:cxnSp macro="">
      <xdr:nvCxnSpPr>
        <xdr:cNvPr id="193" name="直線コネクタ 192"/>
        <xdr:cNvCxnSpPr/>
      </xdr:nvCxnSpPr>
      <xdr:spPr>
        <a:xfrm>
          <a:off x="3098800" y="9374415"/>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61685</xdr:rowOff>
    </xdr:from>
    <xdr:to>
      <xdr:col>4</xdr:col>
      <xdr:colOff>346075</xdr:colOff>
      <xdr:row>54</xdr:row>
      <xdr:rowOff>116115</xdr:rowOff>
    </xdr:to>
    <xdr:cxnSp macro="">
      <xdr:nvCxnSpPr>
        <xdr:cNvPr id="196" name="直線コネクタ 195"/>
        <xdr:cNvCxnSpPr/>
      </xdr:nvCxnSpPr>
      <xdr:spPr>
        <a:xfrm>
          <a:off x="2209800" y="93199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61685</xdr:rowOff>
    </xdr:from>
    <xdr:to>
      <xdr:col>3</xdr:col>
      <xdr:colOff>142875</xdr:colOff>
      <xdr:row>54</xdr:row>
      <xdr:rowOff>127000</xdr:rowOff>
    </xdr:to>
    <xdr:cxnSp macro="">
      <xdr:nvCxnSpPr>
        <xdr:cNvPr id="199" name="直線コネクタ 198"/>
        <xdr:cNvCxnSpPr/>
      </xdr:nvCxnSpPr>
      <xdr:spPr>
        <a:xfrm flipV="1">
          <a:off x="1320800" y="93199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02" name="フローチャート : 判断 201"/>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3" name="テキスト ボックス 202"/>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43543</xdr:rowOff>
    </xdr:from>
    <xdr:to>
      <xdr:col>7</xdr:col>
      <xdr:colOff>66675</xdr:colOff>
      <xdr:row>54</xdr:row>
      <xdr:rowOff>145143</xdr:rowOff>
    </xdr:to>
    <xdr:sp macro="" textlink="">
      <xdr:nvSpPr>
        <xdr:cNvPr id="209" name="円/楕円 208"/>
        <xdr:cNvSpPr/>
      </xdr:nvSpPr>
      <xdr:spPr>
        <a:xfrm>
          <a:off x="47752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60070</xdr:rowOff>
    </xdr:from>
    <xdr:ext cx="762000" cy="259045"/>
    <xdr:sp macro="" textlink="">
      <xdr:nvSpPr>
        <xdr:cNvPr id="210" name="扶助費該当値テキスト"/>
        <xdr:cNvSpPr txBox="1"/>
      </xdr:nvSpPr>
      <xdr:spPr>
        <a:xfrm>
          <a:off x="49149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119743</xdr:rowOff>
    </xdr:from>
    <xdr:to>
      <xdr:col>5</xdr:col>
      <xdr:colOff>600075</xdr:colOff>
      <xdr:row>55</xdr:row>
      <xdr:rowOff>49893</xdr:rowOff>
    </xdr:to>
    <xdr:sp macro="" textlink="">
      <xdr:nvSpPr>
        <xdr:cNvPr id="211" name="円/楕円 210"/>
        <xdr:cNvSpPr/>
      </xdr:nvSpPr>
      <xdr:spPr>
        <a:xfrm>
          <a:off x="39370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60070</xdr:rowOff>
    </xdr:from>
    <xdr:ext cx="736600" cy="259045"/>
    <xdr:sp macro="" textlink="">
      <xdr:nvSpPr>
        <xdr:cNvPr id="212" name="テキスト ボックス 211"/>
        <xdr:cNvSpPr txBox="1"/>
      </xdr:nvSpPr>
      <xdr:spPr>
        <a:xfrm>
          <a:off x="3606800" y="9146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65315</xdr:rowOff>
    </xdr:from>
    <xdr:to>
      <xdr:col>4</xdr:col>
      <xdr:colOff>396875</xdr:colOff>
      <xdr:row>54</xdr:row>
      <xdr:rowOff>166915</xdr:rowOff>
    </xdr:to>
    <xdr:sp macro="" textlink="">
      <xdr:nvSpPr>
        <xdr:cNvPr id="213" name="円/楕円 212"/>
        <xdr:cNvSpPr/>
      </xdr:nvSpPr>
      <xdr:spPr>
        <a:xfrm>
          <a:off x="3048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5642</xdr:rowOff>
    </xdr:from>
    <xdr:ext cx="762000" cy="259045"/>
    <xdr:sp macro="" textlink="">
      <xdr:nvSpPr>
        <xdr:cNvPr id="214" name="テキスト ボックス 213"/>
        <xdr:cNvSpPr txBox="1"/>
      </xdr:nvSpPr>
      <xdr:spPr>
        <a:xfrm>
          <a:off x="2717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xdr:rowOff>
    </xdr:from>
    <xdr:to>
      <xdr:col>3</xdr:col>
      <xdr:colOff>193675</xdr:colOff>
      <xdr:row>54</xdr:row>
      <xdr:rowOff>112485</xdr:rowOff>
    </xdr:to>
    <xdr:sp macro="" textlink="">
      <xdr:nvSpPr>
        <xdr:cNvPr id="215" name="円/楕円 214"/>
        <xdr:cNvSpPr/>
      </xdr:nvSpPr>
      <xdr:spPr>
        <a:xfrm>
          <a:off x="2159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122662</xdr:rowOff>
    </xdr:from>
    <xdr:ext cx="762000" cy="259045"/>
    <xdr:sp macro="" textlink="">
      <xdr:nvSpPr>
        <xdr:cNvPr id="216" name="テキスト ボックス 215"/>
        <xdr:cNvSpPr txBox="1"/>
      </xdr:nvSpPr>
      <xdr:spPr>
        <a:xfrm>
          <a:off x="1828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17" name="円/楕円 216"/>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18" name="テキスト ボックス 217"/>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その他に係る経常収支比率は、類似団体平均よりも悪い水準となっている。主な要因としては、特別会計への繰出金の増加によるためである。特に、国民健康保険や介護保険事業、</a:t>
          </a:r>
          <a:r>
            <a:rPr kumimoji="1" lang="ja-JP" altLang="ja-JP" sz="1300">
              <a:solidFill>
                <a:schemeClr val="dk1"/>
              </a:solidFill>
              <a:effectLst/>
              <a:latin typeface="+mn-lt"/>
              <a:ea typeface="+mn-ea"/>
              <a:cs typeface="+mn-cs"/>
            </a:rPr>
            <a:t>下水道事業</a:t>
          </a:r>
          <a:r>
            <a:rPr kumimoji="1" lang="ja-JP" altLang="en-US" sz="1300">
              <a:latin typeface="ＭＳ Ｐゴシック"/>
            </a:rPr>
            <a:t>への繰出金が増加傾向にある。今後は、国民健康保険や介護保険事業の保険料の適正化、下水道事業の企業会計化や新規整備事業費の抑制等を行い、繰出金の削減に努める。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153670</xdr:rowOff>
    </xdr:from>
    <xdr:to>
      <xdr:col>24</xdr:col>
      <xdr:colOff>31750</xdr:colOff>
      <xdr:row>58</xdr:row>
      <xdr:rowOff>20320</xdr:rowOff>
    </xdr:to>
    <xdr:cxnSp macro="">
      <xdr:nvCxnSpPr>
        <xdr:cNvPr id="251" name="直線コネクタ 250"/>
        <xdr:cNvCxnSpPr/>
      </xdr:nvCxnSpPr>
      <xdr:spPr>
        <a:xfrm flipV="1">
          <a:off x="15671800" y="99263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20320</xdr:rowOff>
    </xdr:from>
    <xdr:to>
      <xdr:col>22</xdr:col>
      <xdr:colOff>565150</xdr:colOff>
      <xdr:row>58</xdr:row>
      <xdr:rowOff>20320</xdr:rowOff>
    </xdr:to>
    <xdr:cxnSp macro="">
      <xdr:nvCxnSpPr>
        <xdr:cNvPr id="254" name="直線コネクタ 253"/>
        <xdr:cNvCxnSpPr/>
      </xdr:nvCxnSpPr>
      <xdr:spPr>
        <a:xfrm>
          <a:off x="14782800" y="9964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130810</xdr:rowOff>
    </xdr:from>
    <xdr:to>
      <xdr:col>21</xdr:col>
      <xdr:colOff>361950</xdr:colOff>
      <xdr:row>58</xdr:row>
      <xdr:rowOff>20320</xdr:rowOff>
    </xdr:to>
    <xdr:cxnSp macro="">
      <xdr:nvCxnSpPr>
        <xdr:cNvPr id="257" name="直線コネクタ 256"/>
        <xdr:cNvCxnSpPr/>
      </xdr:nvCxnSpPr>
      <xdr:spPr>
        <a:xfrm>
          <a:off x="13893800" y="99034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24130</xdr:rowOff>
    </xdr:from>
    <xdr:to>
      <xdr:col>20</xdr:col>
      <xdr:colOff>158750</xdr:colOff>
      <xdr:row>57</xdr:row>
      <xdr:rowOff>130810</xdr:rowOff>
    </xdr:to>
    <xdr:cxnSp macro="">
      <xdr:nvCxnSpPr>
        <xdr:cNvPr id="260" name="直線コネクタ 259"/>
        <xdr:cNvCxnSpPr/>
      </xdr:nvCxnSpPr>
      <xdr:spPr>
        <a:xfrm>
          <a:off x="13004800" y="97967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63" name="フローチャート : 判断 262"/>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4" name="テキスト ボックス 263"/>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102870</xdr:rowOff>
    </xdr:from>
    <xdr:to>
      <xdr:col>24</xdr:col>
      <xdr:colOff>82550</xdr:colOff>
      <xdr:row>58</xdr:row>
      <xdr:rowOff>33020</xdr:rowOff>
    </xdr:to>
    <xdr:sp macro="" textlink="">
      <xdr:nvSpPr>
        <xdr:cNvPr id="270" name="円/楕円 269"/>
        <xdr:cNvSpPr/>
      </xdr:nvSpPr>
      <xdr:spPr>
        <a:xfrm>
          <a:off x="164592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74947</xdr:rowOff>
    </xdr:from>
    <xdr:ext cx="762000" cy="259045"/>
    <xdr:sp macro="" textlink="">
      <xdr:nvSpPr>
        <xdr:cNvPr id="271" name="その他該当値テキスト"/>
        <xdr:cNvSpPr txBox="1"/>
      </xdr:nvSpPr>
      <xdr:spPr>
        <a:xfrm>
          <a:off x="165989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140970</xdr:rowOff>
    </xdr:from>
    <xdr:to>
      <xdr:col>22</xdr:col>
      <xdr:colOff>615950</xdr:colOff>
      <xdr:row>58</xdr:row>
      <xdr:rowOff>71120</xdr:rowOff>
    </xdr:to>
    <xdr:sp macro="" textlink="">
      <xdr:nvSpPr>
        <xdr:cNvPr id="272" name="円/楕円 271"/>
        <xdr:cNvSpPr/>
      </xdr:nvSpPr>
      <xdr:spPr>
        <a:xfrm>
          <a:off x="15621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55897</xdr:rowOff>
    </xdr:from>
    <xdr:ext cx="736600" cy="259045"/>
    <xdr:sp macro="" textlink="">
      <xdr:nvSpPr>
        <xdr:cNvPr id="273" name="テキスト ボックス 272"/>
        <xdr:cNvSpPr txBox="1"/>
      </xdr:nvSpPr>
      <xdr:spPr>
        <a:xfrm>
          <a:off x="15290800" y="999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140970</xdr:rowOff>
    </xdr:from>
    <xdr:to>
      <xdr:col>21</xdr:col>
      <xdr:colOff>412750</xdr:colOff>
      <xdr:row>58</xdr:row>
      <xdr:rowOff>71120</xdr:rowOff>
    </xdr:to>
    <xdr:sp macro="" textlink="">
      <xdr:nvSpPr>
        <xdr:cNvPr id="274" name="円/楕円 273"/>
        <xdr:cNvSpPr/>
      </xdr:nvSpPr>
      <xdr:spPr>
        <a:xfrm>
          <a:off x="14732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55897</xdr:rowOff>
    </xdr:from>
    <xdr:ext cx="762000" cy="259045"/>
    <xdr:sp macro="" textlink="">
      <xdr:nvSpPr>
        <xdr:cNvPr id="275" name="テキスト ボックス 274"/>
        <xdr:cNvSpPr txBox="1"/>
      </xdr:nvSpPr>
      <xdr:spPr>
        <a:xfrm>
          <a:off x="14401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80010</xdr:rowOff>
    </xdr:from>
    <xdr:to>
      <xdr:col>20</xdr:col>
      <xdr:colOff>209550</xdr:colOff>
      <xdr:row>58</xdr:row>
      <xdr:rowOff>10160</xdr:rowOff>
    </xdr:to>
    <xdr:sp macro="" textlink="">
      <xdr:nvSpPr>
        <xdr:cNvPr id="276" name="円/楕円 275"/>
        <xdr:cNvSpPr/>
      </xdr:nvSpPr>
      <xdr:spPr>
        <a:xfrm>
          <a:off x="138430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166387</xdr:rowOff>
    </xdr:from>
    <xdr:ext cx="762000" cy="259045"/>
    <xdr:sp macro="" textlink="">
      <xdr:nvSpPr>
        <xdr:cNvPr id="277" name="テキスト ボックス 276"/>
        <xdr:cNvSpPr txBox="1"/>
      </xdr:nvSpPr>
      <xdr:spPr>
        <a:xfrm>
          <a:off x="135128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144780</xdr:rowOff>
    </xdr:from>
    <xdr:to>
      <xdr:col>19</xdr:col>
      <xdr:colOff>6350</xdr:colOff>
      <xdr:row>57</xdr:row>
      <xdr:rowOff>74930</xdr:rowOff>
    </xdr:to>
    <xdr:sp macro="" textlink="">
      <xdr:nvSpPr>
        <xdr:cNvPr id="278" name="円/楕円 277"/>
        <xdr:cNvSpPr/>
      </xdr:nvSpPr>
      <xdr:spPr>
        <a:xfrm>
          <a:off x="12954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59707</xdr:rowOff>
    </xdr:from>
    <xdr:ext cx="762000" cy="259045"/>
    <xdr:sp macro="" textlink="">
      <xdr:nvSpPr>
        <xdr:cNvPr id="279" name="テキスト ボックス 278"/>
        <xdr:cNvSpPr txBox="1"/>
      </xdr:nvSpPr>
      <xdr:spPr>
        <a:xfrm>
          <a:off x="12623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に係る経常収支比率は、類似団体平均よりも良い水準となっているが、今後は、淡路広域水道企業団に対する補助金である高料金対策補助金が大幅に増加することが予定されているため、一部事務組合に対する補助金や市の単独補助金の見直し等を行い、補助費の削減に努め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123190</xdr:rowOff>
    </xdr:from>
    <xdr:to>
      <xdr:col>24</xdr:col>
      <xdr:colOff>31750</xdr:colOff>
      <xdr:row>34</xdr:row>
      <xdr:rowOff>127000</xdr:rowOff>
    </xdr:to>
    <xdr:cxnSp macro="">
      <xdr:nvCxnSpPr>
        <xdr:cNvPr id="311" name="直線コネクタ 310"/>
        <xdr:cNvCxnSpPr/>
      </xdr:nvCxnSpPr>
      <xdr:spPr>
        <a:xfrm flipV="1">
          <a:off x="15671800" y="595249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127000</xdr:rowOff>
    </xdr:from>
    <xdr:to>
      <xdr:col>22</xdr:col>
      <xdr:colOff>565150</xdr:colOff>
      <xdr:row>34</xdr:row>
      <xdr:rowOff>149860</xdr:rowOff>
    </xdr:to>
    <xdr:cxnSp macro="">
      <xdr:nvCxnSpPr>
        <xdr:cNvPr id="314" name="直線コネクタ 313"/>
        <xdr:cNvCxnSpPr/>
      </xdr:nvCxnSpPr>
      <xdr:spPr>
        <a:xfrm flipV="1">
          <a:off x="14782800" y="59563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127000</xdr:rowOff>
    </xdr:from>
    <xdr:to>
      <xdr:col>21</xdr:col>
      <xdr:colOff>361950</xdr:colOff>
      <xdr:row>34</xdr:row>
      <xdr:rowOff>149860</xdr:rowOff>
    </xdr:to>
    <xdr:cxnSp macro="">
      <xdr:nvCxnSpPr>
        <xdr:cNvPr id="317" name="直線コネクタ 316"/>
        <xdr:cNvCxnSpPr/>
      </xdr:nvCxnSpPr>
      <xdr:spPr>
        <a:xfrm>
          <a:off x="13893800" y="59563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127000</xdr:rowOff>
    </xdr:from>
    <xdr:to>
      <xdr:col>20</xdr:col>
      <xdr:colOff>158750</xdr:colOff>
      <xdr:row>34</xdr:row>
      <xdr:rowOff>157480</xdr:rowOff>
    </xdr:to>
    <xdr:cxnSp macro="">
      <xdr:nvCxnSpPr>
        <xdr:cNvPr id="320" name="直線コネクタ 319"/>
        <xdr:cNvCxnSpPr/>
      </xdr:nvCxnSpPr>
      <xdr:spPr>
        <a:xfrm flipV="1">
          <a:off x="13004800" y="59563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90187</xdr:rowOff>
    </xdr:from>
    <xdr:ext cx="762000" cy="259045"/>
    <xdr:sp macro="" textlink="">
      <xdr:nvSpPr>
        <xdr:cNvPr id="324" name="テキスト ボックス 323"/>
        <xdr:cNvSpPr txBox="1"/>
      </xdr:nvSpPr>
      <xdr:spPr>
        <a:xfrm>
          <a:off x="12623800" y="609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72390</xdr:rowOff>
    </xdr:from>
    <xdr:to>
      <xdr:col>24</xdr:col>
      <xdr:colOff>82550</xdr:colOff>
      <xdr:row>35</xdr:row>
      <xdr:rowOff>2540</xdr:rowOff>
    </xdr:to>
    <xdr:sp macro="" textlink="">
      <xdr:nvSpPr>
        <xdr:cNvPr id="330" name="円/楕円 329"/>
        <xdr:cNvSpPr/>
      </xdr:nvSpPr>
      <xdr:spPr>
        <a:xfrm>
          <a:off x="16459200" y="590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88917</xdr:rowOff>
    </xdr:from>
    <xdr:ext cx="762000" cy="259045"/>
    <xdr:sp macro="" textlink="">
      <xdr:nvSpPr>
        <xdr:cNvPr id="331" name="補助費等該当値テキスト"/>
        <xdr:cNvSpPr txBox="1"/>
      </xdr:nvSpPr>
      <xdr:spPr>
        <a:xfrm>
          <a:off x="16598900" y="574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76200</xdr:rowOff>
    </xdr:from>
    <xdr:to>
      <xdr:col>22</xdr:col>
      <xdr:colOff>615950</xdr:colOff>
      <xdr:row>35</xdr:row>
      <xdr:rowOff>6350</xdr:rowOff>
    </xdr:to>
    <xdr:sp macro="" textlink="">
      <xdr:nvSpPr>
        <xdr:cNvPr id="332" name="円/楕円 331"/>
        <xdr:cNvSpPr/>
      </xdr:nvSpPr>
      <xdr:spPr>
        <a:xfrm>
          <a:off x="15621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16527</xdr:rowOff>
    </xdr:from>
    <xdr:ext cx="736600" cy="259045"/>
    <xdr:sp macro="" textlink="">
      <xdr:nvSpPr>
        <xdr:cNvPr id="333" name="テキスト ボックス 332"/>
        <xdr:cNvSpPr txBox="1"/>
      </xdr:nvSpPr>
      <xdr:spPr>
        <a:xfrm>
          <a:off x="15290800" y="567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99060</xdr:rowOff>
    </xdr:from>
    <xdr:to>
      <xdr:col>21</xdr:col>
      <xdr:colOff>412750</xdr:colOff>
      <xdr:row>35</xdr:row>
      <xdr:rowOff>29210</xdr:rowOff>
    </xdr:to>
    <xdr:sp macro="" textlink="">
      <xdr:nvSpPr>
        <xdr:cNvPr id="334" name="円/楕円 333"/>
        <xdr:cNvSpPr/>
      </xdr:nvSpPr>
      <xdr:spPr>
        <a:xfrm>
          <a:off x="14732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39387</xdr:rowOff>
    </xdr:from>
    <xdr:ext cx="762000" cy="259045"/>
    <xdr:sp macro="" textlink="">
      <xdr:nvSpPr>
        <xdr:cNvPr id="335" name="テキスト ボックス 334"/>
        <xdr:cNvSpPr txBox="1"/>
      </xdr:nvSpPr>
      <xdr:spPr>
        <a:xfrm>
          <a:off x="14401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76200</xdr:rowOff>
    </xdr:from>
    <xdr:to>
      <xdr:col>20</xdr:col>
      <xdr:colOff>209550</xdr:colOff>
      <xdr:row>35</xdr:row>
      <xdr:rowOff>6350</xdr:rowOff>
    </xdr:to>
    <xdr:sp macro="" textlink="">
      <xdr:nvSpPr>
        <xdr:cNvPr id="336" name="円/楕円 335"/>
        <xdr:cNvSpPr/>
      </xdr:nvSpPr>
      <xdr:spPr>
        <a:xfrm>
          <a:off x="13843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16527</xdr:rowOff>
    </xdr:from>
    <xdr:ext cx="762000" cy="259045"/>
    <xdr:sp macro="" textlink="">
      <xdr:nvSpPr>
        <xdr:cNvPr id="337" name="テキスト ボックス 336"/>
        <xdr:cNvSpPr txBox="1"/>
      </xdr:nvSpPr>
      <xdr:spPr>
        <a:xfrm>
          <a:off x="13512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106680</xdr:rowOff>
    </xdr:from>
    <xdr:to>
      <xdr:col>19</xdr:col>
      <xdr:colOff>6350</xdr:colOff>
      <xdr:row>35</xdr:row>
      <xdr:rowOff>36830</xdr:rowOff>
    </xdr:to>
    <xdr:sp macro="" textlink="">
      <xdr:nvSpPr>
        <xdr:cNvPr id="338" name="円/楕円 337"/>
        <xdr:cNvSpPr/>
      </xdr:nvSpPr>
      <xdr:spPr>
        <a:xfrm>
          <a:off x="12954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47007</xdr:rowOff>
    </xdr:from>
    <xdr:ext cx="762000" cy="259045"/>
    <xdr:sp macro="" textlink="">
      <xdr:nvSpPr>
        <xdr:cNvPr id="339" name="テキスト ボックス 338"/>
        <xdr:cNvSpPr txBox="1"/>
      </xdr:nvSpPr>
      <xdr:spPr>
        <a:xfrm>
          <a:off x="126238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公債費に係る経常収支比率は、前年度と比べ０．７ポイント上回った。主な要因としては、</a:t>
          </a:r>
          <a:r>
            <a:rPr lang="ja-JP" altLang="ja-JP" sz="1300" b="0" i="0" baseline="0">
              <a:solidFill>
                <a:schemeClr val="dk1"/>
              </a:solidFill>
              <a:effectLst/>
              <a:latin typeface="+mn-lt"/>
              <a:ea typeface="+mn-ea"/>
              <a:cs typeface="+mn-cs"/>
            </a:rPr>
            <a:t>平成２２年度発行のＣＡＴＶデジタル化事業（合併特例債）の償還開始によ</a:t>
          </a:r>
          <a:r>
            <a:rPr lang="ja-JP" altLang="en-US" sz="1300" b="0" i="0" baseline="0">
              <a:solidFill>
                <a:schemeClr val="dk1"/>
              </a:solidFill>
              <a:effectLst/>
              <a:latin typeface="+mn-lt"/>
              <a:ea typeface="+mn-ea"/>
              <a:cs typeface="+mn-cs"/>
            </a:rPr>
            <a:t>り償還元金が増加したためである。これまでも財政的に有利な地方債の活用を行ってはいるが、依然として、類似団体平均を上回っている状況であるため、地方債の発行抑制、積極的な繰上償還の実施等を行うことにより公債費の削減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26036</xdr:rowOff>
    </xdr:to>
    <xdr:cxnSp macro="">
      <xdr:nvCxnSpPr>
        <xdr:cNvPr id="371" name="直線コネクタ 370"/>
        <xdr:cNvCxnSpPr/>
      </xdr:nvCxnSpPr>
      <xdr:spPr>
        <a:xfrm>
          <a:off x="3987800" y="13042900"/>
          <a:ext cx="8382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xdr:rowOff>
    </xdr:from>
    <xdr:to>
      <xdr:col>5</xdr:col>
      <xdr:colOff>549275</xdr:colOff>
      <xdr:row>76</xdr:row>
      <xdr:rowOff>16511</xdr:rowOff>
    </xdr:to>
    <xdr:cxnSp macro="">
      <xdr:nvCxnSpPr>
        <xdr:cNvPr id="374" name="直線コネクタ 373"/>
        <xdr:cNvCxnSpPr/>
      </xdr:nvCxnSpPr>
      <xdr:spPr>
        <a:xfrm flipV="1">
          <a:off x="3098800" y="130429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16511</xdr:rowOff>
    </xdr:from>
    <xdr:to>
      <xdr:col>4</xdr:col>
      <xdr:colOff>346075</xdr:colOff>
      <xdr:row>76</xdr:row>
      <xdr:rowOff>22225</xdr:rowOff>
    </xdr:to>
    <xdr:cxnSp macro="">
      <xdr:nvCxnSpPr>
        <xdr:cNvPr id="377" name="直線コネクタ 376"/>
        <xdr:cNvCxnSpPr/>
      </xdr:nvCxnSpPr>
      <xdr:spPr>
        <a:xfrm flipV="1">
          <a:off x="2209800" y="13046711"/>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22225</xdr:rowOff>
    </xdr:from>
    <xdr:to>
      <xdr:col>3</xdr:col>
      <xdr:colOff>142875</xdr:colOff>
      <xdr:row>76</xdr:row>
      <xdr:rowOff>26036</xdr:rowOff>
    </xdr:to>
    <xdr:cxnSp macro="">
      <xdr:nvCxnSpPr>
        <xdr:cNvPr id="380" name="直線コネクタ 379"/>
        <xdr:cNvCxnSpPr/>
      </xdr:nvCxnSpPr>
      <xdr:spPr>
        <a:xfrm flipV="1">
          <a:off x="1320800" y="1305242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125730</xdr:rowOff>
    </xdr:from>
    <xdr:to>
      <xdr:col>1</xdr:col>
      <xdr:colOff>676275</xdr:colOff>
      <xdr:row>75</xdr:row>
      <xdr:rowOff>55880</xdr:rowOff>
    </xdr:to>
    <xdr:sp macro="" textlink="">
      <xdr:nvSpPr>
        <xdr:cNvPr id="383" name="フローチャート : 判断 382"/>
        <xdr:cNvSpPr/>
      </xdr:nvSpPr>
      <xdr:spPr>
        <a:xfrm>
          <a:off x="1270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66057</xdr:rowOff>
    </xdr:from>
    <xdr:ext cx="762000" cy="259045"/>
    <xdr:sp macro="" textlink="">
      <xdr:nvSpPr>
        <xdr:cNvPr id="384" name="テキスト ボックス 383"/>
        <xdr:cNvSpPr txBox="1"/>
      </xdr:nvSpPr>
      <xdr:spPr>
        <a:xfrm>
          <a:off x="939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146686</xdr:rowOff>
    </xdr:from>
    <xdr:to>
      <xdr:col>7</xdr:col>
      <xdr:colOff>66675</xdr:colOff>
      <xdr:row>76</xdr:row>
      <xdr:rowOff>76836</xdr:rowOff>
    </xdr:to>
    <xdr:sp macro="" textlink="">
      <xdr:nvSpPr>
        <xdr:cNvPr id="390" name="円/楕円 389"/>
        <xdr:cNvSpPr/>
      </xdr:nvSpPr>
      <xdr:spPr>
        <a:xfrm>
          <a:off x="4775200" y="1300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118763</xdr:rowOff>
    </xdr:from>
    <xdr:ext cx="762000" cy="259045"/>
    <xdr:sp macro="" textlink="">
      <xdr:nvSpPr>
        <xdr:cNvPr id="391" name="公債費該当値テキスト"/>
        <xdr:cNvSpPr txBox="1"/>
      </xdr:nvSpPr>
      <xdr:spPr>
        <a:xfrm>
          <a:off x="4914900" y="12977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133350</xdr:rowOff>
    </xdr:from>
    <xdr:to>
      <xdr:col>5</xdr:col>
      <xdr:colOff>600075</xdr:colOff>
      <xdr:row>76</xdr:row>
      <xdr:rowOff>63500</xdr:rowOff>
    </xdr:to>
    <xdr:sp macro="" textlink="">
      <xdr:nvSpPr>
        <xdr:cNvPr id="392" name="円/楕円 391"/>
        <xdr:cNvSpPr/>
      </xdr:nvSpPr>
      <xdr:spPr>
        <a:xfrm>
          <a:off x="3937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48277</xdr:rowOff>
    </xdr:from>
    <xdr:ext cx="736600" cy="259045"/>
    <xdr:sp macro="" textlink="">
      <xdr:nvSpPr>
        <xdr:cNvPr id="393" name="テキスト ボックス 392"/>
        <xdr:cNvSpPr txBox="1"/>
      </xdr:nvSpPr>
      <xdr:spPr>
        <a:xfrm>
          <a:off x="3606800" y="1307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137160</xdr:rowOff>
    </xdr:from>
    <xdr:to>
      <xdr:col>4</xdr:col>
      <xdr:colOff>396875</xdr:colOff>
      <xdr:row>76</xdr:row>
      <xdr:rowOff>67311</xdr:rowOff>
    </xdr:to>
    <xdr:sp macro="" textlink="">
      <xdr:nvSpPr>
        <xdr:cNvPr id="394" name="円/楕円 393"/>
        <xdr:cNvSpPr/>
      </xdr:nvSpPr>
      <xdr:spPr>
        <a:xfrm>
          <a:off x="30480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52088</xdr:rowOff>
    </xdr:from>
    <xdr:ext cx="762000" cy="259045"/>
    <xdr:sp macro="" textlink="">
      <xdr:nvSpPr>
        <xdr:cNvPr id="395" name="テキスト ボックス 394"/>
        <xdr:cNvSpPr txBox="1"/>
      </xdr:nvSpPr>
      <xdr:spPr>
        <a:xfrm>
          <a:off x="2717800" y="13082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142875</xdr:rowOff>
    </xdr:from>
    <xdr:to>
      <xdr:col>3</xdr:col>
      <xdr:colOff>193675</xdr:colOff>
      <xdr:row>76</xdr:row>
      <xdr:rowOff>73025</xdr:rowOff>
    </xdr:to>
    <xdr:sp macro="" textlink="">
      <xdr:nvSpPr>
        <xdr:cNvPr id="396" name="円/楕円 395"/>
        <xdr:cNvSpPr/>
      </xdr:nvSpPr>
      <xdr:spPr>
        <a:xfrm>
          <a:off x="2159000" y="13001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57802</xdr:rowOff>
    </xdr:from>
    <xdr:ext cx="762000" cy="259045"/>
    <xdr:sp macro="" textlink="">
      <xdr:nvSpPr>
        <xdr:cNvPr id="397" name="テキスト ボックス 396"/>
        <xdr:cNvSpPr txBox="1"/>
      </xdr:nvSpPr>
      <xdr:spPr>
        <a:xfrm>
          <a:off x="1828800" y="13088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146686</xdr:rowOff>
    </xdr:from>
    <xdr:to>
      <xdr:col>1</xdr:col>
      <xdr:colOff>676275</xdr:colOff>
      <xdr:row>76</xdr:row>
      <xdr:rowOff>76836</xdr:rowOff>
    </xdr:to>
    <xdr:sp macro="" textlink="">
      <xdr:nvSpPr>
        <xdr:cNvPr id="398" name="円/楕円 397"/>
        <xdr:cNvSpPr/>
      </xdr:nvSpPr>
      <xdr:spPr>
        <a:xfrm>
          <a:off x="1270000" y="1300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61613</xdr:rowOff>
    </xdr:from>
    <xdr:ext cx="762000" cy="259045"/>
    <xdr:sp macro="" textlink="">
      <xdr:nvSpPr>
        <xdr:cNvPr id="399" name="テキスト ボックス 398"/>
        <xdr:cNvSpPr txBox="1"/>
      </xdr:nvSpPr>
      <xdr:spPr>
        <a:xfrm>
          <a:off x="939800" y="1309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公債費以外の経常収支比率は、類似団体よりも良い水準となっている。主な要因としては、物件費と補助費が類似団体平均を下回っているためである。しかしながら、今後は、</a:t>
          </a:r>
          <a:r>
            <a:rPr kumimoji="1" lang="ja-JP" altLang="en-US" sz="1300">
              <a:solidFill>
                <a:schemeClr val="dk1"/>
              </a:solidFill>
              <a:effectLst/>
              <a:latin typeface="+mn-lt"/>
              <a:ea typeface="+mn-ea"/>
              <a:cs typeface="+mn-cs"/>
            </a:rPr>
            <a:t>補助費が増加傾向にあることから、</a:t>
          </a:r>
          <a:r>
            <a:rPr kumimoji="1" lang="ja-JP" altLang="ja-JP" sz="1300">
              <a:solidFill>
                <a:schemeClr val="dk1"/>
              </a:solidFill>
              <a:effectLst/>
              <a:latin typeface="+mn-lt"/>
              <a:ea typeface="+mn-ea"/>
              <a:cs typeface="+mn-cs"/>
            </a:rPr>
            <a:t>洲本市行政改革実施方策に基づき、</a:t>
          </a:r>
          <a:r>
            <a:rPr kumimoji="1" lang="ja-JP" altLang="en-US" sz="1300">
              <a:solidFill>
                <a:schemeClr val="dk1"/>
              </a:solidFill>
              <a:effectLst/>
              <a:latin typeface="+mn-lt"/>
              <a:ea typeface="+mn-ea"/>
              <a:cs typeface="+mn-cs"/>
            </a:rPr>
            <a:t>事務事業を見直し、行財政の健全化を推進することにより、更なる経常経費の</a:t>
          </a:r>
          <a:r>
            <a:rPr kumimoji="1" lang="ja-JP" altLang="ja-JP" sz="1300">
              <a:solidFill>
                <a:schemeClr val="dk1"/>
              </a:solidFill>
              <a:effectLst/>
              <a:latin typeface="+mn-lt"/>
              <a:ea typeface="+mn-ea"/>
              <a:cs typeface="+mn-cs"/>
            </a:rPr>
            <a:t>削減に努める。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20320</xdr:rowOff>
    </xdr:from>
    <xdr:to>
      <xdr:col>24</xdr:col>
      <xdr:colOff>31750</xdr:colOff>
      <xdr:row>76</xdr:row>
      <xdr:rowOff>31750</xdr:rowOff>
    </xdr:to>
    <xdr:cxnSp macro="">
      <xdr:nvCxnSpPr>
        <xdr:cNvPr id="432" name="直線コネクタ 431"/>
        <xdr:cNvCxnSpPr/>
      </xdr:nvCxnSpPr>
      <xdr:spPr>
        <a:xfrm>
          <a:off x="15671800" y="1305052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5080</xdr:rowOff>
    </xdr:from>
    <xdr:to>
      <xdr:col>22</xdr:col>
      <xdr:colOff>565150</xdr:colOff>
      <xdr:row>76</xdr:row>
      <xdr:rowOff>20320</xdr:rowOff>
    </xdr:to>
    <xdr:cxnSp macro="">
      <xdr:nvCxnSpPr>
        <xdr:cNvPr id="435" name="直線コネクタ 434"/>
        <xdr:cNvCxnSpPr/>
      </xdr:nvCxnSpPr>
      <xdr:spPr>
        <a:xfrm>
          <a:off x="14782800" y="13035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81280</xdr:rowOff>
    </xdr:from>
    <xdr:to>
      <xdr:col>21</xdr:col>
      <xdr:colOff>361950</xdr:colOff>
      <xdr:row>76</xdr:row>
      <xdr:rowOff>5080</xdr:rowOff>
    </xdr:to>
    <xdr:cxnSp macro="">
      <xdr:nvCxnSpPr>
        <xdr:cNvPr id="438" name="直線コネクタ 437"/>
        <xdr:cNvCxnSpPr/>
      </xdr:nvCxnSpPr>
      <xdr:spPr>
        <a:xfrm>
          <a:off x="13893800" y="1294003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24130</xdr:rowOff>
    </xdr:from>
    <xdr:to>
      <xdr:col>20</xdr:col>
      <xdr:colOff>158750</xdr:colOff>
      <xdr:row>75</xdr:row>
      <xdr:rowOff>81280</xdr:rowOff>
    </xdr:to>
    <xdr:cxnSp macro="">
      <xdr:nvCxnSpPr>
        <xdr:cNvPr id="441" name="直線コネクタ 440"/>
        <xdr:cNvCxnSpPr/>
      </xdr:nvCxnSpPr>
      <xdr:spPr>
        <a:xfrm>
          <a:off x="13004800" y="1288288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44" name="フローチャート : 判断 443"/>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5" name="テキスト ボックス 444"/>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152400</xdr:rowOff>
    </xdr:from>
    <xdr:to>
      <xdr:col>24</xdr:col>
      <xdr:colOff>82550</xdr:colOff>
      <xdr:row>76</xdr:row>
      <xdr:rowOff>82550</xdr:rowOff>
    </xdr:to>
    <xdr:sp macro="" textlink="">
      <xdr:nvSpPr>
        <xdr:cNvPr id="451" name="円/楕円 450"/>
        <xdr:cNvSpPr/>
      </xdr:nvSpPr>
      <xdr:spPr>
        <a:xfrm>
          <a:off x="164592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168927</xdr:rowOff>
    </xdr:from>
    <xdr:ext cx="762000" cy="259045"/>
    <xdr:sp macro="" textlink="">
      <xdr:nvSpPr>
        <xdr:cNvPr id="452" name="公債費以外該当値テキスト"/>
        <xdr:cNvSpPr txBox="1"/>
      </xdr:nvSpPr>
      <xdr:spPr>
        <a:xfrm>
          <a:off x="165989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140970</xdr:rowOff>
    </xdr:from>
    <xdr:to>
      <xdr:col>22</xdr:col>
      <xdr:colOff>615950</xdr:colOff>
      <xdr:row>76</xdr:row>
      <xdr:rowOff>71120</xdr:rowOff>
    </xdr:to>
    <xdr:sp macro="" textlink="">
      <xdr:nvSpPr>
        <xdr:cNvPr id="453" name="円/楕円 452"/>
        <xdr:cNvSpPr/>
      </xdr:nvSpPr>
      <xdr:spPr>
        <a:xfrm>
          <a:off x="15621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81297</xdr:rowOff>
    </xdr:from>
    <xdr:ext cx="736600" cy="259045"/>
    <xdr:sp macro="" textlink="">
      <xdr:nvSpPr>
        <xdr:cNvPr id="454" name="テキスト ボックス 453"/>
        <xdr:cNvSpPr txBox="1"/>
      </xdr:nvSpPr>
      <xdr:spPr>
        <a:xfrm>
          <a:off x="15290800" y="1276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125730</xdr:rowOff>
    </xdr:from>
    <xdr:to>
      <xdr:col>21</xdr:col>
      <xdr:colOff>412750</xdr:colOff>
      <xdr:row>76</xdr:row>
      <xdr:rowOff>55880</xdr:rowOff>
    </xdr:to>
    <xdr:sp macro="" textlink="">
      <xdr:nvSpPr>
        <xdr:cNvPr id="455" name="円/楕円 454"/>
        <xdr:cNvSpPr/>
      </xdr:nvSpPr>
      <xdr:spPr>
        <a:xfrm>
          <a:off x="14732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66057</xdr:rowOff>
    </xdr:from>
    <xdr:ext cx="762000" cy="259045"/>
    <xdr:sp macro="" textlink="">
      <xdr:nvSpPr>
        <xdr:cNvPr id="456" name="テキスト ボックス 455"/>
        <xdr:cNvSpPr txBox="1"/>
      </xdr:nvSpPr>
      <xdr:spPr>
        <a:xfrm>
          <a:off x="14401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30480</xdr:rowOff>
    </xdr:from>
    <xdr:to>
      <xdr:col>20</xdr:col>
      <xdr:colOff>209550</xdr:colOff>
      <xdr:row>75</xdr:row>
      <xdr:rowOff>132080</xdr:rowOff>
    </xdr:to>
    <xdr:sp macro="" textlink="">
      <xdr:nvSpPr>
        <xdr:cNvPr id="457" name="円/楕円 456"/>
        <xdr:cNvSpPr/>
      </xdr:nvSpPr>
      <xdr:spPr>
        <a:xfrm>
          <a:off x="13843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142257</xdr:rowOff>
    </xdr:from>
    <xdr:ext cx="762000" cy="259045"/>
    <xdr:sp macro="" textlink="">
      <xdr:nvSpPr>
        <xdr:cNvPr id="458" name="テキスト ボックス 457"/>
        <xdr:cNvSpPr txBox="1"/>
      </xdr:nvSpPr>
      <xdr:spPr>
        <a:xfrm>
          <a:off x="135128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144780</xdr:rowOff>
    </xdr:from>
    <xdr:to>
      <xdr:col>19</xdr:col>
      <xdr:colOff>6350</xdr:colOff>
      <xdr:row>75</xdr:row>
      <xdr:rowOff>74930</xdr:rowOff>
    </xdr:to>
    <xdr:sp macro="" textlink="">
      <xdr:nvSpPr>
        <xdr:cNvPr id="459" name="円/楕円 458"/>
        <xdr:cNvSpPr/>
      </xdr:nvSpPr>
      <xdr:spPr>
        <a:xfrm>
          <a:off x="12954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85107</xdr:rowOff>
    </xdr:from>
    <xdr:ext cx="762000" cy="259045"/>
    <xdr:sp macro="" textlink="">
      <xdr:nvSpPr>
        <xdr:cNvPr id="460" name="テキスト ボックス 459"/>
        <xdr:cNvSpPr txBox="1"/>
      </xdr:nvSpPr>
      <xdr:spPr>
        <a:xfrm>
          <a:off x="12623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兵庫県洲本市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120333</xdr:rowOff>
    </xdr:from>
    <xdr:to>
      <xdr:col>4</xdr:col>
      <xdr:colOff>1117600</xdr:colOff>
      <xdr:row>18</xdr:row>
      <xdr:rowOff>4127</xdr:rowOff>
    </xdr:to>
    <xdr:cxnSp macro="">
      <xdr:nvCxnSpPr>
        <xdr:cNvPr id="50" name="直線コネクタ 49"/>
        <xdr:cNvCxnSpPr/>
      </xdr:nvCxnSpPr>
      <xdr:spPr bwMode="auto">
        <a:xfrm flipV="1">
          <a:off x="5003800" y="3082608"/>
          <a:ext cx="647700" cy="552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138646</xdr:rowOff>
    </xdr:from>
    <xdr:to>
      <xdr:col>4</xdr:col>
      <xdr:colOff>469900</xdr:colOff>
      <xdr:row>18</xdr:row>
      <xdr:rowOff>4127</xdr:rowOff>
    </xdr:to>
    <xdr:cxnSp macro="">
      <xdr:nvCxnSpPr>
        <xdr:cNvPr id="53" name="直線コネクタ 52"/>
        <xdr:cNvCxnSpPr/>
      </xdr:nvCxnSpPr>
      <xdr:spPr bwMode="auto">
        <a:xfrm>
          <a:off x="4305300" y="3100921"/>
          <a:ext cx="698500" cy="369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130607</xdr:rowOff>
    </xdr:from>
    <xdr:to>
      <xdr:col>3</xdr:col>
      <xdr:colOff>904875</xdr:colOff>
      <xdr:row>17</xdr:row>
      <xdr:rowOff>138646</xdr:rowOff>
    </xdr:to>
    <xdr:cxnSp macro="">
      <xdr:nvCxnSpPr>
        <xdr:cNvPr id="56" name="直線コネクタ 55"/>
        <xdr:cNvCxnSpPr/>
      </xdr:nvCxnSpPr>
      <xdr:spPr bwMode="auto">
        <a:xfrm>
          <a:off x="3606800" y="3092882"/>
          <a:ext cx="698500" cy="8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130607</xdr:rowOff>
    </xdr:from>
    <xdr:to>
      <xdr:col>3</xdr:col>
      <xdr:colOff>206375</xdr:colOff>
      <xdr:row>18</xdr:row>
      <xdr:rowOff>10135</xdr:rowOff>
    </xdr:to>
    <xdr:cxnSp macro="">
      <xdr:nvCxnSpPr>
        <xdr:cNvPr id="59" name="直線コネクタ 58"/>
        <xdr:cNvCxnSpPr/>
      </xdr:nvCxnSpPr>
      <xdr:spPr bwMode="auto">
        <a:xfrm flipV="1">
          <a:off x="2908300" y="3092882"/>
          <a:ext cx="698500" cy="509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109918</xdr:rowOff>
    </xdr:from>
    <xdr:to>
      <xdr:col>2</xdr:col>
      <xdr:colOff>692150</xdr:colOff>
      <xdr:row>19</xdr:row>
      <xdr:rowOff>40068</xdr:rowOff>
    </xdr:to>
    <xdr:sp macro="" textlink="">
      <xdr:nvSpPr>
        <xdr:cNvPr id="62" name="フローチャート : 判断 61"/>
        <xdr:cNvSpPr/>
      </xdr:nvSpPr>
      <xdr:spPr bwMode="auto">
        <a:xfrm>
          <a:off x="2857500" y="32436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24845</xdr:rowOff>
    </xdr:from>
    <xdr:ext cx="762000" cy="259045"/>
    <xdr:sp macro="" textlink="">
      <xdr:nvSpPr>
        <xdr:cNvPr id="63" name="テキスト ボックス 62"/>
        <xdr:cNvSpPr txBox="1"/>
      </xdr:nvSpPr>
      <xdr:spPr>
        <a:xfrm>
          <a:off x="2527300" y="3330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69533</xdr:rowOff>
    </xdr:from>
    <xdr:to>
      <xdr:col>5</xdr:col>
      <xdr:colOff>34925</xdr:colOff>
      <xdr:row>17</xdr:row>
      <xdr:rowOff>171133</xdr:rowOff>
    </xdr:to>
    <xdr:sp macro="" textlink="">
      <xdr:nvSpPr>
        <xdr:cNvPr id="69" name="円/楕円 68"/>
        <xdr:cNvSpPr/>
      </xdr:nvSpPr>
      <xdr:spPr bwMode="auto">
        <a:xfrm>
          <a:off x="5600700" y="3031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41610</xdr:rowOff>
    </xdr:from>
    <xdr:ext cx="762000" cy="259045"/>
    <xdr:sp macro="" textlink="">
      <xdr:nvSpPr>
        <xdr:cNvPr id="70" name="人口1人当たり決算額の推移該当値テキスト130"/>
        <xdr:cNvSpPr txBox="1"/>
      </xdr:nvSpPr>
      <xdr:spPr>
        <a:xfrm>
          <a:off x="5740400" y="3003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97,275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124777</xdr:rowOff>
    </xdr:from>
    <xdr:to>
      <xdr:col>4</xdr:col>
      <xdr:colOff>520700</xdr:colOff>
      <xdr:row>18</xdr:row>
      <xdr:rowOff>54927</xdr:rowOff>
    </xdr:to>
    <xdr:sp macro="" textlink="">
      <xdr:nvSpPr>
        <xdr:cNvPr id="71" name="円/楕円 70"/>
        <xdr:cNvSpPr/>
      </xdr:nvSpPr>
      <xdr:spPr bwMode="auto">
        <a:xfrm>
          <a:off x="4953000" y="30870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39704</xdr:rowOff>
    </xdr:from>
    <xdr:ext cx="736600" cy="259045"/>
    <xdr:sp macro="" textlink="">
      <xdr:nvSpPr>
        <xdr:cNvPr id="72" name="テキスト ボックス 71"/>
        <xdr:cNvSpPr txBox="1"/>
      </xdr:nvSpPr>
      <xdr:spPr>
        <a:xfrm>
          <a:off x="4622800" y="3173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92,925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87846</xdr:rowOff>
    </xdr:from>
    <xdr:to>
      <xdr:col>3</xdr:col>
      <xdr:colOff>955675</xdr:colOff>
      <xdr:row>18</xdr:row>
      <xdr:rowOff>17996</xdr:rowOff>
    </xdr:to>
    <xdr:sp macro="" textlink="">
      <xdr:nvSpPr>
        <xdr:cNvPr id="73" name="円/楕円 72"/>
        <xdr:cNvSpPr/>
      </xdr:nvSpPr>
      <xdr:spPr bwMode="auto">
        <a:xfrm>
          <a:off x="4254500" y="30501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2773</xdr:rowOff>
    </xdr:from>
    <xdr:ext cx="762000" cy="259045"/>
    <xdr:sp macro="" textlink="">
      <xdr:nvSpPr>
        <xdr:cNvPr id="74" name="テキスト ボックス 73"/>
        <xdr:cNvSpPr txBox="1"/>
      </xdr:nvSpPr>
      <xdr:spPr>
        <a:xfrm>
          <a:off x="3924300" y="3136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95,833</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79807</xdr:rowOff>
    </xdr:from>
    <xdr:to>
      <xdr:col>3</xdr:col>
      <xdr:colOff>257175</xdr:colOff>
      <xdr:row>18</xdr:row>
      <xdr:rowOff>9957</xdr:rowOff>
    </xdr:to>
    <xdr:sp macro="" textlink="">
      <xdr:nvSpPr>
        <xdr:cNvPr id="75" name="円/楕円 74"/>
        <xdr:cNvSpPr/>
      </xdr:nvSpPr>
      <xdr:spPr bwMode="auto">
        <a:xfrm>
          <a:off x="3556000" y="3042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166184</xdr:rowOff>
    </xdr:from>
    <xdr:ext cx="762000" cy="259045"/>
    <xdr:sp macro="" textlink="">
      <xdr:nvSpPr>
        <xdr:cNvPr id="76" name="テキスト ボックス 75"/>
        <xdr:cNvSpPr txBox="1"/>
      </xdr:nvSpPr>
      <xdr:spPr>
        <a:xfrm>
          <a:off x="3225800" y="3128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96,466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130785</xdr:rowOff>
    </xdr:from>
    <xdr:to>
      <xdr:col>2</xdr:col>
      <xdr:colOff>692150</xdr:colOff>
      <xdr:row>18</xdr:row>
      <xdr:rowOff>60935</xdr:rowOff>
    </xdr:to>
    <xdr:sp macro="" textlink="">
      <xdr:nvSpPr>
        <xdr:cNvPr id="77" name="円/楕円 76"/>
        <xdr:cNvSpPr/>
      </xdr:nvSpPr>
      <xdr:spPr bwMode="auto">
        <a:xfrm>
          <a:off x="2857500" y="30930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71112</xdr:rowOff>
    </xdr:from>
    <xdr:ext cx="762000" cy="259045"/>
    <xdr:sp macro="" textlink="">
      <xdr:nvSpPr>
        <xdr:cNvPr id="78" name="テキスト ボックス 77"/>
        <xdr:cNvSpPr txBox="1"/>
      </xdr:nvSpPr>
      <xdr:spPr>
        <a:xfrm>
          <a:off x="2527300" y="286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92,452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321039</xdr:rowOff>
    </xdr:from>
    <xdr:to>
      <xdr:col>4</xdr:col>
      <xdr:colOff>1117600</xdr:colOff>
      <xdr:row>37</xdr:row>
      <xdr:rowOff>322213</xdr:rowOff>
    </xdr:to>
    <xdr:cxnSp macro="">
      <xdr:nvCxnSpPr>
        <xdr:cNvPr id="112" name="直線コネクタ 111"/>
        <xdr:cNvCxnSpPr/>
      </xdr:nvCxnSpPr>
      <xdr:spPr bwMode="auto">
        <a:xfrm>
          <a:off x="5003800" y="7445739"/>
          <a:ext cx="647700" cy="1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252543</xdr:rowOff>
    </xdr:from>
    <xdr:ext cx="762000" cy="259045"/>
    <xdr:sp macro="" textlink="">
      <xdr:nvSpPr>
        <xdr:cNvPr id="113" name="人口1人当たり決算額の推移平均値テキスト445"/>
        <xdr:cNvSpPr txBox="1"/>
      </xdr:nvSpPr>
      <xdr:spPr>
        <a:xfrm>
          <a:off x="5740400" y="7377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321039</xdr:rowOff>
    </xdr:from>
    <xdr:to>
      <xdr:col>4</xdr:col>
      <xdr:colOff>469900</xdr:colOff>
      <xdr:row>37</xdr:row>
      <xdr:rowOff>328027</xdr:rowOff>
    </xdr:to>
    <xdr:cxnSp macro="">
      <xdr:nvCxnSpPr>
        <xdr:cNvPr id="115" name="直線コネクタ 114"/>
        <xdr:cNvCxnSpPr/>
      </xdr:nvCxnSpPr>
      <xdr:spPr bwMode="auto">
        <a:xfrm flipV="1">
          <a:off x="4305300" y="7445739"/>
          <a:ext cx="698500" cy="69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302413</xdr:rowOff>
    </xdr:from>
    <xdr:to>
      <xdr:col>3</xdr:col>
      <xdr:colOff>904875</xdr:colOff>
      <xdr:row>37</xdr:row>
      <xdr:rowOff>328027</xdr:rowOff>
    </xdr:to>
    <xdr:cxnSp macro="">
      <xdr:nvCxnSpPr>
        <xdr:cNvPr id="118" name="直線コネクタ 117"/>
        <xdr:cNvCxnSpPr/>
      </xdr:nvCxnSpPr>
      <xdr:spPr bwMode="auto">
        <a:xfrm>
          <a:off x="3606800" y="7427113"/>
          <a:ext cx="698500" cy="25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302413</xdr:rowOff>
    </xdr:from>
    <xdr:to>
      <xdr:col>3</xdr:col>
      <xdr:colOff>206375</xdr:colOff>
      <xdr:row>37</xdr:row>
      <xdr:rowOff>303616</xdr:rowOff>
    </xdr:to>
    <xdr:cxnSp macro="">
      <xdr:nvCxnSpPr>
        <xdr:cNvPr id="121" name="直線コネクタ 120"/>
        <xdr:cNvCxnSpPr/>
      </xdr:nvCxnSpPr>
      <xdr:spPr bwMode="auto">
        <a:xfrm flipV="1">
          <a:off x="2908300" y="7427113"/>
          <a:ext cx="698500" cy="12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282728</xdr:rowOff>
    </xdr:from>
    <xdr:to>
      <xdr:col>2</xdr:col>
      <xdr:colOff>692150</xdr:colOff>
      <xdr:row>38</xdr:row>
      <xdr:rowOff>41428</xdr:rowOff>
    </xdr:to>
    <xdr:sp macro="" textlink="">
      <xdr:nvSpPr>
        <xdr:cNvPr id="124" name="フローチャート : 判断 123"/>
        <xdr:cNvSpPr/>
      </xdr:nvSpPr>
      <xdr:spPr bwMode="auto">
        <a:xfrm>
          <a:off x="2857500" y="74074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26205</xdr:rowOff>
    </xdr:from>
    <xdr:ext cx="762000" cy="259045"/>
    <xdr:sp macro="" textlink="">
      <xdr:nvSpPr>
        <xdr:cNvPr id="125" name="テキスト ボックス 124"/>
        <xdr:cNvSpPr txBox="1"/>
      </xdr:nvSpPr>
      <xdr:spPr>
        <a:xfrm>
          <a:off x="2527300" y="7493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271413</xdr:rowOff>
    </xdr:from>
    <xdr:to>
      <xdr:col>5</xdr:col>
      <xdr:colOff>34925</xdr:colOff>
      <xdr:row>38</xdr:row>
      <xdr:rowOff>30113</xdr:rowOff>
    </xdr:to>
    <xdr:sp macro="" textlink="">
      <xdr:nvSpPr>
        <xdr:cNvPr id="131" name="円/楕円 130"/>
        <xdr:cNvSpPr/>
      </xdr:nvSpPr>
      <xdr:spPr bwMode="auto">
        <a:xfrm>
          <a:off x="5600700" y="73961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52990</xdr:rowOff>
    </xdr:from>
    <xdr:ext cx="762000" cy="259045"/>
    <xdr:sp macro="" textlink="">
      <xdr:nvSpPr>
        <xdr:cNvPr id="132" name="人口1人当たり決算額の推移該当値テキスト445"/>
        <xdr:cNvSpPr txBox="1"/>
      </xdr:nvSpPr>
      <xdr:spPr>
        <a:xfrm>
          <a:off x="5740400" y="7177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28,763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270239</xdr:rowOff>
    </xdr:from>
    <xdr:to>
      <xdr:col>4</xdr:col>
      <xdr:colOff>520700</xdr:colOff>
      <xdr:row>38</xdr:row>
      <xdr:rowOff>28939</xdr:rowOff>
    </xdr:to>
    <xdr:sp macro="" textlink="">
      <xdr:nvSpPr>
        <xdr:cNvPr id="133" name="円/楕円 132"/>
        <xdr:cNvSpPr/>
      </xdr:nvSpPr>
      <xdr:spPr bwMode="auto">
        <a:xfrm>
          <a:off x="4953000" y="73949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39116</xdr:rowOff>
    </xdr:from>
    <xdr:ext cx="736600" cy="259045"/>
    <xdr:sp macro="" textlink="">
      <xdr:nvSpPr>
        <xdr:cNvPr id="134" name="テキスト ボックス 133"/>
        <xdr:cNvSpPr txBox="1"/>
      </xdr:nvSpPr>
      <xdr:spPr>
        <a:xfrm>
          <a:off x="4622800" y="7163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29,071</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277227</xdr:rowOff>
    </xdr:from>
    <xdr:to>
      <xdr:col>3</xdr:col>
      <xdr:colOff>955675</xdr:colOff>
      <xdr:row>38</xdr:row>
      <xdr:rowOff>35927</xdr:rowOff>
    </xdr:to>
    <xdr:sp macro="" textlink="">
      <xdr:nvSpPr>
        <xdr:cNvPr id="135" name="円/楕円 134"/>
        <xdr:cNvSpPr/>
      </xdr:nvSpPr>
      <xdr:spPr bwMode="auto">
        <a:xfrm>
          <a:off x="4254500" y="74019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20704</xdr:rowOff>
    </xdr:from>
    <xdr:ext cx="762000" cy="259045"/>
    <xdr:sp macro="" textlink="">
      <xdr:nvSpPr>
        <xdr:cNvPr id="136" name="テキスト ボックス 135"/>
        <xdr:cNvSpPr txBox="1"/>
      </xdr:nvSpPr>
      <xdr:spPr>
        <a:xfrm>
          <a:off x="3924300" y="7488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27,237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251613</xdr:rowOff>
    </xdr:from>
    <xdr:to>
      <xdr:col>3</xdr:col>
      <xdr:colOff>257175</xdr:colOff>
      <xdr:row>38</xdr:row>
      <xdr:rowOff>10313</xdr:rowOff>
    </xdr:to>
    <xdr:sp macro="" textlink="">
      <xdr:nvSpPr>
        <xdr:cNvPr id="137" name="円/楕円 136"/>
        <xdr:cNvSpPr/>
      </xdr:nvSpPr>
      <xdr:spPr bwMode="auto">
        <a:xfrm>
          <a:off x="3556000" y="73763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20490</xdr:rowOff>
    </xdr:from>
    <xdr:ext cx="762000" cy="259045"/>
    <xdr:sp macro="" textlink="">
      <xdr:nvSpPr>
        <xdr:cNvPr id="138" name="テキスト ボックス 137"/>
        <xdr:cNvSpPr txBox="1"/>
      </xdr:nvSpPr>
      <xdr:spPr>
        <a:xfrm>
          <a:off x="3225800" y="7145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33,960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252816</xdr:rowOff>
    </xdr:from>
    <xdr:to>
      <xdr:col>2</xdr:col>
      <xdr:colOff>692150</xdr:colOff>
      <xdr:row>38</xdr:row>
      <xdr:rowOff>11516</xdr:rowOff>
    </xdr:to>
    <xdr:sp macro="" textlink="">
      <xdr:nvSpPr>
        <xdr:cNvPr id="139" name="円/楕円 138"/>
        <xdr:cNvSpPr/>
      </xdr:nvSpPr>
      <xdr:spPr bwMode="auto">
        <a:xfrm>
          <a:off x="2857500" y="73775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21693</xdr:rowOff>
    </xdr:from>
    <xdr:ext cx="762000" cy="259045"/>
    <xdr:sp macro="" textlink="">
      <xdr:nvSpPr>
        <xdr:cNvPr id="140" name="テキスト ボックス 139"/>
        <xdr:cNvSpPr txBox="1"/>
      </xdr:nvSpPr>
      <xdr:spPr>
        <a:xfrm>
          <a:off x="2527300" y="714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33,644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兵庫県洲本市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i="0">
              <a:latin typeface="ＭＳ ゴシック" pitchFamily="49" charset="-128"/>
              <a:ea typeface="ＭＳ ゴシック" pitchFamily="49" charset="-128"/>
            </a:rPr>
            <a:t>実質収支は、平成１７年度以降１０年連続で黒字、実質単年度収支は、平成２０年度以降７年連続で黒字となった。また財政調整基金残高は、平成２０年度以降取り崩しを行っておらず、決算剰余金等の積立に伴い増加し、標準財政規模比２７％を超える約３７億円となった。今後は、新庁舎建設事業や合併算定替の終了に伴う地方交付税の減などもあることから、洲本市行政改革実施方策に基づき、事務事業を見直し、行財政の健全化に努める。</a:t>
          </a:r>
          <a:endParaRPr kumimoji="1" lang="en-US" altLang="ja-JP" sz="1200" i="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兵庫県洲本市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国民健康保険特別会計及び介護保険特別会計において赤字が発生している。主な要因としては、直営診療所管理事業及び居宅介護・居宅支援サービス等事業で赤字が発生しているためである。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直営診療所管理事業については、外来患者数が年々減少し、医業収益が悪化している。持続可能な医療サービスを堅持していくためにも、診療所全体の運営方針を抜本的に見直し、再編等を含めた計画的な取り組みを進める。居宅介護・居宅支援サービス等事業については、利用者数の増加により、収支は改善傾向にあるが、委託業務に係る経費が年々増加していることから、委託業務内容を精査・点検し、民間事業者の活用も含めた取り組みを進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その他の特別会計については、黒字となっている。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兵庫県洲本市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元利償還金及び組合等が起こした地方債の元利償還金に対する負担金等が増加した主な要因としては、平成２２年度発行のＣＡＴＶデジタル化事業（合併特例債）の償還開始による増、淡路広域水道企業団の起こした地方債に充てたと認められる補助金の増によるためである。また、算入公債費等が増加した主な要因としては、合併特例債及び臨時財政対策債に係る基準財政需要額が増加したためである。今後も引き続き、地方債の発行抑制、積極的な繰上償還の実施等を行うことにより、公債費負担の軽減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兵庫県洲本市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については、新規地方債発行額を当該年度の元金以下に抑制することを基本方針としているため減少傾向にあるが、淡路広域消防事務組合及び淡路広域水道企業団への組合等負担見込額については増加傾向にある。また、充当可能基金については、財政調整基金を取り崩すことなく決算剰余金等の積立により増加傾向にあるが、地方債の償還財源に充てることのできる都市計画税・市営住宅使用料・ＣＡＴＶ使用料等の特定歳入については減少傾向にある。今後も新規発行地方債の抑制、事業実施の適正化を図り、行財政の健全化に努める。</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23813420</v>
      </c>
      <c r="BO4" s="349"/>
      <c r="BP4" s="349"/>
      <c r="BQ4" s="349"/>
      <c r="BR4" s="349"/>
      <c r="BS4" s="349"/>
      <c r="BT4" s="349"/>
      <c r="BU4" s="350"/>
      <c r="BV4" s="348">
        <v>25503872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4.5999999999999996</v>
      </c>
      <c r="CU4" s="355"/>
      <c r="CV4" s="355"/>
      <c r="CW4" s="355"/>
      <c r="CX4" s="355"/>
      <c r="CY4" s="355"/>
      <c r="CZ4" s="355"/>
      <c r="DA4" s="356"/>
      <c r="DB4" s="354">
        <v>6.2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23116028</v>
      </c>
      <c r="BO5" s="386"/>
      <c r="BP5" s="386"/>
      <c r="BQ5" s="386"/>
      <c r="BR5" s="386"/>
      <c r="BS5" s="386"/>
      <c r="BT5" s="386"/>
      <c r="BU5" s="387"/>
      <c r="BV5" s="385">
        <v>24559445</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93.2</v>
      </c>
      <c r="CU5" s="383"/>
      <c r="CV5" s="383"/>
      <c r="CW5" s="383"/>
      <c r="CX5" s="383"/>
      <c r="CY5" s="383"/>
      <c r="CZ5" s="383"/>
      <c r="DA5" s="384"/>
      <c r="DB5" s="382">
        <v>92.2</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697392</v>
      </c>
      <c r="BO6" s="386"/>
      <c r="BP6" s="386"/>
      <c r="BQ6" s="386"/>
      <c r="BR6" s="386"/>
      <c r="BS6" s="386"/>
      <c r="BT6" s="386"/>
      <c r="BU6" s="387"/>
      <c r="BV6" s="385">
        <v>944427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100.3</v>
      </c>
      <c r="CU6" s="423"/>
      <c r="CV6" s="423"/>
      <c r="CW6" s="423"/>
      <c r="CX6" s="423"/>
      <c r="CY6" s="423"/>
      <c r="CZ6" s="423"/>
      <c r="DA6" s="424"/>
      <c r="DB6" s="422">
        <v>99.3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81769</v>
      </c>
      <c r="BO7" s="386"/>
      <c r="BP7" s="386"/>
      <c r="BQ7" s="386"/>
      <c r="BR7" s="386"/>
      <c r="BS7" s="386"/>
      <c r="BT7" s="386"/>
      <c r="BU7" s="387"/>
      <c r="BV7" s="385">
        <v>104987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13519966</v>
      </c>
      <c r="CU7" s="386"/>
      <c r="CV7" s="386"/>
      <c r="CW7" s="386"/>
      <c r="CX7" s="386"/>
      <c r="CY7" s="386"/>
      <c r="CZ7" s="386"/>
      <c r="DA7" s="387"/>
      <c r="DB7" s="385">
        <v>13624561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615623</v>
      </c>
      <c r="BO8" s="386"/>
      <c r="BP8" s="386"/>
      <c r="BQ8" s="386"/>
      <c r="BR8" s="386"/>
      <c r="BS8" s="386"/>
      <c r="BT8" s="386"/>
      <c r="BU8" s="387"/>
      <c r="BV8" s="385">
        <v>839440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0.46</v>
      </c>
      <c r="CU8" s="426"/>
      <c r="CV8" s="426"/>
      <c r="CW8" s="426"/>
      <c r="CX8" s="426"/>
      <c r="CY8" s="426"/>
      <c r="CZ8" s="426"/>
      <c r="DA8" s="427"/>
      <c r="DB8" s="425">
        <v>0.46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47254</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-223817</v>
      </c>
      <c r="BO9" s="386"/>
      <c r="BP9" s="386"/>
      <c r="BQ9" s="386"/>
      <c r="BR9" s="386"/>
      <c r="BS9" s="386"/>
      <c r="BT9" s="386"/>
      <c r="BU9" s="387"/>
      <c r="BV9" s="385">
        <v>33616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24.7</v>
      </c>
      <c r="CU9" s="383"/>
      <c r="CV9" s="383"/>
      <c r="CW9" s="383"/>
      <c r="CX9" s="383"/>
      <c r="CY9" s="383"/>
      <c r="CZ9" s="383"/>
      <c r="DA9" s="384"/>
      <c r="DB9" s="382">
        <v>23.5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50030</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452478</v>
      </c>
      <c r="BO10" s="386"/>
      <c r="BP10" s="386"/>
      <c r="BQ10" s="386"/>
      <c r="BR10" s="386"/>
      <c r="BS10" s="386"/>
      <c r="BT10" s="386"/>
      <c r="BU10" s="387"/>
      <c r="BV10" s="385">
        <v>413805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23634</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46524</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46298</v>
      </c>
      <c r="S13" s="467"/>
      <c r="T13" s="467"/>
      <c r="U13" s="467"/>
      <c r="V13" s="468"/>
      <c r="W13" s="401" t="s">
        <v>123</v>
      </c>
      <c r="X13" s="402"/>
      <c r="Y13" s="402"/>
      <c r="Z13" s="402"/>
      <c r="AA13" s="402"/>
      <c r="AB13" s="392"/>
      <c r="AC13" s="436">
        <v>2481</v>
      </c>
      <c r="AD13" s="437"/>
      <c r="AE13" s="437"/>
      <c r="AF13" s="437"/>
      <c r="AG13" s="476"/>
      <c r="AH13" s="436">
        <v>3243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252295</v>
      </c>
      <c r="BO13" s="386"/>
      <c r="BP13" s="386"/>
      <c r="BQ13" s="386"/>
      <c r="BR13" s="386"/>
      <c r="BS13" s="386"/>
      <c r="BT13" s="386"/>
      <c r="BU13" s="387"/>
      <c r="BV13" s="385">
        <v>447421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12.6</v>
      </c>
      <c r="CU13" s="383"/>
      <c r="CV13" s="383"/>
      <c r="CW13" s="383"/>
      <c r="CX13" s="383"/>
      <c r="CY13" s="383"/>
      <c r="CZ13" s="383"/>
      <c r="DA13" s="384"/>
      <c r="DB13" s="382">
        <v>13.3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47039</v>
      </c>
      <c r="S14" s="467"/>
      <c r="T14" s="467"/>
      <c r="U14" s="467"/>
      <c r="V14" s="468"/>
      <c r="W14" s="375"/>
      <c r="X14" s="376"/>
      <c r="Y14" s="376"/>
      <c r="Z14" s="376"/>
      <c r="AA14" s="376"/>
      <c r="AB14" s="365"/>
      <c r="AC14" s="469">
        <v>11.6</v>
      </c>
      <c r="AD14" s="470"/>
      <c r="AE14" s="470"/>
      <c r="AF14" s="470"/>
      <c r="AG14" s="471"/>
      <c r="AH14" s="469">
        <v>13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121.1</v>
      </c>
      <c r="CU14" s="481"/>
      <c r="CV14" s="481"/>
      <c r="CW14" s="481"/>
      <c r="CX14" s="481"/>
      <c r="CY14" s="481"/>
      <c r="CZ14" s="481"/>
      <c r="DA14" s="482"/>
      <c r="DB14" s="480">
        <v>114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46811</v>
      </c>
      <c r="S15" s="467"/>
      <c r="T15" s="467"/>
      <c r="U15" s="467"/>
      <c r="V15" s="468"/>
      <c r="W15" s="401" t="s">
        <v>130</v>
      </c>
      <c r="X15" s="402"/>
      <c r="Y15" s="402"/>
      <c r="Z15" s="402"/>
      <c r="AA15" s="402"/>
      <c r="AB15" s="392"/>
      <c r="AC15" s="436">
        <v>5101</v>
      </c>
      <c r="AD15" s="437"/>
      <c r="AE15" s="437"/>
      <c r="AF15" s="437"/>
      <c r="AG15" s="476"/>
      <c r="AH15" s="436">
        <v>6242</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4920994</v>
      </c>
      <c r="BO15" s="349"/>
      <c r="BP15" s="349"/>
      <c r="BQ15" s="349"/>
      <c r="BR15" s="349"/>
      <c r="BS15" s="349"/>
      <c r="BT15" s="349"/>
      <c r="BU15" s="350"/>
      <c r="BV15" s="348">
        <v>4865577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23.8</v>
      </c>
      <c r="AD16" s="470"/>
      <c r="AE16" s="470"/>
      <c r="AF16" s="470"/>
      <c r="AG16" s="471"/>
      <c r="AH16" s="469">
        <v>25.1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10732364</v>
      </c>
      <c r="BO16" s="386"/>
      <c r="BP16" s="386"/>
      <c r="BQ16" s="386"/>
      <c r="BR16" s="386"/>
      <c r="BS16" s="386"/>
      <c r="BT16" s="386"/>
      <c r="BU16" s="387"/>
      <c r="BV16" s="385">
        <v>10669941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13878</v>
      </c>
      <c r="AD17" s="437"/>
      <c r="AE17" s="437"/>
      <c r="AF17" s="437"/>
      <c r="AG17" s="476"/>
      <c r="AH17" s="436">
        <v>15179</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6342373</v>
      </c>
      <c r="BO17" s="386"/>
      <c r="BP17" s="386"/>
      <c r="BQ17" s="386"/>
      <c r="BR17" s="386"/>
      <c r="BS17" s="386"/>
      <c r="BT17" s="386"/>
      <c r="BU17" s="387"/>
      <c r="BV17" s="385">
        <v>6282671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182.38</v>
      </c>
      <c r="M18" s="498"/>
      <c r="N18" s="498"/>
      <c r="O18" s="498"/>
      <c r="P18" s="498"/>
      <c r="Q18" s="498"/>
      <c r="R18" s="499"/>
      <c r="S18" s="499"/>
      <c r="T18" s="499"/>
      <c r="U18" s="499"/>
      <c r="V18" s="500"/>
      <c r="W18" s="403"/>
      <c r="X18" s="404"/>
      <c r="Y18" s="404"/>
      <c r="Z18" s="404"/>
      <c r="AA18" s="404"/>
      <c r="AB18" s="395"/>
      <c r="AC18" s="501">
        <v>64.7</v>
      </c>
      <c r="AD18" s="502"/>
      <c r="AE18" s="502"/>
      <c r="AF18" s="502"/>
      <c r="AG18" s="503"/>
      <c r="AH18" s="501">
        <v>61</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12899112</v>
      </c>
      <c r="BO18" s="386"/>
      <c r="BP18" s="386"/>
      <c r="BQ18" s="386"/>
      <c r="BR18" s="386"/>
      <c r="BS18" s="386"/>
      <c r="BT18" s="386"/>
      <c r="BU18" s="387"/>
      <c r="BV18" s="385">
        <v>12884384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259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16153792</v>
      </c>
      <c r="BO19" s="386"/>
      <c r="BP19" s="386"/>
      <c r="BQ19" s="386"/>
      <c r="BR19" s="386"/>
      <c r="BS19" s="386"/>
      <c r="BT19" s="386"/>
      <c r="BU19" s="387"/>
      <c r="BV19" s="385">
        <v>16598451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18447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36701021</v>
      </c>
      <c r="BO23" s="386"/>
      <c r="BP23" s="386"/>
      <c r="BQ23" s="386"/>
      <c r="BR23" s="386"/>
      <c r="BS23" s="386"/>
      <c r="BT23" s="386"/>
      <c r="BU23" s="387"/>
      <c r="BV23" s="385">
        <v>38246868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9200</v>
      </c>
      <c r="R24" s="437"/>
      <c r="S24" s="437"/>
      <c r="T24" s="437"/>
      <c r="U24" s="437"/>
      <c r="V24" s="476"/>
      <c r="W24" s="531"/>
      <c r="X24" s="519"/>
      <c r="Y24" s="520"/>
      <c r="Z24" s="435" t="s">
        <v>153</v>
      </c>
      <c r="AA24" s="415"/>
      <c r="AB24" s="415"/>
      <c r="AC24" s="415"/>
      <c r="AD24" s="415"/>
      <c r="AE24" s="415"/>
      <c r="AF24" s="415"/>
      <c r="AG24" s="416"/>
      <c r="AH24" s="436">
        <v>364</v>
      </c>
      <c r="AI24" s="437"/>
      <c r="AJ24" s="437"/>
      <c r="AK24" s="437"/>
      <c r="AL24" s="476"/>
      <c r="AM24" s="436">
        <v>1149148</v>
      </c>
      <c r="AN24" s="437"/>
      <c r="AO24" s="437"/>
      <c r="AP24" s="437"/>
      <c r="AQ24" s="437"/>
      <c r="AR24" s="476"/>
      <c r="AS24" s="436">
        <v>3157</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15719577</v>
      </c>
      <c r="BO24" s="386"/>
      <c r="BP24" s="386"/>
      <c r="BQ24" s="386"/>
      <c r="BR24" s="386"/>
      <c r="BS24" s="386"/>
      <c r="BT24" s="386"/>
      <c r="BU24" s="387"/>
      <c r="BV24" s="385">
        <v>16535800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7400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5374278</v>
      </c>
      <c r="BO25" s="349"/>
      <c r="BP25" s="349"/>
      <c r="BQ25" s="349"/>
      <c r="BR25" s="349"/>
      <c r="BS25" s="349"/>
      <c r="BT25" s="349"/>
      <c r="BU25" s="350"/>
      <c r="BV25" s="348">
        <v>1828552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6500</v>
      </c>
      <c r="R26" s="437"/>
      <c r="S26" s="437"/>
      <c r="T26" s="437"/>
      <c r="U26" s="437"/>
      <c r="V26" s="476"/>
      <c r="W26" s="531"/>
      <c r="X26" s="519"/>
      <c r="Y26" s="520"/>
      <c r="Z26" s="435" t="s">
        <v>159</v>
      </c>
      <c r="AA26" s="541"/>
      <c r="AB26" s="541"/>
      <c r="AC26" s="541"/>
      <c r="AD26" s="541"/>
      <c r="AE26" s="541"/>
      <c r="AF26" s="541"/>
      <c r="AG26" s="542"/>
      <c r="AH26" s="436">
        <v>49</v>
      </c>
      <c r="AI26" s="437"/>
      <c r="AJ26" s="437"/>
      <c r="AK26" s="437"/>
      <c r="AL26" s="476"/>
      <c r="AM26" s="436">
        <v>156849</v>
      </c>
      <c r="AN26" s="437"/>
      <c r="AO26" s="437"/>
      <c r="AP26" s="437"/>
      <c r="AQ26" s="437"/>
      <c r="AR26" s="476"/>
      <c r="AS26" s="436">
        <v>3201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5050</v>
      </c>
      <c r="R27" s="437"/>
      <c r="S27" s="437"/>
      <c r="T27" s="437"/>
      <c r="U27" s="437"/>
      <c r="V27" s="476"/>
      <c r="W27" s="531"/>
      <c r="X27" s="519"/>
      <c r="Y27" s="520"/>
      <c r="Z27" s="435" t="s">
        <v>162</v>
      </c>
      <c r="AA27" s="415"/>
      <c r="AB27" s="415"/>
      <c r="AC27" s="415"/>
      <c r="AD27" s="415"/>
      <c r="AE27" s="415"/>
      <c r="AF27" s="415"/>
      <c r="AG27" s="416"/>
      <c r="AH27" s="436">
        <v>14</v>
      </c>
      <c r="AI27" s="437"/>
      <c r="AJ27" s="437"/>
      <c r="AK27" s="437"/>
      <c r="AL27" s="476"/>
      <c r="AM27" s="436">
        <v>43288</v>
      </c>
      <c r="AN27" s="437"/>
      <c r="AO27" s="437"/>
      <c r="AP27" s="437"/>
      <c r="AQ27" s="437"/>
      <c r="AR27" s="476"/>
      <c r="AS27" s="436">
        <v>3092</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1889474</v>
      </c>
      <c r="BO27" s="555"/>
      <c r="BP27" s="555"/>
      <c r="BQ27" s="555"/>
      <c r="BR27" s="555"/>
      <c r="BS27" s="555"/>
      <c r="BT27" s="555"/>
      <c r="BU27" s="556"/>
      <c r="BV27" s="554">
        <v>1889355</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4220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3736471</v>
      </c>
      <c r="BO28" s="349"/>
      <c r="BP28" s="349"/>
      <c r="BQ28" s="349"/>
      <c r="BR28" s="349"/>
      <c r="BS28" s="349"/>
      <c r="BT28" s="349"/>
      <c r="BU28" s="350"/>
      <c r="BV28" s="348">
        <v>3283993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16</v>
      </c>
      <c r="M29" s="437"/>
      <c r="N29" s="437"/>
      <c r="O29" s="437"/>
      <c r="P29" s="476"/>
      <c r="Q29" s="436">
        <v>3900</v>
      </c>
      <c r="R29" s="437"/>
      <c r="S29" s="437"/>
      <c r="T29" s="437"/>
      <c r="U29" s="437"/>
      <c r="V29" s="476"/>
      <c r="W29" s="532"/>
      <c r="X29" s="533"/>
      <c r="Y29" s="534"/>
      <c r="Z29" s="435" t="s">
        <v>169</v>
      </c>
      <c r="AA29" s="415"/>
      <c r="AB29" s="415"/>
      <c r="AC29" s="415"/>
      <c r="AD29" s="415"/>
      <c r="AE29" s="415"/>
      <c r="AF29" s="415"/>
      <c r="AG29" s="416"/>
      <c r="AH29" s="436">
        <v>378</v>
      </c>
      <c r="AI29" s="437"/>
      <c r="AJ29" s="437"/>
      <c r="AK29" s="437"/>
      <c r="AL29" s="476"/>
      <c r="AM29" s="436">
        <v>1192436</v>
      </c>
      <c r="AN29" s="437"/>
      <c r="AO29" s="437"/>
      <c r="AP29" s="437"/>
      <c r="AQ29" s="437"/>
      <c r="AR29" s="476"/>
      <c r="AS29" s="436">
        <v>3155</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182855</v>
      </c>
      <c r="BO29" s="386"/>
      <c r="BP29" s="386"/>
      <c r="BQ29" s="386"/>
      <c r="BR29" s="386"/>
      <c r="BS29" s="386"/>
      <c r="BT29" s="386"/>
      <c r="BU29" s="387"/>
      <c r="BV29" s="385">
        <v>181450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100.5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2166607</v>
      </c>
      <c r="BO30" s="555"/>
      <c r="BP30" s="555"/>
      <c r="BQ30" s="555"/>
      <c r="BR30" s="555"/>
      <c r="BS30" s="555"/>
      <c r="BT30" s="555"/>
      <c r="BU30" s="556"/>
      <c r="BV30" s="554">
        <v>2149795</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IF('各会計、関係団体の財政状況及び健全化判断比率'!B31="","",'各会計、関係団体の財政状況及び健全化判断比率'!B31)</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淡路広域行政事務組合（一般会計）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株式会社淡路島第一次産業振興公社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CATV事業特別会計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IF('各会計、関係団体の財政状況及び健全化判断比率'!B32="","",'各会計、関係団体の財政状況及び健全化判断比率'!B32)</f>
        <v>土地取得造成特別会計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淡路広域行政事務組合（淡路ふるさと市町村圏事業特別会計）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株式会社淡路島テレビジョン</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淡路広域行政事務組合（淡路食肉センター事業特別会計）</v>
      </c>
      <c r="BZ36" s="567"/>
      <c r="CA36" s="567"/>
      <c r="CB36" s="567"/>
      <c r="CC36" s="567"/>
      <c r="CD36" s="567"/>
      <c r="CE36" s="567"/>
      <c r="CF36" s="567"/>
      <c r="CG36" s="567"/>
      <c r="CH36" s="567"/>
      <c r="CI36" s="567"/>
      <c r="CJ36" s="567"/>
      <c r="CK36" s="567"/>
      <c r="CL36" s="567"/>
      <c r="CM36" s="567"/>
      <c r="CN36" s="165"/>
      <c r="CO36" s="566">
        <f t="shared" si="3"/>
        <v>20</v>
      </c>
      <c r="CP36" s="566"/>
      <c r="CQ36" s="567" t="str">
        <f>IF('各会計、関係団体の財政状況及び健全化判断比率'!BS9="","",'各会計、関係団体の財政状況及び健全化判断比率'!BS9)</f>
        <v>株式会社淡路開発事業団</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淡路広域行政事務組合（淡路公平委員会特別会計）</v>
      </c>
      <c r="BZ37" s="567"/>
      <c r="CA37" s="567"/>
      <c r="CB37" s="567"/>
      <c r="CC37" s="567"/>
      <c r="CD37" s="567"/>
      <c r="CE37" s="567"/>
      <c r="CF37" s="567"/>
      <c r="CG37" s="567"/>
      <c r="CH37" s="567"/>
      <c r="CI37" s="567"/>
      <c r="CJ37" s="567"/>
      <c r="CK37" s="567"/>
      <c r="CL37" s="567"/>
      <c r="CM37" s="567"/>
      <c r="CN37" s="165"/>
      <c r="CO37" s="566">
        <f t="shared" si="3"/>
        <v>21</v>
      </c>
      <c r="CP37" s="566"/>
      <c r="CQ37" s="567" t="str">
        <f>IF('各会計、関係団体の財政状況及び健全化判断比率'!BS10="","",'各会計、関係団体の財政状況及び健全化判断比率'!BS10)</f>
        <v>淡路島土地開発公社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淡路広域行政事務組合（農業共済事業特別会計）</v>
      </c>
      <c r="BZ38" s="567"/>
      <c r="CA38" s="567"/>
      <c r="CB38" s="567"/>
      <c r="CC38" s="567"/>
      <c r="CD38" s="567"/>
      <c r="CE38" s="567"/>
      <c r="CF38" s="567"/>
      <c r="CG38" s="567"/>
      <c r="CH38" s="567"/>
      <c r="CI38" s="567"/>
      <c r="CJ38" s="567"/>
      <c r="CK38" s="567"/>
      <c r="CL38" s="567"/>
      <c r="CM38" s="567"/>
      <c r="CN38" s="165"/>
      <c r="CO38" s="566">
        <f t="shared" si="3"/>
        <v>22</v>
      </c>
      <c r="CP38" s="566"/>
      <c r="CQ38" s="567" t="str">
        <f>IF('各会計、関係団体の財政状況及び健全化判断比率'!BS11="","",'各会計、関係団体の財政状況及び健全化判断比率'!BS11)</f>
        <v>財団法人五色ふるさと振興公社</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淡路広域消防事務組合</v>
      </c>
      <c r="BZ39" s="567"/>
      <c r="CA39" s="567"/>
      <c r="CB39" s="567"/>
      <c r="CC39" s="567"/>
      <c r="CD39" s="567"/>
      <c r="CE39" s="567"/>
      <c r="CF39" s="567"/>
      <c r="CG39" s="567"/>
      <c r="CH39" s="567"/>
      <c r="CI39" s="567"/>
      <c r="CJ39" s="567"/>
      <c r="CK39" s="567"/>
      <c r="CL39" s="567"/>
      <c r="CM39" s="567"/>
      <c r="CN39" s="165"/>
      <c r="CO39" s="566">
        <f t="shared" si="3"/>
        <v>23</v>
      </c>
      <c r="CP39" s="566"/>
      <c r="CQ39" s="567" t="str">
        <f>IF('各会計、関係団体の財政状況及び健全化判断比率'!BS12="","",'各会計、関係団体の財政状況及び健全化判断比率'!BS12)</f>
        <v>株式会社クリーンエネルギー五色</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洲本市・南あわじ市衛生事務組合</v>
      </c>
      <c r="BZ40" s="567"/>
      <c r="CA40" s="567"/>
      <c r="CB40" s="567"/>
      <c r="CC40" s="567"/>
      <c r="CD40" s="567"/>
      <c r="CE40" s="567"/>
      <c r="CF40" s="567"/>
      <c r="CG40" s="567"/>
      <c r="CH40" s="567"/>
      <c r="CI40" s="567"/>
      <c r="CJ40" s="567"/>
      <c r="CK40" s="567"/>
      <c r="CL40" s="567"/>
      <c r="CM40" s="567"/>
      <c r="CN40" s="165"/>
      <c r="CO40" s="566">
        <f t="shared" si="3"/>
        <v>24</v>
      </c>
      <c r="CP40" s="566"/>
      <c r="CQ40" s="567" t="str">
        <f>IF('各会計、関係団体の財政状況及び健全化判断比率'!BS13="","",'各会計、関係団体の財政状況及び健全化判断比率'!BS13)</f>
        <v>洲本たちばな福祉会</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南あわじ市・洲本市小中学校組合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淡路広域水道企業団</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洲本市・南あわじ市山林事務組合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512</v>
      </c>
      <c r="J40" s="79" t="s">
        <v>513</v>
      </c>
      <c r="K40" s="79" t="s">
        <v>514</v>
      </c>
      <c r="L40" s="79" t="s">
        <v>515</v>
      </c>
      <c r="M40" s="80" t="s">
        <v>516</v>
      </c>
    </row>
    <row r="41" spans="2:13" ht="27.75" customHeight="1">
      <c r="B41" s="1169" t="s">
        <v>24</v>
      </c>
      <c r="C41" s="1170"/>
      <c r="D41" s="81"/>
      <c r="E41" s="1175" t="s">
        <v>25</v>
      </c>
      <c r="F41" s="1175"/>
      <c r="G41" s="1175"/>
      <c r="H41" s="1176"/>
      <c r="I41" s="82">
        <v>41670</v>
      </c>
      <c r="J41" s="83">
        <v>40268</v>
      </c>
      <c r="K41" s="83">
        <v>38931</v>
      </c>
      <c r="L41" s="83">
        <v>38247</v>
      </c>
      <c r="M41" s="84">
        <v>36701</v>
      </c>
    </row>
    <row r="42" spans="2:13" ht="27.75" customHeight="1">
      <c r="B42" s="1171"/>
      <c r="C42" s="1172"/>
      <c r="D42" s="85"/>
      <c r="E42" s="1177" t="s">
        <v>26</v>
      </c>
      <c r="F42" s="1177"/>
      <c r="G42" s="1177"/>
      <c r="H42" s="1178"/>
      <c r="I42" s="86">
        <v>502</v>
      </c>
      <c r="J42" s="87">
        <v>357</v>
      </c>
      <c r="K42" s="87">
        <v>147</v>
      </c>
      <c r="L42" s="87">
        <v>124</v>
      </c>
      <c r="M42" s="88">
        <v>111</v>
      </c>
    </row>
    <row r="43" spans="2:13" ht="27.75" customHeight="1">
      <c r="B43" s="1171"/>
      <c r="C43" s="1172"/>
      <c r="D43" s="85"/>
      <c r="E43" s="1177" t="s">
        <v>27</v>
      </c>
      <c r="F43" s="1177"/>
      <c r="G43" s="1177"/>
      <c r="H43" s="1178"/>
      <c r="I43" s="86">
        <v>12082</v>
      </c>
      <c r="J43" s="87">
        <v>12293</v>
      </c>
      <c r="K43" s="87">
        <v>12463</v>
      </c>
      <c r="L43" s="87">
        <v>12591</v>
      </c>
      <c r="M43" s="88">
        <v>12474</v>
      </c>
    </row>
    <row r="44" spans="2:13" ht="27.75" customHeight="1">
      <c r="B44" s="1171"/>
      <c r="C44" s="1172"/>
      <c r="D44" s="85"/>
      <c r="E44" s="1177" t="s">
        <v>28</v>
      </c>
      <c r="F44" s="1177"/>
      <c r="G44" s="1177"/>
      <c r="H44" s="1178"/>
      <c r="I44" s="86">
        <v>1034</v>
      </c>
      <c r="J44" s="87">
        <v>1018</v>
      </c>
      <c r="K44" s="87">
        <v>1042</v>
      </c>
      <c r="L44" s="87">
        <v>1061</v>
      </c>
      <c r="M44" s="88">
        <v>1602</v>
      </c>
    </row>
    <row r="45" spans="2:13" ht="27.75" customHeight="1">
      <c r="B45" s="1171"/>
      <c r="C45" s="1172"/>
      <c r="D45" s="85"/>
      <c r="E45" s="1177" t="s">
        <v>29</v>
      </c>
      <c r="F45" s="1177"/>
      <c r="G45" s="1177"/>
      <c r="H45" s="1178"/>
      <c r="I45" s="86">
        <v>3937</v>
      </c>
      <c r="J45" s="87">
        <v>3734</v>
      </c>
      <c r="K45" s="87">
        <v>3561</v>
      </c>
      <c r="L45" s="87">
        <v>3401</v>
      </c>
      <c r="M45" s="88">
        <v>3205</v>
      </c>
    </row>
    <row r="46" spans="2:13" ht="27.75" customHeight="1">
      <c r="B46" s="1171"/>
      <c r="C46" s="1172"/>
      <c r="D46" s="85"/>
      <c r="E46" s="1177" t="s">
        <v>30</v>
      </c>
      <c r="F46" s="1177"/>
      <c r="G46" s="1177"/>
      <c r="H46" s="1178"/>
      <c r="I46" s="86">
        <v>154</v>
      </c>
      <c r="J46" s="87">
        <v>131</v>
      </c>
      <c r="K46" s="87">
        <v>109</v>
      </c>
      <c r="L46" s="87">
        <v>86</v>
      </c>
      <c r="M46" s="88">
        <v>64</v>
      </c>
    </row>
    <row r="47" spans="2:13" ht="27.75" customHeight="1">
      <c r="B47" s="1171"/>
      <c r="C47" s="1172"/>
      <c r="D47" s="85"/>
      <c r="E47" s="1177" t="s">
        <v>31</v>
      </c>
      <c r="F47" s="1177"/>
      <c r="G47" s="1177"/>
      <c r="H47" s="1178"/>
      <c r="I47" s="86" t="s">
        <v>473</v>
      </c>
      <c r="J47" s="87" t="s">
        <v>473</v>
      </c>
      <c r="K47" s="87" t="s">
        <v>473</v>
      </c>
      <c r="L47" s="87" t="s">
        <v>473</v>
      </c>
      <c r="M47" s="88" t="s">
        <v>473</v>
      </c>
    </row>
    <row r="48" spans="2:13" ht="27.75" customHeight="1">
      <c r="B48" s="1173"/>
      <c r="C48" s="1174"/>
      <c r="D48" s="85"/>
      <c r="E48" s="1177" t="s">
        <v>32</v>
      </c>
      <c r="F48" s="1177"/>
      <c r="G48" s="1177"/>
      <c r="H48" s="1178"/>
      <c r="I48" s="86" t="s">
        <v>473</v>
      </c>
      <c r="J48" s="87" t="s">
        <v>473</v>
      </c>
      <c r="K48" s="87" t="s">
        <v>473</v>
      </c>
      <c r="L48" s="87" t="s">
        <v>473</v>
      </c>
      <c r="M48" s="88" t="s">
        <v>473</v>
      </c>
    </row>
    <row r="49" spans="2:13" ht="27.75" customHeight="1">
      <c r="B49" s="1179" t="s">
        <v>33</v>
      </c>
      <c r="C49" s="1180"/>
      <c r="D49" s="89"/>
      <c r="E49" s="1177" t="s">
        <v>34</v>
      </c>
      <c r="F49" s="1177"/>
      <c r="G49" s="1177"/>
      <c r="H49" s="1178"/>
      <c r="I49" s="86">
        <v>3259</v>
      </c>
      <c r="J49" s="87">
        <v>3299</v>
      </c>
      <c r="K49" s="87">
        <v>3726</v>
      </c>
      <c r="L49" s="87">
        <v>4193</v>
      </c>
      <c r="M49" s="88">
        <v>4683</v>
      </c>
    </row>
    <row r="50" spans="2:13" ht="27.75" customHeight="1">
      <c r="B50" s="1171"/>
      <c r="C50" s="1172"/>
      <c r="D50" s="85"/>
      <c r="E50" s="1177" t="s">
        <v>35</v>
      </c>
      <c r="F50" s="1177"/>
      <c r="G50" s="1177"/>
      <c r="H50" s="1178"/>
      <c r="I50" s="86">
        <v>8603</v>
      </c>
      <c r="J50" s="87">
        <v>9426</v>
      </c>
      <c r="K50" s="87">
        <v>9537</v>
      </c>
      <c r="L50" s="87">
        <v>8844</v>
      </c>
      <c r="M50" s="88">
        <v>7740</v>
      </c>
    </row>
    <row r="51" spans="2:13" ht="27.75" customHeight="1">
      <c r="B51" s="1173"/>
      <c r="C51" s="1174"/>
      <c r="D51" s="85"/>
      <c r="E51" s="1177" t="s">
        <v>36</v>
      </c>
      <c r="F51" s="1177"/>
      <c r="G51" s="1177"/>
      <c r="H51" s="1178"/>
      <c r="I51" s="86">
        <v>30639</v>
      </c>
      <c r="J51" s="87">
        <v>30572</v>
      </c>
      <c r="K51" s="87">
        <v>30238</v>
      </c>
      <c r="L51" s="87">
        <v>30373</v>
      </c>
      <c r="M51" s="88">
        <v>29128</v>
      </c>
    </row>
    <row r="52" spans="2:13" ht="27.75" customHeight="1" thickBot="1">
      <c r="B52" s="1181" t="s">
        <v>21</v>
      </c>
      <c r="C52" s="1182"/>
      <c r="D52" s="90"/>
      <c r="E52" s="1183" t="s">
        <v>37</v>
      </c>
      <c r="F52" s="1183"/>
      <c r="G52" s="1183"/>
      <c r="H52" s="1184"/>
      <c r="I52" s="91">
        <v>16879</v>
      </c>
      <c r="J52" s="92">
        <v>14504</v>
      </c>
      <c r="K52" s="92">
        <v>12752</v>
      </c>
      <c r="L52" s="92">
        <v>12100</v>
      </c>
      <c r="M52" s="93">
        <v>12606</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511</v>
      </c>
      <c r="G2" s="111"/>
      <c r="H2" s="112"/>
    </row>
    <row r="3" spans="1:8">
      <c r="A3" s="108" t="s">
        <v>504</v>
      </c>
      <c r="B3" s="113"/>
      <c r="C3" s="114"/>
      <c r="D3" s="115">
        <v>127051</v>
      </c>
      <c r="E3" s="116"/>
      <c r="F3" s="117">
        <v>61882</v>
      </c>
      <c r="G3" s="118"/>
      <c r="H3" s="119"/>
    </row>
    <row r="4" spans="1:8">
      <c r="A4" s="120"/>
      <c r="B4" s="121"/>
      <c r="C4" s="122"/>
      <c r="D4" s="123">
        <v>83196</v>
      </c>
      <c r="E4" s="124"/>
      <c r="F4" s="125">
        <v>32175</v>
      </c>
      <c r="G4" s="126"/>
      <c r="H4" s="127"/>
    </row>
    <row r="5" spans="1:8">
      <c r="A5" s="108" t="s">
        <v>506</v>
      </c>
      <c r="B5" s="113"/>
      <c r="C5" s="114"/>
      <c r="D5" s="115">
        <v>48796</v>
      </c>
      <c r="E5" s="116"/>
      <c r="F5" s="117">
        <v>67201</v>
      </c>
      <c r="G5" s="118"/>
      <c r="H5" s="119"/>
    </row>
    <row r="6" spans="1:8">
      <c r="A6" s="120"/>
      <c r="B6" s="121"/>
      <c r="C6" s="122"/>
      <c r="D6" s="123">
        <v>34974</v>
      </c>
      <c r="E6" s="124"/>
      <c r="F6" s="125">
        <v>35210</v>
      </c>
      <c r="G6" s="126"/>
      <c r="H6" s="127"/>
    </row>
    <row r="7" spans="1:8">
      <c r="A7" s="108" t="s">
        <v>507</v>
      </c>
      <c r="B7" s="113"/>
      <c r="C7" s="114"/>
      <c r="D7" s="115">
        <v>41219</v>
      </c>
      <c r="E7" s="116"/>
      <c r="F7" s="117">
        <v>75709</v>
      </c>
      <c r="G7" s="118"/>
      <c r="H7" s="119"/>
    </row>
    <row r="8" spans="1:8">
      <c r="A8" s="120"/>
      <c r="B8" s="121"/>
      <c r="C8" s="122"/>
      <c r="D8" s="123">
        <v>29205</v>
      </c>
      <c r="E8" s="124"/>
      <c r="F8" s="125">
        <v>35212</v>
      </c>
      <c r="G8" s="126"/>
      <c r="H8" s="127"/>
    </row>
    <row r="9" spans="1:8">
      <c r="A9" s="108" t="s">
        <v>508</v>
      </c>
      <c r="B9" s="113"/>
      <c r="C9" s="114"/>
      <c r="D9" s="115">
        <v>78525</v>
      </c>
      <c r="E9" s="116"/>
      <c r="F9" s="117">
        <v>90961</v>
      </c>
      <c r="G9" s="118"/>
      <c r="H9" s="119"/>
    </row>
    <row r="10" spans="1:8">
      <c r="A10" s="120"/>
      <c r="B10" s="121"/>
      <c r="C10" s="122"/>
      <c r="D10" s="123">
        <v>39781</v>
      </c>
      <c r="E10" s="124"/>
      <c r="F10" s="125">
        <v>37720</v>
      </c>
      <c r="G10" s="126"/>
      <c r="H10" s="127"/>
    </row>
    <row r="11" spans="1:8">
      <c r="A11" s="108" t="s">
        <v>509</v>
      </c>
      <c r="B11" s="113"/>
      <c r="C11" s="114"/>
      <c r="D11" s="115">
        <v>57908</v>
      </c>
      <c r="E11" s="116"/>
      <c r="F11" s="117">
        <v>106614</v>
      </c>
      <c r="G11" s="118"/>
      <c r="H11" s="119"/>
    </row>
    <row r="12" spans="1:8">
      <c r="A12" s="120"/>
      <c r="B12" s="121"/>
      <c r="C12" s="128"/>
      <c r="D12" s="123">
        <v>28693</v>
      </c>
      <c r="E12" s="124"/>
      <c r="F12" s="125">
        <v>45545</v>
      </c>
      <c r="G12" s="126"/>
      <c r="H12" s="127"/>
    </row>
    <row r="13" spans="1:8">
      <c r="A13" s="108"/>
      <c r="B13" s="113"/>
      <c r="C13" s="129"/>
      <c r="D13" s="130">
        <v>70700</v>
      </c>
      <c r="E13" s="131"/>
      <c r="F13" s="132">
        <v>80473</v>
      </c>
      <c r="G13" s="133"/>
      <c r="H13" s="119"/>
    </row>
    <row r="14" spans="1:8">
      <c r="A14" s="120"/>
      <c r="B14" s="121"/>
      <c r="C14" s="122"/>
      <c r="D14" s="123">
        <v>43170</v>
      </c>
      <c r="E14" s="124"/>
      <c r="F14" s="125">
        <v>37172</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8.09</v>
      </c>
      <c r="C19" s="134">
        <f>ROUND(VALUE(SUBSTITUTE(実質収支比率等に係る経年分析!G$48,"▲","-")),2)</f>
        <v>6.74</v>
      </c>
      <c r="D19" s="134">
        <f>ROUND(VALUE(SUBSTITUTE(実質収支比率等に係る経年分析!H$48,"▲","-")),2)</f>
        <v>5.86</v>
      </c>
      <c r="E19" s="134">
        <f>ROUND(VALUE(SUBSTITUTE(実質収支比率等に係る経年分析!I$48,"▲","-")),2)</f>
        <v>6.16</v>
      </c>
      <c r="F19" s="134">
        <f>ROUND(VALUE(SUBSTITUTE(実質収支比率等に係る経年分析!J$48,"▲","-")),2)</f>
        <v>4.55</v>
      </c>
    </row>
    <row r="20" spans="1:11">
      <c r="A20" s="134" t="s">
        <v>42</v>
      </c>
      <c r="B20" s="134">
        <f>ROUND(VALUE(SUBSTITUTE(実質収支比率等に係る経年分析!F$47,"▲","-")),2)</f>
        <v>13.11</v>
      </c>
      <c r="C20" s="134">
        <f>ROUND(VALUE(SUBSTITUTE(実質収支比率等に係る経年分析!G$47,"▲","-")),2)</f>
        <v>17.489999999999998</v>
      </c>
      <c r="D20" s="134">
        <f>ROUND(VALUE(SUBSTITUTE(実質収支比率等に係る経年分析!H$47,"▲","-")),2)</f>
        <v>20.89</v>
      </c>
      <c r="E20" s="134">
        <f>ROUND(VALUE(SUBSTITUTE(実質収支比率等に係る経年分析!I$47,"▲","-")),2)</f>
        <v>24.1</v>
      </c>
      <c r="F20" s="134">
        <f>ROUND(VALUE(SUBSTITUTE(実質収支比率等に係る経年分析!J$47,"▲","-")),2)</f>
        <v>27.64</v>
      </c>
    </row>
    <row r="21" spans="1:11">
      <c r="A21" s="134" t="s">
        <v>43</v>
      </c>
      <c r="B21" s="134">
        <f>IF(ISNUMBER(VALUE(SUBSTITUTE(実質収支比率等に係る経年分析!F$49,"▲","-"))),ROUND(VALUE(SUBSTITUTE(実質収支比率等に係る経年分析!F$49,"▲","-")),2),NA())</f>
        <v>6.95</v>
      </c>
      <c r="C21" s="134">
        <f>IF(ISNUMBER(VALUE(SUBSTITUTE(実質収支比率等に係る経年分析!G$49,"▲","-"))),ROUND(VALUE(SUBSTITUTE(実質収支比率等に係る経年分析!G$49,"▲","-")),2),NA())</f>
        <v>6.15</v>
      </c>
      <c r="D21" s="134">
        <f>IF(ISNUMBER(VALUE(SUBSTITUTE(実質収支比率等に係る経年分析!H$49,"▲","-"))),ROUND(VALUE(SUBSTITUTE(実質収支比率等に係る経年分析!H$49,"▲","-")),2),NA())</f>
        <v>2.58</v>
      </c>
      <c r="E21" s="134">
        <f>IF(ISNUMBER(VALUE(SUBSTITUTE(実質収支比率等に係る経年分析!I$49,"▲","-"))),ROUND(VALUE(SUBSTITUTE(実質収支比率等に係る経年分析!I$49,"▲","-")),2),NA())</f>
        <v>3.28</v>
      </c>
      <c r="F21" s="134">
        <f>IF(ISNUMBER(VALUE(SUBSTITUTE(実質収支比率等に係る経年分析!J$49,"▲","-"))),ROUND(VALUE(SUBSTITUTE(実質収支比率等に係る経年分析!J$49,"▲","-")),2),NA())</f>
        <v>1.87</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CATV事業特別会計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7.0000000000000007E-2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土地取得造成特別会計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1.32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1.51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2.1800000000000002</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8.09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6.74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5.85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6.16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4.55</v>
      </c>
    </row>
    <row r="35" spans="1:16">
      <c r="A35" s="135" t="str">
        <f>IF(連結実質赤字比率に係る赤字・黒字の構成分析!C$35="",NA(),連結実質赤字比率に係る赤字・黒字の構成分析!C$35)</f>
        <v>介護保険特別会計</v>
      </c>
      <c r="B35" s="135">
        <f>IF(ROUND(VALUE(SUBSTITUTE(連結実質赤字比率に係る赤字・黒字の構成分析!F$35,"▲", "-")), 2) &lt; 0, ABS(ROUND(VALUE(SUBSTITUTE(連結実質赤字比率に係る赤字・黒字の構成分析!F$35,"▲", "-")), 2)), NA())</f>
        <v>0.13</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0.44</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0.44</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0.13</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0.27</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 "-")), 2) &lt; 0, ABS(ROUND(VALUE(SUBSTITUTE(連結実質赤字比率に係る赤字・黒字の構成分析!F$34,"▲", "-")), 2)), NA())</f>
        <v>1.61</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1.57</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0.02</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0.63</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0.75</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3507</v>
      </c>
      <c r="E42" s="136"/>
      <c r="F42" s="136"/>
      <c r="G42" s="136">
        <f>'実質公債費比率（分子）の構造'!L$52</f>
        <v>3489</v>
      </c>
      <c r="H42" s="136"/>
      <c r="I42" s="136"/>
      <c r="J42" s="136">
        <f>'実質公債費比率（分子）の構造'!M$52</f>
        <v>3578</v>
      </c>
      <c r="K42" s="136"/>
      <c r="L42" s="136"/>
      <c r="M42" s="136">
        <f>'実質公債費比率（分子）の構造'!N$52</f>
        <v>3536</v>
      </c>
      <c r="N42" s="136"/>
      <c r="O42" s="136"/>
      <c r="P42" s="136">
        <f>'実質公債費比率（分子）の構造'!O$52</f>
        <v>3647</v>
      </c>
    </row>
    <row r="43" spans="1:16">
      <c r="A43" s="136" t="s">
        <v>51</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1</v>
      </c>
      <c r="O43" s="136"/>
      <c r="P43" s="136"/>
    </row>
    <row r="44" spans="1:16">
      <c r="A44" s="136" t="s">
        <v>52</v>
      </c>
      <c r="B44" s="136">
        <f>'実質公債費比率（分子）の構造'!K$50</f>
        <v>38</v>
      </c>
      <c r="C44" s="136"/>
      <c r="D44" s="136"/>
      <c r="E44" s="136">
        <f>'実質公債費比率（分子）の構造'!L$50</f>
        <v>39</v>
      </c>
      <c r="F44" s="136"/>
      <c r="G44" s="136"/>
      <c r="H44" s="136">
        <f>'実質公債費比率（分子）の構造'!M$50</f>
        <v>38</v>
      </c>
      <c r="I44" s="136"/>
      <c r="J44" s="136"/>
      <c r="K44" s="136">
        <f>'実質公債費比率（分子）の構造'!N$50</f>
        <v>38</v>
      </c>
      <c r="L44" s="136"/>
      <c r="M44" s="136"/>
      <c r="N44" s="136">
        <f>'実質公債費比率（分子）の構造'!O$50</f>
        <v>34</v>
      </c>
      <c r="O44" s="136"/>
      <c r="P44" s="136"/>
    </row>
    <row r="45" spans="1:16">
      <c r="A45" s="136" t="s">
        <v>53</v>
      </c>
      <c r="B45" s="136">
        <f>'実質公債費比率（分子）の構造'!K$49</f>
        <v>195</v>
      </c>
      <c r="C45" s="136"/>
      <c r="D45" s="136"/>
      <c r="E45" s="136">
        <f>'実質公債費比率（分子）の構造'!L$49</f>
        <v>91</v>
      </c>
      <c r="F45" s="136"/>
      <c r="G45" s="136"/>
      <c r="H45" s="136">
        <f>'実質公債費比率（分子）の構造'!M$49</f>
        <v>107</v>
      </c>
      <c r="I45" s="136"/>
      <c r="J45" s="136"/>
      <c r="K45" s="136">
        <f>'実質公債費比率（分子）の構造'!N$49</f>
        <v>72</v>
      </c>
      <c r="L45" s="136"/>
      <c r="M45" s="136"/>
      <c r="N45" s="136">
        <f>'実質公債費比率（分子）の構造'!O$49</f>
        <v>120</v>
      </c>
      <c r="O45" s="136"/>
      <c r="P45" s="136"/>
    </row>
    <row r="46" spans="1:16">
      <c r="A46" s="136" t="s">
        <v>54</v>
      </c>
      <c r="B46" s="136">
        <f>'実質公債費比率（分子）の構造'!K$48</f>
        <v>576</v>
      </c>
      <c r="C46" s="136"/>
      <c r="D46" s="136"/>
      <c r="E46" s="136">
        <f>'実質公債費比率（分子）の構造'!L$48</f>
        <v>650</v>
      </c>
      <c r="F46" s="136"/>
      <c r="G46" s="136"/>
      <c r="H46" s="136">
        <f>'実質公債費比率（分子）の構造'!M$48</f>
        <v>594</v>
      </c>
      <c r="I46" s="136"/>
      <c r="J46" s="136"/>
      <c r="K46" s="136">
        <f>'実質公債費比率（分子）の構造'!N$48</f>
        <v>643</v>
      </c>
      <c r="L46" s="136"/>
      <c r="M46" s="136"/>
      <c r="N46" s="136">
        <f>'実質公債費比率（分子）の構造'!O$48</f>
        <v>624</v>
      </c>
      <c r="O46" s="136"/>
      <c r="P46" s="136"/>
    </row>
    <row r="47" spans="1:16">
      <c r="A47" s="136" t="s">
        <v>55</v>
      </c>
      <c r="B47" s="136">
        <f>'実質公債費比率（分子）の構造'!K$47</f>
        <v>17</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4310</v>
      </c>
      <c r="C49" s="136"/>
      <c r="D49" s="136"/>
      <c r="E49" s="136">
        <f>'実質公債費比率（分子）の構造'!L$45</f>
        <v>4335</v>
      </c>
      <c r="F49" s="136"/>
      <c r="G49" s="136"/>
      <c r="H49" s="136">
        <f>'実質公債費比率（分子）の構造'!M$45</f>
        <v>4132</v>
      </c>
      <c r="I49" s="136"/>
      <c r="J49" s="136"/>
      <c r="K49" s="136">
        <f>'実質公債費比率（分子）の構造'!N$45</f>
        <v>4149</v>
      </c>
      <c r="L49" s="136"/>
      <c r="M49" s="136"/>
      <c r="N49" s="136">
        <f>'実質公債費比率（分子）の構造'!O$45</f>
        <v>4205</v>
      </c>
      <c r="O49" s="136"/>
      <c r="P49" s="136"/>
    </row>
    <row r="50" spans="1:16">
      <c r="A50" s="136" t="s">
        <v>58</v>
      </c>
      <c r="B50" s="136" t="e">
        <f>NA()</f>
        <v>#N/A</v>
      </c>
      <c r="C50" s="136">
        <f>IF(ISNUMBER('実質公債費比率（分子）の構造'!K$53),'実質公債費比率（分子）の構造'!K$53,NA())</f>
        <v>1630</v>
      </c>
      <c r="D50" s="136" t="e">
        <f>NA()</f>
        <v>#N/A</v>
      </c>
      <c r="E50" s="136" t="e">
        <f>NA()</f>
        <v>#N/A</v>
      </c>
      <c r="F50" s="136">
        <f>IF(ISNUMBER('実質公債費比率（分子）の構造'!L$53),'実質公債費比率（分子）の構造'!L$53,NA())</f>
        <v>1626</v>
      </c>
      <c r="G50" s="136" t="e">
        <f>NA()</f>
        <v>#N/A</v>
      </c>
      <c r="H50" s="136" t="e">
        <f>NA()</f>
        <v>#N/A</v>
      </c>
      <c r="I50" s="136">
        <f>IF(ISNUMBER('実質公債費比率（分子）の構造'!M$53),'実質公債費比率（分子）の構造'!M$53,NA())</f>
        <v>1293</v>
      </c>
      <c r="J50" s="136" t="e">
        <f>NA()</f>
        <v>#N/A</v>
      </c>
      <c r="K50" s="136" t="e">
        <f>NA()</f>
        <v>#N/A</v>
      </c>
      <c r="L50" s="136">
        <f>IF(ISNUMBER('実質公債費比率（分子）の構造'!N$53),'実質公債費比率（分子）の構造'!N$53,NA())</f>
        <v>1366</v>
      </c>
      <c r="M50" s="136" t="e">
        <f>NA()</f>
        <v>#N/A</v>
      </c>
      <c r="N50" s="136" t="e">
        <f>NA()</f>
        <v>#N/A</v>
      </c>
      <c r="O50" s="136">
        <f>IF(ISNUMBER('実質公債費比率（分子）の構造'!O$53),'実質公債費比率（分子）の構造'!O$53,NA())</f>
        <v>1337</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30639</v>
      </c>
      <c r="E56" s="135"/>
      <c r="F56" s="135"/>
      <c r="G56" s="135">
        <f>'将来負担比率（分子）の構造'!J$51</f>
        <v>30572</v>
      </c>
      <c r="H56" s="135"/>
      <c r="I56" s="135"/>
      <c r="J56" s="135">
        <f>'将来負担比率（分子）の構造'!K$51</f>
        <v>30238</v>
      </c>
      <c r="K56" s="135"/>
      <c r="L56" s="135"/>
      <c r="M56" s="135">
        <f>'将来負担比率（分子）の構造'!L$51</f>
        <v>30373</v>
      </c>
      <c r="N56" s="135"/>
      <c r="O56" s="135"/>
      <c r="P56" s="135">
        <f>'将来負担比率（分子）の構造'!M$51</f>
        <v>29128</v>
      </c>
    </row>
    <row r="57" spans="1:16">
      <c r="A57" s="135" t="s">
        <v>35</v>
      </c>
      <c r="B57" s="135"/>
      <c r="C57" s="135"/>
      <c r="D57" s="135">
        <f>'将来負担比率（分子）の構造'!I$50</f>
        <v>8603</v>
      </c>
      <c r="E57" s="135"/>
      <c r="F57" s="135"/>
      <c r="G57" s="135">
        <f>'将来負担比率（分子）の構造'!J$50</f>
        <v>9426</v>
      </c>
      <c r="H57" s="135"/>
      <c r="I57" s="135"/>
      <c r="J57" s="135">
        <f>'将来負担比率（分子）の構造'!K$50</f>
        <v>9537</v>
      </c>
      <c r="K57" s="135"/>
      <c r="L57" s="135"/>
      <c r="M57" s="135">
        <f>'将来負担比率（分子）の構造'!L$50</f>
        <v>8844</v>
      </c>
      <c r="N57" s="135"/>
      <c r="O57" s="135"/>
      <c r="P57" s="135">
        <f>'将来負担比率（分子）の構造'!M$50</f>
        <v>7740</v>
      </c>
    </row>
    <row r="58" spans="1:16">
      <c r="A58" s="135" t="s">
        <v>34</v>
      </c>
      <c r="B58" s="135"/>
      <c r="C58" s="135"/>
      <c r="D58" s="135">
        <f>'将来負担比率（分子）の構造'!I$49</f>
        <v>3259</v>
      </c>
      <c r="E58" s="135"/>
      <c r="F58" s="135"/>
      <c r="G58" s="135">
        <f>'将来負担比率（分子）の構造'!J$49</f>
        <v>3299</v>
      </c>
      <c r="H58" s="135"/>
      <c r="I58" s="135"/>
      <c r="J58" s="135">
        <f>'将来負担比率（分子）の構造'!K$49</f>
        <v>3726</v>
      </c>
      <c r="K58" s="135"/>
      <c r="L58" s="135"/>
      <c r="M58" s="135">
        <f>'将来負担比率（分子）の構造'!L$49</f>
        <v>4193</v>
      </c>
      <c r="N58" s="135"/>
      <c r="O58" s="135"/>
      <c r="P58" s="135">
        <f>'将来負担比率（分子）の構造'!M$49</f>
        <v>4683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154</v>
      </c>
      <c r="C61" s="135"/>
      <c r="D61" s="135"/>
      <c r="E61" s="135">
        <f>'将来負担比率（分子）の構造'!J$46</f>
        <v>131</v>
      </c>
      <c r="F61" s="135"/>
      <c r="G61" s="135"/>
      <c r="H61" s="135">
        <f>'将来負担比率（分子）の構造'!K$46</f>
        <v>109</v>
      </c>
      <c r="I61" s="135"/>
      <c r="J61" s="135"/>
      <c r="K61" s="135">
        <f>'将来負担比率（分子）の構造'!L$46</f>
        <v>86</v>
      </c>
      <c r="L61" s="135"/>
      <c r="M61" s="135"/>
      <c r="N61" s="135">
        <f>'将来負担比率（分子）の構造'!M$46</f>
        <v>64</v>
      </c>
      <c r="O61" s="135"/>
      <c r="P61" s="135"/>
    </row>
    <row r="62" spans="1:16">
      <c r="A62" s="135" t="s">
        <v>29</v>
      </c>
      <c r="B62" s="135">
        <f>'将来負担比率（分子）の構造'!I$45</f>
        <v>3937</v>
      </c>
      <c r="C62" s="135"/>
      <c r="D62" s="135"/>
      <c r="E62" s="135">
        <f>'将来負担比率（分子）の構造'!J$45</f>
        <v>3734</v>
      </c>
      <c r="F62" s="135"/>
      <c r="G62" s="135"/>
      <c r="H62" s="135">
        <f>'将来負担比率（分子）の構造'!K$45</f>
        <v>3561</v>
      </c>
      <c r="I62" s="135"/>
      <c r="J62" s="135"/>
      <c r="K62" s="135">
        <f>'将来負担比率（分子）の構造'!L$45</f>
        <v>3401</v>
      </c>
      <c r="L62" s="135"/>
      <c r="M62" s="135"/>
      <c r="N62" s="135">
        <f>'将来負担比率（分子）の構造'!M$45</f>
        <v>3205</v>
      </c>
      <c r="O62" s="135"/>
      <c r="P62" s="135"/>
    </row>
    <row r="63" spans="1:16">
      <c r="A63" s="135" t="s">
        <v>28</v>
      </c>
      <c r="B63" s="135">
        <f>'将来負担比率（分子）の構造'!I$44</f>
        <v>1034</v>
      </c>
      <c r="C63" s="135"/>
      <c r="D63" s="135"/>
      <c r="E63" s="135">
        <f>'将来負担比率（分子）の構造'!J$44</f>
        <v>1018</v>
      </c>
      <c r="F63" s="135"/>
      <c r="G63" s="135"/>
      <c r="H63" s="135">
        <f>'将来負担比率（分子）の構造'!K$44</f>
        <v>1042</v>
      </c>
      <c r="I63" s="135"/>
      <c r="J63" s="135"/>
      <c r="K63" s="135">
        <f>'将来負担比率（分子）の構造'!L$44</f>
        <v>1061</v>
      </c>
      <c r="L63" s="135"/>
      <c r="M63" s="135"/>
      <c r="N63" s="135">
        <f>'将来負担比率（分子）の構造'!M$44</f>
        <v>1602</v>
      </c>
      <c r="O63" s="135"/>
      <c r="P63" s="135"/>
    </row>
    <row r="64" spans="1:16">
      <c r="A64" s="135" t="s">
        <v>27</v>
      </c>
      <c r="B64" s="135">
        <f>'将来負担比率（分子）の構造'!I$43</f>
        <v>12082</v>
      </c>
      <c r="C64" s="135"/>
      <c r="D64" s="135"/>
      <c r="E64" s="135">
        <f>'将来負担比率（分子）の構造'!J$43</f>
        <v>12293</v>
      </c>
      <c r="F64" s="135"/>
      <c r="G64" s="135"/>
      <c r="H64" s="135">
        <f>'将来負担比率（分子）の構造'!K$43</f>
        <v>12463</v>
      </c>
      <c r="I64" s="135"/>
      <c r="J64" s="135"/>
      <c r="K64" s="135">
        <f>'将来負担比率（分子）の構造'!L$43</f>
        <v>12591</v>
      </c>
      <c r="L64" s="135"/>
      <c r="M64" s="135"/>
      <c r="N64" s="135">
        <f>'将来負担比率（分子）の構造'!M$43</f>
        <v>12474</v>
      </c>
      <c r="O64" s="135"/>
      <c r="P64" s="135"/>
    </row>
    <row r="65" spans="1:16">
      <c r="A65" s="135" t="s">
        <v>26</v>
      </c>
      <c r="B65" s="135">
        <f>'将来負担比率（分子）の構造'!I$42</f>
        <v>502</v>
      </c>
      <c r="C65" s="135"/>
      <c r="D65" s="135"/>
      <c r="E65" s="135">
        <f>'将来負担比率（分子）の構造'!J$42</f>
        <v>357</v>
      </c>
      <c r="F65" s="135"/>
      <c r="G65" s="135"/>
      <c r="H65" s="135">
        <f>'将来負担比率（分子）の構造'!K$42</f>
        <v>147</v>
      </c>
      <c r="I65" s="135"/>
      <c r="J65" s="135"/>
      <c r="K65" s="135">
        <f>'将来負担比率（分子）の構造'!L$42</f>
        <v>124</v>
      </c>
      <c r="L65" s="135"/>
      <c r="M65" s="135"/>
      <c r="N65" s="135">
        <f>'将来負担比率（分子）の構造'!M$42</f>
        <v>111</v>
      </c>
      <c r="O65" s="135"/>
      <c r="P65" s="135"/>
    </row>
    <row r="66" spans="1:16">
      <c r="A66" s="135" t="s">
        <v>25</v>
      </c>
      <c r="B66" s="135">
        <f>'将来負担比率（分子）の構造'!I$41</f>
        <v>41670</v>
      </c>
      <c r="C66" s="135"/>
      <c r="D66" s="135"/>
      <c r="E66" s="135">
        <f>'将来負担比率（分子）の構造'!J$41</f>
        <v>40268</v>
      </c>
      <c r="F66" s="135"/>
      <c r="G66" s="135"/>
      <c r="H66" s="135">
        <f>'将来負担比率（分子）の構造'!K$41</f>
        <v>38931</v>
      </c>
      <c r="I66" s="135"/>
      <c r="J66" s="135"/>
      <c r="K66" s="135">
        <f>'将来負担比率（分子）の構造'!L$41</f>
        <v>38247</v>
      </c>
      <c r="L66" s="135"/>
      <c r="M66" s="135"/>
      <c r="N66" s="135">
        <f>'将来負担比率（分子）の構造'!M$41</f>
        <v>36701</v>
      </c>
      <c r="O66" s="135"/>
      <c r="P66" s="135"/>
    </row>
    <row r="67" spans="1:16">
      <c r="A67" s="135" t="s">
        <v>62</v>
      </c>
      <c r="B67" s="135" t="e">
        <f>NA()</f>
        <v>#N/A</v>
      </c>
      <c r="C67" s="135">
        <f>IF(ISNUMBER('将来負担比率（分子）の構造'!I$52), IF('将来負担比率（分子）の構造'!I$52 &lt; 0, 0, '将来負担比率（分子）の構造'!I$52), NA())</f>
        <v>16879</v>
      </c>
      <c r="D67" s="135" t="e">
        <f>NA()</f>
        <v>#N/A</v>
      </c>
      <c r="E67" s="135" t="e">
        <f>NA()</f>
        <v>#N/A</v>
      </c>
      <c r="F67" s="135">
        <f>IF(ISNUMBER('将来負担比率（分子）の構造'!J$52), IF('将来負担比率（分子）の構造'!J$52 &lt; 0, 0, '将来負担比率（分子）の構造'!J$52), NA())</f>
        <v>14504</v>
      </c>
      <c r="G67" s="135" t="e">
        <f>NA()</f>
        <v>#N/A</v>
      </c>
      <c r="H67" s="135" t="e">
        <f>NA()</f>
        <v>#N/A</v>
      </c>
      <c r="I67" s="135">
        <f>IF(ISNUMBER('将来負担比率（分子）の構造'!K$52), IF('将来負担比率（分子）の構造'!K$52 &lt; 0, 0, '将来負担比率（分子）の構造'!K$52), NA())</f>
        <v>12752</v>
      </c>
      <c r="J67" s="135" t="e">
        <f>NA()</f>
        <v>#N/A</v>
      </c>
      <c r="K67" s="135" t="e">
        <f>NA()</f>
        <v>#N/A</v>
      </c>
      <c r="L67" s="135">
        <f>IF(ISNUMBER('将来負担比率（分子）の構造'!L$52), IF('将来負担比率（分子）の構造'!L$52 &lt; 0, 0, '将来負担比率（分子）の構造'!L$52), NA())</f>
        <v>12100</v>
      </c>
      <c r="M67" s="135" t="e">
        <f>NA()</f>
        <v>#N/A</v>
      </c>
      <c r="N67" s="135" t="e">
        <f>NA()</f>
        <v>#N/A</v>
      </c>
      <c r="O67" s="135">
        <f>IF(ISNUMBER('将来負担比率（分子）の構造'!M$52), IF('将来負担比率（分子）の構造'!M$52 &lt; 0, 0, '将来負担比率（分子）の構造'!M$52), NA())</f>
        <v>12606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5888141</v>
      </c>
      <c r="S5" s="583"/>
      <c r="T5" s="583"/>
      <c r="U5" s="583"/>
      <c r="V5" s="583"/>
      <c r="W5" s="583"/>
      <c r="X5" s="583"/>
      <c r="Y5" s="584"/>
      <c r="Z5" s="585">
        <v>24.7</v>
      </c>
      <c r="AA5" s="585"/>
      <c r="AB5" s="585"/>
      <c r="AC5" s="585"/>
      <c r="AD5" s="586">
        <v>5584271</v>
      </c>
      <c r="AE5" s="586"/>
      <c r="AF5" s="586"/>
      <c r="AG5" s="586"/>
      <c r="AH5" s="586"/>
      <c r="AI5" s="586"/>
      <c r="AJ5" s="586"/>
      <c r="AK5" s="586"/>
      <c r="AL5" s="587">
        <v>43.4</v>
      </c>
      <c r="AM5" s="588"/>
      <c r="AN5" s="588"/>
      <c r="AO5" s="589"/>
      <c r="AP5" s="579" t="s">
        <v>207</v>
      </c>
      <c r="AQ5" s="580"/>
      <c r="AR5" s="580"/>
      <c r="AS5" s="580"/>
      <c r="AT5" s="580"/>
      <c r="AU5" s="580"/>
      <c r="AV5" s="580"/>
      <c r="AW5" s="580"/>
      <c r="AX5" s="580"/>
      <c r="AY5" s="580"/>
      <c r="AZ5" s="580"/>
      <c r="BA5" s="580"/>
      <c r="BB5" s="580"/>
      <c r="BC5" s="580"/>
      <c r="BD5" s="580"/>
      <c r="BE5" s="580"/>
      <c r="BF5" s="581"/>
      <c r="BG5" s="593">
        <v>5531157</v>
      </c>
      <c r="BH5" s="594"/>
      <c r="BI5" s="594"/>
      <c r="BJ5" s="594"/>
      <c r="BK5" s="594"/>
      <c r="BL5" s="594"/>
      <c r="BM5" s="594"/>
      <c r="BN5" s="595"/>
      <c r="BO5" s="596">
        <v>93.9</v>
      </c>
      <c r="BP5" s="596"/>
      <c r="BQ5" s="596"/>
      <c r="BR5" s="596"/>
      <c r="BS5" s="597">
        <v>80433</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171929</v>
      </c>
      <c r="S6" s="594"/>
      <c r="T6" s="594"/>
      <c r="U6" s="594"/>
      <c r="V6" s="594"/>
      <c r="W6" s="594"/>
      <c r="X6" s="594"/>
      <c r="Y6" s="595"/>
      <c r="Z6" s="596">
        <v>0.7</v>
      </c>
      <c r="AA6" s="596"/>
      <c r="AB6" s="596"/>
      <c r="AC6" s="596"/>
      <c r="AD6" s="597">
        <v>171929</v>
      </c>
      <c r="AE6" s="597"/>
      <c r="AF6" s="597"/>
      <c r="AG6" s="597"/>
      <c r="AH6" s="597"/>
      <c r="AI6" s="597"/>
      <c r="AJ6" s="597"/>
      <c r="AK6" s="597"/>
      <c r="AL6" s="598">
        <v>1.3</v>
      </c>
      <c r="AM6" s="599"/>
      <c r="AN6" s="599"/>
      <c r="AO6" s="600"/>
      <c r="AP6" s="590" t="s">
        <v>212</v>
      </c>
      <c r="AQ6" s="591"/>
      <c r="AR6" s="591"/>
      <c r="AS6" s="591"/>
      <c r="AT6" s="591"/>
      <c r="AU6" s="591"/>
      <c r="AV6" s="591"/>
      <c r="AW6" s="591"/>
      <c r="AX6" s="591"/>
      <c r="AY6" s="591"/>
      <c r="AZ6" s="591"/>
      <c r="BA6" s="591"/>
      <c r="BB6" s="591"/>
      <c r="BC6" s="591"/>
      <c r="BD6" s="591"/>
      <c r="BE6" s="591"/>
      <c r="BF6" s="592"/>
      <c r="BG6" s="593">
        <v>5531157</v>
      </c>
      <c r="BH6" s="594"/>
      <c r="BI6" s="594"/>
      <c r="BJ6" s="594"/>
      <c r="BK6" s="594"/>
      <c r="BL6" s="594"/>
      <c r="BM6" s="594"/>
      <c r="BN6" s="595"/>
      <c r="BO6" s="596">
        <v>93.9</v>
      </c>
      <c r="BP6" s="596"/>
      <c r="BQ6" s="596"/>
      <c r="BR6" s="596"/>
      <c r="BS6" s="597">
        <v>80433</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210592</v>
      </c>
      <c r="CS6" s="594"/>
      <c r="CT6" s="594"/>
      <c r="CU6" s="594"/>
      <c r="CV6" s="594"/>
      <c r="CW6" s="594"/>
      <c r="CX6" s="594"/>
      <c r="CY6" s="595"/>
      <c r="CZ6" s="596">
        <v>0.9</v>
      </c>
      <c r="DA6" s="596"/>
      <c r="DB6" s="596"/>
      <c r="DC6" s="596"/>
      <c r="DD6" s="602" t="s">
        <v>214</v>
      </c>
      <c r="DE6" s="594"/>
      <c r="DF6" s="594"/>
      <c r="DG6" s="594"/>
      <c r="DH6" s="594"/>
      <c r="DI6" s="594"/>
      <c r="DJ6" s="594"/>
      <c r="DK6" s="594"/>
      <c r="DL6" s="594"/>
      <c r="DM6" s="594"/>
      <c r="DN6" s="594"/>
      <c r="DO6" s="594"/>
      <c r="DP6" s="595"/>
      <c r="DQ6" s="602">
        <v>210587</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14221</v>
      </c>
      <c r="S7" s="594"/>
      <c r="T7" s="594"/>
      <c r="U7" s="594"/>
      <c r="V7" s="594"/>
      <c r="W7" s="594"/>
      <c r="X7" s="594"/>
      <c r="Y7" s="595"/>
      <c r="Z7" s="596">
        <v>0.1</v>
      </c>
      <c r="AA7" s="596"/>
      <c r="AB7" s="596"/>
      <c r="AC7" s="596"/>
      <c r="AD7" s="597">
        <v>14221</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2332042</v>
      </c>
      <c r="BH7" s="594"/>
      <c r="BI7" s="594"/>
      <c r="BJ7" s="594"/>
      <c r="BK7" s="594"/>
      <c r="BL7" s="594"/>
      <c r="BM7" s="594"/>
      <c r="BN7" s="595"/>
      <c r="BO7" s="596">
        <v>39.6</v>
      </c>
      <c r="BP7" s="596"/>
      <c r="BQ7" s="596"/>
      <c r="BR7" s="596"/>
      <c r="BS7" s="597">
        <v>80433</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2646185</v>
      </c>
      <c r="CS7" s="594"/>
      <c r="CT7" s="594"/>
      <c r="CU7" s="594"/>
      <c r="CV7" s="594"/>
      <c r="CW7" s="594"/>
      <c r="CX7" s="594"/>
      <c r="CY7" s="595"/>
      <c r="CZ7" s="596">
        <v>11.4</v>
      </c>
      <c r="DA7" s="596"/>
      <c r="DB7" s="596"/>
      <c r="DC7" s="596"/>
      <c r="DD7" s="602">
        <v>232263</v>
      </c>
      <c r="DE7" s="594"/>
      <c r="DF7" s="594"/>
      <c r="DG7" s="594"/>
      <c r="DH7" s="594"/>
      <c r="DI7" s="594"/>
      <c r="DJ7" s="594"/>
      <c r="DK7" s="594"/>
      <c r="DL7" s="594"/>
      <c r="DM7" s="594"/>
      <c r="DN7" s="594"/>
      <c r="DO7" s="594"/>
      <c r="DP7" s="595"/>
      <c r="DQ7" s="602">
        <v>2071035</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52462</v>
      </c>
      <c r="S8" s="594"/>
      <c r="T8" s="594"/>
      <c r="U8" s="594"/>
      <c r="V8" s="594"/>
      <c r="W8" s="594"/>
      <c r="X8" s="594"/>
      <c r="Y8" s="595"/>
      <c r="Z8" s="596">
        <v>0.2</v>
      </c>
      <c r="AA8" s="596"/>
      <c r="AB8" s="596"/>
      <c r="AC8" s="596"/>
      <c r="AD8" s="597">
        <v>52462</v>
      </c>
      <c r="AE8" s="597"/>
      <c r="AF8" s="597"/>
      <c r="AG8" s="597"/>
      <c r="AH8" s="597"/>
      <c r="AI8" s="597"/>
      <c r="AJ8" s="597"/>
      <c r="AK8" s="597"/>
      <c r="AL8" s="598">
        <v>0.4</v>
      </c>
      <c r="AM8" s="599"/>
      <c r="AN8" s="599"/>
      <c r="AO8" s="600"/>
      <c r="AP8" s="590" t="s">
        <v>219</v>
      </c>
      <c r="AQ8" s="591"/>
      <c r="AR8" s="591"/>
      <c r="AS8" s="591"/>
      <c r="AT8" s="591"/>
      <c r="AU8" s="591"/>
      <c r="AV8" s="591"/>
      <c r="AW8" s="591"/>
      <c r="AX8" s="591"/>
      <c r="AY8" s="591"/>
      <c r="AZ8" s="591"/>
      <c r="BA8" s="591"/>
      <c r="BB8" s="591"/>
      <c r="BC8" s="591"/>
      <c r="BD8" s="591"/>
      <c r="BE8" s="591"/>
      <c r="BF8" s="592"/>
      <c r="BG8" s="593">
        <v>72505</v>
      </c>
      <c r="BH8" s="594"/>
      <c r="BI8" s="594"/>
      <c r="BJ8" s="594"/>
      <c r="BK8" s="594"/>
      <c r="BL8" s="594"/>
      <c r="BM8" s="594"/>
      <c r="BN8" s="595"/>
      <c r="BO8" s="596">
        <v>1.2</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7207465</v>
      </c>
      <c r="CS8" s="594"/>
      <c r="CT8" s="594"/>
      <c r="CU8" s="594"/>
      <c r="CV8" s="594"/>
      <c r="CW8" s="594"/>
      <c r="CX8" s="594"/>
      <c r="CY8" s="595"/>
      <c r="CZ8" s="596">
        <v>31.2</v>
      </c>
      <c r="DA8" s="596"/>
      <c r="DB8" s="596"/>
      <c r="DC8" s="596"/>
      <c r="DD8" s="602">
        <v>249445</v>
      </c>
      <c r="DE8" s="594"/>
      <c r="DF8" s="594"/>
      <c r="DG8" s="594"/>
      <c r="DH8" s="594"/>
      <c r="DI8" s="594"/>
      <c r="DJ8" s="594"/>
      <c r="DK8" s="594"/>
      <c r="DL8" s="594"/>
      <c r="DM8" s="594"/>
      <c r="DN8" s="594"/>
      <c r="DO8" s="594"/>
      <c r="DP8" s="595"/>
      <c r="DQ8" s="602">
        <v>3516595</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28524</v>
      </c>
      <c r="S9" s="594"/>
      <c r="T9" s="594"/>
      <c r="U9" s="594"/>
      <c r="V9" s="594"/>
      <c r="W9" s="594"/>
      <c r="X9" s="594"/>
      <c r="Y9" s="595"/>
      <c r="Z9" s="596">
        <v>0.1</v>
      </c>
      <c r="AA9" s="596"/>
      <c r="AB9" s="596"/>
      <c r="AC9" s="596"/>
      <c r="AD9" s="597">
        <v>28524</v>
      </c>
      <c r="AE9" s="597"/>
      <c r="AF9" s="597"/>
      <c r="AG9" s="597"/>
      <c r="AH9" s="597"/>
      <c r="AI9" s="597"/>
      <c r="AJ9" s="597"/>
      <c r="AK9" s="597"/>
      <c r="AL9" s="598">
        <v>0.2</v>
      </c>
      <c r="AM9" s="599"/>
      <c r="AN9" s="599"/>
      <c r="AO9" s="600"/>
      <c r="AP9" s="590" t="s">
        <v>223</v>
      </c>
      <c r="AQ9" s="591"/>
      <c r="AR9" s="591"/>
      <c r="AS9" s="591"/>
      <c r="AT9" s="591"/>
      <c r="AU9" s="591"/>
      <c r="AV9" s="591"/>
      <c r="AW9" s="591"/>
      <c r="AX9" s="591"/>
      <c r="AY9" s="591"/>
      <c r="AZ9" s="591"/>
      <c r="BA9" s="591"/>
      <c r="BB9" s="591"/>
      <c r="BC9" s="591"/>
      <c r="BD9" s="591"/>
      <c r="BE9" s="591"/>
      <c r="BF9" s="592"/>
      <c r="BG9" s="593">
        <v>1753462</v>
      </c>
      <c r="BH9" s="594"/>
      <c r="BI9" s="594"/>
      <c r="BJ9" s="594"/>
      <c r="BK9" s="594"/>
      <c r="BL9" s="594"/>
      <c r="BM9" s="594"/>
      <c r="BN9" s="595"/>
      <c r="BO9" s="596">
        <v>29.8</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1549842</v>
      </c>
      <c r="CS9" s="594"/>
      <c r="CT9" s="594"/>
      <c r="CU9" s="594"/>
      <c r="CV9" s="594"/>
      <c r="CW9" s="594"/>
      <c r="CX9" s="594"/>
      <c r="CY9" s="595"/>
      <c r="CZ9" s="596">
        <v>6.7</v>
      </c>
      <c r="DA9" s="596"/>
      <c r="DB9" s="596"/>
      <c r="DC9" s="596"/>
      <c r="DD9" s="602">
        <v>182451</v>
      </c>
      <c r="DE9" s="594"/>
      <c r="DF9" s="594"/>
      <c r="DG9" s="594"/>
      <c r="DH9" s="594"/>
      <c r="DI9" s="594"/>
      <c r="DJ9" s="594"/>
      <c r="DK9" s="594"/>
      <c r="DL9" s="594"/>
      <c r="DM9" s="594"/>
      <c r="DN9" s="594"/>
      <c r="DO9" s="594"/>
      <c r="DP9" s="595"/>
      <c r="DQ9" s="602">
        <v>1231310</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538080</v>
      </c>
      <c r="S10" s="594"/>
      <c r="T10" s="594"/>
      <c r="U10" s="594"/>
      <c r="V10" s="594"/>
      <c r="W10" s="594"/>
      <c r="X10" s="594"/>
      <c r="Y10" s="595"/>
      <c r="Z10" s="596">
        <v>2.2999999999999998</v>
      </c>
      <c r="AA10" s="596"/>
      <c r="AB10" s="596"/>
      <c r="AC10" s="596"/>
      <c r="AD10" s="597">
        <v>538080</v>
      </c>
      <c r="AE10" s="597"/>
      <c r="AF10" s="597"/>
      <c r="AG10" s="597"/>
      <c r="AH10" s="597"/>
      <c r="AI10" s="597"/>
      <c r="AJ10" s="597"/>
      <c r="AK10" s="597"/>
      <c r="AL10" s="598">
        <v>4.2</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162209</v>
      </c>
      <c r="BH10" s="594"/>
      <c r="BI10" s="594"/>
      <c r="BJ10" s="594"/>
      <c r="BK10" s="594"/>
      <c r="BL10" s="594"/>
      <c r="BM10" s="594"/>
      <c r="BN10" s="595"/>
      <c r="BO10" s="596">
        <v>2.8</v>
      </c>
      <c r="BP10" s="596"/>
      <c r="BQ10" s="596"/>
      <c r="BR10" s="596"/>
      <c r="BS10" s="602">
        <v>27147</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71489</v>
      </c>
      <c r="CS10" s="594"/>
      <c r="CT10" s="594"/>
      <c r="CU10" s="594"/>
      <c r="CV10" s="594"/>
      <c r="CW10" s="594"/>
      <c r="CX10" s="594"/>
      <c r="CY10" s="595"/>
      <c r="CZ10" s="596">
        <v>0.3</v>
      </c>
      <c r="DA10" s="596"/>
      <c r="DB10" s="596"/>
      <c r="DC10" s="596"/>
      <c r="DD10" s="602" t="s">
        <v>220</v>
      </c>
      <c r="DE10" s="594"/>
      <c r="DF10" s="594"/>
      <c r="DG10" s="594"/>
      <c r="DH10" s="594"/>
      <c r="DI10" s="594"/>
      <c r="DJ10" s="594"/>
      <c r="DK10" s="594"/>
      <c r="DL10" s="594"/>
      <c r="DM10" s="594"/>
      <c r="DN10" s="594"/>
      <c r="DO10" s="594"/>
      <c r="DP10" s="595"/>
      <c r="DQ10" s="602">
        <v>17806</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v>33202</v>
      </c>
      <c r="S11" s="594"/>
      <c r="T11" s="594"/>
      <c r="U11" s="594"/>
      <c r="V11" s="594"/>
      <c r="W11" s="594"/>
      <c r="X11" s="594"/>
      <c r="Y11" s="595"/>
      <c r="Z11" s="596">
        <v>0.1</v>
      </c>
      <c r="AA11" s="596"/>
      <c r="AB11" s="596"/>
      <c r="AC11" s="596"/>
      <c r="AD11" s="597">
        <v>33202</v>
      </c>
      <c r="AE11" s="597"/>
      <c r="AF11" s="597"/>
      <c r="AG11" s="597"/>
      <c r="AH11" s="597"/>
      <c r="AI11" s="597"/>
      <c r="AJ11" s="597"/>
      <c r="AK11" s="597"/>
      <c r="AL11" s="598">
        <v>0.3</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343866</v>
      </c>
      <c r="BH11" s="594"/>
      <c r="BI11" s="594"/>
      <c r="BJ11" s="594"/>
      <c r="BK11" s="594"/>
      <c r="BL11" s="594"/>
      <c r="BM11" s="594"/>
      <c r="BN11" s="595"/>
      <c r="BO11" s="596">
        <v>5.8</v>
      </c>
      <c r="BP11" s="596"/>
      <c r="BQ11" s="596"/>
      <c r="BR11" s="596"/>
      <c r="BS11" s="602">
        <v>53286</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1554604</v>
      </c>
      <c r="CS11" s="594"/>
      <c r="CT11" s="594"/>
      <c r="CU11" s="594"/>
      <c r="CV11" s="594"/>
      <c r="CW11" s="594"/>
      <c r="CX11" s="594"/>
      <c r="CY11" s="595"/>
      <c r="CZ11" s="596">
        <v>6.7</v>
      </c>
      <c r="DA11" s="596"/>
      <c r="DB11" s="596"/>
      <c r="DC11" s="596"/>
      <c r="DD11" s="602">
        <v>444223</v>
      </c>
      <c r="DE11" s="594"/>
      <c r="DF11" s="594"/>
      <c r="DG11" s="594"/>
      <c r="DH11" s="594"/>
      <c r="DI11" s="594"/>
      <c r="DJ11" s="594"/>
      <c r="DK11" s="594"/>
      <c r="DL11" s="594"/>
      <c r="DM11" s="594"/>
      <c r="DN11" s="594"/>
      <c r="DO11" s="594"/>
      <c r="DP11" s="595"/>
      <c r="DQ11" s="602">
        <v>643863</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2767475</v>
      </c>
      <c r="BH12" s="594"/>
      <c r="BI12" s="594"/>
      <c r="BJ12" s="594"/>
      <c r="BK12" s="594"/>
      <c r="BL12" s="594"/>
      <c r="BM12" s="594"/>
      <c r="BN12" s="595"/>
      <c r="BO12" s="596">
        <v>47</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279832</v>
      </c>
      <c r="CS12" s="594"/>
      <c r="CT12" s="594"/>
      <c r="CU12" s="594"/>
      <c r="CV12" s="594"/>
      <c r="CW12" s="594"/>
      <c r="CX12" s="594"/>
      <c r="CY12" s="595"/>
      <c r="CZ12" s="596">
        <v>1.2</v>
      </c>
      <c r="DA12" s="596"/>
      <c r="DB12" s="596"/>
      <c r="DC12" s="596"/>
      <c r="DD12" s="602">
        <v>42655</v>
      </c>
      <c r="DE12" s="594"/>
      <c r="DF12" s="594"/>
      <c r="DG12" s="594"/>
      <c r="DH12" s="594"/>
      <c r="DI12" s="594"/>
      <c r="DJ12" s="594"/>
      <c r="DK12" s="594"/>
      <c r="DL12" s="594"/>
      <c r="DM12" s="594"/>
      <c r="DN12" s="594"/>
      <c r="DO12" s="594"/>
      <c r="DP12" s="595"/>
      <c r="DQ12" s="602">
        <v>242020</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30207</v>
      </c>
      <c r="S13" s="594"/>
      <c r="T13" s="594"/>
      <c r="U13" s="594"/>
      <c r="V13" s="594"/>
      <c r="W13" s="594"/>
      <c r="X13" s="594"/>
      <c r="Y13" s="595"/>
      <c r="Z13" s="596">
        <v>0.1</v>
      </c>
      <c r="AA13" s="596"/>
      <c r="AB13" s="596"/>
      <c r="AC13" s="596"/>
      <c r="AD13" s="597">
        <v>30207</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2741170</v>
      </c>
      <c r="BH13" s="594"/>
      <c r="BI13" s="594"/>
      <c r="BJ13" s="594"/>
      <c r="BK13" s="594"/>
      <c r="BL13" s="594"/>
      <c r="BM13" s="594"/>
      <c r="BN13" s="595"/>
      <c r="BO13" s="596">
        <v>46.6</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1726928</v>
      </c>
      <c r="CS13" s="594"/>
      <c r="CT13" s="594"/>
      <c r="CU13" s="594"/>
      <c r="CV13" s="594"/>
      <c r="CW13" s="594"/>
      <c r="CX13" s="594"/>
      <c r="CY13" s="595"/>
      <c r="CZ13" s="596">
        <v>7.5</v>
      </c>
      <c r="DA13" s="596"/>
      <c r="DB13" s="596"/>
      <c r="DC13" s="596"/>
      <c r="DD13" s="602">
        <v>649773</v>
      </c>
      <c r="DE13" s="594"/>
      <c r="DF13" s="594"/>
      <c r="DG13" s="594"/>
      <c r="DH13" s="594"/>
      <c r="DI13" s="594"/>
      <c r="DJ13" s="594"/>
      <c r="DK13" s="594"/>
      <c r="DL13" s="594"/>
      <c r="DM13" s="594"/>
      <c r="DN13" s="594"/>
      <c r="DO13" s="594"/>
      <c r="DP13" s="595"/>
      <c r="DQ13" s="602">
        <v>1177234</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129764</v>
      </c>
      <c r="BH14" s="594"/>
      <c r="BI14" s="594"/>
      <c r="BJ14" s="594"/>
      <c r="BK14" s="594"/>
      <c r="BL14" s="594"/>
      <c r="BM14" s="594"/>
      <c r="BN14" s="595"/>
      <c r="BO14" s="596">
        <v>2.2000000000000002</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837813</v>
      </c>
      <c r="CS14" s="594"/>
      <c r="CT14" s="594"/>
      <c r="CU14" s="594"/>
      <c r="CV14" s="594"/>
      <c r="CW14" s="594"/>
      <c r="CX14" s="594"/>
      <c r="CY14" s="595"/>
      <c r="CZ14" s="596">
        <v>3.6</v>
      </c>
      <c r="DA14" s="596"/>
      <c r="DB14" s="596"/>
      <c r="DC14" s="596"/>
      <c r="DD14" s="602">
        <v>135344</v>
      </c>
      <c r="DE14" s="594"/>
      <c r="DF14" s="594"/>
      <c r="DG14" s="594"/>
      <c r="DH14" s="594"/>
      <c r="DI14" s="594"/>
      <c r="DJ14" s="594"/>
      <c r="DK14" s="594"/>
      <c r="DL14" s="594"/>
      <c r="DM14" s="594"/>
      <c r="DN14" s="594"/>
      <c r="DO14" s="594"/>
      <c r="DP14" s="595"/>
      <c r="DQ14" s="602">
        <v>687332</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13720</v>
      </c>
      <c r="S15" s="594"/>
      <c r="T15" s="594"/>
      <c r="U15" s="594"/>
      <c r="V15" s="594"/>
      <c r="W15" s="594"/>
      <c r="X15" s="594"/>
      <c r="Y15" s="595"/>
      <c r="Z15" s="596">
        <v>0.1</v>
      </c>
      <c r="AA15" s="596"/>
      <c r="AB15" s="596"/>
      <c r="AC15" s="596"/>
      <c r="AD15" s="597">
        <v>13720</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301876</v>
      </c>
      <c r="BH15" s="594"/>
      <c r="BI15" s="594"/>
      <c r="BJ15" s="594"/>
      <c r="BK15" s="594"/>
      <c r="BL15" s="594"/>
      <c r="BM15" s="594"/>
      <c r="BN15" s="595"/>
      <c r="BO15" s="596">
        <v>5.0999999999999996</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2215109</v>
      </c>
      <c r="CS15" s="594"/>
      <c r="CT15" s="594"/>
      <c r="CU15" s="594"/>
      <c r="CV15" s="594"/>
      <c r="CW15" s="594"/>
      <c r="CX15" s="594"/>
      <c r="CY15" s="595"/>
      <c r="CZ15" s="596">
        <v>9.6</v>
      </c>
      <c r="DA15" s="596"/>
      <c r="DB15" s="596"/>
      <c r="DC15" s="596"/>
      <c r="DD15" s="602">
        <v>757947</v>
      </c>
      <c r="DE15" s="594"/>
      <c r="DF15" s="594"/>
      <c r="DG15" s="594"/>
      <c r="DH15" s="594"/>
      <c r="DI15" s="594"/>
      <c r="DJ15" s="594"/>
      <c r="DK15" s="594"/>
      <c r="DL15" s="594"/>
      <c r="DM15" s="594"/>
      <c r="DN15" s="594"/>
      <c r="DO15" s="594"/>
      <c r="DP15" s="595"/>
      <c r="DQ15" s="602">
        <v>1413674</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7074793</v>
      </c>
      <c r="S16" s="594"/>
      <c r="T16" s="594"/>
      <c r="U16" s="594"/>
      <c r="V16" s="594"/>
      <c r="W16" s="594"/>
      <c r="X16" s="594"/>
      <c r="Y16" s="595"/>
      <c r="Z16" s="596">
        <v>29.7</v>
      </c>
      <c r="AA16" s="596"/>
      <c r="AB16" s="596"/>
      <c r="AC16" s="596"/>
      <c r="AD16" s="597">
        <v>6204648</v>
      </c>
      <c r="AE16" s="597"/>
      <c r="AF16" s="597"/>
      <c r="AG16" s="597"/>
      <c r="AH16" s="597"/>
      <c r="AI16" s="597"/>
      <c r="AJ16" s="597"/>
      <c r="AK16" s="597"/>
      <c r="AL16" s="598">
        <v>48.2</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586790</v>
      </c>
      <c r="CS16" s="594"/>
      <c r="CT16" s="594"/>
      <c r="CU16" s="594"/>
      <c r="CV16" s="594"/>
      <c r="CW16" s="594"/>
      <c r="CX16" s="594"/>
      <c r="CY16" s="595"/>
      <c r="CZ16" s="596">
        <v>2.5</v>
      </c>
      <c r="DA16" s="596"/>
      <c r="DB16" s="596"/>
      <c r="DC16" s="596"/>
      <c r="DD16" s="602" t="s">
        <v>220</v>
      </c>
      <c r="DE16" s="594"/>
      <c r="DF16" s="594"/>
      <c r="DG16" s="594"/>
      <c r="DH16" s="594"/>
      <c r="DI16" s="594"/>
      <c r="DJ16" s="594"/>
      <c r="DK16" s="594"/>
      <c r="DL16" s="594"/>
      <c r="DM16" s="594"/>
      <c r="DN16" s="594"/>
      <c r="DO16" s="594"/>
      <c r="DP16" s="595"/>
      <c r="DQ16" s="602">
        <v>249096</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6204648</v>
      </c>
      <c r="S17" s="594"/>
      <c r="T17" s="594"/>
      <c r="U17" s="594"/>
      <c r="V17" s="594"/>
      <c r="W17" s="594"/>
      <c r="X17" s="594"/>
      <c r="Y17" s="595"/>
      <c r="Z17" s="596">
        <v>26.1</v>
      </c>
      <c r="AA17" s="596"/>
      <c r="AB17" s="596"/>
      <c r="AC17" s="596"/>
      <c r="AD17" s="597">
        <v>6204648</v>
      </c>
      <c r="AE17" s="597"/>
      <c r="AF17" s="597"/>
      <c r="AG17" s="597"/>
      <c r="AH17" s="597"/>
      <c r="AI17" s="597"/>
      <c r="AJ17" s="597"/>
      <c r="AK17" s="597"/>
      <c r="AL17" s="598">
        <v>48.2</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4229379</v>
      </c>
      <c r="CS17" s="594"/>
      <c r="CT17" s="594"/>
      <c r="CU17" s="594"/>
      <c r="CV17" s="594"/>
      <c r="CW17" s="594"/>
      <c r="CX17" s="594"/>
      <c r="CY17" s="595"/>
      <c r="CZ17" s="596">
        <v>18.3</v>
      </c>
      <c r="DA17" s="596"/>
      <c r="DB17" s="596"/>
      <c r="DC17" s="596"/>
      <c r="DD17" s="602" t="s">
        <v>220</v>
      </c>
      <c r="DE17" s="594"/>
      <c r="DF17" s="594"/>
      <c r="DG17" s="594"/>
      <c r="DH17" s="594"/>
      <c r="DI17" s="594"/>
      <c r="DJ17" s="594"/>
      <c r="DK17" s="594"/>
      <c r="DL17" s="594"/>
      <c r="DM17" s="594"/>
      <c r="DN17" s="594"/>
      <c r="DO17" s="594"/>
      <c r="DP17" s="595"/>
      <c r="DQ17" s="602">
        <v>3995848</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870143</v>
      </c>
      <c r="S18" s="594"/>
      <c r="T18" s="594"/>
      <c r="U18" s="594"/>
      <c r="V18" s="594"/>
      <c r="W18" s="594"/>
      <c r="X18" s="594"/>
      <c r="Y18" s="595"/>
      <c r="Z18" s="596">
        <v>3.7</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356984</v>
      </c>
      <c r="BH19" s="594"/>
      <c r="BI19" s="594"/>
      <c r="BJ19" s="594"/>
      <c r="BK19" s="594"/>
      <c r="BL19" s="594"/>
      <c r="BM19" s="594"/>
      <c r="BN19" s="595"/>
      <c r="BO19" s="596">
        <v>6.1</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13845279</v>
      </c>
      <c r="S20" s="594"/>
      <c r="T20" s="594"/>
      <c r="U20" s="594"/>
      <c r="V20" s="594"/>
      <c r="W20" s="594"/>
      <c r="X20" s="594"/>
      <c r="Y20" s="595"/>
      <c r="Z20" s="596">
        <v>58.1</v>
      </c>
      <c r="AA20" s="596"/>
      <c r="AB20" s="596"/>
      <c r="AC20" s="596"/>
      <c r="AD20" s="597">
        <v>12671264</v>
      </c>
      <c r="AE20" s="597"/>
      <c r="AF20" s="597"/>
      <c r="AG20" s="597"/>
      <c r="AH20" s="597"/>
      <c r="AI20" s="597"/>
      <c r="AJ20" s="597"/>
      <c r="AK20" s="597"/>
      <c r="AL20" s="598">
        <v>98.5</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356984</v>
      </c>
      <c r="BH20" s="594"/>
      <c r="BI20" s="594"/>
      <c r="BJ20" s="594"/>
      <c r="BK20" s="594"/>
      <c r="BL20" s="594"/>
      <c r="BM20" s="594"/>
      <c r="BN20" s="595"/>
      <c r="BO20" s="596">
        <v>6.1</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23116028</v>
      </c>
      <c r="CS20" s="594"/>
      <c r="CT20" s="594"/>
      <c r="CU20" s="594"/>
      <c r="CV20" s="594"/>
      <c r="CW20" s="594"/>
      <c r="CX20" s="594"/>
      <c r="CY20" s="595"/>
      <c r="CZ20" s="596">
        <v>100</v>
      </c>
      <c r="DA20" s="596"/>
      <c r="DB20" s="596"/>
      <c r="DC20" s="596"/>
      <c r="DD20" s="602">
        <v>2694101</v>
      </c>
      <c r="DE20" s="594"/>
      <c r="DF20" s="594"/>
      <c r="DG20" s="594"/>
      <c r="DH20" s="594"/>
      <c r="DI20" s="594"/>
      <c r="DJ20" s="594"/>
      <c r="DK20" s="594"/>
      <c r="DL20" s="594"/>
      <c r="DM20" s="594"/>
      <c r="DN20" s="594"/>
      <c r="DO20" s="594"/>
      <c r="DP20" s="595"/>
      <c r="DQ20" s="602">
        <v>15456400</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7361</v>
      </c>
      <c r="S21" s="594"/>
      <c r="T21" s="594"/>
      <c r="U21" s="594"/>
      <c r="V21" s="594"/>
      <c r="W21" s="594"/>
      <c r="X21" s="594"/>
      <c r="Y21" s="595"/>
      <c r="Z21" s="596">
        <v>0</v>
      </c>
      <c r="AA21" s="596"/>
      <c r="AB21" s="596"/>
      <c r="AC21" s="596"/>
      <c r="AD21" s="597">
        <v>7361</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53114</v>
      </c>
      <c r="BH21" s="594"/>
      <c r="BI21" s="594"/>
      <c r="BJ21" s="594"/>
      <c r="BK21" s="594"/>
      <c r="BL21" s="594"/>
      <c r="BM21" s="594"/>
      <c r="BN21" s="595"/>
      <c r="BO21" s="596">
        <v>0.9</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284443</v>
      </c>
      <c r="S22" s="594"/>
      <c r="T22" s="594"/>
      <c r="U22" s="594"/>
      <c r="V22" s="594"/>
      <c r="W22" s="594"/>
      <c r="X22" s="594"/>
      <c r="Y22" s="595"/>
      <c r="Z22" s="596">
        <v>1.2</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911296</v>
      </c>
      <c r="S23" s="594"/>
      <c r="T23" s="594"/>
      <c r="U23" s="594"/>
      <c r="V23" s="594"/>
      <c r="W23" s="594"/>
      <c r="X23" s="594"/>
      <c r="Y23" s="595"/>
      <c r="Z23" s="596">
        <v>3.8</v>
      </c>
      <c r="AA23" s="596"/>
      <c r="AB23" s="596"/>
      <c r="AC23" s="596"/>
      <c r="AD23" s="597">
        <v>98120</v>
      </c>
      <c r="AE23" s="597"/>
      <c r="AF23" s="597"/>
      <c r="AG23" s="597"/>
      <c r="AH23" s="597"/>
      <c r="AI23" s="597"/>
      <c r="AJ23" s="597"/>
      <c r="AK23" s="597"/>
      <c r="AL23" s="598">
        <v>0.8</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303870</v>
      </c>
      <c r="BH23" s="594"/>
      <c r="BI23" s="594"/>
      <c r="BJ23" s="594"/>
      <c r="BK23" s="594"/>
      <c r="BL23" s="594"/>
      <c r="BM23" s="594"/>
      <c r="BN23" s="595"/>
      <c r="BO23" s="596">
        <v>5.2</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163917</v>
      </c>
      <c r="S24" s="594"/>
      <c r="T24" s="594"/>
      <c r="U24" s="594"/>
      <c r="V24" s="594"/>
      <c r="W24" s="594"/>
      <c r="X24" s="594"/>
      <c r="Y24" s="595"/>
      <c r="Z24" s="596">
        <v>0.7</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11728414</v>
      </c>
      <c r="CS24" s="583"/>
      <c r="CT24" s="583"/>
      <c r="CU24" s="583"/>
      <c r="CV24" s="583"/>
      <c r="CW24" s="583"/>
      <c r="CX24" s="583"/>
      <c r="CY24" s="584"/>
      <c r="CZ24" s="620">
        <v>50.7</v>
      </c>
      <c r="DA24" s="621"/>
      <c r="DB24" s="621"/>
      <c r="DC24" s="622"/>
      <c r="DD24" s="619">
        <v>8288153</v>
      </c>
      <c r="DE24" s="583"/>
      <c r="DF24" s="583"/>
      <c r="DG24" s="583"/>
      <c r="DH24" s="583"/>
      <c r="DI24" s="583"/>
      <c r="DJ24" s="583"/>
      <c r="DK24" s="584"/>
      <c r="DL24" s="619">
        <v>8168421</v>
      </c>
      <c r="DM24" s="583"/>
      <c r="DN24" s="583"/>
      <c r="DO24" s="583"/>
      <c r="DP24" s="583"/>
      <c r="DQ24" s="583"/>
      <c r="DR24" s="583"/>
      <c r="DS24" s="583"/>
      <c r="DT24" s="583"/>
      <c r="DU24" s="583"/>
      <c r="DV24" s="584"/>
      <c r="DW24" s="587">
        <v>59</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2652329</v>
      </c>
      <c r="S25" s="594"/>
      <c r="T25" s="594"/>
      <c r="U25" s="594"/>
      <c r="V25" s="594"/>
      <c r="W25" s="594"/>
      <c r="X25" s="594"/>
      <c r="Y25" s="595"/>
      <c r="Z25" s="596">
        <v>11.1</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3902613</v>
      </c>
      <c r="CS25" s="625"/>
      <c r="CT25" s="625"/>
      <c r="CU25" s="625"/>
      <c r="CV25" s="625"/>
      <c r="CW25" s="625"/>
      <c r="CX25" s="625"/>
      <c r="CY25" s="626"/>
      <c r="CZ25" s="627">
        <v>16.899999999999999</v>
      </c>
      <c r="DA25" s="628"/>
      <c r="DB25" s="628"/>
      <c r="DC25" s="629"/>
      <c r="DD25" s="602">
        <v>3444613</v>
      </c>
      <c r="DE25" s="625"/>
      <c r="DF25" s="625"/>
      <c r="DG25" s="625"/>
      <c r="DH25" s="625"/>
      <c r="DI25" s="625"/>
      <c r="DJ25" s="625"/>
      <c r="DK25" s="626"/>
      <c r="DL25" s="602">
        <v>3360292</v>
      </c>
      <c r="DM25" s="625"/>
      <c r="DN25" s="625"/>
      <c r="DO25" s="625"/>
      <c r="DP25" s="625"/>
      <c r="DQ25" s="625"/>
      <c r="DR25" s="625"/>
      <c r="DS25" s="625"/>
      <c r="DT25" s="625"/>
      <c r="DU25" s="625"/>
      <c r="DV25" s="626"/>
      <c r="DW25" s="598">
        <v>24.3</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2139546</v>
      </c>
      <c r="CS26" s="594"/>
      <c r="CT26" s="594"/>
      <c r="CU26" s="594"/>
      <c r="CV26" s="594"/>
      <c r="CW26" s="594"/>
      <c r="CX26" s="594"/>
      <c r="CY26" s="595"/>
      <c r="CZ26" s="627">
        <v>9.3000000000000007</v>
      </c>
      <c r="DA26" s="628"/>
      <c r="DB26" s="628"/>
      <c r="DC26" s="629"/>
      <c r="DD26" s="602">
        <v>1922390</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2033157</v>
      </c>
      <c r="S27" s="594"/>
      <c r="T27" s="594"/>
      <c r="U27" s="594"/>
      <c r="V27" s="594"/>
      <c r="W27" s="594"/>
      <c r="X27" s="594"/>
      <c r="Y27" s="595"/>
      <c r="Z27" s="596">
        <v>8.5</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5888141</v>
      </c>
      <c r="BH27" s="594"/>
      <c r="BI27" s="594"/>
      <c r="BJ27" s="594"/>
      <c r="BK27" s="594"/>
      <c r="BL27" s="594"/>
      <c r="BM27" s="594"/>
      <c r="BN27" s="595"/>
      <c r="BO27" s="596">
        <v>100</v>
      </c>
      <c r="BP27" s="596"/>
      <c r="BQ27" s="596"/>
      <c r="BR27" s="596"/>
      <c r="BS27" s="602">
        <v>80433</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3596423</v>
      </c>
      <c r="CS27" s="625"/>
      <c r="CT27" s="625"/>
      <c r="CU27" s="625"/>
      <c r="CV27" s="625"/>
      <c r="CW27" s="625"/>
      <c r="CX27" s="625"/>
      <c r="CY27" s="626"/>
      <c r="CZ27" s="627">
        <v>15.6</v>
      </c>
      <c r="DA27" s="628"/>
      <c r="DB27" s="628"/>
      <c r="DC27" s="629"/>
      <c r="DD27" s="602">
        <v>847693</v>
      </c>
      <c r="DE27" s="625"/>
      <c r="DF27" s="625"/>
      <c r="DG27" s="625"/>
      <c r="DH27" s="625"/>
      <c r="DI27" s="625"/>
      <c r="DJ27" s="625"/>
      <c r="DK27" s="626"/>
      <c r="DL27" s="602">
        <v>835916</v>
      </c>
      <c r="DM27" s="625"/>
      <c r="DN27" s="625"/>
      <c r="DO27" s="625"/>
      <c r="DP27" s="625"/>
      <c r="DQ27" s="625"/>
      <c r="DR27" s="625"/>
      <c r="DS27" s="625"/>
      <c r="DT27" s="625"/>
      <c r="DU27" s="625"/>
      <c r="DV27" s="626"/>
      <c r="DW27" s="598">
        <v>6</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107056</v>
      </c>
      <c r="S28" s="594"/>
      <c r="T28" s="594"/>
      <c r="U28" s="594"/>
      <c r="V28" s="594"/>
      <c r="W28" s="594"/>
      <c r="X28" s="594"/>
      <c r="Y28" s="595"/>
      <c r="Z28" s="596">
        <v>0.4</v>
      </c>
      <c r="AA28" s="596"/>
      <c r="AB28" s="596"/>
      <c r="AC28" s="596"/>
      <c r="AD28" s="597">
        <v>50381</v>
      </c>
      <c r="AE28" s="597"/>
      <c r="AF28" s="597"/>
      <c r="AG28" s="597"/>
      <c r="AH28" s="597"/>
      <c r="AI28" s="597"/>
      <c r="AJ28" s="597"/>
      <c r="AK28" s="597"/>
      <c r="AL28" s="598">
        <v>0.4</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4229378</v>
      </c>
      <c r="CS28" s="594"/>
      <c r="CT28" s="594"/>
      <c r="CU28" s="594"/>
      <c r="CV28" s="594"/>
      <c r="CW28" s="594"/>
      <c r="CX28" s="594"/>
      <c r="CY28" s="595"/>
      <c r="CZ28" s="627">
        <v>18.3</v>
      </c>
      <c r="DA28" s="628"/>
      <c r="DB28" s="628"/>
      <c r="DC28" s="629"/>
      <c r="DD28" s="602">
        <v>3995847</v>
      </c>
      <c r="DE28" s="594"/>
      <c r="DF28" s="594"/>
      <c r="DG28" s="594"/>
      <c r="DH28" s="594"/>
      <c r="DI28" s="594"/>
      <c r="DJ28" s="594"/>
      <c r="DK28" s="595"/>
      <c r="DL28" s="602">
        <v>3972213</v>
      </c>
      <c r="DM28" s="594"/>
      <c r="DN28" s="594"/>
      <c r="DO28" s="594"/>
      <c r="DP28" s="594"/>
      <c r="DQ28" s="594"/>
      <c r="DR28" s="594"/>
      <c r="DS28" s="594"/>
      <c r="DT28" s="594"/>
      <c r="DU28" s="594"/>
      <c r="DV28" s="595"/>
      <c r="DW28" s="598">
        <v>28.7</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81187</v>
      </c>
      <c r="S29" s="594"/>
      <c r="T29" s="594"/>
      <c r="U29" s="594"/>
      <c r="V29" s="594"/>
      <c r="W29" s="594"/>
      <c r="X29" s="594"/>
      <c r="Y29" s="595"/>
      <c r="Z29" s="596">
        <v>0.3</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4229378</v>
      </c>
      <c r="CS29" s="625"/>
      <c r="CT29" s="625"/>
      <c r="CU29" s="625"/>
      <c r="CV29" s="625"/>
      <c r="CW29" s="625"/>
      <c r="CX29" s="625"/>
      <c r="CY29" s="626"/>
      <c r="CZ29" s="627">
        <v>18.3</v>
      </c>
      <c r="DA29" s="628"/>
      <c r="DB29" s="628"/>
      <c r="DC29" s="629"/>
      <c r="DD29" s="602">
        <v>3995847</v>
      </c>
      <c r="DE29" s="625"/>
      <c r="DF29" s="625"/>
      <c r="DG29" s="625"/>
      <c r="DH29" s="625"/>
      <c r="DI29" s="625"/>
      <c r="DJ29" s="625"/>
      <c r="DK29" s="626"/>
      <c r="DL29" s="602">
        <v>3972213</v>
      </c>
      <c r="DM29" s="625"/>
      <c r="DN29" s="625"/>
      <c r="DO29" s="625"/>
      <c r="DP29" s="625"/>
      <c r="DQ29" s="625"/>
      <c r="DR29" s="625"/>
      <c r="DS29" s="625"/>
      <c r="DT29" s="625"/>
      <c r="DU29" s="625"/>
      <c r="DV29" s="626"/>
      <c r="DW29" s="598">
        <v>28.7</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63532</v>
      </c>
      <c r="S30" s="594"/>
      <c r="T30" s="594"/>
      <c r="U30" s="594"/>
      <c r="V30" s="594"/>
      <c r="W30" s="594"/>
      <c r="X30" s="594"/>
      <c r="Y30" s="595"/>
      <c r="Z30" s="596">
        <v>0.3</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98.7</v>
      </c>
      <c r="BH30" s="652"/>
      <c r="BI30" s="652"/>
      <c r="BJ30" s="652"/>
      <c r="BK30" s="652"/>
      <c r="BL30" s="652"/>
      <c r="BM30" s="588">
        <v>92.4</v>
      </c>
      <c r="BN30" s="652"/>
      <c r="BO30" s="652"/>
      <c r="BP30" s="652"/>
      <c r="BQ30" s="653"/>
      <c r="BR30" s="651">
        <v>98.8</v>
      </c>
      <c r="BS30" s="652"/>
      <c r="BT30" s="652"/>
      <c r="BU30" s="652"/>
      <c r="BV30" s="652"/>
      <c r="BW30" s="652"/>
      <c r="BX30" s="588">
        <v>91.8</v>
      </c>
      <c r="BY30" s="652"/>
      <c r="BZ30" s="652"/>
      <c r="CA30" s="652"/>
      <c r="CB30" s="653"/>
      <c r="CD30" s="656"/>
      <c r="CE30" s="657"/>
      <c r="CF30" s="607" t="s">
        <v>292</v>
      </c>
      <c r="CG30" s="608"/>
      <c r="CH30" s="608"/>
      <c r="CI30" s="608"/>
      <c r="CJ30" s="608"/>
      <c r="CK30" s="608"/>
      <c r="CL30" s="608"/>
      <c r="CM30" s="608"/>
      <c r="CN30" s="608"/>
      <c r="CO30" s="608"/>
      <c r="CP30" s="608"/>
      <c r="CQ30" s="609"/>
      <c r="CR30" s="593">
        <v>3763392</v>
      </c>
      <c r="CS30" s="594"/>
      <c r="CT30" s="594"/>
      <c r="CU30" s="594"/>
      <c r="CV30" s="594"/>
      <c r="CW30" s="594"/>
      <c r="CX30" s="594"/>
      <c r="CY30" s="595"/>
      <c r="CZ30" s="627">
        <v>16.3</v>
      </c>
      <c r="DA30" s="628"/>
      <c r="DB30" s="628"/>
      <c r="DC30" s="629"/>
      <c r="DD30" s="602">
        <v>3529861</v>
      </c>
      <c r="DE30" s="594"/>
      <c r="DF30" s="594"/>
      <c r="DG30" s="594"/>
      <c r="DH30" s="594"/>
      <c r="DI30" s="594"/>
      <c r="DJ30" s="594"/>
      <c r="DK30" s="595"/>
      <c r="DL30" s="602">
        <v>3506227</v>
      </c>
      <c r="DM30" s="594"/>
      <c r="DN30" s="594"/>
      <c r="DO30" s="594"/>
      <c r="DP30" s="594"/>
      <c r="DQ30" s="594"/>
      <c r="DR30" s="594"/>
      <c r="DS30" s="594"/>
      <c r="DT30" s="594"/>
      <c r="DU30" s="594"/>
      <c r="DV30" s="595"/>
      <c r="DW30" s="598">
        <v>25.3</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944427</v>
      </c>
      <c r="S31" s="594"/>
      <c r="T31" s="594"/>
      <c r="U31" s="594"/>
      <c r="V31" s="594"/>
      <c r="W31" s="594"/>
      <c r="X31" s="594"/>
      <c r="Y31" s="595"/>
      <c r="Z31" s="596">
        <v>4</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v>
      </c>
      <c r="BH31" s="625"/>
      <c r="BI31" s="625"/>
      <c r="BJ31" s="625"/>
      <c r="BK31" s="625"/>
      <c r="BL31" s="625"/>
      <c r="BM31" s="599">
        <v>95.5</v>
      </c>
      <c r="BN31" s="649"/>
      <c r="BO31" s="649"/>
      <c r="BP31" s="649"/>
      <c r="BQ31" s="650"/>
      <c r="BR31" s="648">
        <v>99.2</v>
      </c>
      <c r="BS31" s="625"/>
      <c r="BT31" s="625"/>
      <c r="BU31" s="625"/>
      <c r="BV31" s="625"/>
      <c r="BW31" s="625"/>
      <c r="BX31" s="599">
        <v>95.2</v>
      </c>
      <c r="BY31" s="649"/>
      <c r="BZ31" s="649"/>
      <c r="CA31" s="649"/>
      <c r="CB31" s="650"/>
      <c r="CD31" s="656"/>
      <c r="CE31" s="657"/>
      <c r="CF31" s="607" t="s">
        <v>296</v>
      </c>
      <c r="CG31" s="608"/>
      <c r="CH31" s="608"/>
      <c r="CI31" s="608"/>
      <c r="CJ31" s="608"/>
      <c r="CK31" s="608"/>
      <c r="CL31" s="608"/>
      <c r="CM31" s="608"/>
      <c r="CN31" s="608"/>
      <c r="CO31" s="608"/>
      <c r="CP31" s="608"/>
      <c r="CQ31" s="609"/>
      <c r="CR31" s="593">
        <v>465986</v>
      </c>
      <c r="CS31" s="625"/>
      <c r="CT31" s="625"/>
      <c r="CU31" s="625"/>
      <c r="CV31" s="625"/>
      <c r="CW31" s="625"/>
      <c r="CX31" s="625"/>
      <c r="CY31" s="626"/>
      <c r="CZ31" s="627">
        <v>2</v>
      </c>
      <c r="DA31" s="628"/>
      <c r="DB31" s="628"/>
      <c r="DC31" s="629"/>
      <c r="DD31" s="602">
        <v>465986</v>
      </c>
      <c r="DE31" s="625"/>
      <c r="DF31" s="625"/>
      <c r="DG31" s="625"/>
      <c r="DH31" s="625"/>
      <c r="DI31" s="625"/>
      <c r="DJ31" s="625"/>
      <c r="DK31" s="626"/>
      <c r="DL31" s="602">
        <v>465986</v>
      </c>
      <c r="DM31" s="625"/>
      <c r="DN31" s="625"/>
      <c r="DO31" s="625"/>
      <c r="DP31" s="625"/>
      <c r="DQ31" s="625"/>
      <c r="DR31" s="625"/>
      <c r="DS31" s="625"/>
      <c r="DT31" s="625"/>
      <c r="DU31" s="625"/>
      <c r="DV31" s="626"/>
      <c r="DW31" s="598">
        <v>3.4</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501891</v>
      </c>
      <c r="S32" s="594"/>
      <c r="T32" s="594"/>
      <c r="U32" s="594"/>
      <c r="V32" s="594"/>
      <c r="W32" s="594"/>
      <c r="X32" s="594"/>
      <c r="Y32" s="595"/>
      <c r="Z32" s="596">
        <v>2.1</v>
      </c>
      <c r="AA32" s="596"/>
      <c r="AB32" s="596"/>
      <c r="AC32" s="596"/>
      <c r="AD32" s="597">
        <v>34663</v>
      </c>
      <c r="AE32" s="597"/>
      <c r="AF32" s="597"/>
      <c r="AG32" s="597"/>
      <c r="AH32" s="597"/>
      <c r="AI32" s="597"/>
      <c r="AJ32" s="597"/>
      <c r="AK32" s="597"/>
      <c r="AL32" s="598">
        <v>0.3</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98.3</v>
      </c>
      <c r="BH32" s="661"/>
      <c r="BI32" s="661"/>
      <c r="BJ32" s="661"/>
      <c r="BK32" s="661"/>
      <c r="BL32" s="661"/>
      <c r="BM32" s="662">
        <v>89.3</v>
      </c>
      <c r="BN32" s="661"/>
      <c r="BO32" s="661"/>
      <c r="BP32" s="661"/>
      <c r="BQ32" s="663"/>
      <c r="BR32" s="660">
        <v>98.3</v>
      </c>
      <c r="BS32" s="661"/>
      <c r="BT32" s="661"/>
      <c r="BU32" s="661"/>
      <c r="BV32" s="661"/>
      <c r="BW32" s="661"/>
      <c r="BX32" s="662">
        <v>88.5</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2217545</v>
      </c>
      <c r="S33" s="594"/>
      <c r="T33" s="594"/>
      <c r="U33" s="594"/>
      <c r="V33" s="594"/>
      <c r="W33" s="594"/>
      <c r="X33" s="594"/>
      <c r="Y33" s="595"/>
      <c r="Z33" s="596">
        <v>9.3000000000000007</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8106723</v>
      </c>
      <c r="CS33" s="625"/>
      <c r="CT33" s="625"/>
      <c r="CU33" s="625"/>
      <c r="CV33" s="625"/>
      <c r="CW33" s="625"/>
      <c r="CX33" s="625"/>
      <c r="CY33" s="626"/>
      <c r="CZ33" s="627">
        <v>35.1</v>
      </c>
      <c r="DA33" s="628"/>
      <c r="DB33" s="628"/>
      <c r="DC33" s="629"/>
      <c r="DD33" s="602">
        <v>6229591</v>
      </c>
      <c r="DE33" s="625"/>
      <c r="DF33" s="625"/>
      <c r="DG33" s="625"/>
      <c r="DH33" s="625"/>
      <c r="DI33" s="625"/>
      <c r="DJ33" s="625"/>
      <c r="DK33" s="626"/>
      <c r="DL33" s="602">
        <v>4730691</v>
      </c>
      <c r="DM33" s="625"/>
      <c r="DN33" s="625"/>
      <c r="DO33" s="625"/>
      <c r="DP33" s="625"/>
      <c r="DQ33" s="625"/>
      <c r="DR33" s="625"/>
      <c r="DS33" s="625"/>
      <c r="DT33" s="625"/>
      <c r="DU33" s="625"/>
      <c r="DV33" s="626"/>
      <c r="DW33" s="598">
        <v>34.200000000000003</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2559551</v>
      </c>
      <c r="CS34" s="594"/>
      <c r="CT34" s="594"/>
      <c r="CU34" s="594"/>
      <c r="CV34" s="594"/>
      <c r="CW34" s="594"/>
      <c r="CX34" s="594"/>
      <c r="CY34" s="595"/>
      <c r="CZ34" s="627">
        <v>11.1</v>
      </c>
      <c r="DA34" s="628"/>
      <c r="DB34" s="628"/>
      <c r="DC34" s="629"/>
      <c r="DD34" s="602">
        <v>1719233</v>
      </c>
      <c r="DE34" s="594"/>
      <c r="DF34" s="594"/>
      <c r="DG34" s="594"/>
      <c r="DH34" s="594"/>
      <c r="DI34" s="594"/>
      <c r="DJ34" s="594"/>
      <c r="DK34" s="595"/>
      <c r="DL34" s="602">
        <v>1411725</v>
      </c>
      <c r="DM34" s="594"/>
      <c r="DN34" s="594"/>
      <c r="DO34" s="594"/>
      <c r="DP34" s="594"/>
      <c r="DQ34" s="594"/>
      <c r="DR34" s="594"/>
      <c r="DS34" s="594"/>
      <c r="DT34" s="594"/>
      <c r="DU34" s="594"/>
      <c r="DV34" s="595"/>
      <c r="DW34" s="598">
        <v>10.199999999999999</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972945</v>
      </c>
      <c r="S35" s="594"/>
      <c r="T35" s="594"/>
      <c r="U35" s="594"/>
      <c r="V35" s="594"/>
      <c r="W35" s="594"/>
      <c r="X35" s="594"/>
      <c r="Y35" s="595"/>
      <c r="Z35" s="596">
        <v>4.0999999999999996</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2986561</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180341</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51973</v>
      </c>
      <c r="CS35" s="625"/>
      <c r="CT35" s="625"/>
      <c r="CU35" s="625"/>
      <c r="CV35" s="625"/>
      <c r="CW35" s="625"/>
      <c r="CX35" s="625"/>
      <c r="CY35" s="626"/>
      <c r="CZ35" s="627">
        <v>0.2</v>
      </c>
      <c r="DA35" s="628"/>
      <c r="DB35" s="628"/>
      <c r="DC35" s="629"/>
      <c r="DD35" s="602">
        <v>34017</v>
      </c>
      <c r="DE35" s="625"/>
      <c r="DF35" s="625"/>
      <c r="DG35" s="625"/>
      <c r="DH35" s="625"/>
      <c r="DI35" s="625"/>
      <c r="DJ35" s="625"/>
      <c r="DK35" s="626"/>
      <c r="DL35" s="602">
        <v>30453</v>
      </c>
      <c r="DM35" s="625"/>
      <c r="DN35" s="625"/>
      <c r="DO35" s="625"/>
      <c r="DP35" s="625"/>
      <c r="DQ35" s="625"/>
      <c r="DR35" s="625"/>
      <c r="DS35" s="625"/>
      <c r="DT35" s="625"/>
      <c r="DU35" s="625"/>
      <c r="DV35" s="626"/>
      <c r="DW35" s="598">
        <v>0.2</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23813420</v>
      </c>
      <c r="S36" s="666"/>
      <c r="T36" s="666"/>
      <c r="U36" s="666"/>
      <c r="V36" s="666"/>
      <c r="W36" s="666"/>
      <c r="X36" s="666"/>
      <c r="Y36" s="667"/>
      <c r="Z36" s="668">
        <v>100</v>
      </c>
      <c r="AA36" s="668"/>
      <c r="AB36" s="668"/>
      <c r="AC36" s="668"/>
      <c r="AD36" s="669">
        <v>12861789</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725387</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76082</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2011386</v>
      </c>
      <c r="CS36" s="594"/>
      <c r="CT36" s="594"/>
      <c r="CU36" s="594"/>
      <c r="CV36" s="594"/>
      <c r="CW36" s="594"/>
      <c r="CX36" s="594"/>
      <c r="CY36" s="595"/>
      <c r="CZ36" s="627">
        <v>8.6999999999999993</v>
      </c>
      <c r="DA36" s="628"/>
      <c r="DB36" s="628"/>
      <c r="DC36" s="629"/>
      <c r="DD36" s="602">
        <v>1520312</v>
      </c>
      <c r="DE36" s="594"/>
      <c r="DF36" s="594"/>
      <c r="DG36" s="594"/>
      <c r="DH36" s="594"/>
      <c r="DI36" s="594"/>
      <c r="DJ36" s="594"/>
      <c r="DK36" s="595"/>
      <c r="DL36" s="602">
        <v>1093625</v>
      </c>
      <c r="DM36" s="594"/>
      <c r="DN36" s="594"/>
      <c r="DO36" s="594"/>
      <c r="DP36" s="594"/>
      <c r="DQ36" s="594"/>
      <c r="DR36" s="594"/>
      <c r="DS36" s="594"/>
      <c r="DT36" s="594"/>
      <c r="DU36" s="594"/>
      <c r="DV36" s="595"/>
      <c r="DW36" s="598">
        <v>7.9</v>
      </c>
      <c r="DX36" s="623"/>
      <c r="DY36" s="623"/>
      <c r="DZ36" s="623"/>
      <c r="EA36" s="623"/>
      <c r="EB36" s="623"/>
      <c r="EC36" s="624"/>
    </row>
    <row r="37" spans="2:133" ht="11.25" customHeight="1">
      <c r="AQ37" s="672" t="s">
        <v>314</v>
      </c>
      <c r="AR37" s="673"/>
      <c r="AS37" s="673"/>
      <c r="AT37" s="673"/>
      <c r="AU37" s="673"/>
      <c r="AV37" s="673"/>
      <c r="AW37" s="673"/>
      <c r="AX37" s="673"/>
      <c r="AY37" s="674"/>
      <c r="AZ37" s="593">
        <v>112046</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7639</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726896</v>
      </c>
      <c r="CS37" s="625"/>
      <c r="CT37" s="625"/>
      <c r="CU37" s="625"/>
      <c r="CV37" s="625"/>
      <c r="CW37" s="625"/>
      <c r="CX37" s="625"/>
      <c r="CY37" s="626"/>
      <c r="CZ37" s="627">
        <v>3.1</v>
      </c>
      <c r="DA37" s="628"/>
      <c r="DB37" s="628"/>
      <c r="DC37" s="629"/>
      <c r="DD37" s="602">
        <v>707981</v>
      </c>
      <c r="DE37" s="625"/>
      <c r="DF37" s="625"/>
      <c r="DG37" s="625"/>
      <c r="DH37" s="625"/>
      <c r="DI37" s="625"/>
      <c r="DJ37" s="625"/>
      <c r="DK37" s="626"/>
      <c r="DL37" s="602">
        <v>707981</v>
      </c>
      <c r="DM37" s="625"/>
      <c r="DN37" s="625"/>
      <c r="DO37" s="625"/>
      <c r="DP37" s="625"/>
      <c r="DQ37" s="625"/>
      <c r="DR37" s="625"/>
      <c r="DS37" s="625"/>
      <c r="DT37" s="625"/>
      <c r="DU37" s="625"/>
      <c r="DV37" s="626"/>
      <c r="DW37" s="598">
        <v>5.0999999999999996</v>
      </c>
      <c r="DX37" s="623"/>
      <c r="DY37" s="623"/>
      <c r="DZ37" s="623"/>
      <c r="EA37" s="623"/>
      <c r="EB37" s="623"/>
      <c r="EC37" s="624"/>
    </row>
    <row r="38" spans="2:133" ht="11.25" customHeight="1">
      <c r="AQ38" s="672" t="s">
        <v>317</v>
      </c>
      <c r="AR38" s="673"/>
      <c r="AS38" s="673"/>
      <c r="AT38" s="673"/>
      <c r="AU38" s="673"/>
      <c r="AV38" s="673"/>
      <c r="AW38" s="673"/>
      <c r="AX38" s="673"/>
      <c r="AY38" s="674"/>
      <c r="AZ38" s="593">
        <v>67971</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13088</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2835761</v>
      </c>
      <c r="CS38" s="594"/>
      <c r="CT38" s="594"/>
      <c r="CU38" s="594"/>
      <c r="CV38" s="594"/>
      <c r="CW38" s="594"/>
      <c r="CX38" s="594"/>
      <c r="CY38" s="595"/>
      <c r="CZ38" s="627">
        <v>12.3</v>
      </c>
      <c r="DA38" s="628"/>
      <c r="DB38" s="628"/>
      <c r="DC38" s="629"/>
      <c r="DD38" s="602">
        <v>2513153</v>
      </c>
      <c r="DE38" s="594"/>
      <c r="DF38" s="594"/>
      <c r="DG38" s="594"/>
      <c r="DH38" s="594"/>
      <c r="DI38" s="594"/>
      <c r="DJ38" s="594"/>
      <c r="DK38" s="595"/>
      <c r="DL38" s="602">
        <v>2194888</v>
      </c>
      <c r="DM38" s="594"/>
      <c r="DN38" s="594"/>
      <c r="DO38" s="594"/>
      <c r="DP38" s="594"/>
      <c r="DQ38" s="594"/>
      <c r="DR38" s="594"/>
      <c r="DS38" s="594"/>
      <c r="DT38" s="594"/>
      <c r="DU38" s="594"/>
      <c r="DV38" s="595"/>
      <c r="DW38" s="598">
        <v>15.9</v>
      </c>
      <c r="DX38" s="623"/>
      <c r="DY38" s="623"/>
      <c r="DZ38" s="623"/>
      <c r="EA38" s="623"/>
      <c r="EB38" s="623"/>
      <c r="EC38" s="624"/>
    </row>
    <row r="39" spans="2:133" ht="11.25" customHeight="1">
      <c r="AQ39" s="672" t="s">
        <v>320</v>
      </c>
      <c r="AR39" s="673"/>
      <c r="AS39" s="673"/>
      <c r="AT39" s="673"/>
      <c r="AU39" s="673"/>
      <c r="AV39" s="673"/>
      <c r="AW39" s="673"/>
      <c r="AX39" s="673"/>
      <c r="AY39" s="674"/>
      <c r="AZ39" s="593">
        <v>27952</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93</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533577</v>
      </c>
      <c r="CS39" s="625"/>
      <c r="CT39" s="625"/>
      <c r="CU39" s="625"/>
      <c r="CV39" s="625"/>
      <c r="CW39" s="625"/>
      <c r="CX39" s="625"/>
      <c r="CY39" s="626"/>
      <c r="CZ39" s="627">
        <v>2.2999999999999998</v>
      </c>
      <c r="DA39" s="628"/>
      <c r="DB39" s="628"/>
      <c r="DC39" s="629"/>
      <c r="DD39" s="602">
        <v>440701</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556230</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111</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114475</v>
      </c>
      <c r="CS40" s="594"/>
      <c r="CT40" s="594"/>
      <c r="CU40" s="594"/>
      <c r="CV40" s="594"/>
      <c r="CW40" s="594"/>
      <c r="CX40" s="594"/>
      <c r="CY40" s="595"/>
      <c r="CZ40" s="627">
        <v>0.5</v>
      </c>
      <c r="DA40" s="628"/>
      <c r="DB40" s="628"/>
      <c r="DC40" s="629"/>
      <c r="DD40" s="602">
        <v>2175</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1496975</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297</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214</v>
      </c>
      <c r="CS41" s="625"/>
      <c r="CT41" s="625"/>
      <c r="CU41" s="625"/>
      <c r="CV41" s="625"/>
      <c r="CW41" s="625"/>
      <c r="CX41" s="625"/>
      <c r="CY41" s="626"/>
      <c r="CZ41" s="627" t="s">
        <v>214</v>
      </c>
      <c r="DA41" s="628"/>
      <c r="DB41" s="628"/>
      <c r="DC41" s="629"/>
      <c r="DD41" s="602" t="s">
        <v>214</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3280891</v>
      </c>
      <c r="CS42" s="594"/>
      <c r="CT42" s="594"/>
      <c r="CU42" s="594"/>
      <c r="CV42" s="594"/>
      <c r="CW42" s="594"/>
      <c r="CX42" s="594"/>
      <c r="CY42" s="595"/>
      <c r="CZ42" s="627">
        <v>14.2</v>
      </c>
      <c r="DA42" s="676"/>
      <c r="DB42" s="676"/>
      <c r="DC42" s="677"/>
      <c r="DD42" s="602">
        <v>938656</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55582</v>
      </c>
      <c r="CS43" s="625"/>
      <c r="CT43" s="625"/>
      <c r="CU43" s="625"/>
      <c r="CV43" s="625"/>
      <c r="CW43" s="625"/>
      <c r="CX43" s="625"/>
      <c r="CY43" s="626"/>
      <c r="CZ43" s="627">
        <v>0.2</v>
      </c>
      <c r="DA43" s="628"/>
      <c r="DB43" s="628"/>
      <c r="DC43" s="629"/>
      <c r="DD43" s="602">
        <v>55582</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2694101</v>
      </c>
      <c r="CS44" s="594"/>
      <c r="CT44" s="594"/>
      <c r="CU44" s="594"/>
      <c r="CV44" s="594"/>
      <c r="CW44" s="594"/>
      <c r="CX44" s="594"/>
      <c r="CY44" s="595"/>
      <c r="CZ44" s="627">
        <v>11.7</v>
      </c>
      <c r="DA44" s="676"/>
      <c r="DB44" s="676"/>
      <c r="DC44" s="677"/>
      <c r="DD44" s="602">
        <v>689560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1277302</v>
      </c>
      <c r="CS45" s="625"/>
      <c r="CT45" s="625"/>
      <c r="CU45" s="625"/>
      <c r="CV45" s="625"/>
      <c r="CW45" s="625"/>
      <c r="CX45" s="625"/>
      <c r="CY45" s="626"/>
      <c r="CZ45" s="627">
        <v>5.5</v>
      </c>
      <c r="DA45" s="628"/>
      <c r="DB45" s="628"/>
      <c r="DC45" s="629"/>
      <c r="DD45" s="602">
        <v>93122</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1334922</v>
      </c>
      <c r="CS46" s="594"/>
      <c r="CT46" s="594"/>
      <c r="CU46" s="594"/>
      <c r="CV46" s="594"/>
      <c r="CW46" s="594"/>
      <c r="CX46" s="594"/>
      <c r="CY46" s="595"/>
      <c r="CZ46" s="627">
        <v>5.8</v>
      </c>
      <c r="DA46" s="676"/>
      <c r="DB46" s="676"/>
      <c r="DC46" s="677"/>
      <c r="DD46" s="602">
        <v>591883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586790</v>
      </c>
      <c r="CS47" s="625"/>
      <c r="CT47" s="625"/>
      <c r="CU47" s="625"/>
      <c r="CV47" s="625"/>
      <c r="CW47" s="625"/>
      <c r="CX47" s="625"/>
      <c r="CY47" s="626"/>
      <c r="CZ47" s="627">
        <v>2.5</v>
      </c>
      <c r="DA47" s="628"/>
      <c r="DB47" s="628"/>
      <c r="DC47" s="629"/>
      <c r="DD47" s="602">
        <v>249096</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23116028</v>
      </c>
      <c r="CS49" s="661"/>
      <c r="CT49" s="661"/>
      <c r="CU49" s="661"/>
      <c r="CV49" s="661"/>
      <c r="CW49" s="661"/>
      <c r="CX49" s="661"/>
      <c r="CY49" s="688"/>
      <c r="CZ49" s="689">
        <v>100</v>
      </c>
      <c r="DA49" s="690"/>
      <c r="DB49" s="690"/>
      <c r="DC49" s="691"/>
      <c r="DD49" s="692">
        <v>15456400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25370</v>
      </c>
      <c r="R7" s="723"/>
      <c r="S7" s="723"/>
      <c r="T7" s="723"/>
      <c r="U7" s="723"/>
      <c r="V7" s="723">
        <v>24673</v>
      </c>
      <c r="W7" s="723"/>
      <c r="X7" s="723"/>
      <c r="Y7" s="723"/>
      <c r="Z7" s="723"/>
      <c r="AA7" s="723">
        <v>697</v>
      </c>
      <c r="AB7" s="723"/>
      <c r="AC7" s="723"/>
      <c r="AD7" s="723"/>
      <c r="AE7" s="724"/>
      <c r="AF7" s="725">
        <v>616</v>
      </c>
      <c r="AG7" s="726"/>
      <c r="AH7" s="726"/>
      <c r="AI7" s="726"/>
      <c r="AJ7" s="727"/>
      <c r="AK7" s="762">
        <v>64</v>
      </c>
      <c r="AL7" s="763"/>
      <c r="AM7" s="763"/>
      <c r="AN7" s="763"/>
      <c r="AO7" s="763"/>
      <c r="AP7" s="763">
        <v>34063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547</v>
      </c>
      <c r="BT7" s="767"/>
      <c r="BU7" s="767"/>
      <c r="BV7" s="767"/>
      <c r="BW7" s="767"/>
      <c r="BX7" s="767"/>
      <c r="BY7" s="767"/>
      <c r="BZ7" s="767"/>
      <c r="CA7" s="767"/>
      <c r="CB7" s="767"/>
      <c r="CC7" s="767"/>
      <c r="CD7" s="767"/>
      <c r="CE7" s="767"/>
      <c r="CF7" s="767"/>
      <c r="CG7" s="768"/>
      <c r="CH7" s="759">
        <v>34</v>
      </c>
      <c r="CI7" s="760"/>
      <c r="CJ7" s="760"/>
      <c r="CK7" s="760"/>
      <c r="CL7" s="761"/>
      <c r="CM7" s="759">
        <v>54</v>
      </c>
      <c r="CN7" s="760"/>
      <c r="CO7" s="760"/>
      <c r="CP7" s="760"/>
      <c r="CQ7" s="761"/>
      <c r="CR7" s="759">
        <v>55</v>
      </c>
      <c r="CS7" s="760"/>
      <c r="CT7" s="760"/>
      <c r="CU7" s="760"/>
      <c r="CV7" s="761"/>
      <c r="CW7" s="759" t="s">
        <v>560</v>
      </c>
      <c r="CX7" s="760"/>
      <c r="CY7" s="760"/>
      <c r="CZ7" s="760"/>
      <c r="DA7" s="761"/>
      <c r="DB7" s="759" t="s">
        <v>560</v>
      </c>
      <c r="DC7" s="760"/>
      <c r="DD7" s="760"/>
      <c r="DE7" s="760"/>
      <c r="DF7" s="761"/>
      <c r="DG7" s="759" t="s">
        <v>560</v>
      </c>
      <c r="DH7" s="760"/>
      <c r="DI7" s="760"/>
      <c r="DJ7" s="760"/>
      <c r="DK7" s="761"/>
      <c r="DL7" s="759" t="s">
        <v>560</v>
      </c>
      <c r="DM7" s="760"/>
      <c r="DN7" s="760"/>
      <c r="DO7" s="760"/>
      <c r="DP7" s="761"/>
      <c r="DQ7" s="759" t="s">
        <v>560</v>
      </c>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646</v>
      </c>
      <c r="R8" s="747"/>
      <c r="S8" s="747"/>
      <c r="T8" s="747"/>
      <c r="U8" s="747"/>
      <c r="V8" s="747">
        <v>646</v>
      </c>
      <c r="W8" s="747"/>
      <c r="X8" s="747"/>
      <c r="Y8" s="747"/>
      <c r="Z8" s="747"/>
      <c r="AA8" s="747" t="s">
        <v>554</v>
      </c>
      <c r="AB8" s="747"/>
      <c r="AC8" s="747"/>
      <c r="AD8" s="747"/>
      <c r="AE8" s="748"/>
      <c r="AF8" s="749" t="s">
        <v>365</v>
      </c>
      <c r="AG8" s="750"/>
      <c r="AH8" s="750"/>
      <c r="AI8" s="750"/>
      <c r="AJ8" s="751"/>
      <c r="AK8" s="752">
        <v>290</v>
      </c>
      <c r="AL8" s="753"/>
      <c r="AM8" s="753"/>
      <c r="AN8" s="753"/>
      <c r="AO8" s="753"/>
      <c r="AP8" s="753">
        <v>2638</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548</v>
      </c>
      <c r="BT8" s="757"/>
      <c r="BU8" s="757"/>
      <c r="BV8" s="757"/>
      <c r="BW8" s="757"/>
      <c r="BX8" s="757"/>
      <c r="BY8" s="757"/>
      <c r="BZ8" s="757"/>
      <c r="CA8" s="757"/>
      <c r="CB8" s="757"/>
      <c r="CC8" s="757"/>
      <c r="CD8" s="757"/>
      <c r="CE8" s="757"/>
      <c r="CF8" s="757"/>
      <c r="CG8" s="758"/>
      <c r="CH8" s="769">
        <v>4</v>
      </c>
      <c r="CI8" s="770"/>
      <c r="CJ8" s="770"/>
      <c r="CK8" s="770"/>
      <c r="CL8" s="771"/>
      <c r="CM8" s="769">
        <v>103</v>
      </c>
      <c r="CN8" s="770"/>
      <c r="CO8" s="770"/>
      <c r="CP8" s="770"/>
      <c r="CQ8" s="771"/>
      <c r="CR8" s="769">
        <v>14</v>
      </c>
      <c r="CS8" s="770"/>
      <c r="CT8" s="770"/>
      <c r="CU8" s="770"/>
      <c r="CV8" s="771"/>
      <c r="CW8" s="769" t="s">
        <v>561</v>
      </c>
      <c r="CX8" s="770"/>
      <c r="CY8" s="770"/>
      <c r="CZ8" s="770"/>
      <c r="DA8" s="771"/>
      <c r="DB8" s="769" t="s">
        <v>560</v>
      </c>
      <c r="DC8" s="770"/>
      <c r="DD8" s="770"/>
      <c r="DE8" s="770"/>
      <c r="DF8" s="771"/>
      <c r="DG8" s="769" t="s">
        <v>561</v>
      </c>
      <c r="DH8" s="770"/>
      <c r="DI8" s="770"/>
      <c r="DJ8" s="770"/>
      <c r="DK8" s="771"/>
      <c r="DL8" s="769" t="s">
        <v>560</v>
      </c>
      <c r="DM8" s="770"/>
      <c r="DN8" s="770"/>
      <c r="DO8" s="770"/>
      <c r="DP8" s="771"/>
      <c r="DQ8" s="769" t="s">
        <v>560</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549</v>
      </c>
      <c r="BT9" s="757"/>
      <c r="BU9" s="757"/>
      <c r="BV9" s="757"/>
      <c r="BW9" s="757"/>
      <c r="BX9" s="757"/>
      <c r="BY9" s="757"/>
      <c r="BZ9" s="757"/>
      <c r="CA9" s="757"/>
      <c r="CB9" s="757"/>
      <c r="CC9" s="757"/>
      <c r="CD9" s="757"/>
      <c r="CE9" s="757"/>
      <c r="CF9" s="757"/>
      <c r="CG9" s="758"/>
      <c r="CH9" s="769">
        <v>-2</v>
      </c>
      <c r="CI9" s="770"/>
      <c r="CJ9" s="770"/>
      <c r="CK9" s="770"/>
      <c r="CL9" s="771"/>
      <c r="CM9" s="769">
        <v>362</v>
      </c>
      <c r="CN9" s="770"/>
      <c r="CO9" s="770"/>
      <c r="CP9" s="770"/>
      <c r="CQ9" s="771"/>
      <c r="CR9" s="769">
        <v>421</v>
      </c>
      <c r="CS9" s="770"/>
      <c r="CT9" s="770"/>
      <c r="CU9" s="770"/>
      <c r="CV9" s="771"/>
      <c r="CW9" s="769" t="s">
        <v>560</v>
      </c>
      <c r="CX9" s="770"/>
      <c r="CY9" s="770"/>
      <c r="CZ9" s="770"/>
      <c r="DA9" s="771"/>
      <c r="DB9" s="769" t="s">
        <v>560</v>
      </c>
      <c r="DC9" s="770"/>
      <c r="DD9" s="770"/>
      <c r="DE9" s="770"/>
      <c r="DF9" s="771"/>
      <c r="DG9" s="769" t="s">
        <v>561</v>
      </c>
      <c r="DH9" s="770"/>
      <c r="DI9" s="770"/>
      <c r="DJ9" s="770"/>
      <c r="DK9" s="771"/>
      <c r="DL9" s="769" t="s">
        <v>560</v>
      </c>
      <c r="DM9" s="770"/>
      <c r="DN9" s="770"/>
      <c r="DO9" s="770"/>
      <c r="DP9" s="771"/>
      <c r="DQ9" s="769" t="s">
        <v>560</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550</v>
      </c>
      <c r="BT10" s="757"/>
      <c r="BU10" s="757"/>
      <c r="BV10" s="757"/>
      <c r="BW10" s="757"/>
      <c r="BX10" s="757"/>
      <c r="BY10" s="757"/>
      <c r="BZ10" s="757"/>
      <c r="CA10" s="757"/>
      <c r="CB10" s="757"/>
      <c r="CC10" s="757"/>
      <c r="CD10" s="757"/>
      <c r="CE10" s="757"/>
      <c r="CF10" s="757"/>
      <c r="CG10" s="758"/>
      <c r="CH10" s="769">
        <v>0</v>
      </c>
      <c r="CI10" s="770"/>
      <c r="CJ10" s="770"/>
      <c r="CK10" s="770"/>
      <c r="CL10" s="771"/>
      <c r="CM10" s="769">
        <v>49</v>
      </c>
      <c r="CN10" s="770"/>
      <c r="CO10" s="770"/>
      <c r="CP10" s="770"/>
      <c r="CQ10" s="771"/>
      <c r="CR10" s="769">
        <v>9</v>
      </c>
      <c r="CS10" s="770"/>
      <c r="CT10" s="770"/>
      <c r="CU10" s="770"/>
      <c r="CV10" s="771"/>
      <c r="CW10" s="769" t="s">
        <v>560</v>
      </c>
      <c r="CX10" s="770"/>
      <c r="CY10" s="770"/>
      <c r="CZ10" s="770"/>
      <c r="DA10" s="771"/>
      <c r="DB10" s="769" t="s">
        <v>560</v>
      </c>
      <c r="DC10" s="770"/>
      <c r="DD10" s="770"/>
      <c r="DE10" s="770"/>
      <c r="DF10" s="771"/>
      <c r="DG10" s="769" t="s">
        <v>561</v>
      </c>
      <c r="DH10" s="770"/>
      <c r="DI10" s="770"/>
      <c r="DJ10" s="770"/>
      <c r="DK10" s="771"/>
      <c r="DL10" s="769" t="s">
        <v>560</v>
      </c>
      <c r="DM10" s="770"/>
      <c r="DN10" s="770"/>
      <c r="DO10" s="770"/>
      <c r="DP10" s="771"/>
      <c r="DQ10" s="769" t="s">
        <v>560</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551</v>
      </c>
      <c r="BT11" s="757"/>
      <c r="BU11" s="757"/>
      <c r="BV11" s="757"/>
      <c r="BW11" s="757"/>
      <c r="BX11" s="757"/>
      <c r="BY11" s="757"/>
      <c r="BZ11" s="757"/>
      <c r="CA11" s="757"/>
      <c r="CB11" s="757"/>
      <c r="CC11" s="757"/>
      <c r="CD11" s="757"/>
      <c r="CE11" s="757"/>
      <c r="CF11" s="757"/>
      <c r="CG11" s="758"/>
      <c r="CH11" s="769">
        <v>3</v>
      </c>
      <c r="CI11" s="770"/>
      <c r="CJ11" s="770"/>
      <c r="CK11" s="770"/>
      <c r="CL11" s="771"/>
      <c r="CM11" s="769">
        <v>456</v>
      </c>
      <c r="CN11" s="770"/>
      <c r="CO11" s="770"/>
      <c r="CP11" s="770"/>
      <c r="CQ11" s="771"/>
      <c r="CR11" s="769">
        <v>403</v>
      </c>
      <c r="CS11" s="770"/>
      <c r="CT11" s="770"/>
      <c r="CU11" s="770"/>
      <c r="CV11" s="771"/>
      <c r="CW11" s="769" t="s">
        <v>562</v>
      </c>
      <c r="CX11" s="770"/>
      <c r="CY11" s="770"/>
      <c r="CZ11" s="770"/>
      <c r="DA11" s="771"/>
      <c r="DB11" s="769" t="s">
        <v>560</v>
      </c>
      <c r="DC11" s="770"/>
      <c r="DD11" s="770"/>
      <c r="DE11" s="770"/>
      <c r="DF11" s="771"/>
      <c r="DG11" s="769" t="s">
        <v>561</v>
      </c>
      <c r="DH11" s="770"/>
      <c r="DI11" s="770"/>
      <c r="DJ11" s="770"/>
      <c r="DK11" s="771"/>
      <c r="DL11" s="769" t="s">
        <v>560</v>
      </c>
      <c r="DM11" s="770"/>
      <c r="DN11" s="770"/>
      <c r="DO11" s="770"/>
      <c r="DP11" s="771"/>
      <c r="DQ11" s="769" t="s">
        <v>560</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552</v>
      </c>
      <c r="BT12" s="757"/>
      <c r="BU12" s="757"/>
      <c r="BV12" s="757"/>
      <c r="BW12" s="757"/>
      <c r="BX12" s="757"/>
      <c r="BY12" s="757"/>
      <c r="BZ12" s="757"/>
      <c r="CA12" s="757"/>
      <c r="CB12" s="757"/>
      <c r="CC12" s="757"/>
      <c r="CD12" s="757"/>
      <c r="CE12" s="757"/>
      <c r="CF12" s="757"/>
      <c r="CG12" s="758"/>
      <c r="CH12" s="769">
        <v>23</v>
      </c>
      <c r="CI12" s="770"/>
      <c r="CJ12" s="770"/>
      <c r="CK12" s="770"/>
      <c r="CL12" s="771"/>
      <c r="CM12" s="769">
        <v>36</v>
      </c>
      <c r="CN12" s="770"/>
      <c r="CO12" s="770"/>
      <c r="CP12" s="770"/>
      <c r="CQ12" s="771"/>
      <c r="CR12" s="769">
        <v>5</v>
      </c>
      <c r="CS12" s="770"/>
      <c r="CT12" s="770"/>
      <c r="CU12" s="770"/>
      <c r="CV12" s="771"/>
      <c r="CW12" s="769" t="s">
        <v>563</v>
      </c>
      <c r="CX12" s="770"/>
      <c r="CY12" s="770"/>
      <c r="CZ12" s="770"/>
      <c r="DA12" s="771"/>
      <c r="DB12" s="769" t="s">
        <v>560</v>
      </c>
      <c r="DC12" s="770"/>
      <c r="DD12" s="770"/>
      <c r="DE12" s="770"/>
      <c r="DF12" s="771"/>
      <c r="DG12" s="769" t="s">
        <v>561</v>
      </c>
      <c r="DH12" s="770"/>
      <c r="DI12" s="770"/>
      <c r="DJ12" s="770"/>
      <c r="DK12" s="771"/>
      <c r="DL12" s="769" t="s">
        <v>560</v>
      </c>
      <c r="DM12" s="770"/>
      <c r="DN12" s="770"/>
      <c r="DO12" s="770"/>
      <c r="DP12" s="771"/>
      <c r="DQ12" s="769" t="s">
        <v>560</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553</v>
      </c>
      <c r="BT13" s="757"/>
      <c r="BU13" s="757"/>
      <c r="BV13" s="757"/>
      <c r="BW13" s="757"/>
      <c r="BX13" s="757"/>
      <c r="BY13" s="757"/>
      <c r="BZ13" s="757"/>
      <c r="CA13" s="757"/>
      <c r="CB13" s="757"/>
      <c r="CC13" s="757"/>
      <c r="CD13" s="757"/>
      <c r="CE13" s="757"/>
      <c r="CF13" s="757"/>
      <c r="CG13" s="758"/>
      <c r="CH13" s="769">
        <v>45</v>
      </c>
      <c r="CI13" s="770"/>
      <c r="CJ13" s="770"/>
      <c r="CK13" s="770"/>
      <c r="CL13" s="771"/>
      <c r="CM13" s="769">
        <v>1954</v>
      </c>
      <c r="CN13" s="770"/>
      <c r="CO13" s="770"/>
      <c r="CP13" s="770"/>
      <c r="CQ13" s="771"/>
      <c r="CR13" s="769" t="s">
        <v>560</v>
      </c>
      <c r="CS13" s="770"/>
      <c r="CT13" s="770"/>
      <c r="CU13" s="770"/>
      <c r="CV13" s="771"/>
      <c r="CW13" s="769">
        <v>22</v>
      </c>
      <c r="CX13" s="770"/>
      <c r="CY13" s="770"/>
      <c r="CZ13" s="770"/>
      <c r="DA13" s="771"/>
      <c r="DB13" s="769" t="s">
        <v>560</v>
      </c>
      <c r="DC13" s="770"/>
      <c r="DD13" s="770"/>
      <c r="DE13" s="770"/>
      <c r="DF13" s="771"/>
      <c r="DG13" s="769" t="s">
        <v>561</v>
      </c>
      <c r="DH13" s="770"/>
      <c r="DI13" s="770"/>
      <c r="DJ13" s="770"/>
      <c r="DK13" s="771"/>
      <c r="DL13" s="769">
        <v>64</v>
      </c>
      <c r="DM13" s="770"/>
      <c r="DN13" s="770"/>
      <c r="DO13" s="770"/>
      <c r="DP13" s="771"/>
      <c r="DQ13" s="769">
        <v>64</v>
      </c>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23813</v>
      </c>
      <c r="R23" s="782"/>
      <c r="S23" s="782"/>
      <c r="T23" s="782"/>
      <c r="U23" s="782"/>
      <c r="V23" s="782">
        <v>23116</v>
      </c>
      <c r="W23" s="782"/>
      <c r="X23" s="782"/>
      <c r="Y23" s="782"/>
      <c r="Z23" s="782"/>
      <c r="AA23" s="782">
        <v>697</v>
      </c>
      <c r="AB23" s="782"/>
      <c r="AC23" s="782"/>
      <c r="AD23" s="782"/>
      <c r="AE23" s="783"/>
      <c r="AF23" s="784">
        <v>616</v>
      </c>
      <c r="AG23" s="782"/>
      <c r="AH23" s="782"/>
      <c r="AI23" s="782"/>
      <c r="AJ23" s="785"/>
      <c r="AK23" s="786"/>
      <c r="AL23" s="787"/>
      <c r="AM23" s="787"/>
      <c r="AN23" s="787"/>
      <c r="AO23" s="787"/>
      <c r="AP23" s="782">
        <v>36701</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6463</v>
      </c>
      <c r="R28" s="811"/>
      <c r="S28" s="811"/>
      <c r="T28" s="811"/>
      <c r="U28" s="811"/>
      <c r="V28" s="811">
        <v>6566</v>
      </c>
      <c r="W28" s="811"/>
      <c r="X28" s="811"/>
      <c r="Y28" s="811"/>
      <c r="Z28" s="811"/>
      <c r="AA28" s="811">
        <v>-103</v>
      </c>
      <c r="AB28" s="811"/>
      <c r="AC28" s="811"/>
      <c r="AD28" s="811"/>
      <c r="AE28" s="812"/>
      <c r="AF28" s="813">
        <v>-103</v>
      </c>
      <c r="AG28" s="811"/>
      <c r="AH28" s="811"/>
      <c r="AI28" s="811"/>
      <c r="AJ28" s="814"/>
      <c r="AK28" s="815">
        <v>560</v>
      </c>
      <c r="AL28" s="806"/>
      <c r="AM28" s="806"/>
      <c r="AN28" s="806"/>
      <c r="AO28" s="806"/>
      <c r="AP28" s="806">
        <v>243</v>
      </c>
      <c r="AQ28" s="806"/>
      <c r="AR28" s="806"/>
      <c r="AS28" s="806"/>
      <c r="AT28" s="806"/>
      <c r="AU28" s="806">
        <v>25</v>
      </c>
      <c r="AV28" s="806"/>
      <c r="AW28" s="806"/>
      <c r="AX28" s="806"/>
      <c r="AY28" s="806"/>
      <c r="AZ28" s="807" t="s">
        <v>554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4918</v>
      </c>
      <c r="R29" s="747"/>
      <c r="S29" s="747"/>
      <c r="T29" s="747"/>
      <c r="U29" s="747"/>
      <c r="V29" s="747">
        <v>4956</v>
      </c>
      <c r="W29" s="747"/>
      <c r="X29" s="747"/>
      <c r="Y29" s="747"/>
      <c r="Z29" s="747"/>
      <c r="AA29" s="747">
        <v>-38</v>
      </c>
      <c r="AB29" s="747"/>
      <c r="AC29" s="747"/>
      <c r="AD29" s="747"/>
      <c r="AE29" s="748"/>
      <c r="AF29" s="749">
        <v>-38</v>
      </c>
      <c r="AG29" s="750"/>
      <c r="AH29" s="750"/>
      <c r="AI29" s="750"/>
      <c r="AJ29" s="751"/>
      <c r="AK29" s="818">
        <v>747</v>
      </c>
      <c r="AL29" s="819"/>
      <c r="AM29" s="819"/>
      <c r="AN29" s="819"/>
      <c r="AO29" s="819"/>
      <c r="AP29" s="819">
        <v>112</v>
      </c>
      <c r="AQ29" s="819"/>
      <c r="AR29" s="819"/>
      <c r="AS29" s="819"/>
      <c r="AT29" s="819"/>
      <c r="AU29" s="819">
        <v>23</v>
      </c>
      <c r="AV29" s="819"/>
      <c r="AW29" s="819"/>
      <c r="AX29" s="819"/>
      <c r="AY29" s="819"/>
      <c r="AZ29" s="820" t="s">
        <v>554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649</v>
      </c>
      <c r="R30" s="747"/>
      <c r="S30" s="747"/>
      <c r="T30" s="747"/>
      <c r="U30" s="747"/>
      <c r="V30" s="747">
        <v>637</v>
      </c>
      <c r="W30" s="747"/>
      <c r="X30" s="747"/>
      <c r="Y30" s="747"/>
      <c r="Z30" s="747"/>
      <c r="AA30" s="747">
        <v>12</v>
      </c>
      <c r="AB30" s="747"/>
      <c r="AC30" s="747"/>
      <c r="AD30" s="747"/>
      <c r="AE30" s="748"/>
      <c r="AF30" s="749">
        <v>12</v>
      </c>
      <c r="AG30" s="750"/>
      <c r="AH30" s="750"/>
      <c r="AI30" s="750"/>
      <c r="AJ30" s="751"/>
      <c r="AK30" s="818">
        <v>209</v>
      </c>
      <c r="AL30" s="819"/>
      <c r="AM30" s="819"/>
      <c r="AN30" s="819"/>
      <c r="AO30" s="819"/>
      <c r="AP30" s="819" t="s">
        <v>554</v>
      </c>
      <c r="AQ30" s="819"/>
      <c r="AR30" s="819"/>
      <c r="AS30" s="819"/>
      <c r="AT30" s="819"/>
      <c r="AU30" s="819" t="s">
        <v>554</v>
      </c>
      <c r="AV30" s="819"/>
      <c r="AW30" s="819"/>
      <c r="AX30" s="819"/>
      <c r="AY30" s="819"/>
      <c r="AZ30" s="820" t="s">
        <v>555</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1734</v>
      </c>
      <c r="R31" s="747"/>
      <c r="S31" s="747"/>
      <c r="T31" s="747"/>
      <c r="U31" s="747"/>
      <c r="V31" s="747">
        <v>1734</v>
      </c>
      <c r="W31" s="747"/>
      <c r="X31" s="747"/>
      <c r="Y31" s="747"/>
      <c r="Z31" s="747"/>
      <c r="AA31" s="747" t="s">
        <v>555</v>
      </c>
      <c r="AB31" s="747"/>
      <c r="AC31" s="747"/>
      <c r="AD31" s="747"/>
      <c r="AE31" s="748"/>
      <c r="AF31" s="749" t="s">
        <v>111</v>
      </c>
      <c r="AG31" s="750"/>
      <c r="AH31" s="750"/>
      <c r="AI31" s="750"/>
      <c r="AJ31" s="751"/>
      <c r="AK31" s="818">
        <v>725</v>
      </c>
      <c r="AL31" s="819"/>
      <c r="AM31" s="819"/>
      <c r="AN31" s="819"/>
      <c r="AO31" s="819"/>
      <c r="AP31" s="819">
        <v>12477</v>
      </c>
      <c r="AQ31" s="819"/>
      <c r="AR31" s="819"/>
      <c r="AS31" s="819"/>
      <c r="AT31" s="819"/>
      <c r="AU31" s="819">
        <v>12427</v>
      </c>
      <c r="AV31" s="819"/>
      <c r="AW31" s="819"/>
      <c r="AX31" s="819"/>
      <c r="AY31" s="819"/>
      <c r="AZ31" s="820" t="s">
        <v>556</v>
      </c>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454</v>
      </c>
      <c r="R32" s="747"/>
      <c r="S32" s="747"/>
      <c r="T32" s="747"/>
      <c r="U32" s="747"/>
      <c r="V32" s="747">
        <v>283</v>
      </c>
      <c r="W32" s="747"/>
      <c r="X32" s="747"/>
      <c r="Y32" s="747"/>
      <c r="Z32" s="747"/>
      <c r="AA32" s="747">
        <v>171</v>
      </c>
      <c r="AB32" s="747"/>
      <c r="AC32" s="747"/>
      <c r="AD32" s="747"/>
      <c r="AE32" s="748"/>
      <c r="AF32" s="749">
        <v>295</v>
      </c>
      <c r="AG32" s="750"/>
      <c r="AH32" s="750"/>
      <c r="AI32" s="750"/>
      <c r="AJ32" s="751"/>
      <c r="AK32" s="818">
        <v>313</v>
      </c>
      <c r="AL32" s="819"/>
      <c r="AM32" s="819"/>
      <c r="AN32" s="819"/>
      <c r="AO32" s="819"/>
      <c r="AP32" s="819">
        <v>33</v>
      </c>
      <c r="AQ32" s="819"/>
      <c r="AR32" s="819"/>
      <c r="AS32" s="819"/>
      <c r="AT32" s="819"/>
      <c r="AU32" s="819" t="s">
        <v>554</v>
      </c>
      <c r="AV32" s="819"/>
      <c r="AW32" s="819"/>
      <c r="AX32" s="819"/>
      <c r="AY32" s="819"/>
      <c r="AZ32" s="820" t="s">
        <v>557</v>
      </c>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167</v>
      </c>
      <c r="AG63" s="830"/>
      <c r="AH63" s="830"/>
      <c r="AI63" s="830"/>
      <c r="AJ63" s="831"/>
      <c r="AK63" s="832"/>
      <c r="AL63" s="827"/>
      <c r="AM63" s="827"/>
      <c r="AN63" s="827"/>
      <c r="AO63" s="827"/>
      <c r="AP63" s="830">
        <v>12865</v>
      </c>
      <c r="AQ63" s="830"/>
      <c r="AR63" s="830"/>
      <c r="AS63" s="830"/>
      <c r="AT63" s="830"/>
      <c r="AU63" s="830">
        <v>12475</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388</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389</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534</v>
      </c>
      <c r="C68" s="858"/>
      <c r="D68" s="858"/>
      <c r="E68" s="858"/>
      <c r="F68" s="858"/>
      <c r="G68" s="858"/>
      <c r="H68" s="858"/>
      <c r="I68" s="858"/>
      <c r="J68" s="858"/>
      <c r="K68" s="858"/>
      <c r="L68" s="858"/>
      <c r="M68" s="858"/>
      <c r="N68" s="858"/>
      <c r="O68" s="858"/>
      <c r="P68" s="859"/>
      <c r="Q68" s="860">
        <v>212</v>
      </c>
      <c r="R68" s="854"/>
      <c r="S68" s="854"/>
      <c r="T68" s="854"/>
      <c r="U68" s="854"/>
      <c r="V68" s="854">
        <v>199</v>
      </c>
      <c r="W68" s="854"/>
      <c r="X68" s="854"/>
      <c r="Y68" s="854"/>
      <c r="Z68" s="854"/>
      <c r="AA68" s="854">
        <v>13</v>
      </c>
      <c r="AB68" s="854"/>
      <c r="AC68" s="854"/>
      <c r="AD68" s="854"/>
      <c r="AE68" s="854"/>
      <c r="AF68" s="854">
        <v>13</v>
      </c>
      <c r="AG68" s="854"/>
      <c r="AH68" s="854"/>
      <c r="AI68" s="854"/>
      <c r="AJ68" s="854"/>
      <c r="AK68" s="854">
        <v>28</v>
      </c>
      <c r="AL68" s="854"/>
      <c r="AM68" s="854"/>
      <c r="AN68" s="854"/>
      <c r="AO68" s="854"/>
      <c r="AP68" s="854">
        <v>9</v>
      </c>
      <c r="AQ68" s="854"/>
      <c r="AR68" s="854"/>
      <c r="AS68" s="854"/>
      <c r="AT68" s="854"/>
      <c r="AU68" s="854">
        <v>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535</v>
      </c>
      <c r="C69" s="862"/>
      <c r="D69" s="862"/>
      <c r="E69" s="862"/>
      <c r="F69" s="862"/>
      <c r="G69" s="862"/>
      <c r="H69" s="862"/>
      <c r="I69" s="862"/>
      <c r="J69" s="862"/>
      <c r="K69" s="862"/>
      <c r="L69" s="862"/>
      <c r="M69" s="862"/>
      <c r="N69" s="862"/>
      <c r="O69" s="862"/>
      <c r="P69" s="863"/>
      <c r="Q69" s="864">
        <v>22</v>
      </c>
      <c r="R69" s="819"/>
      <c r="S69" s="819"/>
      <c r="T69" s="819"/>
      <c r="U69" s="819"/>
      <c r="V69" s="819">
        <v>16</v>
      </c>
      <c r="W69" s="819"/>
      <c r="X69" s="819"/>
      <c r="Y69" s="819"/>
      <c r="Z69" s="819"/>
      <c r="AA69" s="819">
        <v>6</v>
      </c>
      <c r="AB69" s="819"/>
      <c r="AC69" s="819"/>
      <c r="AD69" s="819"/>
      <c r="AE69" s="819"/>
      <c r="AF69" s="819">
        <v>6</v>
      </c>
      <c r="AG69" s="819"/>
      <c r="AH69" s="819"/>
      <c r="AI69" s="819"/>
      <c r="AJ69" s="819"/>
      <c r="AK69" s="819" t="s">
        <v>558</v>
      </c>
      <c r="AL69" s="819"/>
      <c r="AM69" s="819"/>
      <c r="AN69" s="819"/>
      <c r="AO69" s="819"/>
      <c r="AP69" s="819" t="s">
        <v>559</v>
      </c>
      <c r="AQ69" s="819"/>
      <c r="AR69" s="819"/>
      <c r="AS69" s="819"/>
      <c r="AT69" s="819"/>
      <c r="AU69" s="819" t="s">
        <v>559</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536</v>
      </c>
      <c r="C70" s="862"/>
      <c r="D70" s="862"/>
      <c r="E70" s="862"/>
      <c r="F70" s="862"/>
      <c r="G70" s="862"/>
      <c r="H70" s="862"/>
      <c r="I70" s="862"/>
      <c r="J70" s="862"/>
      <c r="K70" s="862"/>
      <c r="L70" s="862"/>
      <c r="M70" s="862"/>
      <c r="N70" s="862"/>
      <c r="O70" s="862"/>
      <c r="P70" s="863"/>
      <c r="Q70" s="864">
        <v>121</v>
      </c>
      <c r="R70" s="819"/>
      <c r="S70" s="819"/>
      <c r="T70" s="819"/>
      <c r="U70" s="819"/>
      <c r="V70" s="819">
        <v>117</v>
      </c>
      <c r="W70" s="819"/>
      <c r="X70" s="819"/>
      <c r="Y70" s="819"/>
      <c r="Z70" s="819"/>
      <c r="AA70" s="819">
        <v>4</v>
      </c>
      <c r="AB70" s="819"/>
      <c r="AC70" s="819"/>
      <c r="AD70" s="819"/>
      <c r="AE70" s="819"/>
      <c r="AF70" s="819">
        <v>4</v>
      </c>
      <c r="AG70" s="819"/>
      <c r="AH70" s="819"/>
      <c r="AI70" s="819"/>
      <c r="AJ70" s="819"/>
      <c r="AK70" s="819">
        <v>16</v>
      </c>
      <c r="AL70" s="819"/>
      <c r="AM70" s="819"/>
      <c r="AN70" s="819"/>
      <c r="AO70" s="819"/>
      <c r="AP70" s="819">
        <v>164</v>
      </c>
      <c r="AQ70" s="819"/>
      <c r="AR70" s="819"/>
      <c r="AS70" s="819"/>
      <c r="AT70" s="819"/>
      <c r="AU70" s="819">
        <v>58</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537</v>
      </c>
      <c r="C71" s="862"/>
      <c r="D71" s="862"/>
      <c r="E71" s="862"/>
      <c r="F71" s="862"/>
      <c r="G71" s="862"/>
      <c r="H71" s="862"/>
      <c r="I71" s="862"/>
      <c r="J71" s="862"/>
      <c r="K71" s="862"/>
      <c r="L71" s="862"/>
      <c r="M71" s="862"/>
      <c r="N71" s="862"/>
      <c r="O71" s="862"/>
      <c r="P71" s="863"/>
      <c r="Q71" s="864">
        <v>1</v>
      </c>
      <c r="R71" s="819"/>
      <c r="S71" s="819"/>
      <c r="T71" s="819"/>
      <c r="U71" s="819"/>
      <c r="V71" s="819">
        <v>1</v>
      </c>
      <c r="W71" s="819"/>
      <c r="X71" s="819"/>
      <c r="Y71" s="819"/>
      <c r="Z71" s="819"/>
      <c r="AA71" s="819">
        <v>0</v>
      </c>
      <c r="AB71" s="819"/>
      <c r="AC71" s="819"/>
      <c r="AD71" s="819"/>
      <c r="AE71" s="819"/>
      <c r="AF71" s="819">
        <v>0</v>
      </c>
      <c r="AG71" s="819"/>
      <c r="AH71" s="819"/>
      <c r="AI71" s="819"/>
      <c r="AJ71" s="819"/>
      <c r="AK71" s="819" t="s">
        <v>558</v>
      </c>
      <c r="AL71" s="819"/>
      <c r="AM71" s="819"/>
      <c r="AN71" s="819"/>
      <c r="AO71" s="819"/>
      <c r="AP71" s="819" t="s">
        <v>558</v>
      </c>
      <c r="AQ71" s="819"/>
      <c r="AR71" s="819"/>
      <c r="AS71" s="819"/>
      <c r="AT71" s="819"/>
      <c r="AU71" s="819" t="s">
        <v>559</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538</v>
      </c>
      <c r="C72" s="862"/>
      <c r="D72" s="862"/>
      <c r="E72" s="862"/>
      <c r="F72" s="862"/>
      <c r="G72" s="862"/>
      <c r="H72" s="862"/>
      <c r="I72" s="862"/>
      <c r="J72" s="862"/>
      <c r="K72" s="862"/>
      <c r="L72" s="862"/>
      <c r="M72" s="862"/>
      <c r="N72" s="862"/>
      <c r="O72" s="862"/>
      <c r="P72" s="863"/>
      <c r="Q72" s="864">
        <v>552</v>
      </c>
      <c r="R72" s="819"/>
      <c r="S72" s="819"/>
      <c r="T72" s="819"/>
      <c r="U72" s="819"/>
      <c r="V72" s="819">
        <v>551</v>
      </c>
      <c r="W72" s="819"/>
      <c r="X72" s="819"/>
      <c r="Y72" s="819"/>
      <c r="Z72" s="819"/>
      <c r="AA72" s="819">
        <v>1</v>
      </c>
      <c r="AB72" s="819"/>
      <c r="AC72" s="819"/>
      <c r="AD72" s="819"/>
      <c r="AE72" s="819"/>
      <c r="AF72" s="819">
        <v>1</v>
      </c>
      <c r="AG72" s="819"/>
      <c r="AH72" s="819"/>
      <c r="AI72" s="819"/>
      <c r="AJ72" s="819"/>
      <c r="AK72" s="819" t="s">
        <v>559</v>
      </c>
      <c r="AL72" s="819"/>
      <c r="AM72" s="819"/>
      <c r="AN72" s="819"/>
      <c r="AO72" s="819"/>
      <c r="AP72" s="819" t="s">
        <v>558</v>
      </c>
      <c r="AQ72" s="819"/>
      <c r="AR72" s="819"/>
      <c r="AS72" s="819"/>
      <c r="AT72" s="819"/>
      <c r="AU72" s="819" t="s">
        <v>559</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539</v>
      </c>
      <c r="C73" s="862"/>
      <c r="D73" s="862"/>
      <c r="E73" s="862"/>
      <c r="F73" s="862"/>
      <c r="G73" s="862"/>
      <c r="H73" s="862"/>
      <c r="I73" s="862"/>
      <c r="J73" s="862"/>
      <c r="K73" s="862"/>
      <c r="L73" s="862"/>
      <c r="M73" s="862"/>
      <c r="N73" s="862"/>
      <c r="O73" s="862"/>
      <c r="P73" s="863"/>
      <c r="Q73" s="864">
        <v>2896</v>
      </c>
      <c r="R73" s="819"/>
      <c r="S73" s="819"/>
      <c r="T73" s="819"/>
      <c r="U73" s="819"/>
      <c r="V73" s="819">
        <v>2874</v>
      </c>
      <c r="W73" s="819"/>
      <c r="X73" s="819"/>
      <c r="Y73" s="819"/>
      <c r="Z73" s="819"/>
      <c r="AA73" s="819">
        <v>22</v>
      </c>
      <c r="AB73" s="819"/>
      <c r="AC73" s="819"/>
      <c r="AD73" s="819"/>
      <c r="AE73" s="819"/>
      <c r="AF73" s="819">
        <v>22</v>
      </c>
      <c r="AG73" s="819"/>
      <c r="AH73" s="819"/>
      <c r="AI73" s="819"/>
      <c r="AJ73" s="819"/>
      <c r="AK73" s="819" t="s">
        <v>559</v>
      </c>
      <c r="AL73" s="819"/>
      <c r="AM73" s="819"/>
      <c r="AN73" s="819"/>
      <c r="AO73" s="819"/>
      <c r="AP73" s="819">
        <v>1556</v>
      </c>
      <c r="AQ73" s="819"/>
      <c r="AR73" s="819"/>
      <c r="AS73" s="819"/>
      <c r="AT73" s="819"/>
      <c r="AU73" s="819">
        <v>514</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540</v>
      </c>
      <c r="C74" s="862"/>
      <c r="D74" s="862"/>
      <c r="E74" s="862"/>
      <c r="F74" s="862"/>
      <c r="G74" s="862"/>
      <c r="H74" s="862"/>
      <c r="I74" s="862"/>
      <c r="J74" s="862"/>
      <c r="K74" s="862"/>
      <c r="L74" s="862"/>
      <c r="M74" s="862"/>
      <c r="N74" s="862"/>
      <c r="O74" s="862"/>
      <c r="P74" s="863"/>
      <c r="Q74" s="864">
        <v>368</v>
      </c>
      <c r="R74" s="819"/>
      <c r="S74" s="819"/>
      <c r="T74" s="819"/>
      <c r="U74" s="819"/>
      <c r="V74" s="819">
        <v>361</v>
      </c>
      <c r="W74" s="819"/>
      <c r="X74" s="819"/>
      <c r="Y74" s="819"/>
      <c r="Z74" s="819"/>
      <c r="AA74" s="819">
        <v>7</v>
      </c>
      <c r="AB74" s="819"/>
      <c r="AC74" s="819"/>
      <c r="AD74" s="819"/>
      <c r="AE74" s="819"/>
      <c r="AF74" s="819">
        <v>7</v>
      </c>
      <c r="AG74" s="819"/>
      <c r="AH74" s="819"/>
      <c r="AI74" s="819"/>
      <c r="AJ74" s="819"/>
      <c r="AK74" s="819" t="s">
        <v>558</v>
      </c>
      <c r="AL74" s="819"/>
      <c r="AM74" s="819"/>
      <c r="AN74" s="819"/>
      <c r="AO74" s="819"/>
      <c r="AP74" s="819">
        <v>5</v>
      </c>
      <c r="AQ74" s="819"/>
      <c r="AR74" s="819"/>
      <c r="AS74" s="819"/>
      <c r="AT74" s="819"/>
      <c r="AU74" s="819">
        <v>3</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541</v>
      </c>
      <c r="C75" s="862"/>
      <c r="D75" s="862"/>
      <c r="E75" s="862"/>
      <c r="F75" s="862"/>
      <c r="G75" s="862"/>
      <c r="H75" s="862"/>
      <c r="I75" s="862"/>
      <c r="J75" s="862"/>
      <c r="K75" s="862"/>
      <c r="L75" s="862"/>
      <c r="M75" s="862"/>
      <c r="N75" s="862"/>
      <c r="O75" s="862"/>
      <c r="P75" s="863"/>
      <c r="Q75" s="867">
        <v>271</v>
      </c>
      <c r="R75" s="868"/>
      <c r="S75" s="868"/>
      <c r="T75" s="868"/>
      <c r="U75" s="818"/>
      <c r="V75" s="869">
        <v>266</v>
      </c>
      <c r="W75" s="868"/>
      <c r="X75" s="868"/>
      <c r="Y75" s="868"/>
      <c r="Z75" s="818"/>
      <c r="AA75" s="869">
        <v>5</v>
      </c>
      <c r="AB75" s="868"/>
      <c r="AC75" s="868"/>
      <c r="AD75" s="868"/>
      <c r="AE75" s="818"/>
      <c r="AF75" s="869">
        <v>5</v>
      </c>
      <c r="AG75" s="868"/>
      <c r="AH75" s="868"/>
      <c r="AI75" s="868"/>
      <c r="AJ75" s="818"/>
      <c r="AK75" s="869" t="s">
        <v>559</v>
      </c>
      <c r="AL75" s="868"/>
      <c r="AM75" s="868"/>
      <c r="AN75" s="868"/>
      <c r="AO75" s="818"/>
      <c r="AP75" s="869">
        <v>68</v>
      </c>
      <c r="AQ75" s="868"/>
      <c r="AR75" s="868"/>
      <c r="AS75" s="868"/>
      <c r="AT75" s="818"/>
      <c r="AU75" s="869">
        <v>11</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542</v>
      </c>
      <c r="C76" s="862"/>
      <c r="D76" s="862"/>
      <c r="E76" s="862"/>
      <c r="F76" s="862"/>
      <c r="G76" s="862"/>
      <c r="H76" s="862"/>
      <c r="I76" s="862"/>
      <c r="J76" s="862"/>
      <c r="K76" s="862"/>
      <c r="L76" s="862"/>
      <c r="M76" s="862"/>
      <c r="N76" s="862"/>
      <c r="O76" s="862"/>
      <c r="P76" s="863"/>
      <c r="Q76" s="867">
        <v>6890</v>
      </c>
      <c r="R76" s="868"/>
      <c r="S76" s="868"/>
      <c r="T76" s="868"/>
      <c r="U76" s="818"/>
      <c r="V76" s="869">
        <v>6834</v>
      </c>
      <c r="W76" s="868"/>
      <c r="X76" s="868"/>
      <c r="Y76" s="868"/>
      <c r="Z76" s="818"/>
      <c r="AA76" s="869">
        <v>56</v>
      </c>
      <c r="AB76" s="868"/>
      <c r="AC76" s="868"/>
      <c r="AD76" s="868"/>
      <c r="AE76" s="818"/>
      <c r="AF76" s="869">
        <v>56</v>
      </c>
      <c r="AG76" s="868"/>
      <c r="AH76" s="868"/>
      <c r="AI76" s="868"/>
      <c r="AJ76" s="818"/>
      <c r="AK76" s="869" t="s">
        <v>558</v>
      </c>
      <c r="AL76" s="868"/>
      <c r="AM76" s="868"/>
      <c r="AN76" s="868"/>
      <c r="AO76" s="818"/>
      <c r="AP76" s="869">
        <v>37970</v>
      </c>
      <c r="AQ76" s="868"/>
      <c r="AR76" s="868"/>
      <c r="AS76" s="868"/>
      <c r="AT76" s="818"/>
      <c r="AU76" s="869">
        <v>1012</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543</v>
      </c>
      <c r="C77" s="862"/>
      <c r="D77" s="862"/>
      <c r="E77" s="862"/>
      <c r="F77" s="862"/>
      <c r="G77" s="862"/>
      <c r="H77" s="862"/>
      <c r="I77" s="862"/>
      <c r="J77" s="862"/>
      <c r="K77" s="862"/>
      <c r="L77" s="862"/>
      <c r="M77" s="862"/>
      <c r="N77" s="862"/>
      <c r="O77" s="862"/>
      <c r="P77" s="863"/>
      <c r="Q77" s="867">
        <v>2</v>
      </c>
      <c r="R77" s="868"/>
      <c r="S77" s="868"/>
      <c r="T77" s="868"/>
      <c r="U77" s="818"/>
      <c r="V77" s="869">
        <v>1</v>
      </c>
      <c r="W77" s="868"/>
      <c r="X77" s="868"/>
      <c r="Y77" s="868"/>
      <c r="Z77" s="818"/>
      <c r="AA77" s="869">
        <v>1</v>
      </c>
      <c r="AB77" s="868"/>
      <c r="AC77" s="868"/>
      <c r="AD77" s="868"/>
      <c r="AE77" s="818"/>
      <c r="AF77" s="869">
        <v>1</v>
      </c>
      <c r="AG77" s="868"/>
      <c r="AH77" s="868"/>
      <c r="AI77" s="868"/>
      <c r="AJ77" s="818"/>
      <c r="AK77" s="869" t="s">
        <v>558</v>
      </c>
      <c r="AL77" s="868"/>
      <c r="AM77" s="868"/>
      <c r="AN77" s="868"/>
      <c r="AO77" s="818"/>
      <c r="AP77" s="869" t="s">
        <v>559</v>
      </c>
      <c r="AQ77" s="868"/>
      <c r="AR77" s="868"/>
      <c r="AS77" s="868"/>
      <c r="AT77" s="818"/>
      <c r="AU77" s="869" t="s">
        <v>558</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544</v>
      </c>
      <c r="C78" s="862"/>
      <c r="D78" s="862"/>
      <c r="E78" s="862"/>
      <c r="F78" s="862"/>
      <c r="G78" s="862"/>
      <c r="H78" s="862"/>
      <c r="I78" s="862"/>
      <c r="J78" s="862"/>
      <c r="K78" s="862"/>
      <c r="L78" s="862"/>
      <c r="M78" s="862"/>
      <c r="N78" s="862"/>
      <c r="O78" s="862"/>
      <c r="P78" s="863"/>
      <c r="Q78" s="864">
        <v>4005</v>
      </c>
      <c r="R78" s="819"/>
      <c r="S78" s="819"/>
      <c r="T78" s="819"/>
      <c r="U78" s="819"/>
      <c r="V78" s="819">
        <v>3884</v>
      </c>
      <c r="W78" s="819"/>
      <c r="X78" s="819"/>
      <c r="Y78" s="819"/>
      <c r="Z78" s="819"/>
      <c r="AA78" s="819">
        <v>121</v>
      </c>
      <c r="AB78" s="819"/>
      <c r="AC78" s="819"/>
      <c r="AD78" s="819"/>
      <c r="AE78" s="819"/>
      <c r="AF78" s="819">
        <v>121</v>
      </c>
      <c r="AG78" s="819"/>
      <c r="AH78" s="819"/>
      <c r="AI78" s="819"/>
      <c r="AJ78" s="819"/>
      <c r="AK78" s="819">
        <v>165</v>
      </c>
      <c r="AL78" s="819"/>
      <c r="AM78" s="819"/>
      <c r="AN78" s="819"/>
      <c r="AO78" s="819"/>
      <c r="AP78" s="819" t="s">
        <v>558</v>
      </c>
      <c r="AQ78" s="819"/>
      <c r="AR78" s="819"/>
      <c r="AS78" s="819"/>
      <c r="AT78" s="819"/>
      <c r="AU78" s="819" t="s">
        <v>559</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545</v>
      </c>
      <c r="C79" s="862"/>
      <c r="D79" s="862"/>
      <c r="E79" s="862"/>
      <c r="F79" s="862"/>
      <c r="G79" s="862"/>
      <c r="H79" s="862"/>
      <c r="I79" s="862"/>
      <c r="J79" s="862"/>
      <c r="K79" s="862"/>
      <c r="L79" s="862"/>
      <c r="M79" s="862"/>
      <c r="N79" s="862"/>
      <c r="O79" s="862"/>
      <c r="P79" s="863"/>
      <c r="Q79" s="864">
        <v>665317</v>
      </c>
      <c r="R79" s="819"/>
      <c r="S79" s="819"/>
      <c r="T79" s="819"/>
      <c r="U79" s="819"/>
      <c r="V79" s="819">
        <v>642459</v>
      </c>
      <c r="W79" s="819"/>
      <c r="X79" s="819"/>
      <c r="Y79" s="819"/>
      <c r="Z79" s="819"/>
      <c r="AA79" s="819">
        <v>22858</v>
      </c>
      <c r="AB79" s="819"/>
      <c r="AC79" s="819"/>
      <c r="AD79" s="819"/>
      <c r="AE79" s="819"/>
      <c r="AF79" s="819">
        <v>22858</v>
      </c>
      <c r="AG79" s="819"/>
      <c r="AH79" s="819"/>
      <c r="AI79" s="819"/>
      <c r="AJ79" s="819"/>
      <c r="AK79" s="819">
        <v>8586</v>
      </c>
      <c r="AL79" s="819"/>
      <c r="AM79" s="819"/>
      <c r="AN79" s="819"/>
      <c r="AO79" s="819"/>
      <c r="AP79" s="819" t="s">
        <v>558</v>
      </c>
      <c r="AQ79" s="819"/>
      <c r="AR79" s="819"/>
      <c r="AS79" s="819"/>
      <c r="AT79" s="819"/>
      <c r="AU79" s="819" t="s">
        <v>559</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546</v>
      </c>
      <c r="C80" s="862"/>
      <c r="D80" s="862"/>
      <c r="E80" s="862"/>
      <c r="F80" s="862"/>
      <c r="G80" s="862"/>
      <c r="H80" s="862"/>
      <c r="I80" s="862"/>
      <c r="J80" s="862"/>
      <c r="K80" s="862"/>
      <c r="L80" s="862"/>
      <c r="M80" s="862"/>
      <c r="N80" s="862"/>
      <c r="O80" s="862"/>
      <c r="P80" s="863"/>
      <c r="Q80" s="864">
        <v>16951</v>
      </c>
      <c r="R80" s="819"/>
      <c r="S80" s="819"/>
      <c r="T80" s="819"/>
      <c r="U80" s="819"/>
      <c r="V80" s="819">
        <v>15098</v>
      </c>
      <c r="W80" s="819"/>
      <c r="X80" s="819"/>
      <c r="Y80" s="819"/>
      <c r="Z80" s="819"/>
      <c r="AA80" s="819">
        <v>1853</v>
      </c>
      <c r="AB80" s="819"/>
      <c r="AC80" s="819"/>
      <c r="AD80" s="819"/>
      <c r="AE80" s="819"/>
      <c r="AF80" s="819">
        <v>1853</v>
      </c>
      <c r="AG80" s="819"/>
      <c r="AH80" s="819"/>
      <c r="AI80" s="819"/>
      <c r="AJ80" s="819"/>
      <c r="AK80" s="819" t="s">
        <v>558</v>
      </c>
      <c r="AL80" s="819"/>
      <c r="AM80" s="819"/>
      <c r="AN80" s="819"/>
      <c r="AO80" s="819"/>
      <c r="AP80" s="819" t="s">
        <v>558</v>
      </c>
      <c r="AQ80" s="819"/>
      <c r="AR80" s="819"/>
      <c r="AS80" s="819"/>
      <c r="AT80" s="819"/>
      <c r="AU80" s="819" t="s">
        <v>559</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24947</v>
      </c>
      <c r="AG88" s="830"/>
      <c r="AH88" s="830"/>
      <c r="AI88" s="830"/>
      <c r="AJ88" s="830"/>
      <c r="AK88" s="827"/>
      <c r="AL88" s="827"/>
      <c r="AM88" s="827"/>
      <c r="AN88" s="827"/>
      <c r="AO88" s="827"/>
      <c r="AP88" s="830">
        <v>39772</v>
      </c>
      <c r="AQ88" s="830"/>
      <c r="AR88" s="830"/>
      <c r="AS88" s="830"/>
      <c r="AT88" s="830"/>
      <c r="AU88" s="830">
        <v>1601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907</v>
      </c>
      <c r="CS102" s="838"/>
      <c r="CT102" s="838"/>
      <c r="CU102" s="838"/>
      <c r="CV102" s="881"/>
      <c r="CW102" s="880">
        <v>22</v>
      </c>
      <c r="CX102" s="838"/>
      <c r="CY102" s="838"/>
      <c r="CZ102" s="838"/>
      <c r="DA102" s="881"/>
      <c r="DB102" s="880"/>
      <c r="DC102" s="838"/>
      <c r="DD102" s="838"/>
      <c r="DE102" s="838"/>
      <c r="DF102" s="881"/>
      <c r="DG102" s="880"/>
      <c r="DH102" s="838"/>
      <c r="DI102" s="838"/>
      <c r="DJ102" s="838"/>
      <c r="DK102" s="881"/>
      <c r="DL102" s="880">
        <v>64</v>
      </c>
      <c r="DM102" s="838"/>
      <c r="DN102" s="838"/>
      <c r="DO102" s="838"/>
      <c r="DP102" s="881"/>
      <c r="DQ102" s="880">
        <v>64</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286</v>
      </c>
      <c r="AG109" s="883"/>
      <c r="AH109" s="883"/>
      <c r="AI109" s="883"/>
      <c r="AJ109" s="884"/>
      <c r="AK109" s="882" t="s">
        <v>285</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286</v>
      </c>
      <c r="BW109" s="883"/>
      <c r="BX109" s="883"/>
      <c r="BY109" s="883"/>
      <c r="BZ109" s="884"/>
      <c r="CA109" s="882" t="s">
        <v>285</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286</v>
      </c>
      <c r="DM109" s="883"/>
      <c r="DN109" s="883"/>
      <c r="DO109" s="883"/>
      <c r="DP109" s="884"/>
      <c r="DQ109" s="882" t="s">
        <v>285</v>
      </c>
      <c r="DR109" s="883"/>
      <c r="DS109" s="883"/>
      <c r="DT109" s="883"/>
      <c r="DU109" s="884"/>
      <c r="DV109" s="882" t="s">
        <v>400</v>
      </c>
      <c r="DW109" s="883"/>
      <c r="DX109" s="883"/>
      <c r="DY109" s="883"/>
      <c r="DZ109" s="885"/>
    </row>
    <row r="110" spans="1:131" s="197" customFormat="1" ht="26.25" customHeight="1">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4131591</v>
      </c>
      <c r="AB110" s="890"/>
      <c r="AC110" s="890"/>
      <c r="AD110" s="890"/>
      <c r="AE110" s="891"/>
      <c r="AF110" s="892">
        <v>4149215</v>
      </c>
      <c r="AG110" s="890"/>
      <c r="AH110" s="890"/>
      <c r="AI110" s="890"/>
      <c r="AJ110" s="891"/>
      <c r="AK110" s="892">
        <v>4205192</v>
      </c>
      <c r="AL110" s="890"/>
      <c r="AM110" s="890"/>
      <c r="AN110" s="890"/>
      <c r="AO110" s="891"/>
      <c r="AP110" s="893">
        <v>40.4</v>
      </c>
      <c r="AQ110" s="894"/>
      <c r="AR110" s="894"/>
      <c r="AS110" s="894"/>
      <c r="AT110" s="895"/>
      <c r="AU110" s="896" t="s">
        <v>60</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38930988</v>
      </c>
      <c r="BR110" s="927"/>
      <c r="BS110" s="927"/>
      <c r="BT110" s="927"/>
      <c r="BU110" s="927"/>
      <c r="BV110" s="927">
        <v>38246868</v>
      </c>
      <c r="BW110" s="927"/>
      <c r="BX110" s="927"/>
      <c r="BY110" s="927"/>
      <c r="BZ110" s="927"/>
      <c r="CA110" s="927">
        <v>36701021</v>
      </c>
      <c r="CB110" s="927"/>
      <c r="CC110" s="927"/>
      <c r="CD110" s="927"/>
      <c r="CE110" s="927"/>
      <c r="CF110" s="941">
        <v>352.7</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v>147402</v>
      </c>
      <c r="BR111" s="920"/>
      <c r="BS111" s="920"/>
      <c r="BT111" s="920"/>
      <c r="BU111" s="920"/>
      <c r="BV111" s="920">
        <v>123671</v>
      </c>
      <c r="BW111" s="920"/>
      <c r="BX111" s="920"/>
      <c r="BY111" s="920"/>
      <c r="BZ111" s="920"/>
      <c r="CA111" s="920">
        <v>110626</v>
      </c>
      <c r="CB111" s="920"/>
      <c r="CC111" s="920"/>
      <c r="CD111" s="920"/>
      <c r="CE111" s="920"/>
      <c r="CF111" s="914">
        <v>1.1000000000000001</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12463304</v>
      </c>
      <c r="BR112" s="920"/>
      <c r="BS112" s="920"/>
      <c r="BT112" s="920"/>
      <c r="BU112" s="920"/>
      <c r="BV112" s="920">
        <v>12591175</v>
      </c>
      <c r="BW112" s="920"/>
      <c r="BX112" s="920"/>
      <c r="BY112" s="920"/>
      <c r="BZ112" s="920"/>
      <c r="CA112" s="920">
        <v>12474059</v>
      </c>
      <c r="CB112" s="920"/>
      <c r="CC112" s="920"/>
      <c r="CD112" s="920"/>
      <c r="CE112" s="920"/>
      <c r="CF112" s="914">
        <v>119.9</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593746</v>
      </c>
      <c r="AB113" s="934"/>
      <c r="AC113" s="934"/>
      <c r="AD113" s="934"/>
      <c r="AE113" s="935"/>
      <c r="AF113" s="936">
        <v>643016</v>
      </c>
      <c r="AG113" s="934"/>
      <c r="AH113" s="934"/>
      <c r="AI113" s="934"/>
      <c r="AJ113" s="935"/>
      <c r="AK113" s="936">
        <v>624079</v>
      </c>
      <c r="AL113" s="934"/>
      <c r="AM113" s="934"/>
      <c r="AN113" s="934"/>
      <c r="AO113" s="935"/>
      <c r="AP113" s="937">
        <v>6</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v>1042167</v>
      </c>
      <c r="BR113" s="920"/>
      <c r="BS113" s="920"/>
      <c r="BT113" s="920"/>
      <c r="BU113" s="920"/>
      <c r="BV113" s="920">
        <v>1060565</v>
      </c>
      <c r="BW113" s="920"/>
      <c r="BX113" s="920"/>
      <c r="BY113" s="920"/>
      <c r="BZ113" s="920"/>
      <c r="CA113" s="920">
        <v>1601835</v>
      </c>
      <c r="CB113" s="920"/>
      <c r="CC113" s="920"/>
      <c r="CD113" s="920"/>
      <c r="CE113" s="920"/>
      <c r="CF113" s="914">
        <v>15.4</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106550</v>
      </c>
      <c r="AB114" s="959"/>
      <c r="AC114" s="959"/>
      <c r="AD114" s="959"/>
      <c r="AE114" s="960"/>
      <c r="AF114" s="961">
        <v>72482</v>
      </c>
      <c r="AG114" s="959"/>
      <c r="AH114" s="959"/>
      <c r="AI114" s="959"/>
      <c r="AJ114" s="960"/>
      <c r="AK114" s="961">
        <v>120142</v>
      </c>
      <c r="AL114" s="959"/>
      <c r="AM114" s="959"/>
      <c r="AN114" s="959"/>
      <c r="AO114" s="960"/>
      <c r="AP114" s="962">
        <v>1.2</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3561113</v>
      </c>
      <c r="BR114" s="920"/>
      <c r="BS114" s="920"/>
      <c r="BT114" s="920"/>
      <c r="BU114" s="920"/>
      <c r="BV114" s="920">
        <v>3401107</v>
      </c>
      <c r="BW114" s="920"/>
      <c r="BX114" s="920"/>
      <c r="BY114" s="920"/>
      <c r="BZ114" s="920"/>
      <c r="CA114" s="920">
        <v>3204949</v>
      </c>
      <c r="CB114" s="920"/>
      <c r="CC114" s="920"/>
      <c r="CD114" s="920"/>
      <c r="CE114" s="920"/>
      <c r="CF114" s="914">
        <v>30.8</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38039</v>
      </c>
      <c r="AB115" s="934"/>
      <c r="AC115" s="934"/>
      <c r="AD115" s="934"/>
      <c r="AE115" s="935"/>
      <c r="AF115" s="936">
        <v>37529</v>
      </c>
      <c r="AG115" s="934"/>
      <c r="AH115" s="934"/>
      <c r="AI115" s="934"/>
      <c r="AJ115" s="935"/>
      <c r="AK115" s="936">
        <v>34227</v>
      </c>
      <c r="AL115" s="934"/>
      <c r="AM115" s="934"/>
      <c r="AN115" s="934"/>
      <c r="AO115" s="935"/>
      <c r="AP115" s="937">
        <v>0.3</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v>108631</v>
      </c>
      <c r="BR115" s="920"/>
      <c r="BS115" s="920"/>
      <c r="BT115" s="920"/>
      <c r="BU115" s="920"/>
      <c r="BV115" s="920">
        <v>86421</v>
      </c>
      <c r="BW115" s="920"/>
      <c r="BX115" s="920"/>
      <c r="BY115" s="920"/>
      <c r="BZ115" s="920"/>
      <c r="CA115" s="920">
        <v>64453</v>
      </c>
      <c r="CB115" s="920"/>
      <c r="CC115" s="920"/>
      <c r="CD115" s="920"/>
      <c r="CE115" s="920"/>
      <c r="CF115" s="914">
        <v>0.6</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311</v>
      </c>
      <c r="AB116" s="959"/>
      <c r="AC116" s="959"/>
      <c r="AD116" s="959"/>
      <c r="AE116" s="960"/>
      <c r="AF116" s="961">
        <v>480</v>
      </c>
      <c r="AG116" s="959"/>
      <c r="AH116" s="959"/>
      <c r="AI116" s="959"/>
      <c r="AJ116" s="960"/>
      <c r="AK116" s="961">
        <v>552</v>
      </c>
      <c r="AL116" s="959"/>
      <c r="AM116" s="959"/>
      <c r="AN116" s="959"/>
      <c r="AO116" s="960"/>
      <c r="AP116" s="962">
        <v>0</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4870237</v>
      </c>
      <c r="AB117" s="966"/>
      <c r="AC117" s="966"/>
      <c r="AD117" s="966"/>
      <c r="AE117" s="967"/>
      <c r="AF117" s="965">
        <v>4902722</v>
      </c>
      <c r="AG117" s="966"/>
      <c r="AH117" s="966"/>
      <c r="AI117" s="966"/>
      <c r="AJ117" s="967"/>
      <c r="AK117" s="965">
        <v>4984192</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427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286</v>
      </c>
      <c r="AG118" s="883"/>
      <c r="AH118" s="883"/>
      <c r="AI118" s="883"/>
      <c r="AJ118" s="884"/>
      <c r="AK118" s="882" t="s">
        <v>285</v>
      </c>
      <c r="AL118" s="883"/>
      <c r="AM118" s="883"/>
      <c r="AN118" s="883"/>
      <c r="AO118" s="884"/>
      <c r="AP118" s="990" t="s">
        <v>400</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428</v>
      </c>
      <c r="BP118" s="994"/>
      <c r="BQ118" s="985">
        <v>56253605</v>
      </c>
      <c r="BR118" s="986"/>
      <c r="BS118" s="986"/>
      <c r="BT118" s="986"/>
      <c r="BU118" s="986"/>
      <c r="BV118" s="986">
        <v>55509807</v>
      </c>
      <c r="BW118" s="986"/>
      <c r="BX118" s="986"/>
      <c r="BY118" s="986"/>
      <c r="BZ118" s="986"/>
      <c r="CA118" s="986">
        <v>54156943</v>
      </c>
      <c r="CB118" s="986"/>
      <c r="CC118" s="986"/>
      <c r="CD118" s="986"/>
      <c r="CE118" s="986"/>
      <c r="CF118" s="987"/>
      <c r="CG118" s="988"/>
      <c r="CH118" s="988"/>
      <c r="CI118" s="988"/>
      <c r="CJ118" s="989"/>
      <c r="CK118" s="945"/>
      <c r="CL118" s="946"/>
      <c r="CM118" s="916" t="s">
        <v>429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430</v>
      </c>
      <c r="AV119" s="978"/>
      <c r="AW119" s="978"/>
      <c r="AX119" s="978"/>
      <c r="AY119" s="979"/>
      <c r="AZ119" s="940" t="s">
        <v>431</v>
      </c>
      <c r="BA119" s="887"/>
      <c r="BB119" s="887"/>
      <c r="BC119" s="887"/>
      <c r="BD119" s="887"/>
      <c r="BE119" s="887"/>
      <c r="BF119" s="887"/>
      <c r="BG119" s="887"/>
      <c r="BH119" s="887"/>
      <c r="BI119" s="887"/>
      <c r="BJ119" s="887"/>
      <c r="BK119" s="887"/>
      <c r="BL119" s="887"/>
      <c r="BM119" s="887"/>
      <c r="BN119" s="887"/>
      <c r="BO119" s="887"/>
      <c r="BP119" s="888"/>
      <c r="BQ119" s="926">
        <v>3725986</v>
      </c>
      <c r="BR119" s="927"/>
      <c r="BS119" s="927"/>
      <c r="BT119" s="927"/>
      <c r="BU119" s="927"/>
      <c r="BV119" s="927">
        <v>4192842</v>
      </c>
      <c r="BW119" s="927"/>
      <c r="BX119" s="927"/>
      <c r="BY119" s="927"/>
      <c r="BZ119" s="927"/>
      <c r="CA119" s="927">
        <v>4682670</v>
      </c>
      <c r="CB119" s="927"/>
      <c r="CC119" s="927"/>
      <c r="CD119" s="927"/>
      <c r="CE119" s="927"/>
      <c r="CF119" s="941">
        <v>45</v>
      </c>
      <c r="CG119" s="942"/>
      <c r="CH119" s="942"/>
      <c r="CI119" s="942"/>
      <c r="CJ119" s="942"/>
      <c r="CK119" s="947"/>
      <c r="CL119" s="948"/>
      <c r="CM119" s="1004" t="s">
        <v>432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147402</v>
      </c>
      <c r="DH119" s="998"/>
      <c r="DI119" s="998"/>
      <c r="DJ119" s="998"/>
      <c r="DK119" s="999"/>
      <c r="DL119" s="1000">
        <v>123671</v>
      </c>
      <c r="DM119" s="998"/>
      <c r="DN119" s="998"/>
      <c r="DO119" s="998"/>
      <c r="DP119" s="999"/>
      <c r="DQ119" s="1000">
        <v>110626</v>
      </c>
      <c r="DR119" s="998"/>
      <c r="DS119" s="998"/>
      <c r="DT119" s="998"/>
      <c r="DU119" s="999"/>
      <c r="DV119" s="1001">
        <v>1.1000000000000001</v>
      </c>
      <c r="DW119" s="1002"/>
      <c r="DX119" s="1002"/>
      <c r="DY119" s="1002"/>
      <c r="DZ119" s="1003"/>
    </row>
    <row r="120" spans="1:130" s="197" customFormat="1" ht="26.25" customHeight="1">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433</v>
      </c>
      <c r="BA120" s="950"/>
      <c r="BB120" s="950"/>
      <c r="BC120" s="950"/>
      <c r="BD120" s="950"/>
      <c r="BE120" s="950"/>
      <c r="BF120" s="950"/>
      <c r="BG120" s="950"/>
      <c r="BH120" s="950"/>
      <c r="BI120" s="950"/>
      <c r="BJ120" s="950"/>
      <c r="BK120" s="950"/>
      <c r="BL120" s="950"/>
      <c r="BM120" s="950"/>
      <c r="BN120" s="950"/>
      <c r="BO120" s="950"/>
      <c r="BP120" s="951"/>
      <c r="BQ120" s="919">
        <v>9537335</v>
      </c>
      <c r="BR120" s="920"/>
      <c r="BS120" s="920"/>
      <c r="BT120" s="920"/>
      <c r="BU120" s="920"/>
      <c r="BV120" s="920">
        <v>8844175</v>
      </c>
      <c r="BW120" s="920"/>
      <c r="BX120" s="920"/>
      <c r="BY120" s="920"/>
      <c r="BZ120" s="920"/>
      <c r="CA120" s="920">
        <v>7740234</v>
      </c>
      <c r="CB120" s="920"/>
      <c r="CC120" s="920"/>
      <c r="CD120" s="920"/>
      <c r="CE120" s="920"/>
      <c r="CF120" s="914">
        <v>74.400000000000006</v>
      </c>
      <c r="CG120" s="915"/>
      <c r="CH120" s="915"/>
      <c r="CI120" s="915"/>
      <c r="CJ120" s="915"/>
      <c r="CK120" s="1013" t="s">
        <v>434</v>
      </c>
      <c r="CL120" s="1014"/>
      <c r="CM120" s="1014"/>
      <c r="CN120" s="1014"/>
      <c r="CO120" s="1015"/>
      <c r="CP120" s="1021" t="s">
        <v>382</v>
      </c>
      <c r="CQ120" s="1022"/>
      <c r="CR120" s="1022"/>
      <c r="CS120" s="1022"/>
      <c r="CT120" s="1022"/>
      <c r="CU120" s="1022"/>
      <c r="CV120" s="1022"/>
      <c r="CW120" s="1022"/>
      <c r="CX120" s="1022"/>
      <c r="CY120" s="1022"/>
      <c r="CZ120" s="1022"/>
      <c r="DA120" s="1022"/>
      <c r="DB120" s="1022"/>
      <c r="DC120" s="1022"/>
      <c r="DD120" s="1022"/>
      <c r="DE120" s="1022"/>
      <c r="DF120" s="1023"/>
      <c r="DG120" s="926">
        <v>12408537</v>
      </c>
      <c r="DH120" s="927"/>
      <c r="DI120" s="927"/>
      <c r="DJ120" s="927"/>
      <c r="DK120" s="927"/>
      <c r="DL120" s="927">
        <v>12541485</v>
      </c>
      <c r="DM120" s="927"/>
      <c r="DN120" s="927"/>
      <c r="DO120" s="927"/>
      <c r="DP120" s="927"/>
      <c r="DQ120" s="927">
        <v>12426862</v>
      </c>
      <c r="DR120" s="927"/>
      <c r="DS120" s="927"/>
      <c r="DT120" s="927"/>
      <c r="DU120" s="927"/>
      <c r="DV120" s="928">
        <v>119.4</v>
      </c>
      <c r="DW120" s="928"/>
      <c r="DX120" s="928"/>
      <c r="DY120" s="928"/>
      <c r="DZ120" s="929"/>
    </row>
    <row r="121" spans="1:130" s="197" customFormat="1" ht="26.25" customHeight="1">
      <c r="A121" s="975"/>
      <c r="B121" s="946"/>
      <c r="C121" s="1010" t="s">
        <v>435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436</v>
      </c>
      <c r="BA121" s="971"/>
      <c r="BB121" s="971"/>
      <c r="BC121" s="971"/>
      <c r="BD121" s="971"/>
      <c r="BE121" s="971"/>
      <c r="BF121" s="971"/>
      <c r="BG121" s="971"/>
      <c r="BH121" s="971"/>
      <c r="BI121" s="971"/>
      <c r="BJ121" s="971"/>
      <c r="BK121" s="971"/>
      <c r="BL121" s="971"/>
      <c r="BM121" s="971"/>
      <c r="BN121" s="971"/>
      <c r="BO121" s="971"/>
      <c r="BP121" s="972"/>
      <c r="BQ121" s="985">
        <v>30238341</v>
      </c>
      <c r="BR121" s="986"/>
      <c r="BS121" s="986"/>
      <c r="BT121" s="986"/>
      <c r="BU121" s="986"/>
      <c r="BV121" s="986">
        <v>30373011</v>
      </c>
      <c r="BW121" s="986"/>
      <c r="BX121" s="986"/>
      <c r="BY121" s="986"/>
      <c r="BZ121" s="986"/>
      <c r="CA121" s="986">
        <v>29127816</v>
      </c>
      <c r="CB121" s="986"/>
      <c r="CC121" s="986"/>
      <c r="CD121" s="986"/>
      <c r="CE121" s="986"/>
      <c r="CF121" s="1024">
        <v>280</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t="s">
        <v>111</v>
      </c>
      <c r="DH121" s="920"/>
      <c r="DI121" s="920"/>
      <c r="DJ121" s="920"/>
      <c r="DK121" s="920"/>
      <c r="DL121" s="920" t="s">
        <v>111</v>
      </c>
      <c r="DM121" s="920"/>
      <c r="DN121" s="920"/>
      <c r="DO121" s="920"/>
      <c r="DP121" s="920"/>
      <c r="DQ121" s="920" t="s">
        <v>111</v>
      </c>
      <c r="DR121" s="920"/>
      <c r="DS121" s="920"/>
      <c r="DT121" s="920"/>
      <c r="DU121" s="920"/>
      <c r="DV121" s="921" t="s">
        <v>111</v>
      </c>
      <c r="DW121" s="921"/>
      <c r="DX121" s="921"/>
      <c r="DY121" s="921"/>
      <c r="DZ121" s="922"/>
    </row>
    <row r="122" spans="1:130" s="197" customFormat="1" ht="26.25" customHeight="1">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437</v>
      </c>
      <c r="BP122" s="994"/>
      <c r="BQ122" s="1034">
        <v>43501662</v>
      </c>
      <c r="BR122" s="1035"/>
      <c r="BS122" s="1035"/>
      <c r="BT122" s="1035"/>
      <c r="BU122" s="1035"/>
      <c r="BV122" s="1035">
        <v>43410028</v>
      </c>
      <c r="BW122" s="1035"/>
      <c r="BX122" s="1035"/>
      <c r="BY122" s="1035"/>
      <c r="BZ122" s="1035"/>
      <c r="CA122" s="1035">
        <v>41550720</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438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119</v>
      </c>
      <c r="BR123" s="1027"/>
      <c r="BS123" s="1027"/>
      <c r="BT123" s="1027"/>
      <c r="BU123" s="1027"/>
      <c r="BV123" s="1027">
        <v>114</v>
      </c>
      <c r="BW123" s="1027"/>
      <c r="BX123" s="1027"/>
      <c r="BY123" s="1027"/>
      <c r="BZ123" s="1027"/>
      <c r="CA123" s="1027">
        <v>121.1</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439</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c r="A125" s="975"/>
      <c r="B125" s="946"/>
      <c r="C125" s="916" t="s">
        <v>429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440</v>
      </c>
      <c r="CL125" s="1014"/>
      <c r="CM125" s="1014"/>
      <c r="CN125" s="1014"/>
      <c r="CO125" s="1015"/>
      <c r="CP125" s="940" t="s">
        <v>441</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432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37548</v>
      </c>
      <c r="AB126" s="959"/>
      <c r="AC126" s="959"/>
      <c r="AD126" s="959"/>
      <c r="AE126" s="960"/>
      <c r="AF126" s="961">
        <v>37168</v>
      </c>
      <c r="AG126" s="959"/>
      <c r="AH126" s="959"/>
      <c r="AI126" s="959"/>
      <c r="AJ126" s="960"/>
      <c r="AK126" s="961">
        <v>33959</v>
      </c>
      <c r="AL126" s="959"/>
      <c r="AM126" s="959"/>
      <c r="AN126" s="959"/>
      <c r="AO126" s="960"/>
      <c r="AP126" s="962">
        <v>0.3</v>
      </c>
      <c r="AQ126" s="963"/>
      <c r="AR126" s="963"/>
      <c r="AS126" s="963"/>
      <c r="AT126" s="964"/>
      <c r="AU126" s="233"/>
      <c r="AV126" s="233"/>
      <c r="AW126" s="233"/>
      <c r="AX126" s="1036" t="s">
        <v>442</v>
      </c>
      <c r="AY126" s="1037"/>
      <c r="AZ126" s="1037"/>
      <c r="BA126" s="1037"/>
      <c r="BB126" s="1037"/>
      <c r="BC126" s="1037"/>
      <c r="BD126" s="1037"/>
      <c r="BE126" s="1038"/>
      <c r="BF126" s="1052" t="s">
        <v>443</v>
      </c>
      <c r="BG126" s="1037"/>
      <c r="BH126" s="1037"/>
      <c r="BI126" s="1037"/>
      <c r="BJ126" s="1037"/>
      <c r="BK126" s="1037"/>
      <c r="BL126" s="1038"/>
      <c r="BM126" s="1052" t="s">
        <v>444</v>
      </c>
      <c r="BN126" s="1037"/>
      <c r="BO126" s="1037"/>
      <c r="BP126" s="1037"/>
      <c r="BQ126" s="1037"/>
      <c r="BR126" s="1037"/>
      <c r="BS126" s="1038"/>
      <c r="BT126" s="1052" t="s">
        <v>445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446</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c r="A127" s="976"/>
      <c r="B127" s="948"/>
      <c r="C127" s="1004" t="s">
        <v>447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491</v>
      </c>
      <c r="AB127" s="959"/>
      <c r="AC127" s="959"/>
      <c r="AD127" s="959"/>
      <c r="AE127" s="960"/>
      <c r="AF127" s="961">
        <v>361</v>
      </c>
      <c r="AG127" s="959"/>
      <c r="AH127" s="959"/>
      <c r="AI127" s="959"/>
      <c r="AJ127" s="960"/>
      <c r="AK127" s="961">
        <v>268</v>
      </c>
      <c r="AL127" s="959"/>
      <c r="AM127" s="959"/>
      <c r="AN127" s="959"/>
      <c r="AO127" s="960"/>
      <c r="AP127" s="962">
        <v>0</v>
      </c>
      <c r="AQ127" s="963"/>
      <c r="AR127" s="963"/>
      <c r="AS127" s="963"/>
      <c r="AT127" s="964"/>
      <c r="AU127" s="233"/>
      <c r="AV127" s="233"/>
      <c r="AW127" s="233"/>
      <c r="AX127" s="886" t="s">
        <v>448</v>
      </c>
      <c r="AY127" s="887"/>
      <c r="AZ127" s="887"/>
      <c r="BA127" s="887"/>
      <c r="BB127" s="887"/>
      <c r="BC127" s="887"/>
      <c r="BD127" s="887"/>
      <c r="BE127" s="888"/>
      <c r="BF127" s="1041" t="s">
        <v>111</v>
      </c>
      <c r="BG127" s="1042"/>
      <c r="BH127" s="1042"/>
      <c r="BI127" s="1042"/>
      <c r="BJ127" s="1042"/>
      <c r="BK127" s="1042"/>
      <c r="BL127" s="1051"/>
      <c r="BM127" s="1041">
        <v>12.9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449</v>
      </c>
      <c r="CQ127" s="1045"/>
      <c r="CR127" s="1045"/>
      <c r="CS127" s="1045"/>
      <c r="CT127" s="1045"/>
      <c r="CU127" s="1045"/>
      <c r="CV127" s="1045"/>
      <c r="CW127" s="1045"/>
      <c r="CX127" s="1045"/>
      <c r="CY127" s="1045"/>
      <c r="CZ127" s="1045"/>
      <c r="DA127" s="1045"/>
      <c r="DB127" s="1045"/>
      <c r="DC127" s="1045"/>
      <c r="DD127" s="1045"/>
      <c r="DE127" s="1045"/>
      <c r="DF127" s="1046"/>
      <c r="DG127" s="1047">
        <v>108631</v>
      </c>
      <c r="DH127" s="1048"/>
      <c r="DI127" s="1048"/>
      <c r="DJ127" s="1048"/>
      <c r="DK127" s="1048"/>
      <c r="DL127" s="1048">
        <v>86421</v>
      </c>
      <c r="DM127" s="1048"/>
      <c r="DN127" s="1048"/>
      <c r="DO127" s="1048"/>
      <c r="DP127" s="1048"/>
      <c r="DQ127" s="1048">
        <v>64453</v>
      </c>
      <c r="DR127" s="1048"/>
      <c r="DS127" s="1048"/>
      <c r="DT127" s="1048"/>
      <c r="DU127" s="1048"/>
      <c r="DV127" s="1049">
        <v>0.6</v>
      </c>
      <c r="DW127" s="1049"/>
      <c r="DX127" s="1049"/>
      <c r="DY127" s="1049"/>
      <c r="DZ127" s="1050"/>
    </row>
    <row r="128" spans="1:130" s="197" customFormat="1" ht="26.25" customHeight="1">
      <c r="A128" s="1071" t="s">
        <v>450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451</v>
      </c>
      <c r="X128" s="1073"/>
      <c r="Y128" s="1073"/>
      <c r="Z128" s="1074"/>
      <c r="AA128" s="1089">
        <v>529259</v>
      </c>
      <c r="AB128" s="1090"/>
      <c r="AC128" s="1090"/>
      <c r="AD128" s="1090"/>
      <c r="AE128" s="1091"/>
      <c r="AF128" s="1092">
        <v>519706</v>
      </c>
      <c r="AG128" s="1090"/>
      <c r="AH128" s="1090"/>
      <c r="AI128" s="1090"/>
      <c r="AJ128" s="1091"/>
      <c r="AK128" s="1092">
        <v>530631</v>
      </c>
      <c r="AL128" s="1090"/>
      <c r="AM128" s="1090"/>
      <c r="AN128" s="1090"/>
      <c r="AO128" s="1091"/>
      <c r="AP128" s="1093"/>
      <c r="AQ128" s="1094"/>
      <c r="AR128" s="1094"/>
      <c r="AS128" s="1094"/>
      <c r="AT128" s="1095"/>
      <c r="AU128" s="235"/>
      <c r="AV128" s="235"/>
      <c r="AW128" s="235"/>
      <c r="AX128" s="1054" t="s">
        <v>452</v>
      </c>
      <c r="AY128" s="950"/>
      <c r="AZ128" s="950"/>
      <c r="BA128" s="950"/>
      <c r="BB128" s="950"/>
      <c r="BC128" s="950"/>
      <c r="BD128" s="950"/>
      <c r="BE128" s="951"/>
      <c r="BF128" s="1066" t="s">
        <v>111</v>
      </c>
      <c r="BG128" s="1067"/>
      <c r="BH128" s="1067"/>
      <c r="BI128" s="1067"/>
      <c r="BJ128" s="1067"/>
      <c r="BK128" s="1067"/>
      <c r="BL128" s="1068"/>
      <c r="BM128" s="1066">
        <v>17.899999999999999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453</v>
      </c>
      <c r="X129" s="1061"/>
      <c r="Y129" s="1061"/>
      <c r="Z129" s="1062"/>
      <c r="AA129" s="958">
        <v>13759835</v>
      </c>
      <c r="AB129" s="959"/>
      <c r="AC129" s="959"/>
      <c r="AD129" s="959"/>
      <c r="AE129" s="960"/>
      <c r="AF129" s="961">
        <v>13624561</v>
      </c>
      <c r="AG129" s="959"/>
      <c r="AH129" s="959"/>
      <c r="AI129" s="959"/>
      <c r="AJ129" s="960"/>
      <c r="AK129" s="961">
        <v>13519966</v>
      </c>
      <c r="AL129" s="959"/>
      <c r="AM129" s="959"/>
      <c r="AN129" s="959"/>
      <c r="AO129" s="960"/>
      <c r="AP129" s="1063"/>
      <c r="AQ129" s="1064"/>
      <c r="AR129" s="1064"/>
      <c r="AS129" s="1064"/>
      <c r="AT129" s="1065"/>
      <c r="AU129" s="235"/>
      <c r="AV129" s="235"/>
      <c r="AW129" s="235"/>
      <c r="AX129" s="1054" t="s">
        <v>454</v>
      </c>
      <c r="AY129" s="950"/>
      <c r="AZ129" s="950"/>
      <c r="BA129" s="950"/>
      <c r="BB129" s="950"/>
      <c r="BC129" s="950"/>
      <c r="BD129" s="950"/>
      <c r="BE129" s="951"/>
      <c r="BF129" s="1055">
        <v>12.6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456</v>
      </c>
      <c r="X130" s="1061"/>
      <c r="Y130" s="1061"/>
      <c r="Z130" s="1062"/>
      <c r="AA130" s="958">
        <v>3048202</v>
      </c>
      <c r="AB130" s="959"/>
      <c r="AC130" s="959"/>
      <c r="AD130" s="959"/>
      <c r="AE130" s="960"/>
      <c r="AF130" s="961">
        <v>3015551</v>
      </c>
      <c r="AG130" s="959"/>
      <c r="AH130" s="959"/>
      <c r="AI130" s="959"/>
      <c r="AJ130" s="960"/>
      <c r="AK130" s="961">
        <v>3115389</v>
      </c>
      <c r="AL130" s="959"/>
      <c r="AM130" s="959"/>
      <c r="AN130" s="959"/>
      <c r="AO130" s="960"/>
      <c r="AP130" s="1063"/>
      <c r="AQ130" s="1064"/>
      <c r="AR130" s="1064"/>
      <c r="AS130" s="1064"/>
      <c r="AT130" s="1065"/>
      <c r="AU130" s="235"/>
      <c r="AV130" s="235"/>
      <c r="AW130" s="235"/>
      <c r="AX130" s="1113" t="s">
        <v>457</v>
      </c>
      <c r="AY130" s="1045"/>
      <c r="AZ130" s="1045"/>
      <c r="BA130" s="1045"/>
      <c r="BB130" s="1045"/>
      <c r="BC130" s="1045"/>
      <c r="BD130" s="1045"/>
      <c r="BE130" s="1046"/>
      <c r="BF130" s="1075">
        <v>121.1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458</v>
      </c>
      <c r="X131" s="1084"/>
      <c r="Y131" s="1084"/>
      <c r="Z131" s="1085"/>
      <c r="AA131" s="997">
        <v>10711633</v>
      </c>
      <c r="AB131" s="998"/>
      <c r="AC131" s="998"/>
      <c r="AD131" s="998"/>
      <c r="AE131" s="999"/>
      <c r="AF131" s="1000">
        <v>10609010</v>
      </c>
      <c r="AG131" s="998"/>
      <c r="AH131" s="998"/>
      <c r="AI131" s="998"/>
      <c r="AJ131" s="999"/>
      <c r="AK131" s="1000">
        <v>10404577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459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460</v>
      </c>
      <c r="W132" s="1101"/>
      <c r="X132" s="1101"/>
      <c r="Y132" s="1101"/>
      <c r="Z132" s="1102"/>
      <c r="AA132" s="1103">
        <v>12.06889743</v>
      </c>
      <c r="AB132" s="1104"/>
      <c r="AC132" s="1104"/>
      <c r="AD132" s="1104"/>
      <c r="AE132" s="1105"/>
      <c r="AF132" s="1106">
        <v>12.889657</v>
      </c>
      <c r="AG132" s="1104"/>
      <c r="AH132" s="1104"/>
      <c r="AI132" s="1104"/>
      <c r="AJ132" s="1105"/>
      <c r="AK132" s="1106">
        <v>12.861378220000001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461</v>
      </c>
      <c r="W133" s="1108"/>
      <c r="X133" s="1108"/>
      <c r="Y133" s="1108"/>
      <c r="Z133" s="1109"/>
      <c r="AA133" s="1110">
        <v>13.9</v>
      </c>
      <c r="AB133" s="1111"/>
      <c r="AC133" s="1111"/>
      <c r="AD133" s="1111"/>
      <c r="AE133" s="1112"/>
      <c r="AF133" s="1110">
        <v>13.3</v>
      </c>
      <c r="AG133" s="1111"/>
      <c r="AH133" s="1111"/>
      <c r="AI133" s="1111"/>
      <c r="AJ133" s="1112"/>
      <c r="AK133" s="1110">
        <v>12.6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58" zoomScale="75" zoomScaleNormal="85" zoomScaleSheetLayoutView="7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7"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7" t="s">
        <v>464</v>
      </c>
      <c r="L7" s="254"/>
      <c r="M7" s="255" t="s">
        <v>465</v>
      </c>
      <c r="N7" s="256"/>
    </row>
    <row r="8" spans="1:16">
      <c r="A8" s="248"/>
      <c r="B8" s="244"/>
      <c r="C8" s="244"/>
      <c r="D8" s="244"/>
      <c r="E8" s="244"/>
      <c r="F8" s="244"/>
      <c r="G8" s="257"/>
      <c r="H8" s="258"/>
      <c r="I8" s="258"/>
      <c r="J8" s="259"/>
      <c r="K8" s="1118"/>
      <c r="L8" s="260" t="s">
        <v>466</v>
      </c>
      <c r="M8" s="261" t="s">
        <v>467</v>
      </c>
      <c r="N8" s="262" t="s">
        <v>468</v>
      </c>
    </row>
    <row r="9" spans="1:16">
      <c r="A9" s="248"/>
      <c r="B9" s="244"/>
      <c r="C9" s="244"/>
      <c r="D9" s="244"/>
      <c r="E9" s="244"/>
      <c r="F9" s="244"/>
      <c r="G9" s="1119" t="s">
        <v>469</v>
      </c>
      <c r="H9" s="1120"/>
      <c r="I9" s="1120"/>
      <c r="J9" s="1121"/>
      <c r="K9" s="263">
        <v>3902613</v>
      </c>
      <c r="L9" s="264">
        <v>83884</v>
      </c>
      <c r="M9" s="265">
        <v>84248</v>
      </c>
      <c r="N9" s="266">
        <v>-0.4</v>
      </c>
    </row>
    <row r="10" spans="1:16">
      <c r="A10" s="248"/>
      <c r="B10" s="244"/>
      <c r="C10" s="244"/>
      <c r="D10" s="244"/>
      <c r="E10" s="244"/>
      <c r="F10" s="244"/>
      <c r="G10" s="1119" t="s">
        <v>470</v>
      </c>
      <c r="H10" s="1120"/>
      <c r="I10" s="1120"/>
      <c r="J10" s="1121"/>
      <c r="K10" s="267">
        <v>138169</v>
      </c>
      <c r="L10" s="268">
        <v>2970</v>
      </c>
      <c r="M10" s="269">
        <v>7169</v>
      </c>
      <c r="N10" s="270">
        <v>-58.6</v>
      </c>
    </row>
    <row r="11" spans="1:16" ht="13.5" customHeight="1">
      <c r="A11" s="248"/>
      <c r="B11" s="244"/>
      <c r="C11" s="244"/>
      <c r="D11" s="244"/>
      <c r="E11" s="244"/>
      <c r="F11" s="244"/>
      <c r="G11" s="1119" t="s">
        <v>471</v>
      </c>
      <c r="H11" s="1120"/>
      <c r="I11" s="1120"/>
      <c r="J11" s="1121"/>
      <c r="K11" s="267">
        <v>505974</v>
      </c>
      <c r="L11" s="268">
        <v>10876</v>
      </c>
      <c r="M11" s="269">
        <v>9152</v>
      </c>
      <c r="N11" s="270">
        <v>18.8</v>
      </c>
    </row>
    <row r="12" spans="1:16" ht="13.5" customHeight="1">
      <c r="A12" s="248"/>
      <c r="B12" s="244"/>
      <c r="C12" s="244"/>
      <c r="D12" s="244"/>
      <c r="E12" s="244"/>
      <c r="F12" s="244"/>
      <c r="G12" s="1119" t="s">
        <v>472</v>
      </c>
      <c r="H12" s="1120"/>
      <c r="I12" s="1120"/>
      <c r="J12" s="1121"/>
      <c r="K12" s="267" t="s">
        <v>473</v>
      </c>
      <c r="L12" s="268" t="s">
        <v>473</v>
      </c>
      <c r="M12" s="269">
        <v>893</v>
      </c>
      <c r="N12" s="270" t="s">
        <v>473</v>
      </c>
    </row>
    <row r="13" spans="1:16" ht="13.5" customHeight="1">
      <c r="A13" s="248"/>
      <c r="B13" s="244"/>
      <c r="C13" s="244"/>
      <c r="D13" s="244"/>
      <c r="E13" s="244"/>
      <c r="F13" s="244"/>
      <c r="G13" s="1119" t="s">
        <v>474</v>
      </c>
      <c r="H13" s="1120"/>
      <c r="I13" s="1120"/>
      <c r="J13" s="1121"/>
      <c r="K13" s="267" t="s">
        <v>473</v>
      </c>
      <c r="L13" s="268" t="s">
        <v>473</v>
      </c>
      <c r="M13" s="269">
        <v>3</v>
      </c>
      <c r="N13" s="270" t="s">
        <v>473</v>
      </c>
    </row>
    <row r="14" spans="1:16" ht="13.5" customHeight="1">
      <c r="A14" s="248"/>
      <c r="B14" s="244"/>
      <c r="C14" s="244"/>
      <c r="D14" s="244"/>
      <c r="E14" s="244"/>
      <c r="F14" s="244"/>
      <c r="G14" s="1119" t="s">
        <v>475</v>
      </c>
      <c r="H14" s="1120"/>
      <c r="I14" s="1120"/>
      <c r="J14" s="1121"/>
      <c r="K14" s="267">
        <v>323129</v>
      </c>
      <c r="L14" s="268">
        <v>6945</v>
      </c>
      <c r="M14" s="269">
        <v>3652</v>
      </c>
      <c r="N14" s="270">
        <v>90.2</v>
      </c>
    </row>
    <row r="15" spans="1:16" ht="13.5" customHeight="1">
      <c r="A15" s="248"/>
      <c r="B15" s="244"/>
      <c r="C15" s="244"/>
      <c r="D15" s="244"/>
      <c r="E15" s="244"/>
      <c r="F15" s="244"/>
      <c r="G15" s="1119" t="s">
        <v>476</v>
      </c>
      <c r="H15" s="1120"/>
      <c r="I15" s="1120"/>
      <c r="J15" s="1121"/>
      <c r="K15" s="267">
        <v>55582</v>
      </c>
      <c r="L15" s="268">
        <v>1195</v>
      </c>
      <c r="M15" s="269">
        <v>2134</v>
      </c>
      <c r="N15" s="270">
        <v>-44</v>
      </c>
    </row>
    <row r="16" spans="1:16">
      <c r="A16" s="248"/>
      <c r="B16" s="244"/>
      <c r="C16" s="244"/>
      <c r="D16" s="244"/>
      <c r="E16" s="244"/>
      <c r="F16" s="244"/>
      <c r="G16" s="1122" t="s">
        <v>477</v>
      </c>
      <c r="H16" s="1123"/>
      <c r="I16" s="1123"/>
      <c r="J16" s="1124"/>
      <c r="K16" s="268">
        <v>-399833</v>
      </c>
      <c r="L16" s="268">
        <v>-8594</v>
      </c>
      <c r="M16" s="269">
        <v>-9248</v>
      </c>
      <c r="N16" s="270">
        <v>-7.1</v>
      </c>
    </row>
    <row r="17" spans="1:16">
      <c r="A17" s="248"/>
      <c r="B17" s="244"/>
      <c r="C17" s="244"/>
      <c r="D17" s="244"/>
      <c r="E17" s="244"/>
      <c r="F17" s="244"/>
      <c r="G17" s="1122" t="s">
        <v>169</v>
      </c>
      <c r="H17" s="1123"/>
      <c r="I17" s="1123"/>
      <c r="J17" s="1124"/>
      <c r="K17" s="268">
        <v>4525634</v>
      </c>
      <c r="L17" s="268">
        <v>97275</v>
      </c>
      <c r="M17" s="269">
        <v>98003</v>
      </c>
      <c r="N17" s="270">
        <v>-0.7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4" t="s">
        <v>482</v>
      </c>
      <c r="H21" s="1115"/>
      <c r="I21" s="1115"/>
      <c r="J21" s="1116"/>
      <c r="K21" s="280">
        <v>8.1199999999999992</v>
      </c>
      <c r="L21" s="281">
        <v>9.39</v>
      </c>
      <c r="M21" s="282">
        <v>-1.27</v>
      </c>
      <c r="N21" s="249"/>
      <c r="O21" s="283"/>
      <c r="P21" s="279"/>
    </row>
    <row r="22" spans="1:16" s="284" customFormat="1">
      <c r="A22" s="279"/>
      <c r="B22" s="249"/>
      <c r="C22" s="249"/>
      <c r="D22" s="249"/>
      <c r="E22" s="249"/>
      <c r="F22" s="249"/>
      <c r="G22" s="1114" t="s">
        <v>483</v>
      </c>
      <c r="H22" s="1115"/>
      <c r="I22" s="1115"/>
      <c r="J22" s="1116"/>
      <c r="K22" s="285">
        <v>100.5</v>
      </c>
      <c r="L22" s="286">
        <v>97</v>
      </c>
      <c r="M22" s="287">
        <v>3.5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17" t="s">
        <v>464</v>
      </c>
      <c r="L30" s="254"/>
      <c r="M30" s="255" t="s">
        <v>465</v>
      </c>
      <c r="N30" s="256"/>
    </row>
    <row r="31" spans="1:16">
      <c r="A31" s="248"/>
      <c r="B31" s="244"/>
      <c r="C31" s="244"/>
      <c r="D31" s="244"/>
      <c r="E31" s="244"/>
      <c r="F31" s="244"/>
      <c r="G31" s="257"/>
      <c r="H31" s="258"/>
      <c r="I31" s="258"/>
      <c r="J31" s="259"/>
      <c r="K31" s="1118"/>
      <c r="L31" s="260" t="s">
        <v>466</v>
      </c>
      <c r="M31" s="261" t="s">
        <v>467</v>
      </c>
      <c r="N31" s="262" t="s">
        <v>468</v>
      </c>
    </row>
    <row r="32" spans="1:16" ht="27" customHeight="1">
      <c r="A32" s="248"/>
      <c r="B32" s="244"/>
      <c r="C32" s="244"/>
      <c r="D32" s="244"/>
      <c r="E32" s="244"/>
      <c r="F32" s="244"/>
      <c r="G32" s="1130" t="s">
        <v>486</v>
      </c>
      <c r="H32" s="1131"/>
      <c r="I32" s="1131"/>
      <c r="J32" s="1132"/>
      <c r="K32" s="294">
        <v>4205192</v>
      </c>
      <c r="L32" s="294">
        <v>90388</v>
      </c>
      <c r="M32" s="295">
        <v>64926</v>
      </c>
      <c r="N32" s="296">
        <v>39.200000000000003</v>
      </c>
    </row>
    <row r="33" spans="1:16" ht="13.5" customHeight="1">
      <c r="A33" s="248"/>
      <c r="B33" s="244"/>
      <c r="C33" s="244"/>
      <c r="D33" s="244"/>
      <c r="E33" s="244"/>
      <c r="F33" s="244"/>
      <c r="G33" s="1130" t="s">
        <v>487</v>
      </c>
      <c r="H33" s="1131"/>
      <c r="I33" s="1131"/>
      <c r="J33" s="1132"/>
      <c r="K33" s="294" t="s">
        <v>473</v>
      </c>
      <c r="L33" s="294" t="s">
        <v>473</v>
      </c>
      <c r="M33" s="295" t="s">
        <v>473</v>
      </c>
      <c r="N33" s="296" t="s">
        <v>473</v>
      </c>
    </row>
    <row r="34" spans="1:16" ht="27" customHeight="1">
      <c r="A34" s="248"/>
      <c r="B34" s="244"/>
      <c r="C34" s="244"/>
      <c r="D34" s="244"/>
      <c r="E34" s="244"/>
      <c r="F34" s="244"/>
      <c r="G34" s="1130" t="s">
        <v>488</v>
      </c>
      <c r="H34" s="1131"/>
      <c r="I34" s="1131"/>
      <c r="J34" s="1132"/>
      <c r="K34" s="294" t="s">
        <v>473</v>
      </c>
      <c r="L34" s="294" t="s">
        <v>473</v>
      </c>
      <c r="M34" s="295">
        <v>24</v>
      </c>
      <c r="N34" s="296" t="s">
        <v>473</v>
      </c>
    </row>
    <row r="35" spans="1:16" ht="27" customHeight="1">
      <c r="A35" s="248"/>
      <c r="B35" s="244"/>
      <c r="C35" s="244"/>
      <c r="D35" s="244"/>
      <c r="E35" s="244"/>
      <c r="F35" s="244"/>
      <c r="G35" s="1130" t="s">
        <v>489</v>
      </c>
      <c r="H35" s="1131"/>
      <c r="I35" s="1131"/>
      <c r="J35" s="1132"/>
      <c r="K35" s="294">
        <v>624079</v>
      </c>
      <c r="L35" s="294">
        <v>13414</v>
      </c>
      <c r="M35" s="295">
        <v>18007</v>
      </c>
      <c r="N35" s="296">
        <v>-25.5</v>
      </c>
    </row>
    <row r="36" spans="1:16" ht="27" customHeight="1">
      <c r="A36" s="248"/>
      <c r="B36" s="244"/>
      <c r="C36" s="244"/>
      <c r="D36" s="244"/>
      <c r="E36" s="244"/>
      <c r="F36" s="244"/>
      <c r="G36" s="1130" t="s">
        <v>490</v>
      </c>
      <c r="H36" s="1131"/>
      <c r="I36" s="1131"/>
      <c r="J36" s="1132"/>
      <c r="K36" s="294">
        <v>120142</v>
      </c>
      <c r="L36" s="294">
        <v>2582</v>
      </c>
      <c r="M36" s="295">
        <v>3275</v>
      </c>
      <c r="N36" s="296">
        <v>-21.2</v>
      </c>
    </row>
    <row r="37" spans="1:16" ht="13.5" customHeight="1">
      <c r="A37" s="248"/>
      <c r="B37" s="244"/>
      <c r="C37" s="244"/>
      <c r="D37" s="244"/>
      <c r="E37" s="244"/>
      <c r="F37" s="244"/>
      <c r="G37" s="1130" t="s">
        <v>491</v>
      </c>
      <c r="H37" s="1131"/>
      <c r="I37" s="1131"/>
      <c r="J37" s="1132"/>
      <c r="K37" s="294">
        <v>34227</v>
      </c>
      <c r="L37" s="294">
        <v>736</v>
      </c>
      <c r="M37" s="295">
        <v>1233</v>
      </c>
      <c r="N37" s="296">
        <v>-40.299999999999997</v>
      </c>
    </row>
    <row r="38" spans="1:16" ht="27" customHeight="1">
      <c r="A38" s="248"/>
      <c r="B38" s="244"/>
      <c r="C38" s="244"/>
      <c r="D38" s="244"/>
      <c r="E38" s="244"/>
      <c r="F38" s="244"/>
      <c r="G38" s="1133" t="s">
        <v>492</v>
      </c>
      <c r="H38" s="1134"/>
      <c r="I38" s="1134"/>
      <c r="J38" s="1135"/>
      <c r="K38" s="297">
        <v>552</v>
      </c>
      <c r="L38" s="297">
        <v>12</v>
      </c>
      <c r="M38" s="298">
        <v>9</v>
      </c>
      <c r="N38" s="299">
        <v>33.299999999999997</v>
      </c>
      <c r="O38" s="293"/>
    </row>
    <row r="39" spans="1:16">
      <c r="A39" s="248"/>
      <c r="B39" s="244"/>
      <c r="C39" s="244"/>
      <c r="D39" s="244"/>
      <c r="E39" s="244"/>
      <c r="F39" s="244"/>
      <c r="G39" s="1133" t="s">
        <v>493</v>
      </c>
      <c r="H39" s="1134"/>
      <c r="I39" s="1134"/>
      <c r="J39" s="1135"/>
      <c r="K39" s="300">
        <v>-530631</v>
      </c>
      <c r="L39" s="300">
        <v>-11406</v>
      </c>
      <c r="M39" s="301">
        <v>-4280</v>
      </c>
      <c r="N39" s="302">
        <v>166.5</v>
      </c>
      <c r="O39" s="293"/>
    </row>
    <row r="40" spans="1:16" ht="27" customHeight="1">
      <c r="A40" s="248"/>
      <c r="B40" s="244"/>
      <c r="C40" s="244"/>
      <c r="D40" s="244"/>
      <c r="E40" s="244"/>
      <c r="F40" s="244"/>
      <c r="G40" s="1130" t="s">
        <v>494</v>
      </c>
      <c r="H40" s="1131"/>
      <c r="I40" s="1131"/>
      <c r="J40" s="1132"/>
      <c r="K40" s="300">
        <v>-3115389</v>
      </c>
      <c r="L40" s="300">
        <v>-66963</v>
      </c>
      <c r="M40" s="301">
        <v>-56807</v>
      </c>
      <c r="N40" s="302">
        <v>17.899999999999999</v>
      </c>
      <c r="O40" s="293"/>
    </row>
    <row r="41" spans="1:16">
      <c r="A41" s="248"/>
      <c r="B41" s="244"/>
      <c r="C41" s="244"/>
      <c r="D41" s="244"/>
      <c r="E41" s="244"/>
      <c r="F41" s="244"/>
      <c r="G41" s="1136" t="s">
        <v>280</v>
      </c>
      <c r="H41" s="1137"/>
      <c r="I41" s="1137"/>
      <c r="J41" s="1138"/>
      <c r="K41" s="294">
        <v>1338172</v>
      </c>
      <c r="L41" s="300">
        <v>28763</v>
      </c>
      <c r="M41" s="301">
        <v>26387</v>
      </c>
      <c r="N41" s="302">
        <v>9</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25" t="s">
        <v>464</v>
      </c>
      <c r="J49" s="1127" t="s">
        <v>498</v>
      </c>
      <c r="K49" s="1128"/>
      <c r="L49" s="1128"/>
      <c r="M49" s="1128"/>
      <c r="N49" s="1129"/>
    </row>
    <row r="50" spans="1:14">
      <c r="A50" s="248"/>
      <c r="B50" s="244"/>
      <c r="C50" s="244"/>
      <c r="D50" s="244"/>
      <c r="E50" s="244"/>
      <c r="F50" s="244"/>
      <c r="G50" s="312"/>
      <c r="H50" s="313"/>
      <c r="I50" s="1126"/>
      <c r="J50" s="314" t="s">
        <v>499</v>
      </c>
      <c r="K50" s="315" t="s">
        <v>500</v>
      </c>
      <c r="L50" s="316" t="s">
        <v>501</v>
      </c>
      <c r="M50" s="317" t="s">
        <v>502</v>
      </c>
      <c r="N50" s="318" t="s">
        <v>503</v>
      </c>
    </row>
    <row r="51" spans="1:14">
      <c r="A51" s="248"/>
      <c r="B51" s="244"/>
      <c r="C51" s="244"/>
      <c r="D51" s="244"/>
      <c r="E51" s="244"/>
      <c r="F51" s="244"/>
      <c r="G51" s="310" t="s">
        <v>504</v>
      </c>
      <c r="H51" s="311"/>
      <c r="I51" s="319">
        <v>6152447</v>
      </c>
      <c r="J51" s="320">
        <v>127051</v>
      </c>
      <c r="K51" s="321">
        <v>113</v>
      </c>
      <c r="L51" s="322">
        <v>61882</v>
      </c>
      <c r="M51" s="323">
        <v>6.7</v>
      </c>
      <c r="N51" s="324">
        <v>106.3</v>
      </c>
    </row>
    <row r="52" spans="1:14">
      <c r="A52" s="248"/>
      <c r="B52" s="244"/>
      <c r="C52" s="244"/>
      <c r="D52" s="244"/>
      <c r="E52" s="244"/>
      <c r="F52" s="244"/>
      <c r="G52" s="325"/>
      <c r="H52" s="326" t="s">
        <v>505</v>
      </c>
      <c r="I52" s="327">
        <v>4028790</v>
      </c>
      <c r="J52" s="328">
        <v>83196</v>
      </c>
      <c r="K52" s="329">
        <v>103.5</v>
      </c>
      <c r="L52" s="330">
        <v>32175</v>
      </c>
      <c r="M52" s="331">
        <v>0</v>
      </c>
      <c r="N52" s="332">
        <v>103.5</v>
      </c>
    </row>
    <row r="53" spans="1:14">
      <c r="A53" s="248"/>
      <c r="B53" s="244"/>
      <c r="C53" s="244"/>
      <c r="D53" s="244"/>
      <c r="E53" s="244"/>
      <c r="F53" s="244"/>
      <c r="G53" s="310" t="s">
        <v>506</v>
      </c>
      <c r="H53" s="311"/>
      <c r="I53" s="319">
        <v>2334080</v>
      </c>
      <c r="J53" s="320">
        <v>48796</v>
      </c>
      <c r="K53" s="321">
        <v>-61.6</v>
      </c>
      <c r="L53" s="322">
        <v>67201</v>
      </c>
      <c r="M53" s="323">
        <v>8.6</v>
      </c>
      <c r="N53" s="324">
        <v>-70.2</v>
      </c>
    </row>
    <row r="54" spans="1:14">
      <c r="A54" s="248"/>
      <c r="B54" s="244"/>
      <c r="C54" s="244"/>
      <c r="D54" s="244"/>
      <c r="E54" s="244"/>
      <c r="F54" s="244"/>
      <c r="G54" s="325"/>
      <c r="H54" s="326" t="s">
        <v>505</v>
      </c>
      <c r="I54" s="327">
        <v>1672904</v>
      </c>
      <c r="J54" s="328">
        <v>34974</v>
      </c>
      <c r="K54" s="329">
        <v>-58</v>
      </c>
      <c r="L54" s="330">
        <v>35210</v>
      </c>
      <c r="M54" s="331">
        <v>9.4</v>
      </c>
      <c r="N54" s="332">
        <v>-67.400000000000006</v>
      </c>
    </row>
    <row r="55" spans="1:14">
      <c r="A55" s="248"/>
      <c r="B55" s="244"/>
      <c r="C55" s="244"/>
      <c r="D55" s="244"/>
      <c r="E55" s="244"/>
      <c r="F55" s="244"/>
      <c r="G55" s="310" t="s">
        <v>507</v>
      </c>
      <c r="H55" s="311"/>
      <c r="I55" s="319">
        <v>1957376</v>
      </c>
      <c r="J55" s="320">
        <v>41219</v>
      </c>
      <c r="K55" s="321">
        <v>-15.5</v>
      </c>
      <c r="L55" s="322">
        <v>75709</v>
      </c>
      <c r="M55" s="323">
        <v>12.7</v>
      </c>
      <c r="N55" s="324">
        <v>-28.2</v>
      </c>
    </row>
    <row r="56" spans="1:14">
      <c r="A56" s="248"/>
      <c r="B56" s="244"/>
      <c r="C56" s="244"/>
      <c r="D56" s="244"/>
      <c r="E56" s="244"/>
      <c r="F56" s="244"/>
      <c r="G56" s="325"/>
      <c r="H56" s="326" t="s">
        <v>505</v>
      </c>
      <c r="I56" s="327">
        <v>1386840</v>
      </c>
      <c r="J56" s="328">
        <v>29205</v>
      </c>
      <c r="K56" s="329">
        <v>-16.5</v>
      </c>
      <c r="L56" s="330">
        <v>35212</v>
      </c>
      <c r="M56" s="331">
        <v>0</v>
      </c>
      <c r="N56" s="332">
        <v>-16.5</v>
      </c>
    </row>
    <row r="57" spans="1:14">
      <c r="A57" s="248"/>
      <c r="B57" s="244"/>
      <c r="C57" s="244"/>
      <c r="D57" s="244"/>
      <c r="E57" s="244"/>
      <c r="F57" s="244"/>
      <c r="G57" s="310" t="s">
        <v>508</v>
      </c>
      <c r="H57" s="311"/>
      <c r="I57" s="319">
        <v>3693718</v>
      </c>
      <c r="J57" s="320">
        <v>78525</v>
      </c>
      <c r="K57" s="321">
        <v>90.5</v>
      </c>
      <c r="L57" s="322">
        <v>90961</v>
      </c>
      <c r="M57" s="323">
        <v>20.100000000000001</v>
      </c>
      <c r="N57" s="324">
        <v>70.400000000000006</v>
      </c>
    </row>
    <row r="58" spans="1:14">
      <c r="A58" s="248"/>
      <c r="B58" s="244"/>
      <c r="C58" s="244"/>
      <c r="D58" s="244"/>
      <c r="E58" s="244"/>
      <c r="F58" s="244"/>
      <c r="G58" s="325"/>
      <c r="H58" s="326" t="s">
        <v>505</v>
      </c>
      <c r="I58" s="327">
        <v>1871281</v>
      </c>
      <c r="J58" s="328">
        <v>39781</v>
      </c>
      <c r="K58" s="329">
        <v>36.200000000000003</v>
      </c>
      <c r="L58" s="330">
        <v>37720</v>
      </c>
      <c r="M58" s="331">
        <v>7.1</v>
      </c>
      <c r="N58" s="332">
        <v>29.1</v>
      </c>
    </row>
    <row r="59" spans="1:14">
      <c r="A59" s="248"/>
      <c r="B59" s="244"/>
      <c r="C59" s="244"/>
      <c r="D59" s="244"/>
      <c r="E59" s="244"/>
      <c r="F59" s="244"/>
      <c r="G59" s="310" t="s">
        <v>509</v>
      </c>
      <c r="H59" s="311"/>
      <c r="I59" s="319">
        <v>2694101</v>
      </c>
      <c r="J59" s="320">
        <v>57908</v>
      </c>
      <c r="K59" s="321">
        <v>-26.3</v>
      </c>
      <c r="L59" s="322">
        <v>106614</v>
      </c>
      <c r="M59" s="323">
        <v>17.2</v>
      </c>
      <c r="N59" s="324">
        <v>-43.5</v>
      </c>
    </row>
    <row r="60" spans="1:14">
      <c r="A60" s="248"/>
      <c r="B60" s="244"/>
      <c r="C60" s="244"/>
      <c r="D60" s="244"/>
      <c r="E60" s="244"/>
      <c r="F60" s="244"/>
      <c r="G60" s="325"/>
      <c r="H60" s="326" t="s">
        <v>505</v>
      </c>
      <c r="I60" s="333">
        <v>1334922</v>
      </c>
      <c r="J60" s="328">
        <v>28693</v>
      </c>
      <c r="K60" s="329">
        <v>-27.9</v>
      </c>
      <c r="L60" s="330">
        <v>45545</v>
      </c>
      <c r="M60" s="331">
        <v>20.7</v>
      </c>
      <c r="N60" s="332">
        <v>-48.6</v>
      </c>
    </row>
    <row r="61" spans="1:14">
      <c r="A61" s="248"/>
      <c r="B61" s="244"/>
      <c r="C61" s="244"/>
      <c r="D61" s="244"/>
      <c r="E61" s="244"/>
      <c r="F61" s="244"/>
      <c r="G61" s="310" t="s">
        <v>510</v>
      </c>
      <c r="H61" s="334"/>
      <c r="I61" s="335">
        <v>3366344</v>
      </c>
      <c r="J61" s="336">
        <v>70700</v>
      </c>
      <c r="K61" s="337">
        <v>20</v>
      </c>
      <c r="L61" s="338">
        <v>80473</v>
      </c>
      <c r="M61" s="339">
        <v>13.1</v>
      </c>
      <c r="N61" s="324">
        <v>6.9</v>
      </c>
    </row>
    <row r="62" spans="1:14">
      <c r="A62" s="248"/>
      <c r="B62" s="244"/>
      <c r="C62" s="244"/>
      <c r="D62" s="244"/>
      <c r="E62" s="244"/>
      <c r="F62" s="244"/>
      <c r="G62" s="325"/>
      <c r="H62" s="326" t="s">
        <v>505</v>
      </c>
      <c r="I62" s="327">
        <v>2058947</v>
      </c>
      <c r="J62" s="328">
        <v>43170</v>
      </c>
      <c r="K62" s="329">
        <v>7.5</v>
      </c>
      <c r="L62" s="330">
        <v>37172</v>
      </c>
      <c r="M62" s="331">
        <v>7.4</v>
      </c>
      <c r="N62" s="332">
        <v>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4"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39" t="s">
        <v>3</v>
      </c>
      <c r="D47" s="1139"/>
      <c r="E47" s="1140"/>
      <c r="F47" s="11">
        <v>13.11</v>
      </c>
      <c r="G47" s="12">
        <v>17.489999999999998</v>
      </c>
      <c r="H47" s="12">
        <v>20.89</v>
      </c>
      <c r="I47" s="12">
        <v>24.1</v>
      </c>
      <c r="J47" s="13">
        <v>27.64</v>
      </c>
    </row>
    <row r="48" spans="2:10" ht="57.75" customHeight="1">
      <c r="B48" s="14"/>
      <c r="C48" s="1141" t="s">
        <v>4</v>
      </c>
      <c r="D48" s="1141"/>
      <c r="E48" s="1142"/>
      <c r="F48" s="15">
        <v>8.09</v>
      </c>
      <c r="G48" s="16">
        <v>6.74</v>
      </c>
      <c r="H48" s="16">
        <v>5.86</v>
      </c>
      <c r="I48" s="16">
        <v>6.16</v>
      </c>
      <c r="J48" s="17">
        <v>4.55</v>
      </c>
    </row>
    <row r="49" spans="2:10" ht="57.75" customHeight="1" thickBot="1">
      <c r="B49" s="18"/>
      <c r="C49" s="1143" t="s">
        <v>5</v>
      </c>
      <c r="D49" s="1143"/>
      <c r="E49" s="1144"/>
      <c r="F49" s="19">
        <v>6.95</v>
      </c>
      <c r="G49" s="20">
        <v>6.15</v>
      </c>
      <c r="H49" s="20">
        <v>2.58</v>
      </c>
      <c r="I49" s="20">
        <v>3.28</v>
      </c>
      <c r="J49" s="21">
        <v>1.87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31"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51" t="s">
        <v>517</v>
      </c>
      <c r="D34" s="1151"/>
      <c r="E34" s="1152"/>
      <c r="F34" s="32" t="s">
        <v>518</v>
      </c>
      <c r="G34" s="33" t="s">
        <v>519</v>
      </c>
      <c r="H34" s="33" t="s">
        <v>520</v>
      </c>
      <c r="I34" s="33" t="s">
        <v>521</v>
      </c>
      <c r="J34" s="34" t="s">
        <v>522</v>
      </c>
      <c r="K34" s="22"/>
      <c r="L34" s="22"/>
      <c r="M34" s="22"/>
      <c r="N34" s="22"/>
      <c r="O34" s="22"/>
      <c r="P34" s="22"/>
    </row>
    <row r="35" spans="1:16" ht="39" customHeight="1">
      <c r="A35" s="22"/>
      <c r="B35" s="35"/>
      <c r="C35" s="1145" t="s">
        <v>523</v>
      </c>
      <c r="D35" s="1146"/>
      <c r="E35" s="1147"/>
      <c r="F35" s="36" t="s">
        <v>524</v>
      </c>
      <c r="G35" s="37" t="s">
        <v>525</v>
      </c>
      <c r="H35" s="37" t="s">
        <v>525</v>
      </c>
      <c r="I35" s="37" t="s">
        <v>524</v>
      </c>
      <c r="J35" s="38" t="s">
        <v>526</v>
      </c>
      <c r="K35" s="22"/>
      <c r="L35" s="22"/>
      <c r="M35" s="22"/>
      <c r="N35" s="22"/>
      <c r="O35" s="22"/>
      <c r="P35" s="22"/>
    </row>
    <row r="36" spans="1:16" ht="39" customHeight="1">
      <c r="A36" s="22"/>
      <c r="B36" s="35"/>
      <c r="C36" s="1145" t="s">
        <v>527</v>
      </c>
      <c r="D36" s="1146"/>
      <c r="E36" s="1147"/>
      <c r="F36" s="36">
        <v>8.09</v>
      </c>
      <c r="G36" s="37">
        <v>6.74</v>
      </c>
      <c r="H36" s="37">
        <v>5.85</v>
      </c>
      <c r="I36" s="37">
        <v>6.16</v>
      </c>
      <c r="J36" s="38">
        <v>4.55</v>
      </c>
      <c r="K36" s="22"/>
      <c r="L36" s="22"/>
      <c r="M36" s="22"/>
      <c r="N36" s="22"/>
      <c r="O36" s="22"/>
      <c r="P36" s="22"/>
    </row>
    <row r="37" spans="1:16" ht="39" customHeight="1">
      <c r="A37" s="22"/>
      <c r="B37" s="35"/>
      <c r="C37" s="1145" t="s">
        <v>528</v>
      </c>
      <c r="D37" s="1146"/>
      <c r="E37" s="1147"/>
      <c r="F37" s="36">
        <v>0.96</v>
      </c>
      <c r="G37" s="37">
        <v>1.32</v>
      </c>
      <c r="H37" s="37">
        <v>1.51</v>
      </c>
      <c r="I37" s="37">
        <v>1.72</v>
      </c>
      <c r="J37" s="38">
        <v>2.1800000000000002</v>
      </c>
      <c r="K37" s="22"/>
      <c r="L37" s="22"/>
      <c r="M37" s="22"/>
      <c r="N37" s="22"/>
      <c r="O37" s="22"/>
      <c r="P37" s="22"/>
    </row>
    <row r="38" spans="1:16" ht="39" customHeight="1">
      <c r="A38" s="22"/>
      <c r="B38" s="35"/>
      <c r="C38" s="1145" t="s">
        <v>529</v>
      </c>
      <c r="D38" s="1146"/>
      <c r="E38" s="1147"/>
      <c r="F38" s="36">
        <v>0.06</v>
      </c>
      <c r="G38" s="37">
        <v>0.06</v>
      </c>
      <c r="H38" s="37">
        <v>7.0000000000000007E-2</v>
      </c>
      <c r="I38" s="37">
        <v>7.0000000000000007E-2</v>
      </c>
      <c r="J38" s="38">
        <v>0.09</v>
      </c>
      <c r="K38" s="22"/>
      <c r="L38" s="22"/>
      <c r="M38" s="22"/>
      <c r="N38" s="22"/>
      <c r="O38" s="22"/>
      <c r="P38" s="22"/>
    </row>
    <row r="39" spans="1:16" ht="39" customHeight="1">
      <c r="A39" s="22"/>
      <c r="B39" s="35"/>
      <c r="C39" s="1145" t="s">
        <v>530</v>
      </c>
      <c r="D39" s="1146"/>
      <c r="E39" s="1147"/>
      <c r="F39" s="36">
        <v>0</v>
      </c>
      <c r="G39" s="37">
        <v>0</v>
      </c>
      <c r="H39" s="37">
        <v>0</v>
      </c>
      <c r="I39" s="37">
        <v>0</v>
      </c>
      <c r="J39" s="38">
        <v>0</v>
      </c>
      <c r="K39" s="22"/>
      <c r="L39" s="22"/>
      <c r="M39" s="22"/>
      <c r="N39" s="22"/>
      <c r="O39" s="22"/>
      <c r="P39" s="22"/>
    </row>
    <row r="40" spans="1:16" ht="39" customHeight="1">
      <c r="A40" s="22"/>
      <c r="B40" s="35"/>
      <c r="C40" s="1145" t="s">
        <v>531</v>
      </c>
      <c r="D40" s="1146"/>
      <c r="E40" s="1147"/>
      <c r="F40" s="36">
        <v>0</v>
      </c>
      <c r="G40" s="37">
        <v>0</v>
      </c>
      <c r="H40" s="37">
        <v>0</v>
      </c>
      <c r="I40" s="37">
        <v>0</v>
      </c>
      <c r="J40" s="38">
        <v>0</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532</v>
      </c>
      <c r="D42" s="1146"/>
      <c r="E42" s="1147"/>
      <c r="F42" s="36" t="s">
        <v>473</v>
      </c>
      <c r="G42" s="37" t="s">
        <v>473</v>
      </c>
      <c r="H42" s="37" t="s">
        <v>473</v>
      </c>
      <c r="I42" s="37" t="s">
        <v>473</v>
      </c>
      <c r="J42" s="38" t="s">
        <v>473</v>
      </c>
      <c r="K42" s="22"/>
      <c r="L42" s="22"/>
      <c r="M42" s="22"/>
      <c r="N42" s="22"/>
      <c r="O42" s="22"/>
      <c r="P42" s="22"/>
    </row>
    <row r="43" spans="1:16" ht="39" customHeight="1" thickBot="1">
      <c r="A43" s="22"/>
      <c r="B43" s="40"/>
      <c r="C43" s="1148" t="s">
        <v>533</v>
      </c>
      <c r="D43" s="1149"/>
      <c r="E43" s="1150"/>
      <c r="F43" s="41">
        <v>0</v>
      </c>
      <c r="G43" s="42" t="s">
        <v>473</v>
      </c>
      <c r="H43" s="42" t="s">
        <v>473</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37"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61" t="s">
        <v>11</v>
      </c>
      <c r="C45" s="1162"/>
      <c r="D45" s="58"/>
      <c r="E45" s="1167" t="s">
        <v>12</v>
      </c>
      <c r="F45" s="1167"/>
      <c r="G45" s="1167"/>
      <c r="H45" s="1167"/>
      <c r="I45" s="1167"/>
      <c r="J45" s="1168"/>
      <c r="K45" s="59">
        <v>4310</v>
      </c>
      <c r="L45" s="60">
        <v>4335</v>
      </c>
      <c r="M45" s="60">
        <v>4132</v>
      </c>
      <c r="N45" s="60">
        <v>4149</v>
      </c>
      <c r="O45" s="61">
        <v>4205</v>
      </c>
      <c r="P45" s="48"/>
      <c r="Q45" s="48"/>
      <c r="R45" s="48"/>
      <c r="S45" s="48"/>
      <c r="T45" s="48"/>
      <c r="U45" s="48"/>
    </row>
    <row r="46" spans="1:21" ht="30.75" customHeight="1">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c r="A47" s="48"/>
      <c r="B47" s="1163"/>
      <c r="C47" s="1164"/>
      <c r="D47" s="62"/>
      <c r="E47" s="1155" t="s">
        <v>14</v>
      </c>
      <c r="F47" s="1155"/>
      <c r="G47" s="1155"/>
      <c r="H47" s="1155"/>
      <c r="I47" s="1155"/>
      <c r="J47" s="1156"/>
      <c r="K47" s="63">
        <v>17</v>
      </c>
      <c r="L47" s="64" t="s">
        <v>473</v>
      </c>
      <c r="M47" s="64" t="s">
        <v>473</v>
      </c>
      <c r="N47" s="64" t="s">
        <v>473</v>
      </c>
      <c r="O47" s="65" t="s">
        <v>473</v>
      </c>
      <c r="P47" s="48"/>
      <c r="Q47" s="48"/>
      <c r="R47" s="48"/>
      <c r="S47" s="48"/>
      <c r="T47" s="48"/>
      <c r="U47" s="48"/>
    </row>
    <row r="48" spans="1:21" ht="30.75" customHeight="1">
      <c r="A48" s="48"/>
      <c r="B48" s="1163"/>
      <c r="C48" s="1164"/>
      <c r="D48" s="62"/>
      <c r="E48" s="1155" t="s">
        <v>15</v>
      </c>
      <c r="F48" s="1155"/>
      <c r="G48" s="1155"/>
      <c r="H48" s="1155"/>
      <c r="I48" s="1155"/>
      <c r="J48" s="1156"/>
      <c r="K48" s="63">
        <v>576</v>
      </c>
      <c r="L48" s="64">
        <v>650</v>
      </c>
      <c r="M48" s="64">
        <v>594</v>
      </c>
      <c r="N48" s="64">
        <v>643</v>
      </c>
      <c r="O48" s="65">
        <v>624</v>
      </c>
      <c r="P48" s="48"/>
      <c r="Q48" s="48"/>
      <c r="R48" s="48"/>
      <c r="S48" s="48"/>
      <c r="T48" s="48"/>
      <c r="U48" s="48"/>
    </row>
    <row r="49" spans="1:21" ht="30.75" customHeight="1">
      <c r="A49" s="48"/>
      <c r="B49" s="1163"/>
      <c r="C49" s="1164"/>
      <c r="D49" s="62"/>
      <c r="E49" s="1155" t="s">
        <v>16</v>
      </c>
      <c r="F49" s="1155"/>
      <c r="G49" s="1155"/>
      <c r="H49" s="1155"/>
      <c r="I49" s="1155"/>
      <c r="J49" s="1156"/>
      <c r="K49" s="63">
        <v>195</v>
      </c>
      <c r="L49" s="64">
        <v>91</v>
      </c>
      <c r="M49" s="64">
        <v>107</v>
      </c>
      <c r="N49" s="64">
        <v>72</v>
      </c>
      <c r="O49" s="65">
        <v>120</v>
      </c>
      <c r="P49" s="48"/>
      <c r="Q49" s="48"/>
      <c r="R49" s="48"/>
      <c r="S49" s="48"/>
      <c r="T49" s="48"/>
      <c r="U49" s="48"/>
    </row>
    <row r="50" spans="1:21" ht="30.75" customHeight="1">
      <c r="A50" s="48"/>
      <c r="B50" s="1163"/>
      <c r="C50" s="1164"/>
      <c r="D50" s="62"/>
      <c r="E50" s="1155" t="s">
        <v>17</v>
      </c>
      <c r="F50" s="1155"/>
      <c r="G50" s="1155"/>
      <c r="H50" s="1155"/>
      <c r="I50" s="1155"/>
      <c r="J50" s="1156"/>
      <c r="K50" s="63">
        <v>38</v>
      </c>
      <c r="L50" s="64">
        <v>39</v>
      </c>
      <c r="M50" s="64">
        <v>38</v>
      </c>
      <c r="N50" s="64">
        <v>38</v>
      </c>
      <c r="O50" s="65">
        <v>34</v>
      </c>
      <c r="P50" s="48"/>
      <c r="Q50" s="48"/>
      <c r="R50" s="48"/>
      <c r="S50" s="48"/>
      <c r="T50" s="48"/>
      <c r="U50" s="48"/>
    </row>
    <row r="51" spans="1:21" ht="30.75" customHeight="1">
      <c r="A51" s="48"/>
      <c r="B51" s="1165"/>
      <c r="C51" s="1166"/>
      <c r="D51" s="66"/>
      <c r="E51" s="1155" t="s">
        <v>18</v>
      </c>
      <c r="F51" s="1155"/>
      <c r="G51" s="1155"/>
      <c r="H51" s="1155"/>
      <c r="I51" s="1155"/>
      <c r="J51" s="1156"/>
      <c r="K51" s="63">
        <v>1</v>
      </c>
      <c r="L51" s="64">
        <v>0</v>
      </c>
      <c r="M51" s="64">
        <v>0</v>
      </c>
      <c r="N51" s="64">
        <v>0</v>
      </c>
      <c r="O51" s="65">
        <v>1</v>
      </c>
      <c r="P51" s="48"/>
      <c r="Q51" s="48"/>
      <c r="R51" s="48"/>
      <c r="S51" s="48"/>
      <c r="T51" s="48"/>
      <c r="U51" s="48"/>
    </row>
    <row r="52" spans="1:21" ht="30.75" customHeight="1">
      <c r="A52" s="48"/>
      <c r="B52" s="1153" t="s">
        <v>19</v>
      </c>
      <c r="C52" s="1154"/>
      <c r="D52" s="66"/>
      <c r="E52" s="1155" t="s">
        <v>20</v>
      </c>
      <c r="F52" s="1155"/>
      <c r="G52" s="1155"/>
      <c r="H52" s="1155"/>
      <c r="I52" s="1155"/>
      <c r="J52" s="1156"/>
      <c r="K52" s="63">
        <v>3507</v>
      </c>
      <c r="L52" s="64">
        <v>3489</v>
      </c>
      <c r="M52" s="64">
        <v>3578</v>
      </c>
      <c r="N52" s="64">
        <v>3536</v>
      </c>
      <c r="O52" s="65">
        <v>3647</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1630</v>
      </c>
      <c r="L53" s="69">
        <v>1626</v>
      </c>
      <c r="M53" s="69">
        <v>1293</v>
      </c>
      <c r="N53" s="69">
        <v>1366</v>
      </c>
      <c r="O53" s="70">
        <v>1337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2016-05-27T08:51:13Z</cp:lastPrinted>
  <dcterms:created xsi:type="dcterms:W3CDTF">2016-02-15T01:47:22Z</dcterms:created>
  <dcterms:modified xsi:type="dcterms:W3CDTF">2016-05-27T08:51:21Z</dcterms:modified>
  <cp:category/>
</cp:coreProperties>
</file>