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7"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AA10" i="11" l="1"/>
  <c r="BG37" i="9" l="1"/>
  <c r="BG36" i="9"/>
  <c r="BG35" i="9"/>
  <c r="BG34" i="9"/>
  <c r="AO40" i="9"/>
  <c r="AO39" i="9"/>
  <c r="AO38"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U40" i="9"/>
  <c r="C40" i="9"/>
  <c r="BW39" i="9"/>
  <c r="CO34" i="9" s="1"/>
  <c r="CO35" i="9" s="1"/>
  <c r="CO36" i="9" s="1"/>
  <c r="CO37" i="9" s="1"/>
  <c r="CO38" i="9" s="1"/>
  <c r="CO39" i="9" s="1"/>
  <c r="CO40" i="9" s="1"/>
  <c r="CO41" i="9" s="1"/>
  <c r="CO42" i="9" s="1"/>
  <c r="CO43" i="9" s="1"/>
  <c r="BE39" i="9"/>
  <c r="U39" i="9"/>
  <c r="BW38" i="9"/>
  <c r="BE38" i="9"/>
  <c r="BW37" i="9"/>
  <c r="BW34" i="9"/>
  <c r="BW35" i="9" s="1"/>
  <c r="BW36" i="9" s="1"/>
  <c r="C34" i="9"/>
  <c r="C35" i="9" l="1"/>
  <c r="C36" i="9" s="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AM34" i="9" l="1"/>
  <c r="AM35" i="9" s="1"/>
  <c r="AM36" i="9" s="1"/>
  <c r="AM37" i="9" s="1"/>
  <c r="AM38" i="9" s="1"/>
  <c r="AM39" i="9" s="1"/>
  <c r="AM40" i="9" s="1"/>
  <c r="BE34" i="9" l="1"/>
  <c r="BE35" i="9" s="1"/>
  <c r="BE36" i="9" s="1"/>
  <c r="BE37" i="9" s="1"/>
</calcChain>
</file>

<file path=xl/sharedStrings.xml><?xml version="1.0" encoding="utf-8"?>
<sst xmlns="http://schemas.openxmlformats.org/spreadsheetml/2006/main" count="968" uniqueCount="594">
  <si>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</si>
  <si>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</si>
  <si>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</si>
  <si>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</si>
  <si>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</si>
  <si>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</si>
  <si>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</si>
  <si>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</si>
  <si>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</si>
  <si>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</si>
  <si>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</si>
  <si>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</si>
  <si>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</si>
  <si>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</si>
  <si>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</si>
  <si>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</si>
  <si>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</si>
  <si>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</si>
  <si>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</si>
  <si>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</si>
  <si>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</si>
  <si>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</si>
  <si>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</si>
  <si>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</si>
  <si>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</si>
  <si>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</si>
  <si>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</si>
  <si>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</si>
  <si>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</si>
  <si>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</si>
  <si>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</si>
  <si>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</si>
  <si>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</si>
  <si>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</si>
  <si>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</si>
  <si>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</si>
  <si>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</si>
  <si>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</si>
  <si>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</si>
  <si>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</si>
  <si>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</si>
  <si>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</si>
  <si>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</si>
  <si>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</si>
  <si>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</si>
  <si>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</si>
  <si>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</si>
  <si>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</si>
  <si>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</si>
  <si>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</si>
  <si>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</si>
  <si>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</si>
  <si>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</si>
  <si>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</si>
  <si>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</si>
  <si>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</si>
  <si>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</si>
  <si>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</si>
  <si>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</si>
  <si>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</si>
  <si>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</si>
  <si>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</si>
  <si>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</si>
  <si>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</si>
  <si>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</si>
  <si>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</si>
  <si>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</si>
  <si>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</si>
  <si>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政令指定都市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</si>
  <si>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</si>
  <si>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</si>
  <si>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</si>
  <si>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</si>
  <si>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</si>
  <si>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</si>
  <si>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</si>
  <si>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</si>
  <si>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</si>
  <si>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</si>
  <si>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</si>
  <si>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</si>
  <si>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神戸市</t>
    <phoneticPr fontId="5"/>
  </si>
  <si>
    <t>地方交付税種地</t>
    <rPh sb="0" eb="2">
      <t>チホウ</t>
    </rPh>
    <rPh sb="2" eb="5">
      <t>コウフゼイ</t>
    </rPh>
    <rPh sb="5" eb="6">
      <t>シュ</t>
    </rPh>
    <rPh sb="6" eb="7">
      <t>チ</t>
    </rPh>
    <phoneticPr fontId="5"/>
  </si>
  <si>
    <t>1-9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</si>
  <si>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</si>
  <si>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</si>
  <si>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</si>
  <si>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</si>
  <si>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</si>
  <si>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</si>
  <si>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</si>
  <si>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</si>
  <si>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</si>
  <si>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</si>
  <si>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</si>
  <si>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</si>
  <si>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</si>
  <si>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</si>
  <si>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</si>
  <si>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</si>
  <si>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</si>
  <si>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</si>
  <si>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</si>
  <si>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</si>
  <si>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</si>
  <si>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</si>
  <si>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</si>
  <si>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</si>
  <si>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</si>
  <si>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</si>
  <si>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</si>
  <si>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</si>
  <si>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</si>
  <si>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</si>
  <si>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</si>
  <si>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</si>
  <si>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</si>
  <si>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</si>
  <si>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</si>
  <si>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</si>
  <si>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</si>
  <si>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</si>
  <si>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</si>
  <si>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</si>
  <si>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</si>
  <si>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</si>
  <si>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</si>
  <si>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</si>
  <si>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</si>
  <si>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</si>
  <si>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</si>
  <si>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</si>
  <si>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</si>
  <si>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</si>
  <si>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</si>
  <si>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自動車事業会計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</si>
  <si>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</si>
  <si>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</si>
  <si>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</si>
  <si>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</si>
  <si>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</si>
  <si>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</si>
  <si>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</si>
  <si>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</si>
  <si>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</si>
  <si>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</si>
  <si>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</si>
  <si>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</si>
  <si>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</si>
  <si>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</si>
  <si>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</si>
  <si>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</si>
  <si>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</si>
  <si>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</si>
  <si>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</si>
  <si>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</si>
  <si>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</si>
  <si>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</si>
  <si>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</si>
  <si>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</si>
  <si>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</si>
  <si>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</si>
  <si>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</si>
  <si>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</si>
  <si>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</si>
  <si>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</si>
  <si>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</si>
  <si>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</si>
  <si>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</si>
  <si>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</si>
  <si>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</si>
  <si>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</si>
  <si>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</si>
  <si>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</si>
  <si>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</si>
  <si>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</si>
  <si>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</si>
  <si>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</si>
  <si>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</si>
  <si>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</si>
  <si>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</si>
  <si>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</si>
  <si>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</si>
  <si>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</si>
  <si>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</si>
  <si>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</si>
  <si>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</si>
  <si>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</si>
  <si>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</si>
  <si>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</si>
  <si>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</si>
  <si>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</si>
  <si>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</si>
  <si>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</si>
  <si>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兵庫県神戸市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</si>
  <si>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</si>
  <si>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</si>
  <si>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</si>
  <si>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</si>
  <si>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</si>
  <si>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</si>
  <si>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</si>
  <si>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</si>
  <si>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</si>
  <si>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</si>
  <si>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</si>
  <si>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</si>
  <si>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</si>
  <si>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</si>
  <si>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</si>
  <si>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</si>
  <si>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</si>
  <si>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</si>
  <si>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</si>
  <si>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</si>
  <si>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</si>
  <si>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</si>
  <si>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</si>
  <si>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</si>
  <si>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</si>
  <si>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</si>
  <si>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</si>
  <si>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</si>
  <si>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</si>
  <si>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</si>
  <si>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</si>
  <si>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</si>
  <si>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</si>
  <si>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</si>
  <si>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</si>
  <si>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</si>
  <si>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</si>
  <si>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</si>
  <si>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</si>
  <si>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</si>
  <si>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</si>
  <si>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</si>
  <si>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</si>
  <si>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</si>
  <si>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</si>
  <si>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</si>
  <si>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</si>
  <si>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</si>
  <si>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</si>
  <si>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</si>
  <si>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</si>
  <si>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</si>
  <si>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</si>
  <si>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</si>
  <si>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</si>
  <si>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</si>
  <si>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</si>
  <si>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</si>
  <si>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</si>
  <si>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</si>
  <si>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</si>
  <si>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</si>
  <si>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</si>
  <si>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</si>
  <si>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</si>
  <si>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</si>
  <si>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</si>
  <si>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</si>
  <si>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</si>
  <si>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</si>
  <si>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</si>
  <si>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</si>
  <si>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</si>
  <si>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</si>
  <si>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</si>
  <si>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</si>
  <si>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</si>
  <si>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</si>
  <si>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</si>
  <si>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</si>
  <si>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</si>
  <si>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</si>
  <si>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</si>
  <si>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</si>
  <si>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</si>
  <si>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</si>
  <si>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</si>
  <si>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</si>
  <si>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</si>
  <si>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</si>
  <si>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</si>
  <si>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</si>
  <si>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</si>
  <si>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</si>
  <si>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</si>
  <si>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</si>
  <si>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</si>
  <si>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</si>
  <si>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</si>
  <si>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</si>
  <si>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</si>
  <si>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</si>
  <si>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</si>
  <si>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</si>
  <si>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</si>
  <si>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</si>
  <si>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</si>
  <si>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</si>
  <si>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</si>
  <si>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</si>
  <si>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</si>
  <si>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</si>
  <si>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</si>
  <si>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</si>
  <si>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</si>
  <si>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</si>
  <si>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交通</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</si>
  <si>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</si>
  <si>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</si>
  <si>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</si>
  <si>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</si>
  <si>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</si>
  <si>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</si>
  <si>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</si>
  <si>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</si>
  <si>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</si>
  <si>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</si>
  <si>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</si>
  <si>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</si>
  <si>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</si>
  <si>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</si>
  <si>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</si>
  <si>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</si>
  <si>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</si>
  <si>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</si>
  <si>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</si>
  <si>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</si>
  <si>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</si>
  <si>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</si>
  <si>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</si>
  <si>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</si>
  <si>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</si>
  <si>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</si>
  <si>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</si>
  <si>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</si>
  <si>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</si>
  <si>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</si>
  <si>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</si>
  <si>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</si>
  <si>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</si>
  <si>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兵庫県神戸市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</si>
  <si>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</si>
  <si>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</si>
  <si>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</si>
  <si>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</si>
  <si>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</si>
  <si>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</si>
  <si>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</si>
  <si>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</si>
  <si>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</si>
  <si>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</si>
  <si>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</si>
  <si>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</si>
  <si>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</si>
  <si>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</si>
  <si>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</si>
  <si>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</si>
  <si>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</si>
  <si>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</si>
  <si>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</si>
  <si>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</si>
  <si>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</si>
  <si>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</si>
  <si>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</si>
  <si>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</si>
  <si>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</si>
  <si>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</si>
  <si>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</si>
  <si>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</si>
  <si>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</si>
  <si>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</si>
  <si>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</si>
  <si>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</si>
  <si>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t>
    <phoneticPr fontId="5"/>
  </si>
  <si>
    <t>介護保険事業費</t>
    <phoneticPr fontId="5"/>
  </si>
  <si>
    <t>農業共済事業費</t>
    <phoneticPr fontId="5"/>
  </si>
  <si>
    <t>駐車場事業費</t>
    <phoneticPr fontId="5"/>
  </si>
  <si>
    <t>後期高齢者医療事業費</t>
    <phoneticPr fontId="5"/>
  </si>
  <si>
    <t>下水道事業会計</t>
    <phoneticPr fontId="5"/>
  </si>
  <si>
    <t>法適用企業</t>
    <phoneticPr fontId="5"/>
  </si>
  <si>
    <t>港湾事業会計</t>
    <phoneticPr fontId="5"/>
  </si>
  <si>
    <t>自動車事業会計</t>
    <phoneticPr fontId="5"/>
  </si>
  <si>
    <t>高速鉄道事業会計</t>
    <phoneticPr fontId="5"/>
  </si>
  <si>
    <t>水道事業会計</t>
    <phoneticPr fontId="5"/>
  </si>
  <si>
    <t>工業用水道事業会計</t>
    <phoneticPr fontId="5"/>
  </si>
  <si>
    <t>新都市整備事業会計</t>
    <phoneticPr fontId="5"/>
  </si>
  <si>
    <t>市場事業費</t>
    <phoneticPr fontId="5"/>
  </si>
  <si>
    <t>法非適用企業</t>
    <phoneticPr fontId="5"/>
  </si>
  <si>
    <t>食肉センター事業費</t>
    <phoneticPr fontId="5"/>
  </si>
  <si>
    <t>農業集落排水事業費</t>
    <phoneticPr fontId="5"/>
  </si>
  <si>
    <t>市街地再開発事業費</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</si>
  <si>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</si>
  <si>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</si>
  <si>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</si>
  <si>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</si>
  <si>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</si>
  <si>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</si>
  <si>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</si>
  <si>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</si>
  <si>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</si>
  <si>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</si>
  <si>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</si>
  <si>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</si>
  <si>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</si>
  <si>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</si>
  <si>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</si>
  <si>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</si>
  <si>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</si>
  <si>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</si>
  <si>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</si>
  <si>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</si>
  <si>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</si>
  <si>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</si>
  <si>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</si>
  <si>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</si>
  <si>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</si>
  <si>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</si>
  <si>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</si>
  <si>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</si>
  <si>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</si>
  <si>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</si>
  <si>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</si>
  <si>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</si>
  <si>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</si>
  <si>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</si>
  <si>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</si>
  <si>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</si>
  <si>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</si>
  <si>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</si>
  <si>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</si>
  <si>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</si>
  <si>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</si>
  <si>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</si>
  <si>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</si>
  <si>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</si>
  <si>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</si>
  <si>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</si>
  <si>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</si>
  <si>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</si>
  <si>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</si>
  <si>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</si>
  <si>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</si>
  <si>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</si>
  <si>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</si>
  <si>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</si>
  <si>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</si>
  <si>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</si>
  <si>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</si>
  <si>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</si>
  <si>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</si>
  <si>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</si>
  <si>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</si>
  <si>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</si>
  <si>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</si>
  <si>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</si>
  <si>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</si>
  <si>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</si>
  <si>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</si>
  <si>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</si>
  <si>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</si>
  <si>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</si>
  <si>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</si>
  <si>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</si>
  <si>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</si>
  <si>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</si>
  <si>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</si>
  <si>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</si>
  <si>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</si>
  <si>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</si>
  <si>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</si>
  <si>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</si>
  <si>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</si>
  <si>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</si>
  <si>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</si>
  <si>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</si>
  <si>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</si>
  <si>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</si>
  <si>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</si>
  <si>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</si>
  <si>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</si>
  <si>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</si>
  <si>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</si>
  <si>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</si>
  <si>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</si>
  <si>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</si>
  <si>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</si>
  <si>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</si>
  <si>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</si>
  <si>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</si>
  <si>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</si>
  <si>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</si>
  <si>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</si>
  <si>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</si>
  <si>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</si>
  <si>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</si>
  <si>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</si>
  <si>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</si>
  <si>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</si>
  <si>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</si>
  <si>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</si>
  <si>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</si>
  <si>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</si>
  <si>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</si>
  <si>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</si>
  <si>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</si>
  <si>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</si>
  <si>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</si>
  <si>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</si>
  <si>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</si>
  <si>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</si>
  <si>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</si>
  <si>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</si>
  <si>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</si>
  <si>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</si>
  <si>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</si>
  <si>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</si>
  <si>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</si>
  <si>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</si>
  <si>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</si>
  <si>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</si>
  <si>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</si>
  <si>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</si>
  <si>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</si>
  <si>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0.23</t>
  </si>
  <si>
    <t>自動車事業会計</t>
  </si>
  <si>
    <t>▲ 0.28</t>
  </si>
  <si>
    <t>▲ 0.17</t>
  </si>
  <si>
    <t>▲ 0.20</t>
  </si>
  <si>
    <t>▲ 0.31</t>
  </si>
  <si>
    <t>新都市整備事業会計</t>
  </si>
  <si>
    <t>下水道事業会計</t>
  </si>
  <si>
    <t>水道事業会計</t>
  </si>
  <si>
    <t>港湾事業会計</t>
  </si>
  <si>
    <t>工業用水道事業会計</t>
  </si>
  <si>
    <t>介護保険事業費</t>
  </si>
  <si>
    <t>一般会計</t>
  </si>
  <si>
    <t>その他会計（赤字）</t>
  </si>
  <si>
    <t>その他会計（黒字）</t>
  </si>
  <si>
    <t>勤労者福祉共済事業費</t>
  </si>
  <si>
    <t>母子寡婦福祉資金貸付事業費</t>
  </si>
  <si>
    <t>市営住宅事業費</t>
  </si>
  <si>
    <t>空港整備事業費</t>
  </si>
  <si>
    <t>阪神水道企業団</t>
  </si>
  <si>
    <t>兵庫県後期高齢者医療広域連合（一般）</t>
  </si>
  <si>
    <t>兵庫県後期高齢者医療広域連合（特別）</t>
  </si>
  <si>
    <t>○</t>
  </si>
  <si>
    <t>(公財)神戸国際協力交流センター</t>
  </si>
  <si>
    <t>(公財)先端医療振興財団</t>
  </si>
  <si>
    <t>(公財)計算科学振興財団</t>
  </si>
  <si>
    <t>神戸都市振興サービス(株)</t>
  </si>
  <si>
    <t>(公財)阪神・淡路大震災復興基金</t>
    <rPh sb="1" eb="2">
      <t>コウ</t>
    </rPh>
    <rPh sb="2" eb="3">
      <t>ザイ</t>
    </rPh>
    <rPh sb="4" eb="6">
      <t>ハンシン</t>
    </rPh>
    <rPh sb="7" eb="9">
      <t>アワジ</t>
    </rPh>
    <rPh sb="9" eb="12">
      <t>ダイシンサイ</t>
    </rPh>
    <rPh sb="12" eb="14">
      <t>フッコウ</t>
    </rPh>
    <rPh sb="14" eb="16">
      <t>キキン</t>
    </rPh>
    <phoneticPr fontId="3"/>
  </si>
  <si>
    <t>公立大学法人神戸市外国語大学</t>
  </si>
  <si>
    <t>(公財)神戸いきいき勤労財団</t>
  </si>
  <si>
    <t>(公財)神戸市民文化振興財団</t>
  </si>
  <si>
    <t>(公財)こうべ市民福祉振興協会</t>
  </si>
  <si>
    <t>(独)神戸市民病院機構</t>
  </si>
  <si>
    <t>(一財)神戸市地域医療振興財団</t>
  </si>
  <si>
    <t>(一財)神戸在宅ケア研究所</t>
  </si>
  <si>
    <t>(公財)神戸市産業振興財団</t>
  </si>
  <si>
    <t>(一財)神戸国際観光コンベンション協会</t>
  </si>
  <si>
    <t>(一財)神戸みのりの公社</t>
  </si>
  <si>
    <t>(株)神戸ワイン</t>
  </si>
  <si>
    <t>(株)神戸商工貿易センター</t>
  </si>
  <si>
    <t>(株)有馬温泉企業</t>
  </si>
  <si>
    <t>くつのまちながた神戸(株)</t>
  </si>
  <si>
    <t>神戸市道路公社</t>
  </si>
  <si>
    <t>(公財)神戸市公園緑化協会</t>
  </si>
  <si>
    <t>神戸地下街㈱</t>
    <rPh sb="0" eb="2">
      <t>コウベ</t>
    </rPh>
    <rPh sb="2" eb="5">
      <t>チカガイ</t>
    </rPh>
    <phoneticPr fontId="3"/>
  </si>
  <si>
    <t>(一財)神戸すまいまちづくり公社</t>
  </si>
  <si>
    <t>神戸新交通(株)</t>
  </si>
  <si>
    <t>神戸ハーバーランド(株)</t>
  </si>
  <si>
    <t>(株)神戸サンセンタープラザ</t>
  </si>
  <si>
    <t>神戸高速鉄道(株)</t>
  </si>
  <si>
    <t>神戸港埠頭(株)</t>
  </si>
  <si>
    <t>(株)OMこうべ</t>
  </si>
  <si>
    <t>神戸航空貨物ターミナル(株)</t>
  </si>
  <si>
    <t>(株)神戸フェリーセンター</t>
  </si>
  <si>
    <t>神戸空港ターミナル(株)</t>
  </si>
  <si>
    <t>阪神国際港湾(株)</t>
    <rPh sb="0" eb="2">
      <t>ハンシン</t>
    </rPh>
    <rPh sb="2" eb="4">
      <t>コクサイ</t>
    </rPh>
    <rPh sb="4" eb="6">
      <t>コウワン</t>
    </rPh>
    <phoneticPr fontId="3"/>
  </si>
  <si>
    <t>(一財)神戸市水道サービス公社</t>
  </si>
  <si>
    <t>神戸交通振興(株)</t>
  </si>
  <si>
    <t>(公財)神戸市スポーツ教育協会</t>
  </si>
  <si>
    <t>(公財)神戸都市問題研究所</t>
    <rPh sb="6" eb="8">
      <t>トシ</t>
    </rPh>
    <rPh sb="8" eb="10">
      <t>モンダイ</t>
    </rPh>
    <rPh sb="10" eb="13">
      <t>ケンキュウジョ</t>
    </rPh>
    <phoneticPr fontId="3"/>
  </si>
  <si>
    <t>(社福)神戸市社会福祉協議会</t>
  </si>
  <si>
    <t>(一社)神戸港振興協会</t>
    <rPh sb="1" eb="2">
      <t>イチ</t>
    </rPh>
    <rPh sb="6" eb="7">
      <t>ミナト</t>
    </rPh>
    <rPh sb="7" eb="9">
      <t>シンコウ</t>
    </rPh>
    <rPh sb="9" eb="11">
      <t>キョウカイ</t>
    </rPh>
    <phoneticPr fontId="3"/>
  </si>
  <si>
    <t>H26.6解散済み</t>
    <rPh sb="5" eb="7">
      <t>カイサン</t>
    </rPh>
    <rPh sb="7" eb="8">
      <t>ズ</t>
    </rPh>
    <phoneticPr fontId="5"/>
  </si>
  <si>
    <t>H26.3.31出資率引き下げ（22％）</t>
    <rPh sb="8" eb="10">
      <t>シュッシ</t>
    </rPh>
    <rPh sb="10" eb="11">
      <t>リツ</t>
    </rPh>
    <rPh sb="11" eb="12">
      <t>ヒ</t>
    </rPh>
    <rPh sb="13" eb="14">
      <t>サ</t>
    </rPh>
    <phoneticPr fontId="5"/>
  </si>
  <si>
    <t>H27.3.31
損失補償債務返還済</t>
    <rPh sb="9" eb="11">
      <t>ソンシツ</t>
    </rPh>
    <rPh sb="11" eb="13">
      <t>ホショウ</t>
    </rPh>
    <rPh sb="13" eb="15">
      <t>サイム</t>
    </rPh>
    <rPh sb="15" eb="17">
      <t>ヘンカン</t>
    </rPh>
    <rPh sb="17" eb="18">
      <t>スミ</t>
    </rPh>
    <phoneticPr fontId="3"/>
  </si>
  <si>
    <t>関西広域連合</t>
    <rPh sb="0" eb="2">
      <t>カンサイ</t>
    </rPh>
    <rPh sb="2" eb="4">
      <t>コウイキ</t>
    </rPh>
    <rPh sb="4" eb="6">
      <t>レンゴウ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</si>
</sst>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theme="0"/>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8" borderId="115" xfId="32" applyNumberFormat="1" applyFont="1" applyFill="1" applyBorder="1" applyAlignment="1" applyProtection="1">
      <alignment horizontal="right" vertical="center" shrinkToFit="1"/>
      <protection locked="0"/>
    </xf>
    <xf numFmtId="177" fontId="26" fillId="8" borderId="116" xfId="32" applyNumberFormat="1" applyFont="1" applyFill="1" applyBorder="1" applyAlignment="1" applyProtection="1">
      <alignment horizontal="right" vertical="center" shrinkToFit="1"/>
      <protection locked="0"/>
    </xf>
    <xf numFmtId="177" fontId="26" fillId="8" borderId="117" xfId="32" applyNumberFormat="1" applyFont="1" applyFill="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8" borderId="101" xfId="32" applyNumberFormat="1" applyFont="1" applyFill="1" applyBorder="1" applyAlignment="1" applyProtection="1">
      <alignment horizontal="right" vertical="center" shrinkToFit="1"/>
      <protection locked="0"/>
    </xf>
    <xf numFmtId="177" fontId="26" fillId="8" borderId="102" xfId="32" applyNumberFormat="1" applyFont="1" applyFill="1" applyBorder="1" applyAlignment="1" applyProtection="1">
      <alignment horizontal="right" vertical="center" shrinkToFit="1"/>
      <protection locked="0"/>
    </xf>
    <xf numFmtId="177" fontId="26" fillId="8" borderId="103" xfId="32" applyNumberFormat="1" applyFont="1" applyFill="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52334</c:v>
                </c:pt>
                <c:pt idx="1">
                  <c:v>48794</c:v>
                </c:pt>
                <c:pt idx="2">
                  <c:v>47129</c:v>
                </c:pt>
                <c:pt idx="3">
                  <c:v>50848</c:v>
                </c:pt>
                <c:pt idx="4">
                  <c:v>53572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66341</c:v>
                </c:pt>
                <c:pt idx="1">
                  <c:v>51458</c:v>
                </c:pt>
                <c:pt idx="2">
                  <c:v>38199</c:v>
                </c:pt>
                <c:pt idx="3">
                  <c:v>63419</c:v>
                </c:pt>
                <c:pt idx="4">
                  <c:v>55514</c:v>
                </c:pt>
              </c:numCache>
            </c:numRef>
          </c:val>
          <c:smooth val="0"/>
        </c:ser>
        <c:dLbls>
          <c:showLegendKey val="0"/>
          <c:showVal val="0"/>
          <c:showCatName val="0"/>
          <c:showSerName val="0"/>
          <c:showPercent val="0"/>
          <c:showBubbleSize val="0"/>
        </c:dLbls>
        <c:marker val="1"/>
        <c:smooth val="0"/>
        <c:axId val="179075328"/>
        <c:axId val="179081600"/>
      </c:lineChart>
      <c:catAx>
        <c:axId val="1790753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081600"/>
        <c:crosses val="autoZero"/>
        <c:auto val="1"/>
        <c:lblAlgn val="ctr"/>
        <c:lblOffset val="100"/>
        <c:tickLblSkip val="1"/>
        <c:tickMarkSkip val="1"/>
        <c:noMultiLvlLbl val="0"/>
      </c:catAx>
      <c:valAx>
        <c:axId val="17908160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0753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0.02</c:v>
                </c:pt>
                <c:pt idx="1">
                  <c:v>0.57999999999999996</c:v>
                </c:pt>
                <c:pt idx="2">
                  <c:v>0.52</c:v>
                </c:pt>
                <c:pt idx="3">
                  <c:v>0.69</c:v>
                </c:pt>
                <c:pt idx="4">
                  <c:v>0.41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0.08</c:v>
                </c:pt>
                <c:pt idx="1">
                  <c:v>0.11</c:v>
                </c:pt>
                <c:pt idx="2">
                  <c:v>0.87</c:v>
                </c:pt>
                <c:pt idx="3">
                  <c:v>2.2000000000000002</c:v>
                </c:pt>
                <c:pt idx="4">
                  <c:v>2.89</c:v>
                </c:pt>
              </c:numCache>
            </c:numRef>
          </c:val>
        </c:ser>
        <c:dLbls>
          <c:showLegendKey val="0"/>
          <c:showVal val="0"/>
          <c:showCatName val="0"/>
          <c:showSerName val="0"/>
          <c:showPercent val="0"/>
          <c:showBubbleSize val="0"/>
        </c:dLbls>
        <c:gapWidth val="250"/>
        <c:overlap val="100"/>
        <c:axId val="118834304"/>
        <c:axId val="1188362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-0.23</c:v>
                </c:pt>
                <c:pt idx="1">
                  <c:v>0.57999999999999996</c:v>
                </c:pt>
                <c:pt idx="2">
                  <c:v>0.7</c:v>
                </c:pt>
                <c:pt idx="3">
                  <c:v>1.5</c:v>
                </c:pt>
                <c:pt idx="4">
                  <c:v>0.41</c:v>
                </c:pt>
              </c:numCache>
            </c:numRef>
          </c:val>
          <c:smooth val="0"/>
        </c:ser>
        <c:dLbls>
          <c:showLegendKey val="0"/>
          <c:showVal val="0"/>
          <c:showCatName val="0"/>
          <c:showSerName val="0"/>
          <c:showPercent val="0"/>
          <c:showBubbleSize val="0"/>
        </c:dLbls>
        <c:marker val="1"/>
        <c:smooth val="0"/>
        <c:axId val="118834304"/>
        <c:axId val="118836224"/>
      </c:lineChart>
      <c:catAx>
        <c:axId val="118834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836224"/>
        <c:crosses val="autoZero"/>
        <c:auto val="1"/>
        <c:lblAlgn val="ctr"/>
        <c:lblOffset val="100"/>
        <c:tickLblSkip val="1"/>
        <c:tickMarkSkip val="1"/>
        <c:noMultiLvlLbl val="0"/>
      </c:catAx>
      <c:valAx>
        <c:axId val="118836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834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0.48</c:v>
                </c:pt>
                <c:pt idx="2">
                  <c:v>#N/A</c:v>
                </c:pt>
                <c:pt idx="3">
                  <c:v>0.53</c:v>
                </c:pt>
                <c:pt idx="4">
                  <c:v>#N/A</c:v>
                </c:pt>
                <c:pt idx="5">
                  <c:v>0.54</c:v>
                </c:pt>
                <c:pt idx="6">
                  <c:v>#N/A</c:v>
                </c:pt>
                <c:pt idx="7">
                  <c:v>0.32</c:v>
                </c:pt>
                <c:pt idx="8">
                  <c:v>#N/A</c:v>
                </c:pt>
                <c:pt idx="9">
                  <c:v>0.28999999999999998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一般会計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0.56999999999999995</c:v>
                </c:pt>
                <c:pt idx="4">
                  <c:v>#N/A</c:v>
                </c:pt>
                <c:pt idx="5">
                  <c:v>0.52</c:v>
                </c:pt>
                <c:pt idx="6">
                  <c:v>#N/A</c:v>
                </c:pt>
                <c:pt idx="7">
                  <c:v>0.68</c:v>
                </c:pt>
                <c:pt idx="8">
                  <c:v>#N/A</c:v>
                </c:pt>
                <c:pt idx="9">
                  <c:v>0.41</c:v>
                </c:pt>
              </c:numCache>
            </c:numRef>
          </c:val>
        </c:ser>
        <c:ser>
          <c:idx val="3"/>
          <c:order val="3"/>
          <c:tx>
            <c:strRef>
              <c:f>データシート!$A$30</c:f>
              <c:strCache>
                <c:ptCount val="1"/>
                <c:pt idx="0">
                  <c:v>介護保険事業費</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0.17</c:v>
                </c:pt>
                <c:pt idx="2">
                  <c:v>#N/A</c:v>
                </c:pt>
                <c:pt idx="3">
                  <c:v>0.4</c:v>
                </c:pt>
                <c:pt idx="4">
                  <c:v>#N/A</c:v>
                </c:pt>
                <c:pt idx="5">
                  <c:v>0.21</c:v>
                </c:pt>
                <c:pt idx="6">
                  <c:v>#N/A</c:v>
                </c:pt>
                <c:pt idx="7">
                  <c:v>0.28000000000000003</c:v>
                </c:pt>
                <c:pt idx="8">
                  <c:v>#N/A</c:v>
                </c:pt>
                <c:pt idx="9">
                  <c:v>0.54</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0.33</c:v>
                </c:pt>
                <c:pt idx="2">
                  <c:v>#N/A</c:v>
                </c:pt>
                <c:pt idx="3">
                  <c:v>0.39</c:v>
                </c:pt>
                <c:pt idx="4">
                  <c:v>#N/A</c:v>
                </c:pt>
                <c:pt idx="5">
                  <c:v>0.56000000000000005</c:v>
                </c:pt>
                <c:pt idx="6">
                  <c:v>#N/A</c:v>
                </c:pt>
                <c:pt idx="7">
                  <c:v>0.73</c:v>
                </c:pt>
                <c:pt idx="8">
                  <c:v>#N/A</c:v>
                </c:pt>
                <c:pt idx="9">
                  <c:v>0.89</c:v>
                </c:pt>
              </c:numCache>
            </c:numRef>
          </c:val>
        </c:ser>
        <c:ser>
          <c:idx val="5"/>
          <c:order val="5"/>
          <c:tx>
            <c:strRef>
              <c:f>データシート!$A$32</c:f>
              <c:strCache>
                <c:ptCount val="1"/>
                <c:pt idx="0">
                  <c:v>港湾事業会計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15.53</c:v>
                </c:pt>
                <c:pt idx="2">
                  <c:v>#N/A</c:v>
                </c:pt>
                <c:pt idx="3">
                  <c:v>16.190000000000001</c:v>
                </c:pt>
                <c:pt idx="4">
                  <c:v>#N/A</c:v>
                </c:pt>
                <c:pt idx="5">
                  <c:v>16.57</c:v>
                </c:pt>
                <c:pt idx="6">
                  <c:v>#N/A</c:v>
                </c:pt>
                <c:pt idx="7">
                  <c:v>16.170000000000002</c:v>
                </c:pt>
                <c:pt idx="8">
                  <c:v>#N/A</c:v>
                </c:pt>
                <c:pt idx="9">
                  <c:v>2.2200000000000002</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2.96</c:v>
                </c:pt>
                <c:pt idx="2">
                  <c:v>#N/A</c:v>
                </c:pt>
                <c:pt idx="3">
                  <c:v>2.59</c:v>
                </c:pt>
                <c:pt idx="4">
                  <c:v>#N/A</c:v>
                </c:pt>
                <c:pt idx="5">
                  <c:v>3.43</c:v>
                </c:pt>
                <c:pt idx="6">
                  <c:v>#N/A</c:v>
                </c:pt>
                <c:pt idx="7">
                  <c:v>4.3499999999999996</c:v>
                </c:pt>
                <c:pt idx="8">
                  <c:v>#N/A</c:v>
                </c:pt>
                <c:pt idx="9">
                  <c:v>4.8899999999999997</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5.45</c:v>
                </c:pt>
                <c:pt idx="2">
                  <c:v>#N/A</c:v>
                </c:pt>
                <c:pt idx="3">
                  <c:v>6.04</c:v>
                </c:pt>
                <c:pt idx="4">
                  <c:v>#N/A</c:v>
                </c:pt>
                <c:pt idx="5">
                  <c:v>6.28</c:v>
                </c:pt>
                <c:pt idx="6">
                  <c:v>#N/A</c:v>
                </c:pt>
                <c:pt idx="7">
                  <c:v>6.97</c:v>
                </c:pt>
                <c:pt idx="8">
                  <c:v>#N/A</c:v>
                </c:pt>
                <c:pt idx="9">
                  <c:v>7.08</c:v>
                </c:pt>
              </c:numCache>
            </c:numRef>
          </c:val>
        </c:ser>
        <c:ser>
          <c:idx val="8"/>
          <c:order val="8"/>
          <c:tx>
            <c:strRef>
              <c:f>データシート!$A$35</c:f>
              <c:strCache>
                <c:ptCount val="1"/>
                <c:pt idx="0">
                  <c:v>新都市整備事業会計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12</c:v>
                </c:pt>
                <c:pt idx="2">
                  <c:v>#N/A</c:v>
                </c:pt>
                <c:pt idx="3">
                  <c:v>18.91</c:v>
                </c:pt>
                <c:pt idx="4">
                  <c:v>#N/A</c:v>
                </c:pt>
                <c:pt idx="5">
                  <c:v>31.62</c:v>
                </c:pt>
                <c:pt idx="6">
                  <c:v>#N/A</c:v>
                </c:pt>
                <c:pt idx="7">
                  <c:v>32.049999999999997</c:v>
                </c:pt>
                <c:pt idx="8">
                  <c:v>#N/A</c:v>
                </c:pt>
                <c:pt idx="9">
                  <c:v>32.99</c:v>
                </c:pt>
              </c:numCache>
            </c:numRef>
          </c:val>
        </c:ser>
        <c:ser>
          <c:idx val="9"/>
          <c:order val="9"/>
          <c:tx>
            <c:strRef>
              <c:f>データシート!$A$36</c:f>
              <c:strCache>
                <c:ptCount val="1"/>
                <c:pt idx="0">
                  <c:v>自動車事業会計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0.28000000000000003</c:v>
                </c:pt>
                <c:pt idx="1">
                  <c:v>#N/A</c:v>
                </c:pt>
                <c:pt idx="2">
                  <c:v>0.23</c:v>
                </c:pt>
                <c:pt idx="3">
                  <c:v>#N/A</c:v>
                </c:pt>
                <c:pt idx="4">
                  <c:v>0.17</c:v>
                </c:pt>
                <c:pt idx="5">
                  <c:v>#N/A</c:v>
                </c:pt>
                <c:pt idx="6">
                  <c:v>0.2</c:v>
                </c:pt>
                <c:pt idx="7">
                  <c:v>#N/A</c:v>
                </c:pt>
                <c:pt idx="8">
                  <c:v>0.31</c:v>
                </c:pt>
                <c:pt idx="9">
                  <c:v>#N/A</c:v>
                </c:pt>
              </c:numCache>
            </c:numRef>
          </c:val>
        </c:ser>
        <c:dLbls>
          <c:showLegendKey val="0"/>
          <c:showVal val="0"/>
          <c:showCatName val="0"/>
          <c:showSerName val="0"/>
          <c:showPercent val="0"/>
          <c:showBubbleSize val="0"/>
        </c:dLbls>
        <c:gapWidth val="150"/>
        <c:overlap val="100"/>
        <c:axId val="118971392"/>
        <c:axId val="118981376"/>
      </c:barChart>
      <c:catAx>
        <c:axId val="118971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981376"/>
        <c:crosses val="autoZero"/>
        <c:auto val="1"/>
        <c:lblAlgn val="ctr"/>
        <c:lblOffset val="100"/>
        <c:tickLblSkip val="1"/>
        <c:tickMarkSkip val="1"/>
        <c:noMultiLvlLbl val="0"/>
      </c:catAx>
      <c:valAx>
        <c:axId val="118981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713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102583</c:v>
                </c:pt>
                <c:pt idx="5">
                  <c:v>100300</c:v>
                </c:pt>
                <c:pt idx="8">
                  <c:v>91026</c:v>
                </c:pt>
                <c:pt idx="11">
                  <c:v>89066</c:v>
                </c:pt>
                <c:pt idx="14">
                  <c:v>90161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2181</c:v>
                </c:pt>
                <c:pt idx="3">
                  <c:v>2001</c:v>
                </c:pt>
                <c:pt idx="6">
                  <c:v>1935</c:v>
                </c:pt>
                <c:pt idx="9">
                  <c:v>1971</c:v>
                </c:pt>
                <c:pt idx="12">
                  <c:v>1945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1190</c:v>
                </c:pt>
                <c:pt idx="3">
                  <c:v>1135</c:v>
                </c:pt>
                <c:pt idx="6">
                  <c:v>1088</c:v>
                </c:pt>
                <c:pt idx="9">
                  <c:v>1053</c:v>
                </c:pt>
                <c:pt idx="12">
                  <c:v>1046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23526</c:v>
                </c:pt>
                <c:pt idx="3">
                  <c:v>25923</c:v>
                </c:pt>
                <c:pt idx="6">
                  <c:v>18500</c:v>
                </c:pt>
                <c:pt idx="9">
                  <c:v>17601</c:v>
                </c:pt>
                <c:pt idx="12">
                  <c:v>17447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32161</c:v>
                </c:pt>
                <c:pt idx="3">
                  <c:v>33497</c:v>
                </c:pt>
                <c:pt idx="6">
                  <c:v>34885</c:v>
                </c:pt>
                <c:pt idx="9">
                  <c:v>36381</c:v>
                </c:pt>
                <c:pt idx="12">
                  <c:v>36760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4371</c:v>
                </c:pt>
                <c:pt idx="3">
                  <c:v>4497</c:v>
                </c:pt>
                <c:pt idx="6">
                  <c:v>3195</c:v>
                </c:pt>
                <c:pt idx="9">
                  <c:v>1952</c:v>
                </c:pt>
                <c:pt idx="12">
                  <c:v>656</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74150</c:v>
                </c:pt>
                <c:pt idx="3">
                  <c:v>70174</c:v>
                </c:pt>
                <c:pt idx="6">
                  <c:v>61777</c:v>
                </c:pt>
                <c:pt idx="9">
                  <c:v>59247</c:v>
                </c:pt>
                <c:pt idx="12">
                  <c:v>56821</c:v>
                </c:pt>
              </c:numCache>
            </c:numRef>
          </c:val>
        </c:ser>
        <c:dLbls>
          <c:showLegendKey val="0"/>
          <c:showVal val="0"/>
          <c:showCatName val="0"/>
          <c:showSerName val="0"/>
          <c:showPercent val="0"/>
          <c:showBubbleSize val="0"/>
        </c:dLbls>
        <c:gapWidth val="100"/>
        <c:overlap val="100"/>
        <c:axId val="118598272"/>
        <c:axId val="1186004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34996</c:v>
                </c:pt>
                <c:pt idx="2">
                  <c:v>#N/A</c:v>
                </c:pt>
                <c:pt idx="3">
                  <c:v>#N/A</c:v>
                </c:pt>
                <c:pt idx="4">
                  <c:v>36927</c:v>
                </c:pt>
                <c:pt idx="5">
                  <c:v>#N/A</c:v>
                </c:pt>
                <c:pt idx="6">
                  <c:v>#N/A</c:v>
                </c:pt>
                <c:pt idx="7">
                  <c:v>30354</c:v>
                </c:pt>
                <c:pt idx="8">
                  <c:v>#N/A</c:v>
                </c:pt>
                <c:pt idx="9">
                  <c:v>#N/A</c:v>
                </c:pt>
                <c:pt idx="10">
                  <c:v>29139</c:v>
                </c:pt>
                <c:pt idx="11">
                  <c:v>#N/A</c:v>
                </c:pt>
                <c:pt idx="12">
                  <c:v>#N/A</c:v>
                </c:pt>
                <c:pt idx="13">
                  <c:v>24514</c:v>
                </c:pt>
                <c:pt idx="14">
                  <c:v>#N/A</c:v>
                </c:pt>
              </c:numCache>
            </c:numRef>
          </c:val>
          <c:smooth val="0"/>
        </c:ser>
        <c:dLbls>
          <c:showLegendKey val="0"/>
          <c:showVal val="0"/>
          <c:showCatName val="0"/>
          <c:showSerName val="0"/>
          <c:showPercent val="0"/>
          <c:showBubbleSize val="0"/>
        </c:dLbls>
        <c:marker val="1"/>
        <c:smooth val="0"/>
        <c:axId val="118598272"/>
        <c:axId val="118600448"/>
      </c:lineChart>
      <c:catAx>
        <c:axId val="11859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600448"/>
        <c:crosses val="autoZero"/>
        <c:auto val="1"/>
        <c:lblAlgn val="ctr"/>
        <c:lblOffset val="100"/>
        <c:tickLblSkip val="1"/>
        <c:tickMarkSkip val="1"/>
        <c:noMultiLvlLbl val="0"/>
      </c:catAx>
      <c:valAx>
        <c:axId val="118600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598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722425</c:v>
                </c:pt>
                <c:pt idx="5">
                  <c:v>721556</c:v>
                </c:pt>
                <c:pt idx="8">
                  <c:v>729330</c:v>
                </c:pt>
                <c:pt idx="11">
                  <c:v>741968</c:v>
                </c:pt>
                <c:pt idx="14">
                  <c:v>747341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260216</c:v>
                </c:pt>
                <c:pt idx="5">
                  <c:v>258822</c:v>
                </c:pt>
                <c:pt idx="8">
                  <c:v>263085</c:v>
                </c:pt>
                <c:pt idx="11">
                  <c:v>260772</c:v>
                </c:pt>
                <c:pt idx="14">
                  <c:v>244838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207913</c:v>
                </c:pt>
                <c:pt idx="5">
                  <c:v>209072</c:v>
                </c:pt>
                <c:pt idx="8">
                  <c:v>217769</c:v>
                </c:pt>
                <c:pt idx="11">
                  <c:v>241412</c:v>
                </c:pt>
                <c:pt idx="14">
                  <c:v>258654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47125</c:v>
                </c:pt>
                <c:pt idx="3">
                  <c:v>40089</c:v>
                </c:pt>
                <c:pt idx="6">
                  <c:v>4251</c:v>
                </c:pt>
                <c:pt idx="9">
                  <c:v>3221</c:v>
                </c:pt>
                <c:pt idx="12">
                  <c:v>2445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124172</c:v>
                </c:pt>
                <c:pt idx="3">
                  <c:v>120881</c:v>
                </c:pt>
                <c:pt idx="6">
                  <c:v>117820</c:v>
                </c:pt>
                <c:pt idx="9">
                  <c:v>111777</c:v>
                </c:pt>
                <c:pt idx="12">
                  <c:v>103299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5377</c:v>
                </c:pt>
                <c:pt idx="3">
                  <c:v>4412</c:v>
                </c:pt>
                <c:pt idx="6">
                  <c:v>3432</c:v>
                </c:pt>
                <c:pt idx="9">
                  <c:v>2443</c:v>
                </c:pt>
                <c:pt idx="12">
                  <c:v>1950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290286</c:v>
                </c:pt>
                <c:pt idx="3">
                  <c:v>278560</c:v>
                </c:pt>
                <c:pt idx="6">
                  <c:v>232550</c:v>
                </c:pt>
                <c:pt idx="9">
                  <c:v>204603</c:v>
                </c:pt>
                <c:pt idx="12">
                  <c:v>190496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25841</c:v>
                </c:pt>
                <c:pt idx="3">
                  <c:v>24346</c:v>
                </c:pt>
                <c:pt idx="6">
                  <c:v>20813</c:v>
                </c:pt>
                <c:pt idx="9">
                  <c:v>12519</c:v>
                </c:pt>
                <c:pt idx="12">
                  <c:v>13034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1236296</c:v>
                </c:pt>
                <c:pt idx="3">
                  <c:v>1201698</c:v>
                </c:pt>
                <c:pt idx="6">
                  <c:v>1214102</c:v>
                </c:pt>
                <c:pt idx="9">
                  <c:v>1212306</c:v>
                </c:pt>
                <c:pt idx="12">
                  <c:v>1214532</c:v>
                </c:pt>
              </c:numCache>
            </c:numRef>
          </c:val>
        </c:ser>
        <c:dLbls>
          <c:showLegendKey val="0"/>
          <c:showVal val="0"/>
          <c:showCatName val="0"/>
          <c:showSerName val="0"/>
          <c:showPercent val="0"/>
          <c:showBubbleSize val="0"/>
        </c:dLbls>
        <c:gapWidth val="100"/>
        <c:overlap val="100"/>
        <c:axId val="118811264"/>
        <c:axId val="1186864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538545</c:v>
                </c:pt>
                <c:pt idx="2">
                  <c:v>#N/A</c:v>
                </c:pt>
                <c:pt idx="3">
                  <c:v>#N/A</c:v>
                </c:pt>
                <c:pt idx="4">
                  <c:v>480534</c:v>
                </c:pt>
                <c:pt idx="5">
                  <c:v>#N/A</c:v>
                </c:pt>
                <c:pt idx="6">
                  <c:v>#N/A</c:v>
                </c:pt>
                <c:pt idx="7">
                  <c:v>382785</c:v>
                </c:pt>
                <c:pt idx="8">
                  <c:v>#N/A</c:v>
                </c:pt>
                <c:pt idx="9">
                  <c:v>#N/A</c:v>
                </c:pt>
                <c:pt idx="10">
                  <c:v>302718</c:v>
                </c:pt>
                <c:pt idx="11">
                  <c:v>#N/A</c:v>
                </c:pt>
                <c:pt idx="12">
                  <c:v>#N/A</c:v>
                </c:pt>
                <c:pt idx="13">
                  <c:v>274925</c:v>
                </c:pt>
                <c:pt idx="14">
                  <c:v>#N/A</c:v>
                </c:pt>
              </c:numCache>
            </c:numRef>
          </c:val>
          <c:smooth val="0"/>
        </c:ser>
        <c:dLbls>
          <c:showLegendKey val="0"/>
          <c:showVal val="0"/>
          <c:showCatName val="0"/>
          <c:showSerName val="0"/>
          <c:showPercent val="0"/>
          <c:showBubbleSize val="0"/>
        </c:dLbls>
        <c:marker val="1"/>
        <c:smooth val="0"/>
        <c:axId val="118811264"/>
        <c:axId val="118686464"/>
      </c:lineChart>
      <c:catAx>
        <c:axId val="11881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686464"/>
        <c:crosses val="autoZero"/>
        <c:auto val="1"/>
        <c:lblAlgn val="ctr"/>
        <c:lblOffset val="100"/>
        <c:tickLblSkip val="1"/>
        <c:tickMarkSkip val="1"/>
        <c:noMultiLvlLbl val="0"/>
      </c:catAx>
      <c:valAx>
        <c:axId val="118686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811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兵庫県神戸市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1,550,831
1,508,142
557.02
723,425,451
714,157,855
1,568,373
380,828,168
1,122,275,231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86.1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a:t>
          </a:r>
          <a:r>
            <a:rPr kumimoji="1" lang="ja-JP" altLang="en-US" sz="1150">
              <a:solidFill>
                <a:schemeClr val="tx1"/>
              </a:solidFill>
              <a:latin typeface="ＭＳ Ｐゴシック"/>
            </a:rPr>
            <a:t>財政力指数については、震災復興事業に多額の市債を発行したことにより、償還のため基準財政需要額が高い水準になっていることから、類似団体平均を下回っている。企業収益の増加に伴い法人市民税が増加傾向にあるなど、市税収入の増加により分子となる基準財政収入額の増加や、公債費の減小により分母となる基準財政需要額の減少に伴い財政力指数は上昇しており、平成</a:t>
          </a:r>
          <a:r>
            <a:rPr kumimoji="1" lang="en-US" altLang="ja-JP" sz="1150">
              <a:solidFill>
                <a:schemeClr val="tx1"/>
              </a:solidFill>
              <a:latin typeface="ＭＳ Ｐゴシック"/>
            </a:rPr>
            <a:t>26</a:t>
          </a:r>
          <a:r>
            <a:rPr kumimoji="1" lang="ja-JP" altLang="en-US" sz="1150">
              <a:solidFill>
                <a:schemeClr val="tx1"/>
              </a:solidFill>
              <a:latin typeface="ＭＳ Ｐゴシック"/>
            </a:rPr>
            <a:t>年度も分子である基準財政収入額の増加（＋</a:t>
          </a:r>
          <a:r>
            <a:rPr kumimoji="1" lang="en-US" altLang="ja-JP" sz="1150">
              <a:solidFill>
                <a:schemeClr val="tx1"/>
              </a:solidFill>
              <a:latin typeface="ＭＳ Ｐゴシック"/>
            </a:rPr>
            <a:t>63</a:t>
          </a:r>
          <a:r>
            <a:rPr kumimoji="1" lang="ja-JP" altLang="en-US" sz="1150">
              <a:solidFill>
                <a:schemeClr val="tx1"/>
              </a:solidFill>
              <a:latin typeface="ＭＳ Ｐゴシック"/>
            </a:rPr>
            <a:t>億、＋</a:t>
          </a:r>
          <a:r>
            <a:rPr kumimoji="1" lang="en-US" altLang="ja-JP" sz="1150">
              <a:solidFill>
                <a:schemeClr val="tx1"/>
              </a:solidFill>
              <a:latin typeface="ＭＳ Ｐゴシック"/>
            </a:rPr>
            <a:t>3</a:t>
          </a:r>
          <a:r>
            <a:rPr kumimoji="1" lang="ja-JP" altLang="en-US" sz="1150">
              <a:solidFill>
                <a:schemeClr val="tx1"/>
              </a:solidFill>
              <a:latin typeface="ＭＳ Ｐゴシック"/>
            </a:rPr>
            <a:t>％）などにより財政力指数は</a:t>
          </a:r>
          <a:r>
            <a:rPr kumimoji="1" lang="en-US" altLang="ja-JP" sz="1150">
              <a:solidFill>
                <a:schemeClr val="tx1"/>
              </a:solidFill>
              <a:latin typeface="ＭＳ Ｐゴシック"/>
            </a:rPr>
            <a:t>0.02</a:t>
          </a:r>
          <a:r>
            <a:rPr kumimoji="1" lang="ja-JP" altLang="en-US" sz="1150">
              <a:solidFill>
                <a:schemeClr val="tx1"/>
              </a:solidFill>
              <a:latin typeface="ＭＳ Ｐゴシック"/>
            </a:rPr>
            <a:t>上昇した。今後も、市債残高の削減、行財政改革の取り組みを着実に進め、改善を図っていく。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44</xdr:row>
      <xdr:rowOff>165100</xdr:rowOff>
    </xdr:to>
    <xdr:cxnSp macro="">
      <xdr:nvCxnSpPr>
        <xdr:cNvPr id="60" name="直線コネクタ 59"/>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1"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0.70</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2" name="直線コネクタ 61"/>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3"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4" name="直線コネクタ 63"/>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121920</xdr:rowOff>
    </xdr:from>
    <xdr:to>
      <xdr:col>7</xdr:col>
      <xdr:colOff>152400</xdr:colOff>
      <xdr:row>43</xdr:row>
      <xdr:rowOff>46990</xdr:rowOff>
    </xdr:to>
    <xdr:cxnSp macro="">
      <xdr:nvCxnSpPr>
        <xdr:cNvPr id="65" name="直線コネクタ 64"/>
        <xdr:cNvCxnSpPr/>
      </xdr:nvCxnSpPr>
      <xdr:spPr>
        <a:xfrm flipV="1">
          <a:off x="4114800" y="732282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6"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7" name="フローチャート : 判断 66"/>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46990</xdr:rowOff>
    </xdr:from>
    <xdr:to>
      <xdr:col>6</xdr:col>
      <xdr:colOff>0</xdr:colOff>
      <xdr:row>43</xdr:row>
      <xdr:rowOff>143510</xdr:rowOff>
    </xdr:to>
    <xdr:cxnSp macro="">
      <xdr:nvCxnSpPr>
        <xdr:cNvPr id="68" name="直線コネクタ 67"/>
        <xdr:cNvCxnSpPr/>
      </xdr:nvCxnSpPr>
      <xdr:spPr>
        <a:xfrm flipV="1">
          <a:off x="3225800" y="741934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69" name="フローチャート : 判断 68"/>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70" name="テキスト ボックス 6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143510</xdr:rowOff>
    </xdr:from>
    <xdr:to>
      <xdr:col>4</xdr:col>
      <xdr:colOff>482600</xdr:colOff>
      <xdr:row>44</xdr:row>
      <xdr:rowOff>20320</xdr:rowOff>
    </xdr:to>
    <xdr:cxnSp macro="">
      <xdr:nvCxnSpPr>
        <xdr:cNvPr id="71" name="直線コネクタ 70"/>
        <xdr:cNvCxnSpPr/>
      </xdr:nvCxnSpPr>
      <xdr:spPr>
        <a:xfrm flipV="1">
          <a:off x="2336800" y="75158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124460</xdr:rowOff>
    </xdr:from>
    <xdr:to>
      <xdr:col>4</xdr:col>
      <xdr:colOff>533400</xdr:colOff>
      <xdr:row>41</xdr:row>
      <xdr:rowOff>54610</xdr:rowOff>
    </xdr:to>
    <xdr:sp macro="" textlink="">
      <xdr:nvSpPr>
        <xdr:cNvPr id="72" name="フローチャート : 判断 71"/>
        <xdr:cNvSpPr/>
      </xdr:nvSpPr>
      <xdr:spPr>
        <a:xfrm>
          <a:off x="3175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64787</xdr:rowOff>
    </xdr:from>
    <xdr:ext cx="762000" cy="259045"/>
    <xdr:sp macro="" textlink="">
      <xdr:nvSpPr>
        <xdr:cNvPr id="73" name="テキスト ボックス 72"/>
        <xdr:cNvSpPr txBox="1"/>
      </xdr:nvSpPr>
      <xdr:spPr>
        <a:xfrm>
          <a:off x="2844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20320</xdr:rowOff>
    </xdr:from>
    <xdr:to>
      <xdr:col>3</xdr:col>
      <xdr:colOff>279400</xdr:colOff>
      <xdr:row>44</xdr:row>
      <xdr:rowOff>20320</xdr:rowOff>
    </xdr:to>
    <xdr:cxnSp macro="">
      <xdr:nvCxnSpPr>
        <xdr:cNvPr id="74" name="直線コネクタ 73"/>
        <xdr:cNvCxnSpPr/>
      </xdr:nvCxnSpPr>
      <xdr:spPr>
        <a:xfrm>
          <a:off x="1447800" y="756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27940</xdr:rowOff>
    </xdr:from>
    <xdr:to>
      <xdr:col>3</xdr:col>
      <xdr:colOff>330200</xdr:colOff>
      <xdr:row>40</xdr:row>
      <xdr:rowOff>129540</xdr:rowOff>
    </xdr:to>
    <xdr:sp macro="" textlink="">
      <xdr:nvSpPr>
        <xdr:cNvPr id="75" name="フローチャート : 判断 74"/>
        <xdr:cNvSpPr/>
      </xdr:nvSpPr>
      <xdr:spPr>
        <a:xfrm>
          <a:off x="2286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139717</xdr:rowOff>
    </xdr:from>
    <xdr:ext cx="762000" cy="259045"/>
    <xdr:sp macro="" textlink="">
      <xdr:nvSpPr>
        <xdr:cNvPr id="76" name="テキスト ボックス 75"/>
        <xdr:cNvSpPr txBox="1"/>
      </xdr:nvSpPr>
      <xdr:spPr>
        <a:xfrm>
          <a:off x="1955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7" name="フローチャート : 判断 76"/>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78" name="テキスト ボックス 77"/>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71120</xdr:rowOff>
    </xdr:from>
    <xdr:to>
      <xdr:col>7</xdr:col>
      <xdr:colOff>203200</xdr:colOff>
      <xdr:row>43</xdr:row>
      <xdr:rowOff>1270</xdr:rowOff>
    </xdr:to>
    <xdr:sp macro="" textlink="">
      <xdr:nvSpPr>
        <xdr:cNvPr id="84" name="円/楕円 83"/>
        <xdr:cNvSpPr/>
      </xdr:nvSpPr>
      <xdr:spPr>
        <a:xfrm>
          <a:off x="4902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43197</xdr:rowOff>
    </xdr:from>
    <xdr:ext cx="762000" cy="259045"/>
    <xdr:sp macro="" textlink="">
      <xdr:nvSpPr>
        <xdr:cNvPr id="85" name="財政力該当値テキスト"/>
        <xdr:cNvSpPr txBox="1"/>
      </xdr:nvSpPr>
      <xdr:spPr>
        <a:xfrm>
          <a:off x="5041900" y="724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167640</xdr:rowOff>
    </xdr:from>
    <xdr:to>
      <xdr:col>6</xdr:col>
      <xdr:colOff>50800</xdr:colOff>
      <xdr:row>43</xdr:row>
      <xdr:rowOff>97790</xdr:rowOff>
    </xdr:to>
    <xdr:sp macro="" textlink="">
      <xdr:nvSpPr>
        <xdr:cNvPr id="86" name="円/楕円 85"/>
        <xdr:cNvSpPr/>
      </xdr:nvSpPr>
      <xdr:spPr>
        <a:xfrm>
          <a:off x="4064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82567</xdr:rowOff>
    </xdr:from>
    <xdr:ext cx="736600" cy="259045"/>
    <xdr:sp macro="" textlink="">
      <xdr:nvSpPr>
        <xdr:cNvPr id="87" name="テキスト ボックス 86"/>
        <xdr:cNvSpPr txBox="1"/>
      </xdr:nvSpPr>
      <xdr:spPr>
        <a:xfrm>
          <a:off x="3733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92710</xdr:rowOff>
    </xdr:from>
    <xdr:to>
      <xdr:col>4</xdr:col>
      <xdr:colOff>533400</xdr:colOff>
      <xdr:row>44</xdr:row>
      <xdr:rowOff>22860</xdr:rowOff>
    </xdr:to>
    <xdr:sp macro="" textlink="">
      <xdr:nvSpPr>
        <xdr:cNvPr id="88" name="円/楕円 87"/>
        <xdr:cNvSpPr/>
      </xdr:nvSpPr>
      <xdr:spPr>
        <a:xfrm>
          <a:off x="3175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89" name="テキスト ボックス 88"/>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140970</xdr:rowOff>
    </xdr:from>
    <xdr:to>
      <xdr:col>3</xdr:col>
      <xdr:colOff>330200</xdr:colOff>
      <xdr:row>44</xdr:row>
      <xdr:rowOff>71120</xdr:rowOff>
    </xdr:to>
    <xdr:sp macro="" textlink="">
      <xdr:nvSpPr>
        <xdr:cNvPr id="90" name="円/楕円 89"/>
        <xdr:cNvSpPr/>
      </xdr:nvSpPr>
      <xdr:spPr>
        <a:xfrm>
          <a:off x="2286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55897</xdr:rowOff>
    </xdr:from>
    <xdr:ext cx="762000" cy="259045"/>
    <xdr:sp macro="" textlink="">
      <xdr:nvSpPr>
        <xdr:cNvPr id="91" name="テキスト ボックス 90"/>
        <xdr:cNvSpPr txBox="1"/>
      </xdr:nvSpPr>
      <xdr:spPr>
        <a:xfrm>
          <a:off x="1955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140970</xdr:rowOff>
    </xdr:from>
    <xdr:to>
      <xdr:col>2</xdr:col>
      <xdr:colOff>127000</xdr:colOff>
      <xdr:row>44</xdr:row>
      <xdr:rowOff>71120</xdr:rowOff>
    </xdr:to>
    <xdr:sp macro="" textlink="">
      <xdr:nvSpPr>
        <xdr:cNvPr id="92" name="円/楕円 91"/>
        <xdr:cNvSpPr/>
      </xdr:nvSpPr>
      <xdr:spPr>
        <a:xfrm>
          <a:off x="1397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55897</xdr:rowOff>
    </xdr:from>
    <xdr:ext cx="762000" cy="259045"/>
    <xdr:sp macro="" textlink="">
      <xdr:nvSpPr>
        <xdr:cNvPr id="93" name="テキスト ボックス 92"/>
        <xdr:cNvSpPr txBox="1"/>
      </xdr:nvSpPr>
      <xdr:spPr>
        <a:xfrm>
          <a:off x="1066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050">
              <a:solidFill>
                <a:schemeClr val="tx1"/>
              </a:solidFill>
              <a:latin typeface="ＭＳ Ｐゴシック"/>
            </a:rPr>
            <a:t>経常収支比率については、震災復興事業に伴い多額の市債を発行した結果、公債費に関する比率が高い水準となるなど、類似団体平均を上回っていたが、その後の厳格な起債管理や職員総定数の削減（平成</a:t>
          </a:r>
          <a:r>
            <a:rPr kumimoji="1" lang="en-US" altLang="ja-JP" sz="1050">
              <a:solidFill>
                <a:schemeClr val="tx1"/>
              </a:solidFill>
              <a:latin typeface="ＭＳ Ｐゴシック"/>
            </a:rPr>
            <a:t>8</a:t>
          </a:r>
          <a:r>
            <a:rPr kumimoji="1" lang="ja-JP" altLang="en-US" sz="1050">
              <a:solidFill>
                <a:schemeClr val="tx1"/>
              </a:solidFill>
              <a:latin typeface="ＭＳ Ｐゴシック"/>
            </a:rPr>
            <a:t>～</a:t>
          </a:r>
          <a:r>
            <a:rPr kumimoji="1" lang="en-US" altLang="ja-JP" sz="1050">
              <a:solidFill>
                <a:schemeClr val="tx1"/>
              </a:solidFill>
              <a:latin typeface="ＭＳ Ｐゴシック"/>
            </a:rPr>
            <a:t>22</a:t>
          </a:r>
          <a:r>
            <a:rPr kumimoji="1" lang="ja-JP" altLang="en-US" sz="1050">
              <a:solidFill>
                <a:schemeClr val="tx1"/>
              </a:solidFill>
              <a:latin typeface="ＭＳ Ｐゴシック"/>
            </a:rPr>
            <a:t>年度で</a:t>
          </a:r>
          <a:r>
            <a:rPr kumimoji="1" lang="en-US" altLang="ja-JP" sz="1050">
              <a:solidFill>
                <a:schemeClr val="tx1"/>
              </a:solidFill>
              <a:latin typeface="ＭＳ Ｐゴシック"/>
            </a:rPr>
            <a:t>5,564</a:t>
          </a:r>
          <a:r>
            <a:rPr kumimoji="1" lang="ja-JP" altLang="en-US" sz="1050">
              <a:solidFill>
                <a:schemeClr val="tx1"/>
              </a:solidFill>
              <a:latin typeface="ＭＳ Ｐゴシック"/>
            </a:rPr>
            <a:t>人削減）、外部評価委員による事務事業評価による事務事業再構築などにより、経常経費の削減に努めた結果、平成</a:t>
          </a:r>
          <a:r>
            <a:rPr kumimoji="1" lang="en-US" altLang="ja-JP" sz="1050">
              <a:solidFill>
                <a:schemeClr val="tx1"/>
              </a:solidFill>
              <a:latin typeface="ＭＳ Ｐゴシック"/>
            </a:rPr>
            <a:t>24</a:t>
          </a:r>
          <a:r>
            <a:rPr kumimoji="1" lang="ja-JP" altLang="en-US" sz="1050">
              <a:solidFill>
                <a:schemeClr val="tx1"/>
              </a:solidFill>
              <a:latin typeface="ＭＳ Ｐゴシック"/>
            </a:rPr>
            <a:t>年度から類似団体平均を下回っている。平成</a:t>
          </a:r>
          <a:r>
            <a:rPr kumimoji="1" lang="en-US" altLang="ja-JP" sz="1050">
              <a:solidFill>
                <a:schemeClr val="tx1"/>
              </a:solidFill>
              <a:latin typeface="ＭＳ Ｐゴシック"/>
            </a:rPr>
            <a:t>26</a:t>
          </a:r>
          <a:r>
            <a:rPr kumimoji="1" lang="ja-JP" altLang="en-US" sz="1050">
              <a:solidFill>
                <a:schemeClr val="tx1"/>
              </a:solidFill>
              <a:latin typeface="ＭＳ Ｐゴシック"/>
            </a:rPr>
            <a:t>年度は給与改定に伴う人件費の増加（＋</a:t>
          </a:r>
          <a:r>
            <a:rPr kumimoji="1" lang="en-US" altLang="ja-JP" sz="1050">
              <a:solidFill>
                <a:schemeClr val="tx1"/>
              </a:solidFill>
              <a:latin typeface="ＭＳ Ｐゴシック"/>
            </a:rPr>
            <a:t>14</a:t>
          </a:r>
          <a:r>
            <a:rPr kumimoji="1" lang="ja-JP" altLang="en-US" sz="1050">
              <a:solidFill>
                <a:schemeClr val="tx1"/>
              </a:solidFill>
              <a:latin typeface="ＭＳ Ｐゴシック"/>
            </a:rPr>
            <a:t>億、＋</a:t>
          </a:r>
          <a:r>
            <a:rPr kumimoji="1" lang="en-US" altLang="ja-JP" sz="1050">
              <a:solidFill>
                <a:schemeClr val="tx1"/>
              </a:solidFill>
              <a:latin typeface="ＭＳ Ｐゴシック"/>
            </a:rPr>
            <a:t>1.2</a:t>
          </a:r>
          <a:r>
            <a:rPr kumimoji="1" lang="ja-JP" altLang="en-US" sz="1050">
              <a:solidFill>
                <a:schemeClr val="tx1"/>
              </a:solidFill>
              <a:latin typeface="ＭＳ Ｐゴシック"/>
            </a:rPr>
            <a:t>％）、予防接種費・がん検診等の物件費の増加（＋</a:t>
          </a:r>
          <a:r>
            <a:rPr kumimoji="1" lang="en-US" altLang="ja-JP" sz="1050">
              <a:solidFill>
                <a:schemeClr val="tx1"/>
              </a:solidFill>
              <a:latin typeface="ＭＳ Ｐゴシック"/>
            </a:rPr>
            <a:t>49</a:t>
          </a:r>
          <a:r>
            <a:rPr kumimoji="1" lang="ja-JP" altLang="en-US" sz="1050">
              <a:solidFill>
                <a:schemeClr val="tx1"/>
              </a:solidFill>
              <a:latin typeface="ＭＳ Ｐゴシック"/>
            </a:rPr>
            <a:t>億円、＋</a:t>
          </a:r>
          <a:r>
            <a:rPr kumimoji="1" lang="en-US" altLang="ja-JP" sz="1050">
              <a:solidFill>
                <a:schemeClr val="tx1"/>
              </a:solidFill>
              <a:latin typeface="ＭＳ Ｐゴシック"/>
            </a:rPr>
            <a:t>1.9</a:t>
          </a:r>
          <a:r>
            <a:rPr kumimoji="1" lang="ja-JP" altLang="en-US" sz="1050">
              <a:solidFill>
                <a:schemeClr val="tx1"/>
              </a:solidFill>
              <a:latin typeface="ＭＳ Ｐゴシック"/>
            </a:rPr>
            <a:t>％）等により悪化に転じたものの、現在取り組みを進めている「神戸市行財政改革</a:t>
          </a:r>
          <a:r>
            <a:rPr kumimoji="1" lang="en-US" altLang="ja-JP" sz="1050">
              <a:solidFill>
                <a:schemeClr val="tx1"/>
              </a:solidFill>
              <a:latin typeface="ＭＳ Ｐゴシック"/>
            </a:rPr>
            <a:t>2015</a:t>
          </a:r>
          <a:r>
            <a:rPr kumimoji="1" lang="ja-JP" altLang="en-US" sz="1050">
              <a:solidFill>
                <a:schemeClr val="tx1"/>
              </a:solidFill>
              <a:latin typeface="ＭＳ Ｐゴシック"/>
            </a:rPr>
            <a:t>（平成</a:t>
          </a:r>
          <a:r>
            <a:rPr kumimoji="1" lang="en-US" altLang="ja-JP" sz="1050">
              <a:solidFill>
                <a:schemeClr val="tx1"/>
              </a:solidFill>
              <a:latin typeface="ＭＳ Ｐゴシック"/>
            </a:rPr>
            <a:t>23</a:t>
          </a:r>
          <a:r>
            <a:rPr kumimoji="1" lang="ja-JP" altLang="en-US" sz="1050">
              <a:solidFill>
                <a:schemeClr val="tx1"/>
              </a:solidFill>
              <a:latin typeface="ＭＳ Ｐゴシック"/>
            </a:rPr>
            <a:t>～</a:t>
          </a:r>
          <a:r>
            <a:rPr kumimoji="1" lang="en-US" altLang="ja-JP" sz="1050">
              <a:solidFill>
                <a:schemeClr val="tx1"/>
              </a:solidFill>
              <a:latin typeface="ＭＳ Ｐゴシック"/>
            </a:rPr>
            <a:t>27</a:t>
          </a:r>
          <a:r>
            <a:rPr kumimoji="1" lang="ja-JP" altLang="en-US" sz="1050">
              <a:solidFill>
                <a:schemeClr val="tx1"/>
              </a:solidFill>
              <a:latin typeface="ＭＳ Ｐゴシック"/>
            </a:rPr>
            <a:t>年度）」の基づき職員総定数の削減（</a:t>
          </a:r>
          <a:r>
            <a:rPr kumimoji="1" lang="en-US" altLang="ja-JP" sz="1050">
              <a:solidFill>
                <a:schemeClr val="tx1"/>
              </a:solidFill>
              <a:latin typeface="ＭＳ Ｐゴシック"/>
            </a:rPr>
            <a:t>5</a:t>
          </a:r>
          <a:r>
            <a:rPr kumimoji="1" lang="ja-JP" altLang="en-US" sz="1050">
              <a:solidFill>
                <a:schemeClr val="tx1"/>
              </a:solidFill>
              <a:latin typeface="ＭＳ Ｐゴシック"/>
            </a:rPr>
            <a:t>年間で約</a:t>
          </a:r>
          <a:r>
            <a:rPr kumimoji="1" lang="en-US" altLang="ja-JP" sz="1050">
              <a:solidFill>
                <a:schemeClr val="tx1"/>
              </a:solidFill>
              <a:latin typeface="ＭＳ Ｐゴシック"/>
            </a:rPr>
            <a:t>1,600</a:t>
          </a:r>
          <a:r>
            <a:rPr kumimoji="1" lang="ja-JP" altLang="en-US" sz="1050">
              <a:solidFill>
                <a:schemeClr val="tx1"/>
              </a:solidFill>
              <a:latin typeface="ＭＳ Ｐゴシック"/>
            </a:rPr>
            <a:t>人削減）、事務事業の抜本的な見直し、民間活力の導入など行財政改革の取り組みを着実に進め、経常経費の削減を図っていく。</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88295</xdr:rowOff>
    </xdr:to>
    <xdr:cxnSp macro="">
      <xdr:nvCxnSpPr>
        <xdr:cNvPr id="125" name="直線コネクタ 124"/>
        <xdr:cNvCxnSpPr/>
      </xdr:nvCxnSpPr>
      <xdr:spPr>
        <a:xfrm flipV="1">
          <a:off x="4953000" y="999066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60372</xdr:rowOff>
    </xdr:from>
    <xdr:ext cx="762000" cy="259045"/>
    <xdr:sp macro="" textlink="">
      <xdr:nvSpPr>
        <xdr:cNvPr id="126" name="財政構造の弾力性最小値テキスト"/>
        <xdr:cNvSpPr txBox="1"/>
      </xdr:nvSpPr>
      <xdr:spPr>
        <a:xfrm>
          <a:off x="5041900" y="1137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66</xdr:row>
      <xdr:rowOff>88295</xdr:rowOff>
    </xdr:from>
    <xdr:to>
      <xdr:col>7</xdr:col>
      <xdr:colOff>241300</xdr:colOff>
      <xdr:row>66</xdr:row>
      <xdr:rowOff>88295</xdr:rowOff>
    </xdr:to>
    <xdr:cxnSp macro="">
      <xdr:nvCxnSpPr>
        <xdr:cNvPr id="127" name="直線コネクタ 126"/>
        <xdr:cNvCxnSpPr/>
      </xdr:nvCxnSpPr>
      <xdr:spPr>
        <a:xfrm>
          <a:off x="4864100" y="1140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8"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29" name="直線コネクタ 128"/>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62593</xdr:rowOff>
    </xdr:from>
    <xdr:to>
      <xdr:col>7</xdr:col>
      <xdr:colOff>152400</xdr:colOff>
      <xdr:row>64</xdr:row>
      <xdr:rowOff>29028</xdr:rowOff>
    </xdr:to>
    <xdr:cxnSp macro="">
      <xdr:nvCxnSpPr>
        <xdr:cNvPr id="130" name="直線コネクタ 129"/>
        <xdr:cNvCxnSpPr/>
      </xdr:nvCxnSpPr>
      <xdr:spPr>
        <a:xfrm>
          <a:off x="4114800" y="10863943"/>
          <a:ext cx="8382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156227</xdr:rowOff>
    </xdr:from>
    <xdr:ext cx="762000" cy="259045"/>
    <xdr:sp macro="" textlink="">
      <xdr:nvSpPr>
        <xdr:cNvPr id="131" name="財政構造の弾力性平均値テキスト"/>
        <xdr:cNvSpPr txBox="1"/>
      </xdr:nvSpPr>
      <xdr:spPr>
        <a:xfrm>
          <a:off x="5041900" y="1095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32" name="フローチャート : 判断 131"/>
        <xdr:cNvSpPr/>
      </xdr:nvSpPr>
      <xdr:spPr>
        <a:xfrm>
          <a:off x="49022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163285</xdr:rowOff>
    </xdr:from>
    <xdr:to>
      <xdr:col>6</xdr:col>
      <xdr:colOff>0</xdr:colOff>
      <xdr:row>63</xdr:row>
      <xdr:rowOff>62593</xdr:rowOff>
    </xdr:to>
    <xdr:cxnSp macro="">
      <xdr:nvCxnSpPr>
        <xdr:cNvPr id="133" name="直線コネクタ 132"/>
        <xdr:cNvCxnSpPr/>
      </xdr:nvCxnSpPr>
      <xdr:spPr>
        <a:xfrm>
          <a:off x="3225800" y="10450285"/>
          <a:ext cx="889000" cy="4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46265</xdr:rowOff>
    </xdr:from>
    <xdr:to>
      <xdr:col>6</xdr:col>
      <xdr:colOff>50800</xdr:colOff>
      <xdr:row>63</xdr:row>
      <xdr:rowOff>147865</xdr:rowOff>
    </xdr:to>
    <xdr:sp macro="" textlink="">
      <xdr:nvSpPr>
        <xdr:cNvPr id="134" name="フローチャート : 判断 133"/>
        <xdr:cNvSpPr/>
      </xdr:nvSpPr>
      <xdr:spPr>
        <a:xfrm>
          <a:off x="4064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132642</xdr:rowOff>
    </xdr:from>
    <xdr:ext cx="736600" cy="259045"/>
    <xdr:sp macro="" textlink="">
      <xdr:nvSpPr>
        <xdr:cNvPr id="135" name="テキスト ボックス 134"/>
        <xdr:cNvSpPr txBox="1"/>
      </xdr:nvSpPr>
      <xdr:spPr>
        <a:xfrm>
          <a:off x="3733800" y="1093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163285</xdr:rowOff>
    </xdr:from>
    <xdr:to>
      <xdr:col>4</xdr:col>
      <xdr:colOff>482600</xdr:colOff>
      <xdr:row>64</xdr:row>
      <xdr:rowOff>6048</xdr:rowOff>
    </xdr:to>
    <xdr:cxnSp macro="">
      <xdr:nvCxnSpPr>
        <xdr:cNvPr id="136" name="直線コネクタ 135"/>
        <xdr:cNvCxnSpPr/>
      </xdr:nvCxnSpPr>
      <xdr:spPr>
        <a:xfrm flipV="1">
          <a:off x="2336800" y="10450285"/>
          <a:ext cx="889000" cy="528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115207</xdr:rowOff>
    </xdr:from>
    <xdr:to>
      <xdr:col>4</xdr:col>
      <xdr:colOff>533400</xdr:colOff>
      <xdr:row>64</xdr:row>
      <xdr:rowOff>45357</xdr:rowOff>
    </xdr:to>
    <xdr:sp macro="" textlink="">
      <xdr:nvSpPr>
        <xdr:cNvPr id="137" name="フローチャート : 判断 136"/>
        <xdr:cNvSpPr/>
      </xdr:nvSpPr>
      <xdr:spPr>
        <a:xfrm>
          <a:off x="3175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30134</xdr:rowOff>
    </xdr:from>
    <xdr:ext cx="762000" cy="259045"/>
    <xdr:sp macro="" textlink="">
      <xdr:nvSpPr>
        <xdr:cNvPr id="138" name="テキスト ボックス 137"/>
        <xdr:cNvSpPr txBox="1"/>
      </xdr:nvSpPr>
      <xdr:spPr>
        <a:xfrm>
          <a:off x="2844800" y="11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6048</xdr:rowOff>
    </xdr:from>
    <xdr:to>
      <xdr:col>3</xdr:col>
      <xdr:colOff>279400</xdr:colOff>
      <xdr:row>64</xdr:row>
      <xdr:rowOff>40519</xdr:rowOff>
    </xdr:to>
    <xdr:cxnSp macro="">
      <xdr:nvCxnSpPr>
        <xdr:cNvPr id="139" name="直線コネクタ 138"/>
        <xdr:cNvCxnSpPr/>
      </xdr:nvCxnSpPr>
      <xdr:spPr>
        <a:xfrm flipV="1">
          <a:off x="1447800" y="1097884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57755</xdr:rowOff>
    </xdr:from>
    <xdr:to>
      <xdr:col>3</xdr:col>
      <xdr:colOff>330200</xdr:colOff>
      <xdr:row>63</xdr:row>
      <xdr:rowOff>159355</xdr:rowOff>
    </xdr:to>
    <xdr:sp macro="" textlink="">
      <xdr:nvSpPr>
        <xdr:cNvPr id="140" name="フローチャート : 判断 139"/>
        <xdr:cNvSpPr/>
      </xdr:nvSpPr>
      <xdr:spPr>
        <a:xfrm>
          <a:off x="2286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169532</xdr:rowOff>
    </xdr:from>
    <xdr:ext cx="762000" cy="259045"/>
    <xdr:sp macro="" textlink="">
      <xdr:nvSpPr>
        <xdr:cNvPr id="141" name="テキスト ボックス 140"/>
        <xdr:cNvSpPr txBox="1"/>
      </xdr:nvSpPr>
      <xdr:spPr>
        <a:xfrm>
          <a:off x="1955800" y="106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46265</xdr:rowOff>
    </xdr:from>
    <xdr:to>
      <xdr:col>2</xdr:col>
      <xdr:colOff>127000</xdr:colOff>
      <xdr:row>63</xdr:row>
      <xdr:rowOff>147865</xdr:rowOff>
    </xdr:to>
    <xdr:sp macro="" textlink="">
      <xdr:nvSpPr>
        <xdr:cNvPr id="142" name="フローチャート : 判断 141"/>
        <xdr:cNvSpPr/>
      </xdr:nvSpPr>
      <xdr:spPr>
        <a:xfrm>
          <a:off x="1397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158042</xdr:rowOff>
    </xdr:from>
    <xdr:ext cx="762000" cy="259045"/>
    <xdr:sp macro="" textlink="">
      <xdr:nvSpPr>
        <xdr:cNvPr id="143" name="テキスト ボックス 142"/>
        <xdr:cNvSpPr txBox="1"/>
      </xdr:nvSpPr>
      <xdr:spPr>
        <a:xfrm>
          <a:off x="1066800" y="1061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149678</xdr:rowOff>
    </xdr:from>
    <xdr:to>
      <xdr:col>7</xdr:col>
      <xdr:colOff>203200</xdr:colOff>
      <xdr:row>64</xdr:row>
      <xdr:rowOff>79828</xdr:rowOff>
    </xdr:to>
    <xdr:sp macro="" textlink="">
      <xdr:nvSpPr>
        <xdr:cNvPr id="149" name="円/楕円 148"/>
        <xdr:cNvSpPr/>
      </xdr:nvSpPr>
      <xdr:spPr>
        <a:xfrm>
          <a:off x="4902200" y="1095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166205</xdr:rowOff>
    </xdr:from>
    <xdr:ext cx="762000" cy="259045"/>
    <xdr:sp macro="" textlink="">
      <xdr:nvSpPr>
        <xdr:cNvPr id="150" name="財政構造の弾力性該当値テキスト"/>
        <xdr:cNvSpPr txBox="1"/>
      </xdr:nvSpPr>
      <xdr:spPr>
        <a:xfrm>
          <a:off x="5041900" y="1079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11793</xdr:rowOff>
    </xdr:from>
    <xdr:to>
      <xdr:col>6</xdr:col>
      <xdr:colOff>50800</xdr:colOff>
      <xdr:row>63</xdr:row>
      <xdr:rowOff>113393</xdr:rowOff>
    </xdr:to>
    <xdr:sp macro="" textlink="">
      <xdr:nvSpPr>
        <xdr:cNvPr id="151" name="円/楕円 150"/>
        <xdr:cNvSpPr/>
      </xdr:nvSpPr>
      <xdr:spPr>
        <a:xfrm>
          <a:off x="4064000" y="1081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123570</xdr:rowOff>
    </xdr:from>
    <xdr:ext cx="736600" cy="259045"/>
    <xdr:sp macro="" textlink="">
      <xdr:nvSpPr>
        <xdr:cNvPr id="152" name="テキスト ボックス 151"/>
        <xdr:cNvSpPr txBox="1"/>
      </xdr:nvSpPr>
      <xdr:spPr>
        <a:xfrm>
          <a:off x="3733800" y="1058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112485</xdr:rowOff>
    </xdr:from>
    <xdr:to>
      <xdr:col>4</xdr:col>
      <xdr:colOff>533400</xdr:colOff>
      <xdr:row>61</xdr:row>
      <xdr:rowOff>42635</xdr:rowOff>
    </xdr:to>
    <xdr:sp macro="" textlink="">
      <xdr:nvSpPr>
        <xdr:cNvPr id="153" name="円/楕円 152"/>
        <xdr:cNvSpPr/>
      </xdr:nvSpPr>
      <xdr:spPr>
        <a:xfrm>
          <a:off x="3175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52812</xdr:rowOff>
    </xdr:from>
    <xdr:ext cx="762000" cy="259045"/>
    <xdr:sp macro="" textlink="">
      <xdr:nvSpPr>
        <xdr:cNvPr id="154" name="テキスト ボックス 153"/>
        <xdr:cNvSpPr txBox="1"/>
      </xdr:nvSpPr>
      <xdr:spPr>
        <a:xfrm>
          <a:off x="2844800" y="1016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126698</xdr:rowOff>
    </xdr:from>
    <xdr:to>
      <xdr:col>3</xdr:col>
      <xdr:colOff>330200</xdr:colOff>
      <xdr:row>64</xdr:row>
      <xdr:rowOff>56848</xdr:rowOff>
    </xdr:to>
    <xdr:sp macro="" textlink="">
      <xdr:nvSpPr>
        <xdr:cNvPr id="155" name="円/楕円 154"/>
        <xdr:cNvSpPr/>
      </xdr:nvSpPr>
      <xdr:spPr>
        <a:xfrm>
          <a:off x="2286000" y="1092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41625</xdr:rowOff>
    </xdr:from>
    <xdr:ext cx="762000" cy="259045"/>
    <xdr:sp macro="" textlink="">
      <xdr:nvSpPr>
        <xdr:cNvPr id="156" name="テキスト ボックス 155"/>
        <xdr:cNvSpPr txBox="1"/>
      </xdr:nvSpPr>
      <xdr:spPr>
        <a:xfrm>
          <a:off x="1955800" y="110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161169</xdr:rowOff>
    </xdr:from>
    <xdr:to>
      <xdr:col>2</xdr:col>
      <xdr:colOff>127000</xdr:colOff>
      <xdr:row>64</xdr:row>
      <xdr:rowOff>91319</xdr:rowOff>
    </xdr:to>
    <xdr:sp macro="" textlink="">
      <xdr:nvSpPr>
        <xdr:cNvPr id="157" name="円/楕円 156"/>
        <xdr:cNvSpPr/>
      </xdr:nvSpPr>
      <xdr:spPr>
        <a:xfrm>
          <a:off x="13970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76096</xdr:rowOff>
    </xdr:from>
    <xdr:ext cx="762000" cy="259045"/>
    <xdr:sp macro="" textlink="">
      <xdr:nvSpPr>
        <xdr:cNvPr id="158" name="テキスト ボックス 157"/>
        <xdr:cNvSpPr txBox="1"/>
      </xdr:nvSpPr>
      <xdr:spPr>
        <a:xfrm>
          <a:off x="1066800" y="1104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[117,961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a:t>
          </a:r>
          <a:r>
            <a:rPr kumimoji="1" lang="ja-JP" altLang="en-US" sz="1150">
              <a:solidFill>
                <a:schemeClr val="tx1"/>
              </a:solidFill>
              <a:latin typeface="ＭＳ Ｐゴシック"/>
            </a:rPr>
            <a:t>人口</a:t>
          </a:r>
          <a:r>
            <a:rPr kumimoji="1" lang="en-US" altLang="ja-JP" sz="1150">
              <a:solidFill>
                <a:schemeClr val="tx1"/>
              </a:solidFill>
              <a:latin typeface="ＭＳ Ｐゴシック"/>
            </a:rPr>
            <a:t>1</a:t>
          </a:r>
          <a:r>
            <a:rPr kumimoji="1" lang="ja-JP" altLang="en-US" sz="1150">
              <a:solidFill>
                <a:schemeClr val="tx1"/>
              </a:solidFill>
              <a:latin typeface="ＭＳ Ｐゴシック"/>
            </a:rPr>
            <a:t>人当たり人件費・物件費等決算額については、人件費について平均年齢（平成</a:t>
          </a:r>
          <a:r>
            <a:rPr kumimoji="1" lang="en-US" altLang="ja-JP" sz="1150">
              <a:solidFill>
                <a:schemeClr val="tx1"/>
              </a:solidFill>
              <a:latin typeface="ＭＳ Ｐゴシック"/>
            </a:rPr>
            <a:t>26.4</a:t>
          </a:r>
          <a:r>
            <a:rPr kumimoji="1" lang="ja-JP" altLang="en-US" sz="1150">
              <a:solidFill>
                <a:schemeClr val="tx1"/>
              </a:solidFill>
              <a:latin typeface="ＭＳ Ｐゴシック"/>
            </a:rPr>
            <a:t>月時点政令市中</a:t>
          </a:r>
          <a:r>
            <a:rPr kumimoji="1" lang="en-US" altLang="ja-JP" sz="1150">
              <a:solidFill>
                <a:schemeClr val="tx1"/>
              </a:solidFill>
              <a:latin typeface="ＭＳ Ｐゴシック"/>
            </a:rPr>
            <a:t>6</a:t>
          </a:r>
          <a:r>
            <a:rPr kumimoji="1" lang="ja-JP" altLang="en-US" sz="1150">
              <a:solidFill>
                <a:schemeClr val="tx1"/>
              </a:solidFill>
              <a:latin typeface="ＭＳ Ｐゴシック"/>
            </a:rPr>
            <a:t>位）や労務職員の給与月額（平成</a:t>
          </a:r>
          <a:r>
            <a:rPr kumimoji="1" lang="en-US" altLang="ja-JP" sz="1150">
              <a:solidFill>
                <a:schemeClr val="tx1"/>
              </a:solidFill>
              <a:latin typeface="ＭＳ Ｐゴシック"/>
            </a:rPr>
            <a:t>26.4</a:t>
          </a:r>
          <a:r>
            <a:rPr kumimoji="1" lang="ja-JP" altLang="en-US" sz="1150">
              <a:solidFill>
                <a:schemeClr val="tx1"/>
              </a:solidFill>
              <a:latin typeface="ＭＳ Ｐゴシック"/>
            </a:rPr>
            <a:t>月時点政令市中</a:t>
          </a:r>
          <a:r>
            <a:rPr kumimoji="1" lang="en-US" altLang="ja-JP" sz="1150">
              <a:solidFill>
                <a:schemeClr val="tx1"/>
              </a:solidFill>
              <a:latin typeface="ＭＳ Ｐゴシック"/>
            </a:rPr>
            <a:t>2</a:t>
          </a:r>
          <a:r>
            <a:rPr kumimoji="1" lang="ja-JP" altLang="en-US" sz="1150">
              <a:solidFill>
                <a:schemeClr val="tx1"/>
              </a:solidFill>
              <a:latin typeface="ＭＳ Ｐゴシック"/>
            </a:rPr>
            <a:t>位）が類似団体に比べ高い水準であること等により、類似団体平均を上回っているが、震災以降の平成</a:t>
          </a:r>
          <a:r>
            <a:rPr kumimoji="1" lang="en-US" altLang="ja-JP" sz="1150">
              <a:solidFill>
                <a:schemeClr val="tx1"/>
              </a:solidFill>
              <a:latin typeface="ＭＳ Ｐゴシック"/>
            </a:rPr>
            <a:t>8</a:t>
          </a:r>
          <a:r>
            <a:rPr kumimoji="1" lang="ja-JP" altLang="en-US" sz="1150">
              <a:solidFill>
                <a:schemeClr val="tx1"/>
              </a:solidFill>
              <a:latin typeface="ＭＳ Ｐゴシック"/>
            </a:rPr>
            <a:t>～</a:t>
          </a:r>
          <a:r>
            <a:rPr kumimoji="1" lang="en-US" altLang="ja-JP" sz="1150">
              <a:solidFill>
                <a:schemeClr val="tx1"/>
              </a:solidFill>
              <a:latin typeface="ＭＳ Ｐゴシック"/>
            </a:rPr>
            <a:t>22</a:t>
          </a:r>
          <a:r>
            <a:rPr kumimoji="1" lang="ja-JP" altLang="en-US" sz="1150">
              <a:solidFill>
                <a:schemeClr val="tx1"/>
              </a:solidFill>
              <a:latin typeface="ＭＳ Ｐゴシック"/>
            </a:rPr>
            <a:t>年度で</a:t>
          </a:r>
          <a:r>
            <a:rPr kumimoji="1" lang="en-US" altLang="ja-JP" sz="1150">
              <a:solidFill>
                <a:schemeClr val="tx1"/>
              </a:solidFill>
              <a:latin typeface="ＭＳ Ｐゴシック"/>
            </a:rPr>
            <a:t>5,564</a:t>
          </a:r>
          <a:r>
            <a:rPr kumimoji="1" lang="ja-JP" altLang="en-US" sz="1150">
              <a:solidFill>
                <a:schemeClr val="tx1"/>
              </a:solidFill>
              <a:latin typeface="ＭＳ Ｐゴシック"/>
            </a:rPr>
            <a:t>人の職員総定数の削減を行い、総人件費の縮減に努めるとともに、平成</a:t>
          </a:r>
          <a:r>
            <a:rPr kumimoji="1" lang="en-US" altLang="ja-JP" sz="1150">
              <a:solidFill>
                <a:schemeClr val="tx1"/>
              </a:solidFill>
              <a:latin typeface="ＭＳ Ｐゴシック"/>
            </a:rPr>
            <a:t>15</a:t>
          </a:r>
          <a:r>
            <a:rPr kumimoji="1" lang="ja-JP" altLang="en-US" sz="1150">
              <a:solidFill>
                <a:schemeClr val="tx1"/>
              </a:solidFill>
              <a:latin typeface="ＭＳ Ｐゴシック"/>
            </a:rPr>
            <a:t>年度以後は外部評価委員による事務事業評価を行い、評価結果を踏まえた再構築に取り組み低減に努めている。平成</a:t>
          </a:r>
          <a:r>
            <a:rPr kumimoji="1" lang="en-US" altLang="ja-JP" sz="1150">
              <a:solidFill>
                <a:schemeClr val="tx1"/>
              </a:solidFill>
              <a:latin typeface="ＭＳ Ｐゴシック"/>
            </a:rPr>
            <a:t>26</a:t>
          </a:r>
          <a:r>
            <a:rPr kumimoji="1" lang="ja-JP" altLang="en-US" sz="1150">
              <a:solidFill>
                <a:schemeClr val="tx1"/>
              </a:solidFill>
              <a:latin typeface="ＭＳ Ｐゴシック"/>
            </a:rPr>
            <a:t>年度は給与改定に伴い増加しているものの、現在取り組みを進めている「神戸市行財政改革</a:t>
          </a:r>
          <a:r>
            <a:rPr kumimoji="1" lang="en-US" altLang="ja-JP" sz="1150">
              <a:solidFill>
                <a:schemeClr val="tx1"/>
              </a:solidFill>
              <a:latin typeface="ＭＳ Ｐゴシック"/>
            </a:rPr>
            <a:t>2015</a:t>
          </a:r>
          <a:r>
            <a:rPr kumimoji="1" lang="ja-JP" altLang="en-US" sz="1150">
              <a:solidFill>
                <a:schemeClr val="tx1"/>
              </a:solidFill>
              <a:latin typeface="ＭＳ Ｐゴシック"/>
            </a:rPr>
            <a:t>」に基づき、引き続き職員総定数の削減（</a:t>
          </a:r>
          <a:r>
            <a:rPr kumimoji="1" lang="en-US" altLang="ja-JP" sz="1150">
              <a:solidFill>
                <a:schemeClr val="tx1"/>
              </a:solidFill>
              <a:latin typeface="ＭＳ Ｐゴシック"/>
            </a:rPr>
            <a:t>23</a:t>
          </a:r>
          <a:r>
            <a:rPr kumimoji="1" lang="ja-JP" altLang="en-US" sz="1150">
              <a:solidFill>
                <a:schemeClr val="tx1"/>
              </a:solidFill>
              <a:latin typeface="ＭＳ Ｐゴシック"/>
            </a:rPr>
            <a:t>～</a:t>
          </a:r>
          <a:r>
            <a:rPr kumimoji="1" lang="en-US" altLang="ja-JP" sz="1150">
              <a:solidFill>
                <a:schemeClr val="tx1"/>
              </a:solidFill>
              <a:latin typeface="ＭＳ Ｐゴシック"/>
            </a:rPr>
            <a:t>27</a:t>
          </a:r>
          <a:r>
            <a:rPr kumimoji="1" lang="ja-JP" altLang="en-US" sz="1150">
              <a:solidFill>
                <a:schemeClr val="tx1"/>
              </a:solidFill>
              <a:latin typeface="ＭＳ Ｐゴシック"/>
            </a:rPr>
            <a:t>年度の</a:t>
          </a:r>
          <a:r>
            <a:rPr kumimoji="1" lang="en-US" altLang="ja-JP" sz="1150">
              <a:solidFill>
                <a:schemeClr val="tx1"/>
              </a:solidFill>
              <a:latin typeface="ＭＳ Ｐゴシック"/>
            </a:rPr>
            <a:t>5</a:t>
          </a:r>
          <a:r>
            <a:rPr kumimoji="1" lang="ja-JP" altLang="en-US" sz="1150">
              <a:solidFill>
                <a:schemeClr val="tx1"/>
              </a:solidFill>
              <a:latin typeface="ＭＳ Ｐゴシック"/>
            </a:rPr>
            <a:t>年間で約</a:t>
          </a:r>
          <a:r>
            <a:rPr kumimoji="1" lang="en-US" altLang="ja-JP" sz="1150">
              <a:solidFill>
                <a:schemeClr val="tx1"/>
              </a:solidFill>
              <a:latin typeface="ＭＳ Ｐゴシック"/>
            </a:rPr>
            <a:t>1,600</a:t>
          </a:r>
          <a:r>
            <a:rPr kumimoji="1" lang="ja-JP" altLang="en-US" sz="1150">
              <a:solidFill>
                <a:schemeClr val="tx1"/>
              </a:solidFill>
              <a:latin typeface="ＭＳ Ｐゴシック"/>
            </a:rPr>
            <a:t>人削減）、事務事業評価に取り組むなど、事務事業の再構築を図っていく。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126485</xdr:rowOff>
    </xdr:from>
    <xdr:to>
      <xdr:col>7</xdr:col>
      <xdr:colOff>152400</xdr:colOff>
      <xdr:row>89</xdr:row>
      <xdr:rowOff>34781</xdr:rowOff>
    </xdr:to>
    <xdr:cxnSp macro="">
      <xdr:nvCxnSpPr>
        <xdr:cNvPr id="188" name="直線コネクタ 187"/>
        <xdr:cNvCxnSpPr/>
      </xdr:nvCxnSpPr>
      <xdr:spPr>
        <a:xfrm flipV="1">
          <a:off x="4953000" y="14013935"/>
          <a:ext cx="0" cy="12798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6858</xdr:rowOff>
    </xdr:from>
    <xdr:ext cx="762000" cy="259045"/>
    <xdr:sp macro="" textlink="">
      <xdr:nvSpPr>
        <xdr:cNvPr id="189" name="人件費・物件費等の状況最小値テキスト"/>
        <xdr:cNvSpPr txBox="1"/>
      </xdr:nvSpPr>
      <xdr:spPr>
        <a:xfrm>
          <a:off x="5041900" y="1526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127,128</a:t>
          </a:r>
          <a:endParaRPr kumimoji="1" lang="ja-JP" altLang="en-US" sz="1000" b="1">
            <a:latin typeface="ＭＳ Ｐゴシック"/>
          </a:endParaRPr>
        </a:p>
      </xdr:txBody>
    </xdr:sp>
    <xdr:clientData/>
  </xdr:oneCellAnchor>
  <xdr:twoCellAnchor>
    <xdr:from>
      <xdr:col>7</xdr:col>
      <xdr:colOff>63500</xdr:colOff>
      <xdr:row>89</xdr:row>
      <xdr:rowOff>34781</xdr:rowOff>
    </xdr:from>
    <xdr:to>
      <xdr:col>7</xdr:col>
      <xdr:colOff>241300</xdr:colOff>
      <xdr:row>89</xdr:row>
      <xdr:rowOff>34781</xdr:rowOff>
    </xdr:to>
    <xdr:cxnSp macro="">
      <xdr:nvCxnSpPr>
        <xdr:cNvPr id="190" name="直線コネクタ 189"/>
        <xdr:cNvCxnSpPr/>
      </xdr:nvCxnSpPr>
      <xdr:spPr>
        <a:xfrm>
          <a:off x="4864100" y="1529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41412</xdr:rowOff>
    </xdr:from>
    <xdr:ext cx="762000" cy="259045"/>
    <xdr:sp macro="" textlink="">
      <xdr:nvSpPr>
        <xdr:cNvPr id="191" name="人件費・物件費等の状況最大値テキスト"/>
        <xdr:cNvSpPr txBox="1"/>
      </xdr:nvSpPr>
      <xdr:spPr>
        <a:xfrm>
          <a:off x="5041900" y="1375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95,303</a:t>
          </a:r>
          <a:endParaRPr kumimoji="1" lang="ja-JP" altLang="en-US" sz="1000" b="1">
            <a:latin typeface="ＭＳ Ｐゴシック"/>
          </a:endParaRPr>
        </a:p>
      </xdr:txBody>
    </xdr:sp>
    <xdr:clientData/>
  </xdr:oneCellAnchor>
  <xdr:twoCellAnchor>
    <xdr:from>
      <xdr:col>7</xdr:col>
      <xdr:colOff>63500</xdr:colOff>
      <xdr:row>81</xdr:row>
      <xdr:rowOff>126485</xdr:rowOff>
    </xdr:from>
    <xdr:to>
      <xdr:col>7</xdr:col>
      <xdr:colOff>241300</xdr:colOff>
      <xdr:row>81</xdr:row>
      <xdr:rowOff>126485</xdr:rowOff>
    </xdr:to>
    <xdr:cxnSp macro="">
      <xdr:nvCxnSpPr>
        <xdr:cNvPr id="192" name="直線コネクタ 191"/>
        <xdr:cNvCxnSpPr/>
      </xdr:nvCxnSpPr>
      <xdr:spPr>
        <a:xfrm>
          <a:off x="4864100" y="14013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132735</xdr:rowOff>
    </xdr:from>
    <xdr:to>
      <xdr:col>7</xdr:col>
      <xdr:colOff>152400</xdr:colOff>
      <xdr:row>87</xdr:row>
      <xdr:rowOff>9015</xdr:rowOff>
    </xdr:to>
    <xdr:cxnSp macro="">
      <xdr:nvCxnSpPr>
        <xdr:cNvPr id="193" name="直線コネクタ 192"/>
        <xdr:cNvCxnSpPr/>
      </xdr:nvCxnSpPr>
      <xdr:spPr>
        <a:xfrm>
          <a:off x="4114800" y="14705985"/>
          <a:ext cx="838200" cy="219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26393</xdr:rowOff>
    </xdr:from>
    <xdr:ext cx="762000" cy="259045"/>
    <xdr:sp macro="" textlink="">
      <xdr:nvSpPr>
        <xdr:cNvPr id="194" name="人件費・物件費等の状況平均値テキスト"/>
        <xdr:cNvSpPr txBox="1"/>
      </xdr:nvSpPr>
      <xdr:spPr>
        <a:xfrm>
          <a:off x="5041900" y="1442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110,719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9866</xdr:rowOff>
    </xdr:from>
    <xdr:to>
      <xdr:col>7</xdr:col>
      <xdr:colOff>203200</xdr:colOff>
      <xdr:row>85</xdr:row>
      <xdr:rowOff>111466</xdr:rowOff>
    </xdr:to>
    <xdr:sp macro="" textlink="">
      <xdr:nvSpPr>
        <xdr:cNvPr id="195" name="フローチャート : 判断 194"/>
        <xdr:cNvSpPr/>
      </xdr:nvSpPr>
      <xdr:spPr>
        <a:xfrm>
          <a:off x="4902200" y="1458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132735</xdr:rowOff>
    </xdr:from>
    <xdr:to>
      <xdr:col>6</xdr:col>
      <xdr:colOff>0</xdr:colOff>
      <xdr:row>86</xdr:row>
      <xdr:rowOff>72202</xdr:rowOff>
    </xdr:to>
    <xdr:cxnSp macro="">
      <xdr:nvCxnSpPr>
        <xdr:cNvPr id="196" name="直線コネクタ 195"/>
        <xdr:cNvCxnSpPr/>
      </xdr:nvCxnSpPr>
      <xdr:spPr>
        <a:xfrm flipV="1">
          <a:off x="3225800" y="14705985"/>
          <a:ext cx="889000" cy="110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30544</xdr:rowOff>
    </xdr:from>
    <xdr:to>
      <xdr:col>6</xdr:col>
      <xdr:colOff>50800</xdr:colOff>
      <xdr:row>84</xdr:row>
      <xdr:rowOff>132144</xdr:rowOff>
    </xdr:to>
    <xdr:sp macro="" textlink="">
      <xdr:nvSpPr>
        <xdr:cNvPr id="197" name="フローチャート : 判断 196"/>
        <xdr:cNvSpPr/>
      </xdr:nvSpPr>
      <xdr:spPr>
        <a:xfrm>
          <a:off x="4064000" y="1443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142321</xdr:rowOff>
    </xdr:from>
    <xdr:ext cx="736600" cy="259045"/>
    <xdr:sp macro="" textlink="">
      <xdr:nvSpPr>
        <xdr:cNvPr id="198" name="テキスト ボックス 197"/>
        <xdr:cNvSpPr txBox="1"/>
      </xdr:nvSpPr>
      <xdr:spPr>
        <a:xfrm>
          <a:off x="3733800" y="14201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72202</xdr:rowOff>
    </xdr:from>
    <xdr:to>
      <xdr:col>4</xdr:col>
      <xdr:colOff>482600</xdr:colOff>
      <xdr:row>87</xdr:row>
      <xdr:rowOff>152468</xdr:rowOff>
    </xdr:to>
    <xdr:cxnSp macro="">
      <xdr:nvCxnSpPr>
        <xdr:cNvPr id="199" name="直線コネクタ 198"/>
        <xdr:cNvCxnSpPr/>
      </xdr:nvCxnSpPr>
      <xdr:spPr>
        <a:xfrm flipV="1">
          <a:off x="2336800" y="14816902"/>
          <a:ext cx="889000" cy="25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112545</xdr:rowOff>
    </xdr:from>
    <xdr:to>
      <xdr:col>4</xdr:col>
      <xdr:colOff>533400</xdr:colOff>
      <xdr:row>85</xdr:row>
      <xdr:rowOff>42695</xdr:rowOff>
    </xdr:to>
    <xdr:sp macro="" textlink="">
      <xdr:nvSpPr>
        <xdr:cNvPr id="200" name="フローチャート : 判断 199"/>
        <xdr:cNvSpPr/>
      </xdr:nvSpPr>
      <xdr:spPr>
        <a:xfrm>
          <a:off x="3175000" y="145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52872</xdr:rowOff>
    </xdr:from>
    <xdr:ext cx="762000" cy="259045"/>
    <xdr:sp macro="" textlink="">
      <xdr:nvSpPr>
        <xdr:cNvPr id="201" name="テキスト ボックス 200"/>
        <xdr:cNvSpPr txBox="1"/>
      </xdr:nvSpPr>
      <xdr:spPr>
        <a:xfrm>
          <a:off x="2844800" y="14283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99944</xdr:rowOff>
    </xdr:from>
    <xdr:to>
      <xdr:col>3</xdr:col>
      <xdr:colOff>279400</xdr:colOff>
      <xdr:row>87</xdr:row>
      <xdr:rowOff>152468</xdr:rowOff>
    </xdr:to>
    <xdr:cxnSp macro="">
      <xdr:nvCxnSpPr>
        <xdr:cNvPr id="202" name="直線コネクタ 201"/>
        <xdr:cNvCxnSpPr/>
      </xdr:nvCxnSpPr>
      <xdr:spPr>
        <a:xfrm>
          <a:off x="1447800" y="15016094"/>
          <a:ext cx="889000" cy="5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93396</xdr:rowOff>
    </xdr:from>
    <xdr:to>
      <xdr:col>3</xdr:col>
      <xdr:colOff>330200</xdr:colOff>
      <xdr:row>86</xdr:row>
      <xdr:rowOff>23546</xdr:rowOff>
    </xdr:to>
    <xdr:sp macro="" textlink="">
      <xdr:nvSpPr>
        <xdr:cNvPr id="203" name="フローチャート : 判断 202"/>
        <xdr:cNvSpPr/>
      </xdr:nvSpPr>
      <xdr:spPr>
        <a:xfrm>
          <a:off x="2286000" y="1466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33723</xdr:rowOff>
    </xdr:from>
    <xdr:ext cx="762000" cy="259045"/>
    <xdr:sp macro="" textlink="">
      <xdr:nvSpPr>
        <xdr:cNvPr id="204" name="テキスト ボックス 203"/>
        <xdr:cNvSpPr txBox="1"/>
      </xdr:nvSpPr>
      <xdr:spPr>
        <a:xfrm>
          <a:off x="1955800" y="144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39466</xdr:rowOff>
    </xdr:from>
    <xdr:to>
      <xdr:col>2</xdr:col>
      <xdr:colOff>127000</xdr:colOff>
      <xdr:row>85</xdr:row>
      <xdr:rowOff>141066</xdr:rowOff>
    </xdr:to>
    <xdr:sp macro="" textlink="">
      <xdr:nvSpPr>
        <xdr:cNvPr id="205" name="フローチャート : 判断 204"/>
        <xdr:cNvSpPr/>
      </xdr:nvSpPr>
      <xdr:spPr>
        <a:xfrm>
          <a:off x="1397000" y="146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151243</xdr:rowOff>
    </xdr:from>
    <xdr:ext cx="762000" cy="259045"/>
    <xdr:sp macro="" textlink="">
      <xdr:nvSpPr>
        <xdr:cNvPr id="206" name="テキスト ボックス 205"/>
        <xdr:cNvSpPr txBox="1"/>
      </xdr:nvSpPr>
      <xdr:spPr>
        <a:xfrm>
          <a:off x="1066800" y="1438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129665</xdr:rowOff>
    </xdr:from>
    <xdr:to>
      <xdr:col>7</xdr:col>
      <xdr:colOff>203200</xdr:colOff>
      <xdr:row>87</xdr:row>
      <xdr:rowOff>59815</xdr:rowOff>
    </xdr:to>
    <xdr:sp macro="" textlink="">
      <xdr:nvSpPr>
        <xdr:cNvPr id="212" name="円/楕円 211"/>
        <xdr:cNvSpPr/>
      </xdr:nvSpPr>
      <xdr:spPr>
        <a:xfrm>
          <a:off x="4902200" y="1487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101742</xdr:rowOff>
    </xdr:from>
    <xdr:ext cx="762000" cy="259045"/>
    <xdr:sp macro="" textlink="">
      <xdr:nvSpPr>
        <xdr:cNvPr id="213" name="人件費・物件費等の状況該当値テキスト"/>
        <xdr:cNvSpPr txBox="1"/>
      </xdr:nvSpPr>
      <xdr:spPr>
        <a:xfrm>
          <a:off x="5041900" y="14846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117,961</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81935</xdr:rowOff>
    </xdr:from>
    <xdr:to>
      <xdr:col>6</xdr:col>
      <xdr:colOff>50800</xdr:colOff>
      <xdr:row>86</xdr:row>
      <xdr:rowOff>12085</xdr:rowOff>
    </xdr:to>
    <xdr:sp macro="" textlink="">
      <xdr:nvSpPr>
        <xdr:cNvPr id="214" name="円/楕円 213"/>
        <xdr:cNvSpPr/>
      </xdr:nvSpPr>
      <xdr:spPr>
        <a:xfrm>
          <a:off x="4064000" y="1465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168312</xdr:rowOff>
    </xdr:from>
    <xdr:ext cx="736600" cy="259045"/>
    <xdr:sp macro="" textlink="">
      <xdr:nvSpPr>
        <xdr:cNvPr id="215" name="テキスト ボックス 214"/>
        <xdr:cNvSpPr txBox="1"/>
      </xdr:nvSpPr>
      <xdr:spPr>
        <a:xfrm>
          <a:off x="3733800" y="14741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112,511</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21402</xdr:rowOff>
    </xdr:from>
    <xdr:to>
      <xdr:col>4</xdr:col>
      <xdr:colOff>533400</xdr:colOff>
      <xdr:row>86</xdr:row>
      <xdr:rowOff>123002</xdr:rowOff>
    </xdr:to>
    <xdr:sp macro="" textlink="">
      <xdr:nvSpPr>
        <xdr:cNvPr id="216" name="円/楕円 215"/>
        <xdr:cNvSpPr/>
      </xdr:nvSpPr>
      <xdr:spPr>
        <a:xfrm>
          <a:off x="3175000" y="1476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107779</xdr:rowOff>
    </xdr:from>
    <xdr:ext cx="762000" cy="259045"/>
    <xdr:sp macro="" textlink="">
      <xdr:nvSpPr>
        <xdr:cNvPr id="217" name="テキスト ボックス 216"/>
        <xdr:cNvSpPr txBox="1"/>
      </xdr:nvSpPr>
      <xdr:spPr>
        <a:xfrm>
          <a:off x="2844800" y="14852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115,269</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101668</xdr:rowOff>
    </xdr:from>
    <xdr:to>
      <xdr:col>3</xdr:col>
      <xdr:colOff>330200</xdr:colOff>
      <xdr:row>88</xdr:row>
      <xdr:rowOff>31818</xdr:rowOff>
    </xdr:to>
    <xdr:sp macro="" textlink="">
      <xdr:nvSpPr>
        <xdr:cNvPr id="218" name="円/楕円 217"/>
        <xdr:cNvSpPr/>
      </xdr:nvSpPr>
      <xdr:spPr>
        <a:xfrm>
          <a:off x="2286000" y="150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16595</xdr:rowOff>
    </xdr:from>
    <xdr:ext cx="762000" cy="259045"/>
    <xdr:sp macro="" textlink="">
      <xdr:nvSpPr>
        <xdr:cNvPr id="219" name="テキスト ボックス 218"/>
        <xdr:cNvSpPr txBox="1"/>
      </xdr:nvSpPr>
      <xdr:spPr>
        <a:xfrm>
          <a:off x="1955800" y="1510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121,528</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49144</xdr:rowOff>
    </xdr:from>
    <xdr:to>
      <xdr:col>2</xdr:col>
      <xdr:colOff>127000</xdr:colOff>
      <xdr:row>87</xdr:row>
      <xdr:rowOff>150744</xdr:rowOff>
    </xdr:to>
    <xdr:sp macro="" textlink="">
      <xdr:nvSpPr>
        <xdr:cNvPr id="220" name="円/楕円 219"/>
        <xdr:cNvSpPr/>
      </xdr:nvSpPr>
      <xdr:spPr>
        <a:xfrm>
          <a:off x="1397000" y="1496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135521</xdr:rowOff>
    </xdr:from>
    <xdr:ext cx="762000" cy="259045"/>
    <xdr:sp macro="" textlink="">
      <xdr:nvSpPr>
        <xdr:cNvPr id="221" name="テキスト ボックス 220"/>
        <xdr:cNvSpPr txBox="1"/>
      </xdr:nvSpPr>
      <xdr:spPr>
        <a:xfrm>
          <a:off x="1066800" y="15051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120,222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solidFill>
                <a:schemeClr val="tx1"/>
              </a:solidFill>
              <a:latin typeface="ＭＳ Ｐゴシック"/>
            </a:rPr>
            <a:t>　ラスパイレス指数については、国家公務員の時限的な給与改定特例法による措置により上昇しているが、同措置がないとした場合のラスパイレス指数は</a:t>
          </a:r>
          <a:r>
            <a:rPr kumimoji="1" lang="en-US" altLang="ja-JP" sz="1150">
              <a:solidFill>
                <a:schemeClr val="tx1"/>
              </a:solidFill>
              <a:latin typeface="ＭＳ Ｐゴシック"/>
            </a:rPr>
            <a:t>101.9</a:t>
          </a:r>
          <a:r>
            <a:rPr kumimoji="1" lang="ja-JP" altLang="en-US" sz="1150">
              <a:solidFill>
                <a:schemeClr val="tx1"/>
              </a:solidFill>
              <a:latin typeface="ＭＳ Ｐゴシック"/>
            </a:rPr>
            <a:t>であり、類似団体平均と同程度の水準となっている。なお、給与体系については平成</a:t>
          </a:r>
          <a:r>
            <a:rPr kumimoji="1" lang="en-US" altLang="ja-JP" sz="1150">
              <a:solidFill>
                <a:schemeClr val="tx1"/>
              </a:solidFill>
              <a:latin typeface="ＭＳ Ｐゴシック"/>
            </a:rPr>
            <a:t>19</a:t>
          </a:r>
          <a:r>
            <a:rPr kumimoji="1" lang="ja-JP" altLang="en-US" sz="1150">
              <a:solidFill>
                <a:schemeClr val="tx1"/>
              </a:solidFill>
              <a:latin typeface="ＭＳ Ｐゴシック"/>
            </a:rPr>
            <a:t>年度に給与構造の見直しとして、給料表や昇給制度について、より職務・職責を重視するものに移行、平成</a:t>
          </a:r>
          <a:r>
            <a:rPr kumimoji="1" lang="en-US" altLang="ja-JP" sz="1150">
              <a:solidFill>
                <a:schemeClr val="tx1"/>
              </a:solidFill>
              <a:latin typeface="ＭＳ Ｐゴシック"/>
            </a:rPr>
            <a:t>27</a:t>
          </a:r>
          <a:r>
            <a:rPr kumimoji="1" lang="ja-JP" altLang="en-US" sz="1150">
              <a:solidFill>
                <a:schemeClr val="tx1"/>
              </a:solidFill>
              <a:latin typeface="ＭＳ Ｐゴシック"/>
            </a:rPr>
            <a:t>年度より国に準じて給料表や諸手当の在り方を含めた給与制度の総合的見直しを実施し、給料表を平均２％引下げる見直しを行った。引き続き、勤務成績をより給与に反映させる制度の活用など、職員の士気を高めるとともに市民の理解を得られる取り組みを進めていく。</a:t>
          </a:r>
        </a:p>
        <a:p>
          <a:endParaRPr kumimoji="1" lang="ja-JP" altLang="en-US" sz="1300">
            <a:solidFill>
              <a:srgbClr val="FF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85</xdr:row>
      <xdr:rowOff>66221</xdr:rowOff>
    </xdr:to>
    <xdr:cxnSp macro="">
      <xdr:nvCxnSpPr>
        <xdr:cNvPr id="252" name="直線コネクタ 251"/>
        <xdr:cNvCxnSpPr/>
      </xdr:nvCxnSpPr>
      <xdr:spPr>
        <a:xfrm flipV="1">
          <a:off x="17018000" y="13881100"/>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38298</xdr:rowOff>
    </xdr:from>
    <xdr:ext cx="762000" cy="259045"/>
    <xdr:sp macro="" textlink="">
      <xdr:nvSpPr>
        <xdr:cNvPr id="253" name="給与水準   （国との比較）最小値テキスト"/>
        <xdr:cNvSpPr txBox="1"/>
      </xdr:nvSpPr>
      <xdr:spPr>
        <a:xfrm>
          <a:off x="17106900" y="146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85</xdr:row>
      <xdr:rowOff>66221</xdr:rowOff>
    </xdr:from>
    <xdr:to>
      <xdr:col>24</xdr:col>
      <xdr:colOff>647700</xdr:colOff>
      <xdr:row>85</xdr:row>
      <xdr:rowOff>66221</xdr:rowOff>
    </xdr:to>
    <xdr:cxnSp macro="">
      <xdr:nvCxnSpPr>
        <xdr:cNvPr id="254" name="直線コネクタ 253"/>
        <xdr:cNvCxnSpPr/>
      </xdr:nvCxnSpPr>
      <xdr:spPr>
        <a:xfrm>
          <a:off x="16929100" y="14639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5"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6" name="直線コネクタ 255"/>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144841</xdr:rowOff>
    </xdr:from>
    <xdr:to>
      <xdr:col>24</xdr:col>
      <xdr:colOff>558800</xdr:colOff>
      <xdr:row>83</xdr:row>
      <xdr:rowOff>156332</xdr:rowOff>
    </xdr:to>
    <xdr:cxnSp macro="">
      <xdr:nvCxnSpPr>
        <xdr:cNvPr id="257" name="直線コネクタ 256"/>
        <xdr:cNvCxnSpPr/>
      </xdr:nvCxnSpPr>
      <xdr:spPr>
        <a:xfrm>
          <a:off x="16179800" y="14375191"/>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87586</xdr:rowOff>
    </xdr:from>
    <xdr:ext cx="762000" cy="259045"/>
    <xdr:sp macro="" textlink="">
      <xdr:nvSpPr>
        <xdr:cNvPr id="258" name="給与水準   （国との比較）平均値テキスト"/>
        <xdr:cNvSpPr txBox="1"/>
      </xdr:nvSpPr>
      <xdr:spPr>
        <a:xfrm>
          <a:off x="17106900" y="14146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59" name="フローチャート : 判断 258"/>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144841</xdr:rowOff>
    </xdr:from>
    <xdr:to>
      <xdr:col>23</xdr:col>
      <xdr:colOff>406400</xdr:colOff>
      <xdr:row>89</xdr:row>
      <xdr:rowOff>127302</xdr:rowOff>
    </xdr:to>
    <xdr:cxnSp macro="">
      <xdr:nvCxnSpPr>
        <xdr:cNvPr id="260" name="直線コネクタ 259"/>
        <xdr:cNvCxnSpPr/>
      </xdr:nvCxnSpPr>
      <xdr:spPr>
        <a:xfrm flipV="1">
          <a:off x="15290800" y="14375191"/>
          <a:ext cx="889000" cy="1011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162077</xdr:rowOff>
    </xdr:from>
    <xdr:to>
      <xdr:col>23</xdr:col>
      <xdr:colOff>457200</xdr:colOff>
      <xdr:row>83</xdr:row>
      <xdr:rowOff>92227</xdr:rowOff>
    </xdr:to>
    <xdr:sp macro="" textlink="">
      <xdr:nvSpPr>
        <xdr:cNvPr id="261" name="フローチャート : 判断 260"/>
        <xdr:cNvSpPr/>
      </xdr:nvSpPr>
      <xdr:spPr>
        <a:xfrm>
          <a:off x="16129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102404</xdr:rowOff>
    </xdr:from>
    <xdr:ext cx="736600" cy="259045"/>
    <xdr:sp macro="" textlink="">
      <xdr:nvSpPr>
        <xdr:cNvPr id="262" name="テキスト ボックス 261"/>
        <xdr:cNvSpPr txBox="1"/>
      </xdr:nvSpPr>
      <xdr:spPr>
        <a:xfrm>
          <a:off x="15798800" y="13989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127302</xdr:rowOff>
    </xdr:from>
    <xdr:to>
      <xdr:col>22</xdr:col>
      <xdr:colOff>203200</xdr:colOff>
      <xdr:row>89</xdr:row>
      <xdr:rowOff>161773</xdr:rowOff>
    </xdr:to>
    <xdr:cxnSp macro="">
      <xdr:nvCxnSpPr>
        <xdr:cNvPr id="263" name="直線コネクタ 262"/>
        <xdr:cNvCxnSpPr/>
      </xdr:nvCxnSpPr>
      <xdr:spPr>
        <a:xfrm flipV="1">
          <a:off x="14401800" y="1538635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65" name="テキスト ボックス 264"/>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19352</xdr:rowOff>
    </xdr:from>
    <xdr:to>
      <xdr:col>21</xdr:col>
      <xdr:colOff>0</xdr:colOff>
      <xdr:row>89</xdr:row>
      <xdr:rowOff>161773</xdr:rowOff>
    </xdr:to>
    <xdr:cxnSp macro="">
      <xdr:nvCxnSpPr>
        <xdr:cNvPr id="266" name="直線コネクタ 265"/>
        <xdr:cNvCxnSpPr/>
      </xdr:nvCxnSpPr>
      <xdr:spPr>
        <a:xfrm>
          <a:off x="13512800" y="14421152"/>
          <a:ext cx="889000" cy="99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156029</xdr:rowOff>
    </xdr:from>
    <xdr:to>
      <xdr:col>21</xdr:col>
      <xdr:colOff>50800</xdr:colOff>
      <xdr:row>89</xdr:row>
      <xdr:rowOff>86179</xdr:rowOff>
    </xdr:to>
    <xdr:sp macro="" textlink="">
      <xdr:nvSpPr>
        <xdr:cNvPr id="267" name="フローチャート : 判断 266"/>
        <xdr:cNvSpPr/>
      </xdr:nvSpPr>
      <xdr:spPr>
        <a:xfrm>
          <a:off x="14351000" y="1524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96356</xdr:rowOff>
    </xdr:from>
    <xdr:ext cx="762000" cy="259045"/>
    <xdr:sp macro="" textlink="">
      <xdr:nvSpPr>
        <xdr:cNvPr id="268" name="テキスト ボックス 267"/>
        <xdr:cNvSpPr txBox="1"/>
      </xdr:nvSpPr>
      <xdr:spPr>
        <a:xfrm>
          <a:off x="14020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69" name="フローチャート : 判断 268"/>
        <xdr:cNvSpPr/>
      </xdr:nvSpPr>
      <xdr:spPr>
        <a:xfrm>
          <a:off x="13462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70" name="テキスト ボックス 269"/>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76" name="円/楕円 275"/>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77609</xdr:rowOff>
    </xdr:from>
    <xdr:ext cx="762000" cy="259045"/>
    <xdr:sp macro="" textlink="">
      <xdr:nvSpPr>
        <xdr:cNvPr id="277" name="給与水準   （国との比較）該当値テキスト"/>
        <xdr:cNvSpPr txBox="1"/>
      </xdr:nvSpPr>
      <xdr:spPr>
        <a:xfrm>
          <a:off x="17106900" y="14307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94041</xdr:rowOff>
    </xdr:from>
    <xdr:to>
      <xdr:col>23</xdr:col>
      <xdr:colOff>457200</xdr:colOff>
      <xdr:row>84</xdr:row>
      <xdr:rowOff>24191</xdr:rowOff>
    </xdr:to>
    <xdr:sp macro="" textlink="">
      <xdr:nvSpPr>
        <xdr:cNvPr id="278" name="円/楕円 277"/>
        <xdr:cNvSpPr/>
      </xdr:nvSpPr>
      <xdr:spPr>
        <a:xfrm>
          <a:off x="161290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8968</xdr:rowOff>
    </xdr:from>
    <xdr:ext cx="736600" cy="259045"/>
    <xdr:sp macro="" textlink="">
      <xdr:nvSpPr>
        <xdr:cNvPr id="279" name="テキスト ボックス 278"/>
        <xdr:cNvSpPr txBox="1"/>
      </xdr:nvSpPr>
      <xdr:spPr>
        <a:xfrm>
          <a:off x="15798800" y="1441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76502</xdr:rowOff>
    </xdr:from>
    <xdr:to>
      <xdr:col>22</xdr:col>
      <xdr:colOff>254000</xdr:colOff>
      <xdr:row>90</xdr:row>
      <xdr:rowOff>6652</xdr:rowOff>
    </xdr:to>
    <xdr:sp macro="" textlink="">
      <xdr:nvSpPr>
        <xdr:cNvPr id="280" name="円/楕円 279"/>
        <xdr:cNvSpPr/>
      </xdr:nvSpPr>
      <xdr:spPr>
        <a:xfrm>
          <a:off x="15240000" y="15335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162879</xdr:rowOff>
    </xdr:from>
    <xdr:ext cx="762000" cy="259045"/>
    <xdr:sp macro="" textlink="">
      <xdr:nvSpPr>
        <xdr:cNvPr id="281" name="テキスト ボックス 280"/>
        <xdr:cNvSpPr txBox="1"/>
      </xdr:nvSpPr>
      <xdr:spPr>
        <a:xfrm>
          <a:off x="14909800" y="15421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110973</xdr:rowOff>
    </xdr:from>
    <xdr:to>
      <xdr:col>21</xdr:col>
      <xdr:colOff>50800</xdr:colOff>
      <xdr:row>90</xdr:row>
      <xdr:rowOff>41123</xdr:rowOff>
    </xdr:to>
    <xdr:sp macro="" textlink="">
      <xdr:nvSpPr>
        <xdr:cNvPr id="282" name="円/楕円 281"/>
        <xdr:cNvSpPr/>
      </xdr:nvSpPr>
      <xdr:spPr>
        <a:xfrm>
          <a:off x="14351000" y="15370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83" name="テキスト ボックス 282"/>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140002</xdr:rowOff>
    </xdr:from>
    <xdr:to>
      <xdr:col>19</xdr:col>
      <xdr:colOff>533400</xdr:colOff>
      <xdr:row>84</xdr:row>
      <xdr:rowOff>70152</xdr:rowOff>
    </xdr:to>
    <xdr:sp macro="" textlink="">
      <xdr:nvSpPr>
        <xdr:cNvPr id="284" name="円/楕円 283"/>
        <xdr:cNvSpPr/>
      </xdr:nvSpPr>
      <xdr:spPr>
        <a:xfrm>
          <a:off x="134620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54929</xdr:rowOff>
    </xdr:from>
    <xdr:ext cx="762000" cy="259045"/>
    <xdr:sp macro="" textlink="">
      <xdr:nvSpPr>
        <xdr:cNvPr id="285" name="テキスト ボックス 284"/>
        <xdr:cNvSpPr txBox="1"/>
      </xdr:nvSpPr>
      <xdr:spPr>
        <a:xfrm>
          <a:off x="13131800" y="144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a:t>
          </a:r>
          <a:r>
            <a:rPr kumimoji="1" lang="ja-JP" altLang="en-US" sz="1150">
              <a:solidFill>
                <a:schemeClr val="tx1"/>
              </a:solidFill>
              <a:latin typeface="ＭＳ Ｐゴシック"/>
            </a:rPr>
            <a:t>人口千人当たり職員数については、類似団体平均を上回っているが、震災以降、「行財政改善緊急</a:t>
          </a:r>
          <a:r>
            <a:rPr kumimoji="1" lang="en-US" altLang="ja-JP" sz="1150">
              <a:solidFill>
                <a:schemeClr val="tx1"/>
              </a:solidFill>
              <a:latin typeface="ＭＳ Ｐゴシック"/>
            </a:rPr>
            <a:t>3</a:t>
          </a:r>
          <a:r>
            <a:rPr kumimoji="1" lang="ja-JP" altLang="en-US" sz="1150">
              <a:solidFill>
                <a:schemeClr val="tx1"/>
              </a:solidFill>
              <a:latin typeface="ＭＳ Ｐゴシック"/>
            </a:rPr>
            <a:t>ヵ年計画（平成</a:t>
          </a:r>
          <a:r>
            <a:rPr kumimoji="1" lang="en-US" altLang="ja-JP" sz="1150">
              <a:solidFill>
                <a:schemeClr val="tx1"/>
              </a:solidFill>
              <a:latin typeface="ＭＳ Ｐゴシック"/>
            </a:rPr>
            <a:t>8</a:t>
          </a:r>
          <a:r>
            <a:rPr kumimoji="1" lang="ja-JP" altLang="en-US" sz="1150">
              <a:solidFill>
                <a:schemeClr val="tx1"/>
              </a:solidFill>
              <a:latin typeface="ＭＳ Ｐゴシック"/>
            </a:rPr>
            <a:t>年度～）」、「新たな行財政改善の取り組み（新行政システムの確立、平成</a:t>
          </a:r>
          <a:r>
            <a:rPr kumimoji="1" lang="en-US" altLang="ja-JP" sz="1150">
              <a:solidFill>
                <a:schemeClr val="tx1"/>
              </a:solidFill>
              <a:latin typeface="ＭＳ Ｐゴシック"/>
            </a:rPr>
            <a:t>11</a:t>
          </a:r>
          <a:r>
            <a:rPr kumimoji="1" lang="ja-JP" altLang="en-US" sz="1150">
              <a:solidFill>
                <a:schemeClr val="tx1"/>
              </a:solidFill>
              <a:latin typeface="ＭＳ Ｐゴシック"/>
            </a:rPr>
            <a:t>年度～）」、「行政経営方針（平成</a:t>
          </a:r>
          <a:r>
            <a:rPr kumimoji="1" lang="en-US" altLang="ja-JP" sz="1150">
              <a:solidFill>
                <a:schemeClr val="tx1"/>
              </a:solidFill>
              <a:latin typeface="ＭＳ Ｐゴシック"/>
            </a:rPr>
            <a:t>16</a:t>
          </a:r>
          <a:r>
            <a:rPr kumimoji="1" lang="ja-JP" altLang="en-US" sz="1150">
              <a:solidFill>
                <a:schemeClr val="tx1"/>
              </a:solidFill>
              <a:latin typeface="ＭＳ Ｐゴシック"/>
            </a:rPr>
            <a:t>～</a:t>
          </a:r>
          <a:r>
            <a:rPr kumimoji="1" lang="en-US" altLang="ja-JP" sz="1150">
              <a:solidFill>
                <a:schemeClr val="tx1"/>
              </a:solidFill>
              <a:latin typeface="ＭＳ Ｐゴシック"/>
            </a:rPr>
            <a:t>22</a:t>
          </a:r>
          <a:r>
            <a:rPr kumimoji="1" lang="ja-JP" altLang="en-US" sz="1150">
              <a:solidFill>
                <a:schemeClr val="tx1"/>
              </a:solidFill>
              <a:latin typeface="ＭＳ Ｐゴシック"/>
            </a:rPr>
            <a:t>年度）」に取り組み、外郭団体への派遣職員も含めた職員総定数</a:t>
          </a:r>
          <a:r>
            <a:rPr kumimoji="1" lang="en-US" altLang="ja-JP" sz="1150">
              <a:solidFill>
                <a:schemeClr val="tx1"/>
              </a:solidFill>
              <a:latin typeface="ＭＳ Ｐゴシック"/>
            </a:rPr>
            <a:t>5,564</a:t>
          </a:r>
          <a:r>
            <a:rPr kumimoji="1" lang="ja-JP" altLang="en-US" sz="1150">
              <a:solidFill>
                <a:schemeClr val="tx1"/>
              </a:solidFill>
              <a:latin typeface="ＭＳ Ｐゴシック"/>
            </a:rPr>
            <a:t>人の削減を行ってきた。現在は「神戸市行財政改革</a:t>
          </a:r>
          <a:r>
            <a:rPr kumimoji="1" lang="en-US" altLang="ja-JP" sz="1150">
              <a:solidFill>
                <a:schemeClr val="tx1"/>
              </a:solidFill>
              <a:latin typeface="ＭＳ Ｐゴシック"/>
            </a:rPr>
            <a:t>2015</a:t>
          </a:r>
          <a:r>
            <a:rPr kumimoji="1" lang="ja-JP" altLang="en-US" sz="1150">
              <a:solidFill>
                <a:schemeClr val="tx1"/>
              </a:solidFill>
              <a:latin typeface="ＭＳ Ｐゴシック"/>
            </a:rPr>
            <a:t>（平成</a:t>
          </a:r>
          <a:r>
            <a:rPr kumimoji="1" lang="en-US" altLang="ja-JP" sz="1150">
              <a:solidFill>
                <a:schemeClr val="tx1"/>
              </a:solidFill>
              <a:latin typeface="ＭＳ Ｐゴシック"/>
            </a:rPr>
            <a:t>23</a:t>
          </a:r>
          <a:r>
            <a:rPr kumimoji="1" lang="ja-JP" altLang="en-US" sz="1150">
              <a:solidFill>
                <a:schemeClr val="tx1"/>
              </a:solidFill>
              <a:latin typeface="ＭＳ Ｐゴシック"/>
            </a:rPr>
            <a:t>～</a:t>
          </a:r>
          <a:r>
            <a:rPr kumimoji="1" lang="en-US" altLang="ja-JP" sz="1150">
              <a:solidFill>
                <a:schemeClr val="tx1"/>
              </a:solidFill>
              <a:latin typeface="ＭＳ Ｐゴシック"/>
            </a:rPr>
            <a:t>27</a:t>
          </a:r>
          <a:r>
            <a:rPr kumimoji="1" lang="ja-JP" altLang="en-US" sz="1150">
              <a:solidFill>
                <a:schemeClr val="tx1"/>
              </a:solidFill>
              <a:latin typeface="ＭＳ Ｐゴシック"/>
            </a:rPr>
            <a:t>年度）」に基づき、</a:t>
          </a:r>
          <a:r>
            <a:rPr kumimoji="1" lang="en-US" altLang="ja-JP" sz="1150">
              <a:solidFill>
                <a:schemeClr val="tx1"/>
              </a:solidFill>
              <a:latin typeface="ＭＳ Ｐゴシック"/>
            </a:rPr>
            <a:t>5</a:t>
          </a:r>
          <a:r>
            <a:rPr kumimoji="1" lang="ja-JP" altLang="en-US" sz="1150">
              <a:solidFill>
                <a:schemeClr val="tx1"/>
              </a:solidFill>
              <a:latin typeface="ＭＳ Ｐゴシック"/>
            </a:rPr>
            <a:t>年間で約</a:t>
          </a:r>
          <a:r>
            <a:rPr kumimoji="1" lang="en-US" altLang="ja-JP" sz="1150">
              <a:solidFill>
                <a:schemeClr val="tx1"/>
              </a:solidFill>
              <a:latin typeface="ＭＳ Ｐゴシック"/>
            </a:rPr>
            <a:t>1,600</a:t>
          </a:r>
          <a:r>
            <a:rPr kumimoji="1" lang="ja-JP" altLang="en-US" sz="1150">
              <a:solidFill>
                <a:schemeClr val="tx1"/>
              </a:solidFill>
              <a:latin typeface="ＭＳ Ｐゴシック"/>
            </a:rPr>
            <a:t>人削減という目標を掲げ取り組んでおり、平成</a:t>
          </a:r>
          <a:r>
            <a:rPr kumimoji="1" lang="en-US" altLang="ja-JP" sz="1150">
              <a:solidFill>
                <a:schemeClr val="tx1"/>
              </a:solidFill>
              <a:latin typeface="ＭＳ Ｐゴシック"/>
            </a:rPr>
            <a:t>26</a:t>
          </a:r>
          <a:r>
            <a:rPr kumimoji="1" lang="ja-JP" altLang="en-US" sz="1150">
              <a:solidFill>
                <a:schemeClr val="tx1"/>
              </a:solidFill>
              <a:latin typeface="ＭＳ Ｐゴシック"/>
            </a:rPr>
            <a:t>年度までに</a:t>
          </a:r>
          <a:r>
            <a:rPr kumimoji="1" lang="en-US" altLang="ja-JP" sz="1150">
              <a:solidFill>
                <a:schemeClr val="tx1"/>
              </a:solidFill>
              <a:latin typeface="ＭＳ Ｐゴシック"/>
            </a:rPr>
            <a:t>1,352</a:t>
          </a:r>
          <a:r>
            <a:rPr kumimoji="1" lang="ja-JP" altLang="en-US" sz="1150">
              <a:solidFill>
                <a:schemeClr val="tx1"/>
              </a:solidFill>
              <a:latin typeface="ＭＳ Ｐゴシック"/>
            </a:rPr>
            <a:t>人の削減（平成</a:t>
          </a:r>
          <a:r>
            <a:rPr kumimoji="1" lang="en-US" altLang="ja-JP" sz="1150">
              <a:solidFill>
                <a:schemeClr val="tx1"/>
              </a:solidFill>
              <a:latin typeface="ＭＳ Ｐゴシック"/>
            </a:rPr>
            <a:t>22</a:t>
          </a:r>
          <a:r>
            <a:rPr kumimoji="1" lang="ja-JP" altLang="en-US" sz="1150">
              <a:solidFill>
                <a:schemeClr val="tx1"/>
              </a:solidFill>
              <a:latin typeface="ＭＳ Ｐゴシック"/>
            </a:rPr>
            <a:t>～</a:t>
          </a:r>
          <a:r>
            <a:rPr kumimoji="1" lang="en-US" altLang="ja-JP" sz="1150">
              <a:solidFill>
                <a:schemeClr val="tx1"/>
              </a:solidFill>
              <a:latin typeface="ＭＳ Ｐゴシック"/>
            </a:rPr>
            <a:t>25</a:t>
          </a:r>
          <a:r>
            <a:rPr kumimoji="1" lang="ja-JP" altLang="en-US" sz="1150">
              <a:solidFill>
                <a:schemeClr val="tx1"/>
              </a:solidFill>
              <a:latin typeface="ＭＳ Ｐゴシック"/>
            </a:rPr>
            <a:t>年度：</a:t>
          </a:r>
          <a:r>
            <a:rPr kumimoji="1" lang="en-US" altLang="ja-JP" sz="1150">
              <a:solidFill>
                <a:schemeClr val="tx1"/>
              </a:solidFill>
              <a:latin typeface="ＭＳ Ｐゴシック"/>
            </a:rPr>
            <a:t>1,023</a:t>
          </a:r>
          <a:r>
            <a:rPr kumimoji="1" lang="ja-JP" altLang="en-US" sz="1150">
              <a:solidFill>
                <a:schemeClr val="tx1"/>
              </a:solidFill>
              <a:latin typeface="ＭＳ Ｐゴシック"/>
            </a:rPr>
            <a:t>人、平成</a:t>
          </a:r>
          <a:r>
            <a:rPr kumimoji="1" lang="en-US" altLang="ja-JP" sz="1150">
              <a:solidFill>
                <a:schemeClr val="tx1"/>
              </a:solidFill>
              <a:latin typeface="ＭＳ Ｐゴシック"/>
            </a:rPr>
            <a:t>26</a:t>
          </a:r>
          <a:r>
            <a:rPr kumimoji="1" lang="ja-JP" altLang="en-US" sz="1150">
              <a:solidFill>
                <a:schemeClr val="tx1"/>
              </a:solidFill>
              <a:latin typeface="ＭＳ Ｐゴシック"/>
            </a:rPr>
            <a:t>年度は</a:t>
          </a:r>
          <a:r>
            <a:rPr kumimoji="1" lang="en-US" altLang="ja-JP" sz="1150">
              <a:solidFill>
                <a:schemeClr val="tx1"/>
              </a:solidFill>
              <a:latin typeface="ＭＳ Ｐゴシック"/>
            </a:rPr>
            <a:t>329</a:t>
          </a:r>
          <a:r>
            <a:rPr kumimoji="1" lang="ja-JP" altLang="en-US" sz="1150">
              <a:solidFill>
                <a:schemeClr val="tx1"/>
              </a:solidFill>
              <a:latin typeface="ＭＳ Ｐゴシック"/>
            </a:rPr>
            <a:t>人削減）を行った。</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155152</xdr:rowOff>
    </xdr:from>
    <xdr:to>
      <xdr:col>24</xdr:col>
      <xdr:colOff>558800</xdr:colOff>
      <xdr:row>66</xdr:row>
      <xdr:rowOff>66463</xdr:rowOff>
    </xdr:to>
    <xdr:cxnSp macro="">
      <xdr:nvCxnSpPr>
        <xdr:cNvPr id="315" name="直線コネクタ 314"/>
        <xdr:cNvCxnSpPr/>
      </xdr:nvCxnSpPr>
      <xdr:spPr>
        <a:xfrm flipV="1">
          <a:off x="17018000" y="1009925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38540</xdr:rowOff>
    </xdr:from>
    <xdr:ext cx="762000" cy="259045"/>
    <xdr:sp macro="" textlink="">
      <xdr:nvSpPr>
        <xdr:cNvPr id="316" name="定員管理の状況最小値テキスト"/>
        <xdr:cNvSpPr txBox="1"/>
      </xdr:nvSpPr>
      <xdr:spPr>
        <a:xfrm>
          <a:off x="17106900" y="1135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24</xdr:col>
      <xdr:colOff>469900</xdr:colOff>
      <xdr:row>66</xdr:row>
      <xdr:rowOff>66463</xdr:rowOff>
    </xdr:from>
    <xdr:to>
      <xdr:col>24</xdr:col>
      <xdr:colOff>647700</xdr:colOff>
      <xdr:row>66</xdr:row>
      <xdr:rowOff>66463</xdr:rowOff>
    </xdr:to>
    <xdr:cxnSp macro="">
      <xdr:nvCxnSpPr>
        <xdr:cNvPr id="317" name="直線コネクタ 316"/>
        <xdr:cNvCxnSpPr/>
      </xdr:nvCxnSpPr>
      <xdr:spPr>
        <a:xfrm>
          <a:off x="16929100" y="1138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70079</xdr:rowOff>
    </xdr:from>
    <xdr:ext cx="762000" cy="259045"/>
    <xdr:sp macro="" textlink="">
      <xdr:nvSpPr>
        <xdr:cNvPr id="318" name="定員管理の状況最大値テキスト"/>
        <xdr:cNvSpPr txBox="1"/>
      </xdr:nvSpPr>
      <xdr:spPr>
        <a:xfrm>
          <a:off x="17106900" y="984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a:t>
          </a:r>
          <a:endParaRPr kumimoji="1" lang="ja-JP" altLang="en-US" sz="1000" b="1">
            <a:latin typeface="ＭＳ Ｐゴシック"/>
          </a:endParaRPr>
        </a:p>
      </xdr:txBody>
    </xdr:sp>
    <xdr:clientData/>
  </xdr:oneCellAnchor>
  <xdr:twoCellAnchor>
    <xdr:from>
      <xdr:col>24</xdr:col>
      <xdr:colOff>469900</xdr:colOff>
      <xdr:row>58</xdr:row>
      <xdr:rowOff>155152</xdr:rowOff>
    </xdr:from>
    <xdr:to>
      <xdr:col>24</xdr:col>
      <xdr:colOff>647700</xdr:colOff>
      <xdr:row>58</xdr:row>
      <xdr:rowOff>155152</xdr:rowOff>
    </xdr:to>
    <xdr:cxnSp macro="">
      <xdr:nvCxnSpPr>
        <xdr:cNvPr id="319" name="直線コネクタ 318"/>
        <xdr:cNvCxnSpPr/>
      </xdr:nvCxnSpPr>
      <xdr:spPr>
        <a:xfrm>
          <a:off x="16929100" y="1009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118321</xdr:rowOff>
    </xdr:from>
    <xdr:to>
      <xdr:col>24</xdr:col>
      <xdr:colOff>558800</xdr:colOff>
      <xdr:row>63</xdr:row>
      <xdr:rowOff>138430</xdr:rowOff>
    </xdr:to>
    <xdr:cxnSp macro="">
      <xdr:nvCxnSpPr>
        <xdr:cNvPr id="320" name="直線コネクタ 319"/>
        <xdr:cNvCxnSpPr/>
      </xdr:nvCxnSpPr>
      <xdr:spPr>
        <a:xfrm>
          <a:off x="16179800" y="10919671"/>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121302</xdr:rowOff>
    </xdr:from>
    <xdr:ext cx="762000" cy="259045"/>
    <xdr:sp macro="" textlink="">
      <xdr:nvSpPr>
        <xdr:cNvPr id="321" name="定員管理の状況平均値テキスト"/>
        <xdr:cNvSpPr txBox="1"/>
      </xdr:nvSpPr>
      <xdr:spPr>
        <a:xfrm>
          <a:off x="17106900" y="10408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22" name="フローチャート : 判断 321"/>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118321</xdr:rowOff>
    </xdr:from>
    <xdr:to>
      <xdr:col>23</xdr:col>
      <xdr:colOff>406400</xdr:colOff>
      <xdr:row>63</xdr:row>
      <xdr:rowOff>146473</xdr:rowOff>
    </xdr:to>
    <xdr:cxnSp macro="">
      <xdr:nvCxnSpPr>
        <xdr:cNvPr id="323" name="直線コネクタ 322"/>
        <xdr:cNvCxnSpPr/>
      </xdr:nvCxnSpPr>
      <xdr:spPr>
        <a:xfrm flipV="1">
          <a:off x="15290800" y="10919671"/>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120862</xdr:rowOff>
    </xdr:from>
    <xdr:to>
      <xdr:col>23</xdr:col>
      <xdr:colOff>457200</xdr:colOff>
      <xdr:row>62</xdr:row>
      <xdr:rowOff>51012</xdr:rowOff>
    </xdr:to>
    <xdr:sp macro="" textlink="">
      <xdr:nvSpPr>
        <xdr:cNvPr id="324" name="フローチャート : 判断 323"/>
        <xdr:cNvSpPr/>
      </xdr:nvSpPr>
      <xdr:spPr>
        <a:xfrm>
          <a:off x="161290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61189</xdr:rowOff>
    </xdr:from>
    <xdr:ext cx="736600" cy="259045"/>
    <xdr:sp macro="" textlink="">
      <xdr:nvSpPr>
        <xdr:cNvPr id="325" name="テキスト ボックス 324"/>
        <xdr:cNvSpPr txBox="1"/>
      </xdr:nvSpPr>
      <xdr:spPr>
        <a:xfrm>
          <a:off x="15798800" y="10348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146473</xdr:rowOff>
    </xdr:from>
    <xdr:to>
      <xdr:col>22</xdr:col>
      <xdr:colOff>203200</xdr:colOff>
      <xdr:row>64</xdr:row>
      <xdr:rowOff>87630</xdr:rowOff>
    </xdr:to>
    <xdr:cxnSp macro="">
      <xdr:nvCxnSpPr>
        <xdr:cNvPr id="326" name="直線コネクタ 325"/>
        <xdr:cNvCxnSpPr/>
      </xdr:nvCxnSpPr>
      <xdr:spPr>
        <a:xfrm flipV="1">
          <a:off x="14401800" y="1094782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27" name="フローチャート : 判断 326"/>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28" name="テキスト ボックス 327"/>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87630</xdr:rowOff>
    </xdr:from>
    <xdr:to>
      <xdr:col>21</xdr:col>
      <xdr:colOff>0</xdr:colOff>
      <xdr:row>64</xdr:row>
      <xdr:rowOff>139912</xdr:rowOff>
    </xdr:to>
    <xdr:cxnSp macro="">
      <xdr:nvCxnSpPr>
        <xdr:cNvPr id="329" name="直線コネクタ 328"/>
        <xdr:cNvCxnSpPr/>
      </xdr:nvCxnSpPr>
      <xdr:spPr>
        <a:xfrm flipV="1">
          <a:off x="13512800" y="11060430"/>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45931</xdr:rowOff>
    </xdr:from>
    <xdr:to>
      <xdr:col>21</xdr:col>
      <xdr:colOff>50800</xdr:colOff>
      <xdr:row>62</xdr:row>
      <xdr:rowOff>147531</xdr:rowOff>
    </xdr:to>
    <xdr:sp macro="" textlink="">
      <xdr:nvSpPr>
        <xdr:cNvPr id="330" name="フローチャート : 判断 329"/>
        <xdr:cNvSpPr/>
      </xdr:nvSpPr>
      <xdr:spPr>
        <a:xfrm>
          <a:off x="14351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157708</xdr:rowOff>
    </xdr:from>
    <xdr:ext cx="762000" cy="259045"/>
    <xdr:sp macro="" textlink="">
      <xdr:nvSpPr>
        <xdr:cNvPr id="331" name="テキスト ボックス 330"/>
        <xdr:cNvSpPr txBox="1"/>
      </xdr:nvSpPr>
      <xdr:spPr>
        <a:xfrm>
          <a:off x="14020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2" name="フローチャート : 判断 331"/>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30497</xdr:rowOff>
    </xdr:from>
    <xdr:ext cx="762000" cy="259045"/>
    <xdr:sp macro="" textlink="">
      <xdr:nvSpPr>
        <xdr:cNvPr id="333" name="テキスト ボックス 332"/>
        <xdr:cNvSpPr txBox="1"/>
      </xdr:nvSpPr>
      <xdr:spPr>
        <a:xfrm>
          <a:off x="13131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87630</xdr:rowOff>
    </xdr:from>
    <xdr:to>
      <xdr:col>24</xdr:col>
      <xdr:colOff>609600</xdr:colOff>
      <xdr:row>64</xdr:row>
      <xdr:rowOff>17780</xdr:rowOff>
    </xdr:to>
    <xdr:sp macro="" textlink="">
      <xdr:nvSpPr>
        <xdr:cNvPr id="339" name="円/楕円 338"/>
        <xdr:cNvSpPr/>
      </xdr:nvSpPr>
      <xdr:spPr>
        <a:xfrm>
          <a:off x="16967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59707</xdr:rowOff>
    </xdr:from>
    <xdr:ext cx="762000" cy="259045"/>
    <xdr:sp macro="" textlink="">
      <xdr:nvSpPr>
        <xdr:cNvPr id="340" name="定員管理の状況該当値テキスト"/>
        <xdr:cNvSpPr txBox="1"/>
      </xdr:nvSpPr>
      <xdr:spPr>
        <a:xfrm>
          <a:off x="17106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67521</xdr:rowOff>
    </xdr:from>
    <xdr:to>
      <xdr:col>23</xdr:col>
      <xdr:colOff>457200</xdr:colOff>
      <xdr:row>63</xdr:row>
      <xdr:rowOff>169121</xdr:rowOff>
    </xdr:to>
    <xdr:sp macro="" textlink="">
      <xdr:nvSpPr>
        <xdr:cNvPr id="341" name="円/楕円 340"/>
        <xdr:cNvSpPr/>
      </xdr:nvSpPr>
      <xdr:spPr>
        <a:xfrm>
          <a:off x="161290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153898</xdr:rowOff>
    </xdr:from>
    <xdr:ext cx="736600" cy="259045"/>
    <xdr:sp macro="" textlink="">
      <xdr:nvSpPr>
        <xdr:cNvPr id="342" name="テキスト ボックス 341"/>
        <xdr:cNvSpPr txBox="1"/>
      </xdr:nvSpPr>
      <xdr:spPr>
        <a:xfrm>
          <a:off x="15798800" y="10955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95673</xdr:rowOff>
    </xdr:from>
    <xdr:to>
      <xdr:col>22</xdr:col>
      <xdr:colOff>254000</xdr:colOff>
      <xdr:row>64</xdr:row>
      <xdr:rowOff>25823</xdr:rowOff>
    </xdr:to>
    <xdr:sp macro="" textlink="">
      <xdr:nvSpPr>
        <xdr:cNvPr id="343" name="円/楕円 342"/>
        <xdr:cNvSpPr/>
      </xdr:nvSpPr>
      <xdr:spPr>
        <a:xfrm>
          <a:off x="15240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10600</xdr:rowOff>
    </xdr:from>
    <xdr:ext cx="762000" cy="259045"/>
    <xdr:sp macro="" textlink="">
      <xdr:nvSpPr>
        <xdr:cNvPr id="344" name="テキスト ボックス 343"/>
        <xdr:cNvSpPr txBox="1"/>
      </xdr:nvSpPr>
      <xdr:spPr>
        <a:xfrm>
          <a:off x="149098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36830</xdr:rowOff>
    </xdr:from>
    <xdr:to>
      <xdr:col>21</xdr:col>
      <xdr:colOff>50800</xdr:colOff>
      <xdr:row>64</xdr:row>
      <xdr:rowOff>138430</xdr:rowOff>
    </xdr:to>
    <xdr:sp macro="" textlink="">
      <xdr:nvSpPr>
        <xdr:cNvPr id="345" name="円/楕円 344"/>
        <xdr:cNvSpPr/>
      </xdr:nvSpPr>
      <xdr:spPr>
        <a:xfrm>
          <a:off x="14351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123207</xdr:rowOff>
    </xdr:from>
    <xdr:ext cx="762000" cy="259045"/>
    <xdr:sp macro="" textlink="">
      <xdr:nvSpPr>
        <xdr:cNvPr id="346" name="テキスト ボックス 345"/>
        <xdr:cNvSpPr txBox="1"/>
      </xdr:nvSpPr>
      <xdr:spPr>
        <a:xfrm>
          <a:off x="14020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89112</xdr:rowOff>
    </xdr:from>
    <xdr:to>
      <xdr:col>19</xdr:col>
      <xdr:colOff>533400</xdr:colOff>
      <xdr:row>65</xdr:row>
      <xdr:rowOff>19262</xdr:rowOff>
    </xdr:to>
    <xdr:sp macro="" textlink="">
      <xdr:nvSpPr>
        <xdr:cNvPr id="347" name="円/楕円 346"/>
        <xdr:cNvSpPr/>
      </xdr:nvSpPr>
      <xdr:spPr>
        <a:xfrm>
          <a:off x="13462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4039</xdr:rowOff>
    </xdr:from>
    <xdr:ext cx="762000" cy="259045"/>
    <xdr:sp macro="" textlink="">
      <xdr:nvSpPr>
        <xdr:cNvPr id="348" name="テキスト ボックス 347"/>
        <xdr:cNvSpPr txBox="1"/>
      </xdr:nvSpPr>
      <xdr:spPr>
        <a:xfrm>
          <a:off x="13131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solidFill>
                <a:schemeClr val="tx1"/>
              </a:solidFill>
              <a:latin typeface="ＭＳ Ｐゴシック"/>
            </a:rPr>
            <a:t>  実質公債費比率については、プライマリーバランスの黒字を維持（平成</a:t>
          </a:r>
          <a:r>
            <a:rPr kumimoji="1" lang="en-US" altLang="ja-JP" sz="1150">
              <a:solidFill>
                <a:schemeClr val="tx1"/>
              </a:solidFill>
              <a:latin typeface="ＭＳ Ｐゴシック"/>
            </a:rPr>
            <a:t>9</a:t>
          </a:r>
          <a:r>
            <a:rPr kumimoji="1" lang="ja-JP" altLang="en-US" sz="1150">
              <a:solidFill>
                <a:schemeClr val="tx1"/>
              </a:solidFill>
              <a:latin typeface="ＭＳ Ｐゴシック"/>
            </a:rPr>
            <a:t>年度以降</a:t>
          </a:r>
          <a:r>
            <a:rPr kumimoji="1" lang="en-US" altLang="ja-JP" sz="1150">
              <a:solidFill>
                <a:schemeClr val="tx1"/>
              </a:solidFill>
              <a:latin typeface="ＭＳ Ｐゴシック"/>
            </a:rPr>
            <a:t>18</a:t>
          </a:r>
          <a:r>
            <a:rPr kumimoji="1" lang="ja-JP" altLang="en-US" sz="1150">
              <a:solidFill>
                <a:schemeClr val="tx1"/>
              </a:solidFill>
              <a:latin typeface="ＭＳ Ｐゴシック"/>
            </a:rPr>
            <a:t>年連続黒字を維持）することによる市債残高の削減や企業会計に対する繰出金についての見直しを進めるなど、これまでの取り組みによって着実に低下してきており、平成</a:t>
          </a:r>
          <a:r>
            <a:rPr kumimoji="1" lang="en-US" altLang="ja-JP" sz="1150">
              <a:solidFill>
                <a:schemeClr val="tx1"/>
              </a:solidFill>
              <a:latin typeface="ＭＳ Ｐゴシック"/>
            </a:rPr>
            <a:t>24</a:t>
          </a:r>
          <a:r>
            <a:rPr kumimoji="1" lang="ja-JP" altLang="en-US" sz="1150">
              <a:solidFill>
                <a:schemeClr val="tx1"/>
              </a:solidFill>
              <a:latin typeface="ＭＳ Ｐゴシック"/>
            </a:rPr>
            <a:t>年度から類似団体平均を下回っている。平成</a:t>
          </a:r>
          <a:r>
            <a:rPr kumimoji="1" lang="en-US" altLang="ja-JP" sz="1150">
              <a:solidFill>
                <a:schemeClr val="tx1"/>
              </a:solidFill>
              <a:latin typeface="ＭＳ Ｐゴシック"/>
            </a:rPr>
            <a:t>26</a:t>
          </a:r>
          <a:r>
            <a:rPr kumimoji="1" lang="ja-JP" altLang="en-US" sz="1150">
              <a:solidFill>
                <a:schemeClr val="tx1"/>
              </a:solidFill>
              <a:latin typeface="ＭＳ Ｐゴシック"/>
            </a:rPr>
            <a:t>年度についても、分子である元利・準元利償還金の減少（△</a:t>
          </a:r>
          <a:r>
            <a:rPr kumimoji="1" lang="en-US" altLang="ja-JP" sz="1150">
              <a:solidFill>
                <a:schemeClr val="tx1"/>
              </a:solidFill>
              <a:latin typeface="ＭＳ Ｐゴシック"/>
            </a:rPr>
            <a:t>75</a:t>
          </a:r>
          <a:r>
            <a:rPr kumimoji="1" lang="ja-JP" altLang="en-US" sz="1150">
              <a:solidFill>
                <a:schemeClr val="tx1"/>
              </a:solidFill>
              <a:latin typeface="ＭＳ Ｐゴシック"/>
            </a:rPr>
            <a:t>億、△</a:t>
          </a:r>
          <a:r>
            <a:rPr kumimoji="1" lang="en-US" altLang="ja-JP" sz="1150">
              <a:solidFill>
                <a:schemeClr val="tx1"/>
              </a:solidFill>
              <a:latin typeface="ＭＳ Ｐゴシック"/>
            </a:rPr>
            <a:t>6</a:t>
          </a:r>
          <a:r>
            <a:rPr kumimoji="1" lang="ja-JP" altLang="en-US" sz="1150">
              <a:solidFill>
                <a:schemeClr val="tx1"/>
              </a:solidFill>
              <a:latin typeface="ＭＳ Ｐゴシック"/>
            </a:rPr>
            <a:t>％）するなど、前年度から</a:t>
          </a:r>
          <a:r>
            <a:rPr kumimoji="1" lang="en-US" altLang="ja-JP" sz="1150">
              <a:solidFill>
                <a:schemeClr val="tx1"/>
              </a:solidFill>
              <a:latin typeface="ＭＳ Ｐゴシック"/>
            </a:rPr>
            <a:t>1.4</a:t>
          </a:r>
          <a:r>
            <a:rPr kumimoji="1" lang="ja-JP" altLang="en-US" sz="1150">
              <a:solidFill>
                <a:schemeClr val="tx1"/>
              </a:solidFill>
              <a:latin typeface="ＭＳ Ｐゴシック"/>
            </a:rPr>
            <a:t>ポイント改善した。今後も、「神戸市行財政改革</a:t>
          </a:r>
          <a:r>
            <a:rPr kumimoji="1" lang="en-US" altLang="ja-JP" sz="1150">
              <a:solidFill>
                <a:schemeClr val="tx1"/>
              </a:solidFill>
              <a:latin typeface="ＭＳ Ｐゴシック"/>
            </a:rPr>
            <a:t>2015</a:t>
          </a:r>
          <a:r>
            <a:rPr kumimoji="1" lang="ja-JP" altLang="en-US" sz="1150">
              <a:solidFill>
                <a:schemeClr val="tx1"/>
              </a:solidFill>
              <a:latin typeface="ＭＳ Ｐゴシック"/>
            </a:rPr>
            <a:t>（平成</a:t>
          </a:r>
          <a:r>
            <a:rPr kumimoji="1" lang="en-US" altLang="ja-JP" sz="1150">
              <a:solidFill>
                <a:schemeClr val="tx1"/>
              </a:solidFill>
              <a:latin typeface="ＭＳ Ｐゴシック"/>
            </a:rPr>
            <a:t>23</a:t>
          </a:r>
          <a:r>
            <a:rPr kumimoji="1" lang="ja-JP" altLang="en-US" sz="1150">
              <a:solidFill>
                <a:schemeClr val="tx1"/>
              </a:solidFill>
              <a:latin typeface="ＭＳ Ｐゴシック"/>
            </a:rPr>
            <a:t>～</a:t>
          </a:r>
          <a:r>
            <a:rPr kumimoji="1" lang="en-US" altLang="ja-JP" sz="1150">
              <a:solidFill>
                <a:schemeClr val="tx1"/>
              </a:solidFill>
              <a:latin typeface="ＭＳ Ｐゴシック"/>
            </a:rPr>
            <a:t>27</a:t>
          </a:r>
          <a:r>
            <a:rPr kumimoji="1" lang="ja-JP" altLang="en-US" sz="1150">
              <a:solidFill>
                <a:schemeClr val="tx1"/>
              </a:solidFill>
              <a:latin typeface="ＭＳ Ｐゴシック"/>
            </a:rPr>
            <a:t>年度）」に掲げる実質公債費比率の類似団体中位程度の水準を保ちつつ、プライマリーバランスの黒字を維持することにより、持続可能な行財政構造の構築を図っていく。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168426</xdr:rowOff>
    </xdr:from>
    <xdr:to>
      <xdr:col>24</xdr:col>
      <xdr:colOff>558800</xdr:colOff>
      <xdr:row>46</xdr:row>
      <xdr:rowOff>6048</xdr:rowOff>
    </xdr:to>
    <xdr:cxnSp macro="">
      <xdr:nvCxnSpPr>
        <xdr:cNvPr id="380" name="直線コネクタ 379"/>
        <xdr:cNvCxnSpPr/>
      </xdr:nvCxnSpPr>
      <xdr:spPr>
        <a:xfrm flipV="1">
          <a:off x="17018000" y="6169176"/>
          <a:ext cx="0" cy="1723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81"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82" name="直線コネクタ 381"/>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83353</xdr:rowOff>
    </xdr:from>
    <xdr:ext cx="762000" cy="259045"/>
    <xdr:sp macro="" textlink="">
      <xdr:nvSpPr>
        <xdr:cNvPr id="383" name="公債費負担の状況最大値テキスト"/>
        <xdr:cNvSpPr txBox="1"/>
      </xdr:nvSpPr>
      <xdr:spPr>
        <a:xfrm>
          <a:off x="17106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24</xdr:col>
      <xdr:colOff>469900</xdr:colOff>
      <xdr:row>35</xdr:row>
      <xdr:rowOff>168426</xdr:rowOff>
    </xdr:from>
    <xdr:to>
      <xdr:col>24</xdr:col>
      <xdr:colOff>647700</xdr:colOff>
      <xdr:row>35</xdr:row>
      <xdr:rowOff>168426</xdr:rowOff>
    </xdr:to>
    <xdr:cxnSp macro="">
      <xdr:nvCxnSpPr>
        <xdr:cNvPr id="384" name="直線コネクタ 383"/>
        <xdr:cNvCxnSpPr/>
      </xdr:nvCxnSpPr>
      <xdr:spPr>
        <a:xfrm>
          <a:off x="16929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91622</xdr:rowOff>
    </xdr:from>
    <xdr:to>
      <xdr:col>24</xdr:col>
      <xdr:colOff>558800</xdr:colOff>
      <xdr:row>40</xdr:row>
      <xdr:rowOff>81038</xdr:rowOff>
    </xdr:to>
    <xdr:cxnSp macro="">
      <xdr:nvCxnSpPr>
        <xdr:cNvPr id="385" name="直線コネクタ 384"/>
        <xdr:cNvCxnSpPr/>
      </xdr:nvCxnSpPr>
      <xdr:spPr>
        <a:xfrm flipV="1">
          <a:off x="16179800" y="6778172"/>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6"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7" name="フローチャート : 判断 386"/>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81038</xdr:rowOff>
    </xdr:from>
    <xdr:to>
      <xdr:col>23</xdr:col>
      <xdr:colOff>406400</xdr:colOff>
      <xdr:row>41</xdr:row>
      <xdr:rowOff>1512</xdr:rowOff>
    </xdr:to>
    <xdr:cxnSp macro="">
      <xdr:nvCxnSpPr>
        <xdr:cNvPr id="388" name="直線コネクタ 387"/>
        <xdr:cNvCxnSpPr/>
      </xdr:nvCxnSpPr>
      <xdr:spPr>
        <a:xfrm flipV="1">
          <a:off x="15290800" y="6939038"/>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156633</xdr:rowOff>
    </xdr:from>
    <xdr:to>
      <xdr:col>23</xdr:col>
      <xdr:colOff>457200</xdr:colOff>
      <xdr:row>41</xdr:row>
      <xdr:rowOff>86783</xdr:rowOff>
    </xdr:to>
    <xdr:sp macro="" textlink="">
      <xdr:nvSpPr>
        <xdr:cNvPr id="389" name="フローチャート : 判断 388"/>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71560</xdr:rowOff>
    </xdr:from>
    <xdr:ext cx="736600" cy="259045"/>
    <xdr:sp macro="" textlink="">
      <xdr:nvSpPr>
        <xdr:cNvPr id="390" name="テキスト ボックス 389"/>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1512</xdr:rowOff>
    </xdr:from>
    <xdr:to>
      <xdr:col>22</xdr:col>
      <xdr:colOff>203200</xdr:colOff>
      <xdr:row>41</xdr:row>
      <xdr:rowOff>139398</xdr:rowOff>
    </xdr:to>
    <xdr:cxnSp macro="">
      <xdr:nvCxnSpPr>
        <xdr:cNvPr id="391" name="直線コネクタ 390"/>
        <xdr:cNvCxnSpPr/>
      </xdr:nvCxnSpPr>
      <xdr:spPr>
        <a:xfrm flipV="1">
          <a:off x="14401800" y="7030962"/>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92" name="フローチャート : 判断 391"/>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106032</xdr:rowOff>
    </xdr:from>
    <xdr:ext cx="762000" cy="259045"/>
    <xdr:sp macro="" textlink="">
      <xdr:nvSpPr>
        <xdr:cNvPr id="393" name="テキスト ボックス 392"/>
        <xdr:cNvSpPr txBox="1"/>
      </xdr:nvSpPr>
      <xdr:spPr>
        <a:xfrm>
          <a:off x="14909800" y="713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139398</xdr:rowOff>
    </xdr:from>
    <xdr:to>
      <xdr:col>21</xdr:col>
      <xdr:colOff>0</xdr:colOff>
      <xdr:row>42</xdr:row>
      <xdr:rowOff>59872</xdr:rowOff>
    </xdr:to>
    <xdr:cxnSp macro="">
      <xdr:nvCxnSpPr>
        <xdr:cNvPr id="394" name="直線コネクタ 393"/>
        <xdr:cNvCxnSpPr/>
      </xdr:nvCxnSpPr>
      <xdr:spPr>
        <a:xfrm flipV="1">
          <a:off x="13512800" y="7168848"/>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88598</xdr:rowOff>
    </xdr:from>
    <xdr:to>
      <xdr:col>21</xdr:col>
      <xdr:colOff>50800</xdr:colOff>
      <xdr:row>42</xdr:row>
      <xdr:rowOff>18748</xdr:rowOff>
    </xdr:to>
    <xdr:sp macro="" textlink="">
      <xdr:nvSpPr>
        <xdr:cNvPr id="395" name="フローチャート : 判断 394"/>
        <xdr:cNvSpPr/>
      </xdr:nvSpPr>
      <xdr:spPr>
        <a:xfrm>
          <a:off x="14351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28925</xdr:rowOff>
    </xdr:from>
    <xdr:ext cx="762000" cy="259045"/>
    <xdr:sp macro="" textlink="">
      <xdr:nvSpPr>
        <xdr:cNvPr id="396" name="テキスト ボックス 395"/>
        <xdr:cNvSpPr txBox="1"/>
      </xdr:nvSpPr>
      <xdr:spPr>
        <a:xfrm>
          <a:off x="14020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169031</xdr:rowOff>
    </xdr:from>
    <xdr:to>
      <xdr:col>19</xdr:col>
      <xdr:colOff>533400</xdr:colOff>
      <xdr:row>42</xdr:row>
      <xdr:rowOff>99181</xdr:rowOff>
    </xdr:to>
    <xdr:sp macro="" textlink="">
      <xdr:nvSpPr>
        <xdr:cNvPr id="397" name="フローチャート : 判断 396"/>
        <xdr:cNvSpPr/>
      </xdr:nvSpPr>
      <xdr:spPr>
        <a:xfrm>
          <a:off x="13462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109358</xdr:rowOff>
    </xdr:from>
    <xdr:ext cx="762000" cy="259045"/>
    <xdr:sp macro="" textlink="">
      <xdr:nvSpPr>
        <xdr:cNvPr id="398" name="テキスト ボックス 397"/>
        <xdr:cNvSpPr txBox="1"/>
      </xdr:nvSpPr>
      <xdr:spPr>
        <a:xfrm>
          <a:off x="13131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40822</xdr:rowOff>
    </xdr:from>
    <xdr:to>
      <xdr:col>24</xdr:col>
      <xdr:colOff>609600</xdr:colOff>
      <xdr:row>39</xdr:row>
      <xdr:rowOff>142422</xdr:rowOff>
    </xdr:to>
    <xdr:sp macro="" textlink="">
      <xdr:nvSpPr>
        <xdr:cNvPr id="404" name="円/楕円 403"/>
        <xdr:cNvSpPr/>
      </xdr:nvSpPr>
      <xdr:spPr>
        <a:xfrm>
          <a:off x="16967200" y="672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57349</xdr:rowOff>
    </xdr:from>
    <xdr:ext cx="762000" cy="259045"/>
    <xdr:sp macro="" textlink="">
      <xdr:nvSpPr>
        <xdr:cNvPr id="405" name="公債費負担の状況該当値テキスト"/>
        <xdr:cNvSpPr txBox="1"/>
      </xdr:nvSpPr>
      <xdr:spPr>
        <a:xfrm>
          <a:off x="17106900" y="657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30238</xdr:rowOff>
    </xdr:from>
    <xdr:to>
      <xdr:col>23</xdr:col>
      <xdr:colOff>457200</xdr:colOff>
      <xdr:row>40</xdr:row>
      <xdr:rowOff>131838</xdr:rowOff>
    </xdr:to>
    <xdr:sp macro="" textlink="">
      <xdr:nvSpPr>
        <xdr:cNvPr id="406" name="円/楕円 405"/>
        <xdr:cNvSpPr/>
      </xdr:nvSpPr>
      <xdr:spPr>
        <a:xfrm>
          <a:off x="161290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142015</xdr:rowOff>
    </xdr:from>
    <xdr:ext cx="736600" cy="259045"/>
    <xdr:sp macro="" textlink="">
      <xdr:nvSpPr>
        <xdr:cNvPr id="407" name="テキスト ボックス 406"/>
        <xdr:cNvSpPr txBox="1"/>
      </xdr:nvSpPr>
      <xdr:spPr>
        <a:xfrm>
          <a:off x="15798800" y="6657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122162</xdr:rowOff>
    </xdr:from>
    <xdr:to>
      <xdr:col>22</xdr:col>
      <xdr:colOff>254000</xdr:colOff>
      <xdr:row>41</xdr:row>
      <xdr:rowOff>52312</xdr:rowOff>
    </xdr:to>
    <xdr:sp macro="" textlink="">
      <xdr:nvSpPr>
        <xdr:cNvPr id="408" name="円/楕円 407"/>
        <xdr:cNvSpPr/>
      </xdr:nvSpPr>
      <xdr:spPr>
        <a:xfrm>
          <a:off x="15240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62489</xdr:rowOff>
    </xdr:from>
    <xdr:ext cx="762000" cy="259045"/>
    <xdr:sp macro="" textlink="">
      <xdr:nvSpPr>
        <xdr:cNvPr id="409" name="テキスト ボックス 408"/>
        <xdr:cNvSpPr txBox="1"/>
      </xdr:nvSpPr>
      <xdr:spPr>
        <a:xfrm>
          <a:off x="14909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88598</xdr:rowOff>
    </xdr:from>
    <xdr:to>
      <xdr:col>21</xdr:col>
      <xdr:colOff>50800</xdr:colOff>
      <xdr:row>42</xdr:row>
      <xdr:rowOff>18748</xdr:rowOff>
    </xdr:to>
    <xdr:sp macro="" textlink="">
      <xdr:nvSpPr>
        <xdr:cNvPr id="410" name="円/楕円 409"/>
        <xdr:cNvSpPr/>
      </xdr:nvSpPr>
      <xdr:spPr>
        <a:xfrm>
          <a:off x="14351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3525</xdr:rowOff>
    </xdr:from>
    <xdr:ext cx="762000" cy="259045"/>
    <xdr:sp macro="" textlink="">
      <xdr:nvSpPr>
        <xdr:cNvPr id="411" name="テキスト ボックス 410"/>
        <xdr:cNvSpPr txBox="1"/>
      </xdr:nvSpPr>
      <xdr:spPr>
        <a:xfrm>
          <a:off x="14020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9072</xdr:rowOff>
    </xdr:from>
    <xdr:to>
      <xdr:col>19</xdr:col>
      <xdr:colOff>533400</xdr:colOff>
      <xdr:row>42</xdr:row>
      <xdr:rowOff>110672</xdr:rowOff>
    </xdr:to>
    <xdr:sp macro="" textlink="">
      <xdr:nvSpPr>
        <xdr:cNvPr id="412" name="円/楕円 411"/>
        <xdr:cNvSpPr/>
      </xdr:nvSpPr>
      <xdr:spPr>
        <a:xfrm>
          <a:off x="13462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95449</xdr:rowOff>
    </xdr:from>
    <xdr:ext cx="762000" cy="259045"/>
    <xdr:sp macro="" textlink="">
      <xdr:nvSpPr>
        <xdr:cNvPr id="413" name="テキスト ボックス 412"/>
        <xdr:cNvSpPr txBox="1"/>
      </xdr:nvSpPr>
      <xdr:spPr>
        <a:xfrm>
          <a:off x="13131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a:rPr>
            <a:t>　将来負担比率については、震災復興事業に伴う多額の市債発行によって市債残高が高水準であったものの、その後の厳格な起債管理や満期一括償還に備えた堅実な公債基金の積立などにより、着実に比率の改善に取り組んでおり、類似団体平均を下回っている。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年度は企業債残高の減等により公営企業への繰出見込み額が減少したこと（△</a:t>
          </a:r>
          <a:r>
            <a:rPr kumimoji="1" lang="en-US" altLang="ja-JP" sz="1100">
              <a:solidFill>
                <a:schemeClr val="tx1"/>
              </a:solidFill>
              <a:latin typeface="ＭＳ Ｐゴシック"/>
            </a:rPr>
            <a:t>141</a:t>
          </a:r>
          <a:r>
            <a:rPr kumimoji="1" lang="ja-JP" altLang="en-US" sz="1100">
              <a:solidFill>
                <a:schemeClr val="tx1"/>
              </a:solidFill>
              <a:latin typeface="ＭＳ Ｐゴシック"/>
            </a:rPr>
            <a:t>億、△</a:t>
          </a:r>
          <a:r>
            <a:rPr kumimoji="1" lang="en-US" altLang="ja-JP" sz="1100">
              <a:solidFill>
                <a:schemeClr val="tx1"/>
              </a:solidFill>
              <a:latin typeface="ＭＳ Ｐゴシック"/>
            </a:rPr>
            <a:t>6.8</a:t>
          </a:r>
          <a:r>
            <a:rPr kumimoji="1" lang="ja-JP" altLang="en-US" sz="1100">
              <a:solidFill>
                <a:schemeClr val="tx1"/>
              </a:solidFill>
              <a:latin typeface="ＭＳ Ｐゴシック"/>
            </a:rPr>
            <a:t>％）や退職手当の支給率の引き下げ（△</a:t>
          </a:r>
          <a:r>
            <a:rPr kumimoji="1" lang="en-US" altLang="ja-JP" sz="1100">
              <a:solidFill>
                <a:schemeClr val="tx1"/>
              </a:solidFill>
              <a:latin typeface="ＭＳ Ｐゴシック"/>
            </a:rPr>
            <a:t>85</a:t>
          </a:r>
          <a:r>
            <a:rPr kumimoji="1" lang="ja-JP" altLang="en-US" sz="1100">
              <a:solidFill>
                <a:schemeClr val="tx1"/>
              </a:solidFill>
              <a:latin typeface="ＭＳ Ｐゴシック"/>
            </a:rPr>
            <a:t>億、△</a:t>
          </a:r>
          <a:r>
            <a:rPr kumimoji="1" lang="en-US" altLang="ja-JP" sz="1100">
              <a:solidFill>
                <a:schemeClr val="tx1"/>
              </a:solidFill>
              <a:latin typeface="ＭＳ Ｐゴシック"/>
            </a:rPr>
            <a:t>7.6</a:t>
          </a:r>
          <a:r>
            <a:rPr kumimoji="1" lang="ja-JP" altLang="en-US" sz="1100">
              <a:solidFill>
                <a:schemeClr val="tx1"/>
              </a:solidFill>
              <a:latin typeface="ＭＳ Ｐゴシック"/>
            </a:rPr>
            <a:t>％）等が寄与し、前年度から</a:t>
          </a:r>
          <a:r>
            <a:rPr kumimoji="1" lang="en-US" altLang="ja-JP" sz="1100">
              <a:solidFill>
                <a:schemeClr val="tx1"/>
              </a:solidFill>
              <a:latin typeface="ＭＳ Ｐゴシック"/>
            </a:rPr>
            <a:t>8.5</a:t>
          </a:r>
          <a:r>
            <a:rPr kumimoji="1" lang="ja-JP" altLang="en-US" sz="1100">
              <a:solidFill>
                <a:schemeClr val="tx1"/>
              </a:solidFill>
              <a:latin typeface="ＭＳ Ｐゴシック"/>
            </a:rPr>
            <a:t>ポイント改善した。今後も、公営企業、外郭団体等の経営改革など、行財政改革の取り組みを着実に進め、将来負担の軽減に取り組んでいく。</a:t>
          </a:r>
        </a:p>
        <a:p>
          <a:endParaRPr kumimoji="1" lang="ja-JP" altLang="en-US" sz="1300">
            <a:solidFill>
              <a:schemeClr val="tx1"/>
            </a:solidFill>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140767</xdr:rowOff>
    </xdr:to>
    <xdr:cxnSp macro="">
      <xdr:nvCxnSpPr>
        <xdr:cNvPr id="440" name="直線コネクタ 439"/>
        <xdr:cNvCxnSpPr/>
      </xdr:nvCxnSpPr>
      <xdr:spPr>
        <a:xfrm flipV="1">
          <a:off x="17018000" y="2451100"/>
          <a:ext cx="0" cy="111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112844</xdr:rowOff>
    </xdr:from>
    <xdr:ext cx="762000" cy="259045"/>
    <xdr:sp macro="" textlink="">
      <xdr:nvSpPr>
        <xdr:cNvPr id="441" name="将来負担の状況最小値テキスト"/>
        <xdr:cNvSpPr txBox="1"/>
      </xdr:nvSpPr>
      <xdr:spPr>
        <a:xfrm>
          <a:off x="17106900" y="35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231.8</a:t>
          </a:r>
          <a:endParaRPr kumimoji="1" lang="ja-JP" altLang="en-US" sz="1000" b="1">
            <a:latin typeface="ＭＳ Ｐゴシック"/>
          </a:endParaRPr>
        </a:p>
      </xdr:txBody>
    </xdr:sp>
    <xdr:clientData/>
  </xdr:oneCellAnchor>
  <xdr:twoCellAnchor>
    <xdr:from>
      <xdr:col>24</xdr:col>
      <xdr:colOff>469900</xdr:colOff>
      <xdr:row>20</xdr:row>
      <xdr:rowOff>140767</xdr:rowOff>
    </xdr:from>
    <xdr:to>
      <xdr:col>24</xdr:col>
      <xdr:colOff>647700</xdr:colOff>
      <xdr:row>20</xdr:row>
      <xdr:rowOff>140767</xdr:rowOff>
    </xdr:to>
    <xdr:cxnSp macro="">
      <xdr:nvCxnSpPr>
        <xdr:cNvPr id="442" name="直線コネクタ 441"/>
        <xdr:cNvCxnSpPr/>
      </xdr:nvCxnSpPr>
      <xdr:spPr>
        <a:xfrm>
          <a:off x="16929100" y="35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123419</xdr:rowOff>
    </xdr:from>
    <xdr:to>
      <xdr:col>24</xdr:col>
      <xdr:colOff>558800</xdr:colOff>
      <xdr:row>16</xdr:row>
      <xdr:rowOff>164440</xdr:rowOff>
    </xdr:to>
    <xdr:cxnSp macro="">
      <xdr:nvCxnSpPr>
        <xdr:cNvPr id="445" name="直線コネクタ 444"/>
        <xdr:cNvCxnSpPr/>
      </xdr:nvCxnSpPr>
      <xdr:spPr>
        <a:xfrm flipV="1">
          <a:off x="16179800" y="2866619"/>
          <a:ext cx="8382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96689</xdr:rowOff>
    </xdr:from>
    <xdr:ext cx="762000" cy="259045"/>
    <xdr:sp macro="" textlink="">
      <xdr:nvSpPr>
        <xdr:cNvPr id="446" name="将来負担の状況平均値テキスト"/>
        <xdr:cNvSpPr txBox="1"/>
      </xdr:nvSpPr>
      <xdr:spPr>
        <a:xfrm>
          <a:off x="17106900" y="30113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132.4</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124612</xdr:rowOff>
    </xdr:from>
    <xdr:to>
      <xdr:col>24</xdr:col>
      <xdr:colOff>609600</xdr:colOff>
      <xdr:row>18</xdr:row>
      <xdr:rowOff>54762</xdr:rowOff>
    </xdr:to>
    <xdr:sp macro="" textlink="">
      <xdr:nvSpPr>
        <xdr:cNvPr id="447" name="フローチャート : 判断 446"/>
        <xdr:cNvSpPr/>
      </xdr:nvSpPr>
      <xdr:spPr>
        <a:xfrm>
          <a:off x="16967200" y="303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164440</xdr:rowOff>
    </xdr:from>
    <xdr:to>
      <xdr:col>23</xdr:col>
      <xdr:colOff>406400</xdr:colOff>
      <xdr:row>17</xdr:row>
      <xdr:rowOff>116535</xdr:rowOff>
    </xdr:to>
    <xdr:cxnSp macro="">
      <xdr:nvCxnSpPr>
        <xdr:cNvPr id="448" name="直線コネクタ 447"/>
        <xdr:cNvCxnSpPr/>
      </xdr:nvCxnSpPr>
      <xdr:spPr>
        <a:xfrm flipV="1">
          <a:off x="15290800" y="2907640"/>
          <a:ext cx="889000" cy="123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156464</xdr:rowOff>
    </xdr:from>
    <xdr:to>
      <xdr:col>23</xdr:col>
      <xdr:colOff>457200</xdr:colOff>
      <xdr:row>18</xdr:row>
      <xdr:rowOff>86614</xdr:rowOff>
    </xdr:to>
    <xdr:sp macro="" textlink="">
      <xdr:nvSpPr>
        <xdr:cNvPr id="449" name="フローチャート : 判断 448"/>
        <xdr:cNvSpPr/>
      </xdr:nvSpPr>
      <xdr:spPr>
        <a:xfrm>
          <a:off x="161290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71391</xdr:rowOff>
    </xdr:from>
    <xdr:ext cx="736600" cy="259045"/>
    <xdr:sp macro="" textlink="">
      <xdr:nvSpPr>
        <xdr:cNvPr id="450" name="テキスト ボックス 449"/>
        <xdr:cNvSpPr txBox="1"/>
      </xdr:nvSpPr>
      <xdr:spPr>
        <a:xfrm>
          <a:off x="15798800" y="315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116535</xdr:rowOff>
    </xdr:from>
    <xdr:to>
      <xdr:col>22</xdr:col>
      <xdr:colOff>203200</xdr:colOff>
      <xdr:row>18</xdr:row>
      <xdr:rowOff>101448</xdr:rowOff>
    </xdr:to>
    <xdr:cxnSp macro="">
      <xdr:nvCxnSpPr>
        <xdr:cNvPr id="451" name="直線コネクタ 450"/>
        <xdr:cNvCxnSpPr/>
      </xdr:nvCxnSpPr>
      <xdr:spPr>
        <a:xfrm flipV="1">
          <a:off x="14401800" y="3031185"/>
          <a:ext cx="889000" cy="15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40513</xdr:rowOff>
    </xdr:from>
    <xdr:to>
      <xdr:col>22</xdr:col>
      <xdr:colOff>254000</xdr:colOff>
      <xdr:row>18</xdr:row>
      <xdr:rowOff>142113</xdr:rowOff>
    </xdr:to>
    <xdr:sp macro="" textlink="">
      <xdr:nvSpPr>
        <xdr:cNvPr id="452" name="フローチャート : 判断 451"/>
        <xdr:cNvSpPr/>
      </xdr:nvSpPr>
      <xdr:spPr>
        <a:xfrm>
          <a:off x="15240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126890</xdr:rowOff>
    </xdr:from>
    <xdr:ext cx="762000" cy="259045"/>
    <xdr:sp macro="" textlink="">
      <xdr:nvSpPr>
        <xdr:cNvPr id="453" name="テキスト ボックス 452"/>
        <xdr:cNvSpPr txBox="1"/>
      </xdr:nvSpPr>
      <xdr:spPr>
        <a:xfrm>
          <a:off x="14909800" y="3212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101448</xdr:rowOff>
    </xdr:from>
    <xdr:to>
      <xdr:col>21</xdr:col>
      <xdr:colOff>0</xdr:colOff>
      <xdr:row>19</xdr:row>
      <xdr:rowOff>25552</xdr:rowOff>
    </xdr:to>
    <xdr:cxnSp macro="">
      <xdr:nvCxnSpPr>
        <xdr:cNvPr id="454" name="直線コネクタ 453"/>
        <xdr:cNvCxnSpPr/>
      </xdr:nvCxnSpPr>
      <xdr:spPr>
        <a:xfrm flipV="1">
          <a:off x="13512800" y="3187548"/>
          <a:ext cx="889000" cy="95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101321</xdr:rowOff>
    </xdr:from>
    <xdr:to>
      <xdr:col>21</xdr:col>
      <xdr:colOff>50800</xdr:colOff>
      <xdr:row>19</xdr:row>
      <xdr:rowOff>31471</xdr:rowOff>
    </xdr:to>
    <xdr:sp macro="" textlink="">
      <xdr:nvSpPr>
        <xdr:cNvPr id="455" name="フローチャート : 判断 454"/>
        <xdr:cNvSpPr/>
      </xdr:nvSpPr>
      <xdr:spPr>
        <a:xfrm>
          <a:off x="14351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16248</xdr:rowOff>
    </xdr:from>
    <xdr:ext cx="762000" cy="259045"/>
    <xdr:sp macro="" textlink="">
      <xdr:nvSpPr>
        <xdr:cNvPr id="456" name="テキスト ボックス 455"/>
        <xdr:cNvSpPr txBox="1"/>
      </xdr:nvSpPr>
      <xdr:spPr>
        <a:xfrm>
          <a:off x="14020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164059</xdr:rowOff>
    </xdr:from>
    <xdr:to>
      <xdr:col>19</xdr:col>
      <xdr:colOff>533400</xdr:colOff>
      <xdr:row>19</xdr:row>
      <xdr:rowOff>94209</xdr:rowOff>
    </xdr:to>
    <xdr:sp macro="" textlink="">
      <xdr:nvSpPr>
        <xdr:cNvPr id="457" name="フローチャート : 判断 456"/>
        <xdr:cNvSpPr/>
      </xdr:nvSpPr>
      <xdr:spPr>
        <a:xfrm>
          <a:off x="13462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78986</xdr:rowOff>
    </xdr:from>
    <xdr:ext cx="762000" cy="259045"/>
    <xdr:sp macro="" textlink="">
      <xdr:nvSpPr>
        <xdr:cNvPr id="458" name="テキスト ボックス 457"/>
        <xdr:cNvSpPr txBox="1"/>
      </xdr:nvSpPr>
      <xdr:spPr>
        <a:xfrm>
          <a:off x="13131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72619</xdr:rowOff>
    </xdr:from>
    <xdr:to>
      <xdr:col>24</xdr:col>
      <xdr:colOff>609600</xdr:colOff>
      <xdr:row>17</xdr:row>
      <xdr:rowOff>2769</xdr:rowOff>
    </xdr:to>
    <xdr:sp macro="" textlink="">
      <xdr:nvSpPr>
        <xdr:cNvPr id="464" name="円/楕円 463"/>
        <xdr:cNvSpPr/>
      </xdr:nvSpPr>
      <xdr:spPr>
        <a:xfrm>
          <a:off x="16967200" y="2815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89146</xdr:rowOff>
    </xdr:from>
    <xdr:ext cx="762000" cy="259045"/>
    <xdr:sp macro="" textlink="">
      <xdr:nvSpPr>
        <xdr:cNvPr id="465" name="将来負担の状況該当値テキスト"/>
        <xdr:cNvSpPr txBox="1"/>
      </xdr:nvSpPr>
      <xdr:spPr>
        <a:xfrm>
          <a:off x="17106900" y="2660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113640</xdr:rowOff>
    </xdr:from>
    <xdr:to>
      <xdr:col>23</xdr:col>
      <xdr:colOff>457200</xdr:colOff>
      <xdr:row>17</xdr:row>
      <xdr:rowOff>43790</xdr:rowOff>
    </xdr:to>
    <xdr:sp macro="" textlink="">
      <xdr:nvSpPr>
        <xdr:cNvPr id="466" name="円/楕円 465"/>
        <xdr:cNvSpPr/>
      </xdr:nvSpPr>
      <xdr:spPr>
        <a:xfrm>
          <a:off x="16129000" y="285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53967</xdr:rowOff>
    </xdr:from>
    <xdr:ext cx="736600" cy="259045"/>
    <xdr:sp macro="" textlink="">
      <xdr:nvSpPr>
        <xdr:cNvPr id="467" name="テキスト ボックス 466"/>
        <xdr:cNvSpPr txBox="1"/>
      </xdr:nvSpPr>
      <xdr:spPr>
        <a:xfrm>
          <a:off x="15798800" y="262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65735</xdr:rowOff>
    </xdr:from>
    <xdr:to>
      <xdr:col>22</xdr:col>
      <xdr:colOff>254000</xdr:colOff>
      <xdr:row>17</xdr:row>
      <xdr:rowOff>167335</xdr:rowOff>
    </xdr:to>
    <xdr:sp macro="" textlink="">
      <xdr:nvSpPr>
        <xdr:cNvPr id="468" name="円/楕円 467"/>
        <xdr:cNvSpPr/>
      </xdr:nvSpPr>
      <xdr:spPr>
        <a:xfrm>
          <a:off x="15240000" y="298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6062</xdr:rowOff>
    </xdr:from>
    <xdr:ext cx="762000" cy="259045"/>
    <xdr:sp macro="" textlink="">
      <xdr:nvSpPr>
        <xdr:cNvPr id="469" name="テキスト ボックス 468"/>
        <xdr:cNvSpPr txBox="1"/>
      </xdr:nvSpPr>
      <xdr:spPr>
        <a:xfrm>
          <a:off x="14909800" y="2749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50648</xdr:rowOff>
    </xdr:from>
    <xdr:to>
      <xdr:col>21</xdr:col>
      <xdr:colOff>50800</xdr:colOff>
      <xdr:row>18</xdr:row>
      <xdr:rowOff>152248</xdr:rowOff>
    </xdr:to>
    <xdr:sp macro="" textlink="">
      <xdr:nvSpPr>
        <xdr:cNvPr id="470" name="円/楕円 469"/>
        <xdr:cNvSpPr/>
      </xdr:nvSpPr>
      <xdr:spPr>
        <a:xfrm>
          <a:off x="14351000" y="313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162425</xdr:rowOff>
    </xdr:from>
    <xdr:ext cx="762000" cy="259045"/>
    <xdr:sp macro="" textlink="">
      <xdr:nvSpPr>
        <xdr:cNvPr id="471" name="テキスト ボックス 470"/>
        <xdr:cNvSpPr txBox="1"/>
      </xdr:nvSpPr>
      <xdr:spPr>
        <a:xfrm>
          <a:off x="14020800" y="290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146202</xdr:rowOff>
    </xdr:from>
    <xdr:to>
      <xdr:col>19</xdr:col>
      <xdr:colOff>533400</xdr:colOff>
      <xdr:row>19</xdr:row>
      <xdr:rowOff>76352</xdr:rowOff>
    </xdr:to>
    <xdr:sp macro="" textlink="">
      <xdr:nvSpPr>
        <xdr:cNvPr id="472" name="円/楕円 471"/>
        <xdr:cNvSpPr/>
      </xdr:nvSpPr>
      <xdr:spPr>
        <a:xfrm>
          <a:off x="13462000" y="3232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86529</xdr:rowOff>
    </xdr:from>
    <xdr:ext cx="762000" cy="259045"/>
    <xdr:sp macro="" textlink="">
      <xdr:nvSpPr>
        <xdr:cNvPr id="473" name="テキスト ボックス 472"/>
        <xdr:cNvSpPr txBox="1"/>
      </xdr:nvSpPr>
      <xdr:spPr>
        <a:xfrm>
          <a:off x="13131800" y="3001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兵庫県神戸市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1,550,831
1,508,142
557.02
723,425,451
714,157,855
1,568,373
380,828,168
1,122,275,231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86.1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人口千人当たりの職員数が類似団体平均と比べて多く、平均年齢（平成</a:t>
          </a:r>
          <a:r>
            <a:rPr kumimoji="1" lang="en-US" altLang="ja-JP" sz="1100">
              <a:solidFill>
                <a:schemeClr val="tx1"/>
              </a:solidFill>
              <a:latin typeface="ＭＳ Ｐゴシック"/>
            </a:rPr>
            <a:t>26.4</a:t>
          </a:r>
          <a:r>
            <a:rPr kumimoji="1" lang="ja-JP" altLang="en-US" sz="1100">
              <a:solidFill>
                <a:schemeClr val="tx1"/>
              </a:solidFill>
              <a:latin typeface="ＭＳ Ｐゴシック"/>
            </a:rPr>
            <a:t>月時点政令市中</a:t>
          </a:r>
          <a:r>
            <a:rPr kumimoji="1" lang="en-US" altLang="ja-JP" sz="1100">
              <a:solidFill>
                <a:schemeClr val="tx1"/>
              </a:solidFill>
              <a:latin typeface="ＭＳ Ｐゴシック"/>
            </a:rPr>
            <a:t>6</a:t>
          </a:r>
          <a:r>
            <a:rPr kumimoji="1" lang="ja-JP" altLang="en-US" sz="1100">
              <a:solidFill>
                <a:schemeClr val="tx1"/>
              </a:solidFill>
              <a:latin typeface="ＭＳ Ｐゴシック"/>
            </a:rPr>
            <a:t>位）や労務職員の給与月額（平成</a:t>
          </a:r>
          <a:r>
            <a:rPr kumimoji="1" lang="en-US" altLang="ja-JP" sz="1100">
              <a:solidFill>
                <a:schemeClr val="tx1"/>
              </a:solidFill>
              <a:latin typeface="ＭＳ Ｐゴシック"/>
            </a:rPr>
            <a:t>26.4</a:t>
          </a:r>
          <a:r>
            <a:rPr kumimoji="1" lang="ja-JP" altLang="en-US" sz="1100">
              <a:solidFill>
                <a:schemeClr val="tx1"/>
              </a:solidFill>
              <a:latin typeface="ＭＳ Ｐゴシック"/>
            </a:rPr>
            <a:t>月時点政令市中</a:t>
          </a:r>
          <a:r>
            <a:rPr kumimoji="1" lang="en-US" altLang="ja-JP" sz="1100">
              <a:solidFill>
                <a:schemeClr val="tx1"/>
              </a:solidFill>
              <a:latin typeface="ＭＳ Ｐゴシック"/>
            </a:rPr>
            <a:t>2</a:t>
          </a:r>
          <a:r>
            <a:rPr kumimoji="1" lang="ja-JP" altLang="en-US" sz="1100">
              <a:solidFill>
                <a:schemeClr val="tx1"/>
              </a:solidFill>
              <a:latin typeface="ＭＳ Ｐゴシック"/>
            </a:rPr>
            <a:t>位）が類似団体に比べ高い水準であること等により、経常収支比率は</a:t>
          </a:r>
          <a:r>
            <a:rPr kumimoji="1" lang="en-US" altLang="ja-JP" sz="1100">
              <a:solidFill>
                <a:schemeClr val="tx1"/>
              </a:solidFill>
              <a:latin typeface="ＭＳ Ｐゴシック"/>
            </a:rPr>
            <a:t>28.0</a:t>
          </a:r>
          <a:r>
            <a:rPr kumimoji="1" lang="ja-JP" altLang="en-US" sz="1100">
              <a:solidFill>
                <a:schemeClr val="tx1"/>
              </a:solidFill>
              <a:latin typeface="ＭＳ Ｐゴシック"/>
            </a:rPr>
            <a:t>％と類似団体平均と比べて高くなっている。震災以降、行財政改革の取り組みにより平成</a:t>
          </a:r>
          <a:r>
            <a:rPr kumimoji="1" lang="en-US" altLang="ja-JP" sz="1100">
              <a:solidFill>
                <a:schemeClr val="tx1"/>
              </a:solidFill>
              <a:latin typeface="ＭＳ Ｐゴシック"/>
            </a:rPr>
            <a:t>8</a:t>
          </a:r>
          <a:r>
            <a:rPr kumimoji="1" lang="ja-JP" altLang="en-US" sz="1100">
              <a:solidFill>
                <a:schemeClr val="tx1"/>
              </a:solidFill>
              <a:latin typeface="ＭＳ Ｐゴシック"/>
            </a:rPr>
            <a:t>～</a:t>
          </a:r>
          <a:r>
            <a:rPr kumimoji="1" lang="en-US" altLang="ja-JP" sz="1100">
              <a:solidFill>
                <a:schemeClr val="tx1"/>
              </a:solidFill>
              <a:latin typeface="ＭＳ Ｐゴシック"/>
            </a:rPr>
            <a:t>22</a:t>
          </a:r>
          <a:r>
            <a:rPr kumimoji="1" lang="ja-JP" altLang="en-US" sz="1100">
              <a:solidFill>
                <a:schemeClr val="tx1"/>
              </a:solidFill>
              <a:latin typeface="ＭＳ Ｐゴシック"/>
            </a:rPr>
            <a:t>年度で、職員総定数</a:t>
          </a:r>
          <a:r>
            <a:rPr kumimoji="1" lang="en-US" altLang="ja-JP" sz="1100">
              <a:solidFill>
                <a:schemeClr val="tx1"/>
              </a:solidFill>
              <a:latin typeface="ＭＳ Ｐゴシック"/>
            </a:rPr>
            <a:t>5,564</a:t>
          </a:r>
          <a:r>
            <a:rPr kumimoji="1" lang="ja-JP" altLang="en-US" sz="1100">
              <a:solidFill>
                <a:schemeClr val="tx1"/>
              </a:solidFill>
              <a:latin typeface="ＭＳ Ｐゴシック"/>
            </a:rPr>
            <a:t>人の削減を行ってきた。平成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年度は、給与改定に伴い</a:t>
          </a:r>
          <a:r>
            <a:rPr kumimoji="1" lang="en-US" altLang="ja-JP" sz="1100">
              <a:solidFill>
                <a:schemeClr val="tx1"/>
              </a:solidFill>
              <a:latin typeface="ＭＳ Ｐゴシック"/>
            </a:rPr>
            <a:t>0.6</a:t>
          </a:r>
          <a:r>
            <a:rPr kumimoji="1" lang="ja-JP" altLang="en-US" sz="1100">
              <a:solidFill>
                <a:schemeClr val="tx1"/>
              </a:solidFill>
              <a:latin typeface="ＭＳ Ｐゴシック"/>
            </a:rPr>
            <a:t>ポイント悪化に転じているものの、現在取り組みを進めている、「神戸市行財政改革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（平成</a:t>
          </a:r>
          <a:r>
            <a:rPr kumimoji="1" lang="en-US" altLang="ja-JP" sz="1100">
              <a:solidFill>
                <a:schemeClr val="tx1"/>
              </a:solidFill>
              <a:latin typeface="ＭＳ Ｐゴシック"/>
            </a:rPr>
            <a:t>23</a:t>
          </a:r>
          <a:r>
            <a:rPr kumimoji="1" lang="ja-JP" altLang="en-US" sz="1100">
              <a:solidFill>
                <a:schemeClr val="tx1"/>
              </a:solidFill>
              <a:latin typeface="ＭＳ Ｐゴシック"/>
            </a:rPr>
            <a:t>～</a:t>
          </a:r>
          <a:r>
            <a:rPr kumimoji="1" lang="en-US" altLang="ja-JP" sz="1100">
              <a:solidFill>
                <a:schemeClr val="tx1"/>
              </a:solidFill>
              <a:latin typeface="ＭＳ Ｐゴシック"/>
            </a:rPr>
            <a:t>27</a:t>
          </a:r>
          <a:r>
            <a:rPr kumimoji="1" lang="ja-JP" altLang="en-US" sz="1100">
              <a:solidFill>
                <a:schemeClr val="tx1"/>
              </a:solidFill>
              <a:latin typeface="ＭＳ Ｐゴシック"/>
            </a:rPr>
            <a:t>年度）」に基づき、</a:t>
          </a:r>
          <a:r>
            <a:rPr kumimoji="1" lang="en-US" altLang="ja-JP" sz="1100">
              <a:solidFill>
                <a:schemeClr val="tx1"/>
              </a:solidFill>
              <a:latin typeface="ＭＳ Ｐゴシック"/>
            </a:rPr>
            <a:t>5</a:t>
          </a:r>
          <a:r>
            <a:rPr kumimoji="1" lang="ja-JP" altLang="en-US" sz="1100">
              <a:solidFill>
                <a:schemeClr val="tx1"/>
              </a:solidFill>
              <a:latin typeface="ＭＳ Ｐゴシック"/>
            </a:rPr>
            <a:t>年間で約</a:t>
          </a:r>
          <a:r>
            <a:rPr kumimoji="1" lang="en-US" altLang="ja-JP" sz="1100">
              <a:solidFill>
                <a:schemeClr val="tx1"/>
              </a:solidFill>
              <a:latin typeface="ＭＳ Ｐゴシック"/>
            </a:rPr>
            <a:t>1,600</a:t>
          </a:r>
          <a:r>
            <a:rPr kumimoji="1" lang="ja-JP" altLang="en-US" sz="1100">
              <a:solidFill>
                <a:schemeClr val="tx1"/>
              </a:solidFill>
              <a:latin typeface="ＭＳ Ｐゴシック"/>
            </a:rPr>
            <a:t>人削減という目標を掲げ、平成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年度までに</a:t>
          </a:r>
          <a:r>
            <a:rPr kumimoji="1" lang="en-US" altLang="ja-JP" sz="1100">
              <a:solidFill>
                <a:schemeClr val="tx1"/>
              </a:solidFill>
              <a:latin typeface="ＭＳ Ｐゴシック"/>
            </a:rPr>
            <a:t>1,352</a:t>
          </a:r>
          <a:r>
            <a:rPr kumimoji="1" lang="ja-JP" altLang="en-US" sz="1100">
              <a:solidFill>
                <a:schemeClr val="tx1"/>
              </a:solidFill>
              <a:latin typeface="ＭＳ Ｐゴシック"/>
            </a:rPr>
            <a:t>人の削減を行うなど引き続き着実に人件費の抑制を図っていく</a:t>
          </a:r>
          <a:r>
            <a:rPr kumimoji="1" lang="ja-JP" altLang="en-US" sz="1100">
              <a:latin typeface="ＭＳ Ｐゴシック"/>
            </a:rPr>
            <a:t>。</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55563</xdr:rowOff>
    </xdr:from>
    <xdr:to>
      <xdr:col>7</xdr:col>
      <xdr:colOff>15875</xdr:colOff>
      <xdr:row>41</xdr:row>
      <xdr:rowOff>12700</xdr:rowOff>
    </xdr:to>
    <xdr:cxnSp macro="">
      <xdr:nvCxnSpPr>
        <xdr:cNvPr id="63" name="直線コネクタ 62"/>
        <xdr:cNvCxnSpPr/>
      </xdr:nvCxnSpPr>
      <xdr:spPr>
        <a:xfrm flipV="1">
          <a:off x="4826000" y="5713413"/>
          <a:ext cx="0" cy="13287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156227</xdr:rowOff>
    </xdr:from>
    <xdr:ext cx="762000" cy="259045"/>
    <xdr:sp macro="" textlink="">
      <xdr:nvSpPr>
        <xdr:cNvPr id="64" name="人件費最小値テキスト"/>
        <xdr:cNvSpPr txBox="1"/>
      </xdr:nvSpPr>
      <xdr:spPr>
        <a:xfrm>
          <a:off x="4914900" y="701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6</xdr:col>
      <xdr:colOff>612775</xdr:colOff>
      <xdr:row>41</xdr:row>
      <xdr:rowOff>12700</xdr:rowOff>
    </xdr:from>
    <xdr:to>
      <xdr:col>7</xdr:col>
      <xdr:colOff>104775</xdr:colOff>
      <xdr:row>41</xdr:row>
      <xdr:rowOff>12700</xdr:rowOff>
    </xdr:to>
    <xdr:cxnSp macro="">
      <xdr:nvCxnSpPr>
        <xdr:cNvPr id="65" name="直線コネクタ 64"/>
        <xdr:cNvCxnSpPr/>
      </xdr:nvCxnSpPr>
      <xdr:spPr>
        <a:xfrm>
          <a:off x="4737100" y="704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141940</xdr:rowOff>
    </xdr:from>
    <xdr:ext cx="762000" cy="259045"/>
    <xdr:sp macro="" textlink="">
      <xdr:nvSpPr>
        <xdr:cNvPr id="66" name="人件費最大値テキスト"/>
        <xdr:cNvSpPr txBox="1"/>
      </xdr:nvSpPr>
      <xdr:spPr>
        <a:xfrm>
          <a:off x="4914900" y="5456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55563</xdr:rowOff>
    </xdr:from>
    <xdr:to>
      <xdr:col>7</xdr:col>
      <xdr:colOff>104775</xdr:colOff>
      <xdr:row>33</xdr:row>
      <xdr:rowOff>55563</xdr:rowOff>
    </xdr:to>
    <xdr:cxnSp macro="">
      <xdr:nvCxnSpPr>
        <xdr:cNvPr id="67" name="直線コネクタ 66"/>
        <xdr:cNvCxnSpPr/>
      </xdr:nvCxnSpPr>
      <xdr:spPr>
        <a:xfrm>
          <a:off x="4737100" y="5713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41275</xdr:rowOff>
    </xdr:from>
    <xdr:to>
      <xdr:col>7</xdr:col>
      <xdr:colOff>15875</xdr:colOff>
      <xdr:row>40</xdr:row>
      <xdr:rowOff>127000</xdr:rowOff>
    </xdr:to>
    <xdr:cxnSp macro="">
      <xdr:nvCxnSpPr>
        <xdr:cNvPr id="68" name="直線コネクタ 67"/>
        <xdr:cNvCxnSpPr/>
      </xdr:nvCxnSpPr>
      <xdr:spPr>
        <a:xfrm>
          <a:off x="3987800" y="689927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149877</xdr:rowOff>
    </xdr:from>
    <xdr:ext cx="762000" cy="259045"/>
    <xdr:sp macro="" textlink="">
      <xdr:nvSpPr>
        <xdr:cNvPr id="69" name="人件費平均値テキスト"/>
        <xdr:cNvSpPr txBox="1"/>
      </xdr:nvSpPr>
      <xdr:spPr>
        <a:xfrm>
          <a:off x="4914900" y="6150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133350</xdr:rowOff>
    </xdr:from>
    <xdr:to>
      <xdr:col>7</xdr:col>
      <xdr:colOff>66675</xdr:colOff>
      <xdr:row>37</xdr:row>
      <xdr:rowOff>63500</xdr:rowOff>
    </xdr:to>
    <xdr:sp macro="" textlink="">
      <xdr:nvSpPr>
        <xdr:cNvPr id="70" name="フローチャート : 判断 69"/>
        <xdr:cNvSpPr/>
      </xdr:nvSpPr>
      <xdr:spPr>
        <a:xfrm>
          <a:off x="4775200" y="630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41275</xdr:rowOff>
    </xdr:from>
    <xdr:to>
      <xdr:col>5</xdr:col>
      <xdr:colOff>549275</xdr:colOff>
      <xdr:row>41</xdr:row>
      <xdr:rowOff>98425</xdr:rowOff>
    </xdr:to>
    <xdr:cxnSp macro="">
      <xdr:nvCxnSpPr>
        <xdr:cNvPr id="71" name="直線コネクタ 70"/>
        <xdr:cNvCxnSpPr/>
      </xdr:nvCxnSpPr>
      <xdr:spPr>
        <a:xfrm flipV="1">
          <a:off x="3098800" y="6899275"/>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119063</xdr:rowOff>
    </xdr:from>
    <xdr:to>
      <xdr:col>5</xdr:col>
      <xdr:colOff>600075</xdr:colOff>
      <xdr:row>37</xdr:row>
      <xdr:rowOff>49213</xdr:rowOff>
    </xdr:to>
    <xdr:sp macro="" textlink="">
      <xdr:nvSpPr>
        <xdr:cNvPr id="72" name="フローチャート : 判断 71"/>
        <xdr:cNvSpPr/>
      </xdr:nvSpPr>
      <xdr:spPr>
        <a:xfrm>
          <a:off x="3937000" y="629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59390</xdr:rowOff>
    </xdr:from>
    <xdr:ext cx="736600" cy="259045"/>
    <xdr:sp macro="" textlink="">
      <xdr:nvSpPr>
        <xdr:cNvPr id="73" name="テキスト ボックス 72"/>
        <xdr:cNvSpPr txBox="1"/>
      </xdr:nvSpPr>
      <xdr:spPr>
        <a:xfrm>
          <a:off x="3606800" y="6060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26988</xdr:rowOff>
    </xdr:from>
    <xdr:to>
      <xdr:col>4</xdr:col>
      <xdr:colOff>346075</xdr:colOff>
      <xdr:row>41</xdr:row>
      <xdr:rowOff>98425</xdr:rowOff>
    </xdr:to>
    <xdr:cxnSp macro="">
      <xdr:nvCxnSpPr>
        <xdr:cNvPr id="74" name="直線コネクタ 73"/>
        <xdr:cNvCxnSpPr/>
      </xdr:nvCxnSpPr>
      <xdr:spPr>
        <a:xfrm>
          <a:off x="2209800" y="7056438"/>
          <a:ext cx="8890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133350</xdr:rowOff>
    </xdr:from>
    <xdr:to>
      <xdr:col>4</xdr:col>
      <xdr:colOff>396875</xdr:colOff>
      <xdr:row>38</xdr:row>
      <xdr:rowOff>63500</xdr:rowOff>
    </xdr:to>
    <xdr:sp macro="" textlink="">
      <xdr:nvSpPr>
        <xdr:cNvPr id="75" name="フローチャート : 判断 74"/>
        <xdr:cNvSpPr/>
      </xdr:nvSpPr>
      <xdr:spPr>
        <a:xfrm>
          <a:off x="3048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73677</xdr:rowOff>
    </xdr:from>
    <xdr:ext cx="762000" cy="259045"/>
    <xdr:sp macro="" textlink="">
      <xdr:nvSpPr>
        <xdr:cNvPr id="76" name="テキスト ボックス 75"/>
        <xdr:cNvSpPr txBox="1"/>
      </xdr:nvSpPr>
      <xdr:spPr>
        <a:xfrm>
          <a:off x="2717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26988</xdr:rowOff>
    </xdr:from>
    <xdr:to>
      <xdr:col>3</xdr:col>
      <xdr:colOff>142875</xdr:colOff>
      <xdr:row>41</xdr:row>
      <xdr:rowOff>41275</xdr:rowOff>
    </xdr:to>
    <xdr:cxnSp macro="">
      <xdr:nvCxnSpPr>
        <xdr:cNvPr id="77" name="直線コネクタ 76"/>
        <xdr:cNvCxnSpPr/>
      </xdr:nvCxnSpPr>
      <xdr:spPr>
        <a:xfrm flipV="1">
          <a:off x="1320800" y="7056438"/>
          <a:ext cx="889000" cy="1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33338</xdr:rowOff>
    </xdr:from>
    <xdr:to>
      <xdr:col>3</xdr:col>
      <xdr:colOff>193675</xdr:colOff>
      <xdr:row>38</xdr:row>
      <xdr:rowOff>134938</xdr:rowOff>
    </xdr:to>
    <xdr:sp macro="" textlink="">
      <xdr:nvSpPr>
        <xdr:cNvPr id="78" name="フローチャート : 判断 77"/>
        <xdr:cNvSpPr/>
      </xdr:nvSpPr>
      <xdr:spPr>
        <a:xfrm>
          <a:off x="2159000" y="654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145115</xdr:rowOff>
    </xdr:from>
    <xdr:ext cx="762000" cy="259045"/>
    <xdr:sp macro="" textlink="">
      <xdr:nvSpPr>
        <xdr:cNvPr id="79" name="テキスト ボックス 78"/>
        <xdr:cNvSpPr txBox="1"/>
      </xdr:nvSpPr>
      <xdr:spPr>
        <a:xfrm>
          <a:off x="1828800" y="631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33338</xdr:rowOff>
    </xdr:from>
    <xdr:to>
      <xdr:col>1</xdr:col>
      <xdr:colOff>676275</xdr:colOff>
      <xdr:row>38</xdr:row>
      <xdr:rowOff>134938</xdr:rowOff>
    </xdr:to>
    <xdr:sp macro="" textlink="">
      <xdr:nvSpPr>
        <xdr:cNvPr id="80" name="フローチャート : 判断 79"/>
        <xdr:cNvSpPr/>
      </xdr:nvSpPr>
      <xdr:spPr>
        <a:xfrm>
          <a:off x="1270000" y="654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145115</xdr:rowOff>
    </xdr:from>
    <xdr:ext cx="762000" cy="259045"/>
    <xdr:sp macro="" textlink="">
      <xdr:nvSpPr>
        <xdr:cNvPr id="81" name="テキスト ボックス 80"/>
        <xdr:cNvSpPr txBox="1"/>
      </xdr:nvSpPr>
      <xdr:spPr>
        <a:xfrm>
          <a:off x="939800" y="631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76200</xdr:rowOff>
    </xdr:from>
    <xdr:to>
      <xdr:col>7</xdr:col>
      <xdr:colOff>66675</xdr:colOff>
      <xdr:row>41</xdr:row>
      <xdr:rowOff>6350</xdr:rowOff>
    </xdr:to>
    <xdr:sp macro="" textlink="">
      <xdr:nvSpPr>
        <xdr:cNvPr id="87" name="円/楕円 86"/>
        <xdr:cNvSpPr/>
      </xdr:nvSpPr>
      <xdr:spPr>
        <a:xfrm>
          <a:off x="4775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156227</xdr:rowOff>
    </xdr:from>
    <xdr:ext cx="762000" cy="259045"/>
    <xdr:sp macro="" textlink="">
      <xdr:nvSpPr>
        <xdr:cNvPr id="88" name="人件費該当値テキスト"/>
        <xdr:cNvSpPr txBox="1"/>
      </xdr:nvSpPr>
      <xdr:spPr>
        <a:xfrm>
          <a:off x="49149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161925</xdr:rowOff>
    </xdr:from>
    <xdr:to>
      <xdr:col>5</xdr:col>
      <xdr:colOff>600075</xdr:colOff>
      <xdr:row>40</xdr:row>
      <xdr:rowOff>92075</xdr:rowOff>
    </xdr:to>
    <xdr:sp macro="" textlink="">
      <xdr:nvSpPr>
        <xdr:cNvPr id="89" name="円/楕円 88"/>
        <xdr:cNvSpPr/>
      </xdr:nvSpPr>
      <xdr:spPr>
        <a:xfrm>
          <a:off x="3937000" y="684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76852</xdr:rowOff>
    </xdr:from>
    <xdr:ext cx="736600" cy="259045"/>
    <xdr:sp macro="" textlink="">
      <xdr:nvSpPr>
        <xdr:cNvPr id="90" name="テキスト ボックス 89"/>
        <xdr:cNvSpPr txBox="1"/>
      </xdr:nvSpPr>
      <xdr:spPr>
        <a:xfrm>
          <a:off x="3606800" y="693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47625</xdr:rowOff>
    </xdr:from>
    <xdr:to>
      <xdr:col>4</xdr:col>
      <xdr:colOff>396875</xdr:colOff>
      <xdr:row>41</xdr:row>
      <xdr:rowOff>149225</xdr:rowOff>
    </xdr:to>
    <xdr:sp macro="" textlink="">
      <xdr:nvSpPr>
        <xdr:cNvPr id="91" name="円/楕円 90"/>
        <xdr:cNvSpPr/>
      </xdr:nvSpPr>
      <xdr:spPr>
        <a:xfrm>
          <a:off x="3048000" y="707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134002</xdr:rowOff>
    </xdr:from>
    <xdr:ext cx="762000" cy="259045"/>
    <xdr:sp macro="" textlink="">
      <xdr:nvSpPr>
        <xdr:cNvPr id="92" name="テキスト ボックス 91"/>
        <xdr:cNvSpPr txBox="1"/>
      </xdr:nvSpPr>
      <xdr:spPr>
        <a:xfrm>
          <a:off x="2717800" y="716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147638</xdr:rowOff>
    </xdr:from>
    <xdr:to>
      <xdr:col>3</xdr:col>
      <xdr:colOff>193675</xdr:colOff>
      <xdr:row>41</xdr:row>
      <xdr:rowOff>77788</xdr:rowOff>
    </xdr:to>
    <xdr:sp macro="" textlink="">
      <xdr:nvSpPr>
        <xdr:cNvPr id="93" name="円/楕円 92"/>
        <xdr:cNvSpPr/>
      </xdr:nvSpPr>
      <xdr:spPr>
        <a:xfrm>
          <a:off x="2159000" y="700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62565</xdr:rowOff>
    </xdr:from>
    <xdr:ext cx="762000" cy="259045"/>
    <xdr:sp macro="" textlink="">
      <xdr:nvSpPr>
        <xdr:cNvPr id="94" name="テキスト ボックス 93"/>
        <xdr:cNvSpPr txBox="1"/>
      </xdr:nvSpPr>
      <xdr:spPr>
        <a:xfrm>
          <a:off x="1828800" y="709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161925</xdr:rowOff>
    </xdr:from>
    <xdr:to>
      <xdr:col>1</xdr:col>
      <xdr:colOff>676275</xdr:colOff>
      <xdr:row>41</xdr:row>
      <xdr:rowOff>92075</xdr:rowOff>
    </xdr:to>
    <xdr:sp macro="" textlink="">
      <xdr:nvSpPr>
        <xdr:cNvPr id="95" name="円/楕円 94"/>
        <xdr:cNvSpPr/>
      </xdr:nvSpPr>
      <xdr:spPr>
        <a:xfrm>
          <a:off x="1270000" y="7019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76852</xdr:rowOff>
    </xdr:from>
    <xdr:ext cx="762000" cy="259045"/>
    <xdr:sp macro="" textlink="">
      <xdr:nvSpPr>
        <xdr:cNvPr id="96" name="テキスト ボックス 95"/>
        <xdr:cNvSpPr txBox="1"/>
      </xdr:nvSpPr>
      <xdr:spPr>
        <a:xfrm>
          <a:off x="939800" y="710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震災以降、経費削減を図っており、平成</a:t>
          </a:r>
          <a:r>
            <a:rPr kumimoji="1" lang="en-US" altLang="ja-JP" sz="1100">
              <a:solidFill>
                <a:schemeClr val="tx1"/>
              </a:solidFill>
              <a:latin typeface="ＭＳ Ｐゴシック"/>
            </a:rPr>
            <a:t>15</a:t>
          </a:r>
          <a:r>
            <a:rPr kumimoji="1" lang="ja-JP" altLang="en-US" sz="1100">
              <a:solidFill>
                <a:schemeClr val="tx1"/>
              </a:solidFill>
              <a:latin typeface="ＭＳ Ｐゴシック"/>
            </a:rPr>
            <a:t>年度以後は外部評価委員による事務事業評価を行い、評価結果を踏まえた事務事業の再構築等に取り組んだ結果、平成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年度において物件費に関する経常収支比率は</a:t>
          </a:r>
          <a:r>
            <a:rPr kumimoji="1" lang="en-US" altLang="ja-JP" sz="1100">
              <a:solidFill>
                <a:schemeClr val="tx1"/>
              </a:solidFill>
              <a:latin typeface="ＭＳ Ｐゴシック"/>
            </a:rPr>
            <a:t>9.9</a:t>
          </a:r>
          <a:r>
            <a:rPr kumimoji="1" lang="ja-JP" altLang="en-US" sz="1100">
              <a:solidFill>
                <a:schemeClr val="tx1"/>
              </a:solidFill>
              <a:latin typeface="ＭＳ Ｐゴシック"/>
            </a:rPr>
            <a:t>％と類似団体平均と比べて低い水準にある。平成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年度は予防接種費・がん検診等の増加（計＋</a:t>
          </a:r>
          <a:r>
            <a:rPr kumimoji="1" lang="en-US" altLang="ja-JP" sz="1100">
              <a:solidFill>
                <a:schemeClr val="tx1"/>
              </a:solidFill>
              <a:latin typeface="ＭＳ Ｐゴシック"/>
            </a:rPr>
            <a:t>49</a:t>
          </a:r>
          <a:r>
            <a:rPr kumimoji="1" lang="ja-JP" altLang="en-US" sz="1100">
              <a:solidFill>
                <a:schemeClr val="tx1"/>
              </a:solidFill>
              <a:latin typeface="ＭＳ Ｐゴシック"/>
            </a:rPr>
            <a:t>億円、＋</a:t>
          </a:r>
          <a:r>
            <a:rPr kumimoji="1" lang="en-US" altLang="ja-JP" sz="1100">
              <a:solidFill>
                <a:schemeClr val="tx1"/>
              </a:solidFill>
              <a:latin typeface="ＭＳ Ｐゴシック"/>
            </a:rPr>
            <a:t>1.9</a:t>
          </a:r>
          <a:r>
            <a:rPr kumimoji="1" lang="ja-JP" altLang="en-US" sz="1100">
              <a:solidFill>
                <a:schemeClr val="tx1"/>
              </a:solidFill>
              <a:latin typeface="ＭＳ Ｐゴシック"/>
            </a:rPr>
            <a:t>％）に伴い悪化に転じているが、今後も「神戸市行財政改革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（平成</a:t>
          </a:r>
          <a:r>
            <a:rPr kumimoji="1" lang="en-US" altLang="ja-JP" sz="1100">
              <a:solidFill>
                <a:schemeClr val="tx1"/>
              </a:solidFill>
              <a:latin typeface="ＭＳ Ｐゴシック"/>
            </a:rPr>
            <a:t>23</a:t>
          </a:r>
          <a:r>
            <a:rPr kumimoji="1" lang="ja-JP" altLang="en-US" sz="1100">
              <a:solidFill>
                <a:schemeClr val="tx1"/>
              </a:solidFill>
              <a:latin typeface="ＭＳ Ｐゴシック"/>
            </a:rPr>
            <a:t>～</a:t>
          </a:r>
          <a:r>
            <a:rPr kumimoji="1" lang="en-US" altLang="ja-JP" sz="1100">
              <a:solidFill>
                <a:schemeClr val="tx1"/>
              </a:solidFill>
              <a:latin typeface="ＭＳ Ｐゴシック"/>
            </a:rPr>
            <a:t>27</a:t>
          </a:r>
          <a:r>
            <a:rPr kumimoji="1" lang="ja-JP" altLang="en-US" sz="1100">
              <a:solidFill>
                <a:schemeClr val="tx1"/>
              </a:solidFill>
              <a:latin typeface="ＭＳ Ｐゴシック"/>
            </a:rPr>
            <a:t>年度）」に基づき、引き続き事務事業評価に取り組むなど、事務事業の再構築を図っていく。</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39914</xdr:rowOff>
    </xdr:from>
    <xdr:to>
      <xdr:col>24</xdr:col>
      <xdr:colOff>31750</xdr:colOff>
      <xdr:row>22</xdr:row>
      <xdr:rowOff>7257</xdr:rowOff>
    </xdr:to>
    <xdr:cxnSp macro="">
      <xdr:nvCxnSpPr>
        <xdr:cNvPr id="126" name="直線コネクタ 125"/>
        <xdr:cNvCxnSpPr/>
      </xdr:nvCxnSpPr>
      <xdr:spPr>
        <a:xfrm flipV="1">
          <a:off x="16510000" y="24402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150784</xdr:rowOff>
    </xdr:from>
    <xdr:ext cx="762000" cy="259045"/>
    <xdr:sp macro="" textlink="">
      <xdr:nvSpPr>
        <xdr:cNvPr id="127" name="物件費最小値テキスト"/>
        <xdr:cNvSpPr txBox="1"/>
      </xdr:nvSpPr>
      <xdr:spPr>
        <a:xfrm>
          <a:off x="16598900" y="375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22</xdr:row>
      <xdr:rowOff>7257</xdr:rowOff>
    </xdr:from>
    <xdr:to>
      <xdr:col>24</xdr:col>
      <xdr:colOff>120650</xdr:colOff>
      <xdr:row>22</xdr:row>
      <xdr:rowOff>7257</xdr:rowOff>
    </xdr:to>
    <xdr:cxnSp macro="">
      <xdr:nvCxnSpPr>
        <xdr:cNvPr id="128" name="直線コネクタ 127"/>
        <xdr:cNvCxnSpPr/>
      </xdr:nvCxnSpPr>
      <xdr:spPr>
        <a:xfrm>
          <a:off x="16421100" y="377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126291</xdr:rowOff>
    </xdr:from>
    <xdr:ext cx="762000" cy="259045"/>
    <xdr:sp macro="" textlink="">
      <xdr:nvSpPr>
        <xdr:cNvPr id="129" name="物件費最大値テキスト"/>
        <xdr:cNvSpPr txBox="1"/>
      </xdr:nvSpPr>
      <xdr:spPr>
        <a:xfrm>
          <a:off x="16598900" y="2183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14</xdr:row>
      <xdr:rowOff>39914</xdr:rowOff>
    </xdr:from>
    <xdr:to>
      <xdr:col>24</xdr:col>
      <xdr:colOff>120650</xdr:colOff>
      <xdr:row>14</xdr:row>
      <xdr:rowOff>39914</xdr:rowOff>
    </xdr:to>
    <xdr:cxnSp macro="">
      <xdr:nvCxnSpPr>
        <xdr:cNvPr id="130" name="直線コネクタ 129"/>
        <xdr:cNvCxnSpPr/>
      </xdr:nvCxnSpPr>
      <xdr:spPr>
        <a:xfrm>
          <a:off x="16421100" y="2440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156936</xdr:rowOff>
    </xdr:from>
    <xdr:to>
      <xdr:col>24</xdr:col>
      <xdr:colOff>31750</xdr:colOff>
      <xdr:row>15</xdr:row>
      <xdr:rowOff>20864</xdr:rowOff>
    </xdr:to>
    <xdr:cxnSp macro="">
      <xdr:nvCxnSpPr>
        <xdr:cNvPr id="131" name="直線コネクタ 130"/>
        <xdr:cNvCxnSpPr/>
      </xdr:nvCxnSpPr>
      <xdr:spPr>
        <a:xfrm>
          <a:off x="15671800" y="2385786"/>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2"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3" name="フローチャート : 判断 132"/>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135164</xdr:rowOff>
    </xdr:from>
    <xdr:to>
      <xdr:col>22</xdr:col>
      <xdr:colOff>565150</xdr:colOff>
      <xdr:row>13</xdr:row>
      <xdr:rowOff>156936</xdr:rowOff>
    </xdr:to>
    <xdr:cxnSp macro="">
      <xdr:nvCxnSpPr>
        <xdr:cNvPr id="134" name="直線コネクタ 133"/>
        <xdr:cNvCxnSpPr/>
      </xdr:nvCxnSpPr>
      <xdr:spPr>
        <a:xfrm>
          <a:off x="14782800" y="23640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5" name="フローチャート : 判断 134"/>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6" name="テキスト ボックス 135"/>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135164</xdr:rowOff>
    </xdr:from>
    <xdr:to>
      <xdr:col>21</xdr:col>
      <xdr:colOff>361950</xdr:colOff>
      <xdr:row>14</xdr:row>
      <xdr:rowOff>7257</xdr:rowOff>
    </xdr:to>
    <xdr:cxnSp macro="">
      <xdr:nvCxnSpPr>
        <xdr:cNvPr id="137" name="直線コネクタ 136"/>
        <xdr:cNvCxnSpPr/>
      </xdr:nvCxnSpPr>
      <xdr:spPr>
        <a:xfrm flipV="1">
          <a:off x="13893800" y="236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27214</xdr:rowOff>
    </xdr:from>
    <xdr:to>
      <xdr:col>21</xdr:col>
      <xdr:colOff>412750</xdr:colOff>
      <xdr:row>16</xdr:row>
      <xdr:rowOff>128814</xdr:rowOff>
    </xdr:to>
    <xdr:sp macro="" textlink="">
      <xdr:nvSpPr>
        <xdr:cNvPr id="138" name="フローチャート : 判断 137"/>
        <xdr:cNvSpPr/>
      </xdr:nvSpPr>
      <xdr:spPr>
        <a:xfrm>
          <a:off x="14732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113591</xdr:rowOff>
    </xdr:from>
    <xdr:ext cx="762000" cy="259045"/>
    <xdr:sp macro="" textlink="">
      <xdr:nvSpPr>
        <xdr:cNvPr id="139" name="テキスト ボックス 138"/>
        <xdr:cNvSpPr txBox="1"/>
      </xdr:nvSpPr>
      <xdr:spPr>
        <a:xfrm>
          <a:off x="14401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7257</xdr:rowOff>
    </xdr:from>
    <xdr:to>
      <xdr:col>20</xdr:col>
      <xdr:colOff>158750</xdr:colOff>
      <xdr:row>14</xdr:row>
      <xdr:rowOff>7257</xdr:rowOff>
    </xdr:to>
    <xdr:cxnSp macro="">
      <xdr:nvCxnSpPr>
        <xdr:cNvPr id="140" name="直線コネクタ 139"/>
        <xdr:cNvCxnSpPr/>
      </xdr:nvCxnSpPr>
      <xdr:spPr>
        <a:xfrm>
          <a:off x="13004800" y="2407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48986</xdr:rowOff>
    </xdr:from>
    <xdr:to>
      <xdr:col>20</xdr:col>
      <xdr:colOff>209550</xdr:colOff>
      <xdr:row>16</xdr:row>
      <xdr:rowOff>150586</xdr:rowOff>
    </xdr:to>
    <xdr:sp macro="" textlink="">
      <xdr:nvSpPr>
        <xdr:cNvPr id="141" name="フローチャート : 判断 140"/>
        <xdr:cNvSpPr/>
      </xdr:nvSpPr>
      <xdr:spPr>
        <a:xfrm>
          <a:off x="13843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135363</xdr:rowOff>
    </xdr:from>
    <xdr:ext cx="762000" cy="259045"/>
    <xdr:sp macro="" textlink="">
      <xdr:nvSpPr>
        <xdr:cNvPr id="142" name="テキスト ボックス 141"/>
        <xdr:cNvSpPr txBox="1"/>
      </xdr:nvSpPr>
      <xdr:spPr>
        <a:xfrm>
          <a:off x="13512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38100</xdr:rowOff>
    </xdr:from>
    <xdr:to>
      <xdr:col>19</xdr:col>
      <xdr:colOff>6350</xdr:colOff>
      <xdr:row>16</xdr:row>
      <xdr:rowOff>139700</xdr:rowOff>
    </xdr:to>
    <xdr:sp macro="" textlink="">
      <xdr:nvSpPr>
        <xdr:cNvPr id="143" name="フローチャート : 判断 142"/>
        <xdr:cNvSpPr/>
      </xdr:nvSpPr>
      <xdr:spPr>
        <a:xfrm>
          <a:off x="12954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124477</xdr:rowOff>
    </xdr:from>
    <xdr:ext cx="762000" cy="259045"/>
    <xdr:sp macro="" textlink="">
      <xdr:nvSpPr>
        <xdr:cNvPr id="144" name="テキスト ボックス 143"/>
        <xdr:cNvSpPr txBox="1"/>
      </xdr:nvSpPr>
      <xdr:spPr>
        <a:xfrm>
          <a:off x="12623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141514</xdr:rowOff>
    </xdr:from>
    <xdr:to>
      <xdr:col>24</xdr:col>
      <xdr:colOff>82550</xdr:colOff>
      <xdr:row>15</xdr:row>
      <xdr:rowOff>71664</xdr:rowOff>
    </xdr:to>
    <xdr:sp macro="" textlink="">
      <xdr:nvSpPr>
        <xdr:cNvPr id="150" name="円/楕円 149"/>
        <xdr:cNvSpPr/>
      </xdr:nvSpPr>
      <xdr:spPr>
        <a:xfrm>
          <a:off x="164592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158041</xdr:rowOff>
    </xdr:from>
    <xdr:ext cx="762000" cy="259045"/>
    <xdr:sp macro="" textlink="">
      <xdr:nvSpPr>
        <xdr:cNvPr id="151" name="物件費該当値テキスト"/>
        <xdr:cNvSpPr txBox="1"/>
      </xdr:nvSpPr>
      <xdr:spPr>
        <a:xfrm>
          <a:off x="165989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106136</xdr:rowOff>
    </xdr:from>
    <xdr:to>
      <xdr:col>22</xdr:col>
      <xdr:colOff>615950</xdr:colOff>
      <xdr:row>14</xdr:row>
      <xdr:rowOff>36286</xdr:rowOff>
    </xdr:to>
    <xdr:sp macro="" textlink="">
      <xdr:nvSpPr>
        <xdr:cNvPr id="152" name="円/楕円 151"/>
        <xdr:cNvSpPr/>
      </xdr:nvSpPr>
      <xdr:spPr>
        <a:xfrm>
          <a:off x="15621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46463</xdr:rowOff>
    </xdr:from>
    <xdr:ext cx="736600" cy="259045"/>
    <xdr:sp macro="" textlink="">
      <xdr:nvSpPr>
        <xdr:cNvPr id="153" name="テキスト ボックス 152"/>
        <xdr:cNvSpPr txBox="1"/>
      </xdr:nvSpPr>
      <xdr:spPr>
        <a:xfrm>
          <a:off x="15290800" y="2103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84364</xdr:rowOff>
    </xdr:from>
    <xdr:to>
      <xdr:col>21</xdr:col>
      <xdr:colOff>412750</xdr:colOff>
      <xdr:row>14</xdr:row>
      <xdr:rowOff>14514</xdr:rowOff>
    </xdr:to>
    <xdr:sp macro="" textlink="">
      <xdr:nvSpPr>
        <xdr:cNvPr id="154" name="円/楕円 153"/>
        <xdr:cNvSpPr/>
      </xdr:nvSpPr>
      <xdr:spPr>
        <a:xfrm>
          <a:off x="14732000" y="231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24691</xdr:rowOff>
    </xdr:from>
    <xdr:ext cx="762000" cy="259045"/>
    <xdr:sp macro="" textlink="">
      <xdr:nvSpPr>
        <xdr:cNvPr id="155" name="テキスト ボックス 154"/>
        <xdr:cNvSpPr txBox="1"/>
      </xdr:nvSpPr>
      <xdr:spPr>
        <a:xfrm>
          <a:off x="14401800" y="208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127907</xdr:rowOff>
    </xdr:from>
    <xdr:to>
      <xdr:col>20</xdr:col>
      <xdr:colOff>209550</xdr:colOff>
      <xdr:row>14</xdr:row>
      <xdr:rowOff>58057</xdr:rowOff>
    </xdr:to>
    <xdr:sp macro="" textlink="">
      <xdr:nvSpPr>
        <xdr:cNvPr id="156" name="円/楕円 155"/>
        <xdr:cNvSpPr/>
      </xdr:nvSpPr>
      <xdr:spPr>
        <a:xfrm>
          <a:off x="13843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68234</xdr:rowOff>
    </xdr:from>
    <xdr:ext cx="762000" cy="259045"/>
    <xdr:sp macro="" textlink="">
      <xdr:nvSpPr>
        <xdr:cNvPr id="157" name="テキスト ボックス 156"/>
        <xdr:cNvSpPr txBox="1"/>
      </xdr:nvSpPr>
      <xdr:spPr>
        <a:xfrm>
          <a:off x="13512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127907</xdr:rowOff>
    </xdr:from>
    <xdr:to>
      <xdr:col>19</xdr:col>
      <xdr:colOff>6350</xdr:colOff>
      <xdr:row>14</xdr:row>
      <xdr:rowOff>58057</xdr:rowOff>
    </xdr:to>
    <xdr:sp macro="" textlink="">
      <xdr:nvSpPr>
        <xdr:cNvPr id="158" name="円/楕円 157"/>
        <xdr:cNvSpPr/>
      </xdr:nvSpPr>
      <xdr:spPr>
        <a:xfrm>
          <a:off x="12954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68234</xdr:rowOff>
    </xdr:from>
    <xdr:ext cx="762000" cy="259045"/>
    <xdr:sp macro="" textlink="">
      <xdr:nvSpPr>
        <xdr:cNvPr id="159" name="テキスト ボックス 158"/>
        <xdr:cNvSpPr txBox="1"/>
      </xdr:nvSpPr>
      <xdr:spPr>
        <a:xfrm>
          <a:off x="12623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扶助費に関する経常収支比率は</a:t>
          </a:r>
          <a:r>
            <a:rPr kumimoji="1" lang="en-US" altLang="ja-JP" sz="1100">
              <a:solidFill>
                <a:schemeClr val="tx1"/>
              </a:solidFill>
              <a:latin typeface="ＭＳ Ｐゴシック"/>
            </a:rPr>
            <a:t>14.6</a:t>
          </a:r>
          <a:r>
            <a:rPr kumimoji="1" lang="ja-JP" altLang="en-US" sz="1100">
              <a:solidFill>
                <a:schemeClr val="tx1"/>
              </a:solidFill>
              <a:latin typeface="ＭＳ Ｐゴシック"/>
            </a:rPr>
            <a:t>％と類似団体平均と比べて低い水準にある。平成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年度については、前年度と同比率となったが、歳出ベースでは、生活保護費（＋</a:t>
          </a:r>
          <a:r>
            <a:rPr kumimoji="1" lang="en-US" altLang="ja-JP" sz="1100">
              <a:solidFill>
                <a:schemeClr val="tx1"/>
              </a:solidFill>
              <a:latin typeface="ＭＳ Ｐゴシック"/>
            </a:rPr>
            <a:t>14</a:t>
          </a:r>
          <a:r>
            <a:rPr kumimoji="1" lang="ja-JP" altLang="en-US" sz="1100">
              <a:solidFill>
                <a:schemeClr val="tx1"/>
              </a:solidFill>
              <a:latin typeface="ＭＳ Ｐゴシック"/>
            </a:rPr>
            <a:t>億、＋</a:t>
          </a:r>
          <a:r>
            <a:rPr kumimoji="1" lang="en-US" altLang="ja-JP" sz="1100">
              <a:solidFill>
                <a:schemeClr val="tx1"/>
              </a:solidFill>
              <a:latin typeface="ＭＳ Ｐゴシック"/>
            </a:rPr>
            <a:t>1.6</a:t>
          </a:r>
          <a:r>
            <a:rPr kumimoji="1" lang="ja-JP" altLang="en-US" sz="1100">
              <a:solidFill>
                <a:schemeClr val="tx1"/>
              </a:solidFill>
              <a:latin typeface="ＭＳ Ｐゴシック"/>
            </a:rPr>
            <a:t>％）や障害者福祉費（＋</a:t>
          </a:r>
          <a:r>
            <a:rPr kumimoji="1" lang="en-US" altLang="ja-JP" sz="1100">
              <a:solidFill>
                <a:schemeClr val="tx1"/>
              </a:solidFill>
              <a:latin typeface="ＭＳ Ｐゴシック"/>
            </a:rPr>
            <a:t>25</a:t>
          </a:r>
          <a:r>
            <a:rPr kumimoji="1" lang="ja-JP" altLang="en-US" sz="1100">
              <a:solidFill>
                <a:schemeClr val="tx1"/>
              </a:solidFill>
              <a:latin typeface="ＭＳ Ｐゴシック"/>
            </a:rPr>
            <a:t>億、＋</a:t>
          </a:r>
          <a:r>
            <a:rPr kumimoji="1" lang="en-US" altLang="ja-JP" sz="1100">
              <a:solidFill>
                <a:schemeClr val="tx1"/>
              </a:solidFill>
              <a:latin typeface="ＭＳ Ｐゴシック"/>
            </a:rPr>
            <a:t>7.2</a:t>
          </a:r>
          <a:r>
            <a:rPr kumimoji="1" lang="ja-JP" altLang="en-US" sz="1100">
              <a:solidFill>
                <a:schemeClr val="tx1"/>
              </a:solidFill>
              <a:latin typeface="ＭＳ Ｐゴシック"/>
            </a:rPr>
            <a:t>％）、保育環境の整備に伴う児童措置費（</a:t>
          </a:r>
          <a:r>
            <a:rPr kumimoji="1" lang="en-US" altLang="ja-JP" sz="1100">
              <a:solidFill>
                <a:schemeClr val="tx1"/>
              </a:solidFill>
              <a:latin typeface="ＭＳ Ｐゴシック"/>
            </a:rPr>
            <a:t>13</a:t>
          </a:r>
          <a:r>
            <a:rPr kumimoji="1" lang="ja-JP" altLang="en-US" sz="1100">
              <a:solidFill>
                <a:schemeClr val="tx1"/>
              </a:solidFill>
              <a:latin typeface="ＭＳ Ｐゴシック"/>
            </a:rPr>
            <a:t>億、＋</a:t>
          </a:r>
          <a:r>
            <a:rPr kumimoji="1" lang="en-US" altLang="ja-JP" sz="1100">
              <a:solidFill>
                <a:schemeClr val="tx1"/>
              </a:solidFill>
              <a:latin typeface="ＭＳ Ｐゴシック"/>
            </a:rPr>
            <a:t>5.7</a:t>
          </a:r>
          <a:r>
            <a:rPr kumimoji="1" lang="ja-JP" altLang="en-US" sz="1100">
              <a:solidFill>
                <a:schemeClr val="tx1"/>
              </a:solidFill>
              <a:latin typeface="ＭＳ Ｐゴシック"/>
            </a:rPr>
            <a:t>％）等が増加するなど（計＋</a:t>
          </a:r>
          <a:r>
            <a:rPr kumimoji="1" lang="en-US" altLang="ja-JP" sz="1100">
              <a:solidFill>
                <a:schemeClr val="tx1"/>
              </a:solidFill>
              <a:latin typeface="ＭＳ Ｐゴシック"/>
            </a:rPr>
            <a:t>99</a:t>
          </a:r>
          <a:r>
            <a:rPr kumimoji="1" lang="ja-JP" altLang="en-US" sz="1100">
              <a:solidFill>
                <a:schemeClr val="tx1"/>
              </a:solidFill>
              <a:latin typeface="ＭＳ Ｐゴシック"/>
            </a:rPr>
            <a:t>億、＋</a:t>
          </a:r>
          <a:r>
            <a:rPr kumimoji="1" lang="en-US" altLang="ja-JP" sz="1100">
              <a:solidFill>
                <a:schemeClr val="tx1"/>
              </a:solidFill>
              <a:latin typeface="ＭＳ Ｐゴシック"/>
            </a:rPr>
            <a:t>6</a:t>
          </a:r>
          <a:r>
            <a:rPr kumimoji="1" lang="ja-JP" altLang="en-US" sz="1100">
              <a:solidFill>
                <a:schemeClr val="tx1"/>
              </a:solidFill>
              <a:latin typeface="ＭＳ Ｐゴシック"/>
            </a:rPr>
            <a:t>％）、上昇傾向にある。</a:t>
          </a: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4" name="直線コネクタ 17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5" name="テキスト ボックス 17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6" name="直線コネクタ 17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7" name="テキスト ボックス 17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8" name="直線コネクタ 17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9" name="テキスト ボックス 17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80" name="直線コネクタ 17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1" name="テキスト ボックス 18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2" name="直線コネクタ 18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3" name="テキスト ボックス 18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4" name="直線コネクタ 18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5" name="テキスト ボックス 18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6" name="直線コネクタ 18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7" name="テキスト ボックス 18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9" name="直線コネクタ 188"/>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90"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91" name="直線コネクタ 190"/>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92"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93" name="直線コネクタ 192"/>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4535</xdr:rowOff>
    </xdr:from>
    <xdr:to>
      <xdr:col>7</xdr:col>
      <xdr:colOff>15875</xdr:colOff>
      <xdr:row>57</xdr:row>
      <xdr:rowOff>4535</xdr:rowOff>
    </xdr:to>
    <xdr:cxnSp macro="">
      <xdr:nvCxnSpPr>
        <xdr:cNvPr id="194" name="直線コネクタ 193"/>
        <xdr:cNvCxnSpPr/>
      </xdr:nvCxnSpPr>
      <xdr:spPr>
        <a:xfrm>
          <a:off x="3987800" y="97771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97262</xdr:rowOff>
    </xdr:from>
    <xdr:ext cx="762000" cy="259045"/>
    <xdr:sp macro="" textlink="">
      <xdr:nvSpPr>
        <xdr:cNvPr id="195" name="扶助費平均値テキスト"/>
        <xdr:cNvSpPr txBox="1"/>
      </xdr:nvSpPr>
      <xdr:spPr>
        <a:xfrm>
          <a:off x="4914900" y="10041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196" name="フローチャート : 判断 195"/>
        <xdr:cNvSpPr/>
      </xdr:nvSpPr>
      <xdr:spPr>
        <a:xfrm>
          <a:off x="4775200" y="1006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45357</xdr:rowOff>
    </xdr:from>
    <xdr:to>
      <xdr:col>5</xdr:col>
      <xdr:colOff>549275</xdr:colOff>
      <xdr:row>57</xdr:row>
      <xdr:rowOff>4535</xdr:rowOff>
    </xdr:to>
    <xdr:cxnSp macro="">
      <xdr:nvCxnSpPr>
        <xdr:cNvPr id="197" name="直線コネクタ 196"/>
        <xdr:cNvCxnSpPr/>
      </xdr:nvCxnSpPr>
      <xdr:spPr>
        <a:xfrm>
          <a:off x="3098800" y="96465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27215</xdr:rowOff>
    </xdr:from>
    <xdr:to>
      <xdr:col>5</xdr:col>
      <xdr:colOff>600075</xdr:colOff>
      <xdr:row>58</xdr:row>
      <xdr:rowOff>128815</xdr:rowOff>
    </xdr:to>
    <xdr:sp macro="" textlink="">
      <xdr:nvSpPr>
        <xdr:cNvPr id="198" name="フローチャート : 判断 197"/>
        <xdr:cNvSpPr/>
      </xdr:nvSpPr>
      <xdr:spPr>
        <a:xfrm>
          <a:off x="39370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113592</xdr:rowOff>
    </xdr:from>
    <xdr:ext cx="736600" cy="259045"/>
    <xdr:sp macro="" textlink="">
      <xdr:nvSpPr>
        <xdr:cNvPr id="199" name="テキスト ボックス 198"/>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56</xdr:row>
      <xdr:rowOff>45357</xdr:rowOff>
    </xdr:to>
    <xdr:cxnSp macro="">
      <xdr:nvCxnSpPr>
        <xdr:cNvPr id="200" name="直線コネクタ 199"/>
        <xdr:cNvCxnSpPr/>
      </xdr:nvCxnSpPr>
      <xdr:spPr>
        <a:xfrm>
          <a:off x="2209800" y="95159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166007</xdr:rowOff>
    </xdr:from>
    <xdr:to>
      <xdr:col>4</xdr:col>
      <xdr:colOff>396875</xdr:colOff>
      <xdr:row>58</xdr:row>
      <xdr:rowOff>96157</xdr:rowOff>
    </xdr:to>
    <xdr:sp macro="" textlink="">
      <xdr:nvSpPr>
        <xdr:cNvPr id="201" name="フローチャート : 判断 200"/>
        <xdr:cNvSpPr/>
      </xdr:nvSpPr>
      <xdr:spPr>
        <a:xfrm>
          <a:off x="3048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202" name="テキスト ボックス 201"/>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86178</xdr:rowOff>
    </xdr:from>
    <xdr:to>
      <xdr:col>3</xdr:col>
      <xdr:colOff>142875</xdr:colOff>
      <xdr:row>55</xdr:row>
      <xdr:rowOff>135165</xdr:rowOff>
    </xdr:to>
    <xdr:cxnSp macro="">
      <xdr:nvCxnSpPr>
        <xdr:cNvPr id="203" name="直線コネクタ 202"/>
        <xdr:cNvCxnSpPr/>
      </xdr:nvCxnSpPr>
      <xdr:spPr>
        <a:xfrm flipV="1">
          <a:off x="1320800" y="9515928"/>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2722</xdr:rowOff>
    </xdr:from>
    <xdr:to>
      <xdr:col>3</xdr:col>
      <xdr:colOff>193675</xdr:colOff>
      <xdr:row>57</xdr:row>
      <xdr:rowOff>104322</xdr:rowOff>
    </xdr:to>
    <xdr:sp macro="" textlink="">
      <xdr:nvSpPr>
        <xdr:cNvPr id="204" name="フローチャート : 判断 203"/>
        <xdr:cNvSpPr/>
      </xdr:nvSpPr>
      <xdr:spPr>
        <a:xfrm>
          <a:off x="2159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89099</xdr:rowOff>
    </xdr:from>
    <xdr:ext cx="762000" cy="259045"/>
    <xdr:sp macro="" textlink="">
      <xdr:nvSpPr>
        <xdr:cNvPr id="205" name="テキスト ボックス 204"/>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2722</xdr:rowOff>
    </xdr:from>
    <xdr:to>
      <xdr:col>1</xdr:col>
      <xdr:colOff>676275</xdr:colOff>
      <xdr:row>57</xdr:row>
      <xdr:rowOff>104322</xdr:rowOff>
    </xdr:to>
    <xdr:sp macro="" textlink="">
      <xdr:nvSpPr>
        <xdr:cNvPr id="206" name="フローチャート : 判断 205"/>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89099</xdr:rowOff>
    </xdr:from>
    <xdr:ext cx="762000" cy="259045"/>
    <xdr:sp macro="" textlink="">
      <xdr:nvSpPr>
        <xdr:cNvPr id="207" name="テキスト ボックス 206"/>
        <xdr:cNvSpPr txBox="1"/>
      </xdr:nvSpPr>
      <xdr:spPr>
        <a:xfrm>
          <a:off x="939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8" name="テキスト ボックス 20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9" name="テキスト ボックス 20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0" name="テキスト ボックス 20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1" name="テキスト ボックス 21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2" name="テキスト ボックス 21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213" name="円/楕円 212"/>
        <xdr:cNvSpPr/>
      </xdr:nvSpPr>
      <xdr:spPr>
        <a:xfrm>
          <a:off x="4775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141712</xdr:rowOff>
    </xdr:from>
    <xdr:ext cx="762000" cy="259045"/>
    <xdr:sp macro="" textlink="">
      <xdr:nvSpPr>
        <xdr:cNvPr id="214" name="扶助費該当値テキスト"/>
        <xdr:cNvSpPr txBox="1"/>
      </xdr:nvSpPr>
      <xdr:spPr>
        <a:xfrm>
          <a:off x="4914900" y="95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125185</xdr:rowOff>
    </xdr:from>
    <xdr:to>
      <xdr:col>5</xdr:col>
      <xdr:colOff>600075</xdr:colOff>
      <xdr:row>57</xdr:row>
      <xdr:rowOff>55335</xdr:rowOff>
    </xdr:to>
    <xdr:sp macro="" textlink="">
      <xdr:nvSpPr>
        <xdr:cNvPr id="215" name="円/楕円 214"/>
        <xdr:cNvSpPr/>
      </xdr:nvSpPr>
      <xdr:spPr>
        <a:xfrm>
          <a:off x="3937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65512</xdr:rowOff>
    </xdr:from>
    <xdr:ext cx="736600" cy="259045"/>
    <xdr:sp macro="" textlink="">
      <xdr:nvSpPr>
        <xdr:cNvPr id="216" name="テキスト ボックス 215"/>
        <xdr:cNvSpPr txBox="1"/>
      </xdr:nvSpPr>
      <xdr:spPr>
        <a:xfrm>
          <a:off x="3606800" y="949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166007</xdr:rowOff>
    </xdr:from>
    <xdr:to>
      <xdr:col>4</xdr:col>
      <xdr:colOff>396875</xdr:colOff>
      <xdr:row>56</xdr:row>
      <xdr:rowOff>96157</xdr:rowOff>
    </xdr:to>
    <xdr:sp macro="" textlink="">
      <xdr:nvSpPr>
        <xdr:cNvPr id="217" name="円/楕円 216"/>
        <xdr:cNvSpPr/>
      </xdr:nvSpPr>
      <xdr:spPr>
        <a:xfrm>
          <a:off x="3048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106334</xdr:rowOff>
    </xdr:from>
    <xdr:ext cx="762000" cy="259045"/>
    <xdr:sp macro="" textlink="">
      <xdr:nvSpPr>
        <xdr:cNvPr id="218" name="テキスト ボックス 217"/>
        <xdr:cNvSpPr txBox="1"/>
      </xdr:nvSpPr>
      <xdr:spPr>
        <a:xfrm>
          <a:off x="2717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9" name="円/楕円 218"/>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147155</xdr:rowOff>
    </xdr:from>
    <xdr:ext cx="762000" cy="259045"/>
    <xdr:sp macro="" textlink="">
      <xdr:nvSpPr>
        <xdr:cNvPr id="220" name="テキスト ボックス 219"/>
        <xdr:cNvSpPr txBox="1"/>
      </xdr:nvSpPr>
      <xdr:spPr>
        <a:xfrm>
          <a:off x="1828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221" name="円/楕円 220"/>
        <xdr:cNvSpPr/>
      </xdr:nvSpPr>
      <xdr:spPr>
        <a:xfrm>
          <a:off x="12700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24692</xdr:rowOff>
    </xdr:from>
    <xdr:ext cx="762000" cy="259045"/>
    <xdr:sp macro="" textlink="">
      <xdr:nvSpPr>
        <xdr:cNvPr id="222" name="テキスト ボックス 221"/>
        <xdr:cNvSpPr txBox="1"/>
      </xdr:nvSpPr>
      <xdr:spPr>
        <a:xfrm>
          <a:off x="939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3" name="正方形/長方形 22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4" name="正方形/長方形 22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5" name="正方形/長方形 22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6" name="正方形/長方形 22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7" name="正方形/長方形 22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8" name="正方形/長方形 22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9" name="正方形/長方形 22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0" name="正方形/長方形 22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1" name="正方形/長方形 23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2" name="正方形/長方形 23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3" name="テキスト ボックス 23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その他に関する経常収支比率は、平成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年度において</a:t>
          </a:r>
          <a:r>
            <a:rPr kumimoji="1" lang="en-US" altLang="ja-JP" sz="1100">
              <a:solidFill>
                <a:schemeClr val="tx1"/>
              </a:solidFill>
              <a:latin typeface="ＭＳ Ｐゴシック"/>
            </a:rPr>
            <a:t>10.1</a:t>
          </a:r>
          <a:r>
            <a:rPr kumimoji="1" lang="ja-JP" altLang="en-US" sz="1100">
              <a:solidFill>
                <a:schemeClr val="tx1"/>
              </a:solidFill>
              <a:latin typeface="ＭＳ Ｐゴシック"/>
            </a:rPr>
            <a:t>％と類似団体平均と比べて低い水準にあるが、公共施設の老朽化に伴う維持補修費（平成</a:t>
          </a:r>
          <a:r>
            <a:rPr kumimoji="1" lang="en-US" altLang="ja-JP" sz="1100">
              <a:solidFill>
                <a:schemeClr val="tx1"/>
              </a:solidFill>
              <a:latin typeface="ＭＳ Ｐゴシック"/>
            </a:rPr>
            <a:t>24</a:t>
          </a:r>
          <a:r>
            <a:rPr kumimoji="1" lang="ja-JP" altLang="en-US" sz="1100">
              <a:solidFill>
                <a:schemeClr val="tx1"/>
              </a:solidFill>
              <a:latin typeface="ＭＳ Ｐゴシック"/>
            </a:rPr>
            <a:t>年度：</a:t>
          </a:r>
          <a:r>
            <a:rPr kumimoji="1" lang="en-US" altLang="ja-JP" sz="1100">
              <a:solidFill>
                <a:schemeClr val="tx1"/>
              </a:solidFill>
              <a:latin typeface="ＭＳ Ｐゴシック"/>
            </a:rPr>
            <a:t>25</a:t>
          </a:r>
          <a:r>
            <a:rPr kumimoji="1" lang="ja-JP" altLang="en-US" sz="1100">
              <a:solidFill>
                <a:schemeClr val="tx1"/>
              </a:solidFill>
              <a:latin typeface="ＭＳ Ｐゴシック"/>
            </a:rPr>
            <a:t>億、平成</a:t>
          </a:r>
          <a:r>
            <a:rPr kumimoji="1" lang="en-US" altLang="ja-JP" sz="1100">
              <a:solidFill>
                <a:schemeClr val="tx1"/>
              </a:solidFill>
              <a:latin typeface="ＭＳ Ｐゴシック"/>
            </a:rPr>
            <a:t>25</a:t>
          </a:r>
          <a:r>
            <a:rPr kumimoji="1" lang="ja-JP" altLang="en-US" sz="1100">
              <a:solidFill>
                <a:schemeClr val="tx1"/>
              </a:solidFill>
              <a:latin typeface="ＭＳ Ｐゴシック"/>
            </a:rPr>
            <a:t>年度：</a:t>
          </a:r>
          <a:r>
            <a:rPr kumimoji="1" lang="en-US" altLang="ja-JP" sz="1100">
              <a:solidFill>
                <a:schemeClr val="tx1"/>
              </a:solidFill>
              <a:latin typeface="ＭＳ Ｐゴシック"/>
            </a:rPr>
            <a:t>30</a:t>
          </a:r>
          <a:r>
            <a:rPr kumimoji="1" lang="ja-JP" altLang="en-US" sz="1100">
              <a:solidFill>
                <a:schemeClr val="tx1"/>
              </a:solidFill>
              <a:latin typeface="ＭＳ Ｐゴシック"/>
            </a:rPr>
            <a:t>億、平成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a:t>
          </a:r>
          <a:r>
            <a:rPr kumimoji="1" lang="en-US" altLang="ja-JP" sz="1100">
              <a:solidFill>
                <a:schemeClr val="tx1"/>
              </a:solidFill>
              <a:latin typeface="ＭＳ Ｐゴシック"/>
            </a:rPr>
            <a:t>29</a:t>
          </a:r>
          <a:r>
            <a:rPr kumimoji="1" lang="ja-JP" altLang="en-US" sz="1100">
              <a:solidFill>
                <a:schemeClr val="tx1"/>
              </a:solidFill>
              <a:latin typeface="ＭＳ Ｐゴシック"/>
            </a:rPr>
            <a:t>億）等が増加傾向にある。今後、維持補修費の抑制に向け「神戸市行財政改革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（平成</a:t>
          </a:r>
          <a:r>
            <a:rPr kumimoji="1" lang="en-US" altLang="ja-JP" sz="1100">
              <a:solidFill>
                <a:schemeClr val="tx1"/>
              </a:solidFill>
              <a:latin typeface="ＭＳ Ｐゴシック"/>
            </a:rPr>
            <a:t>23</a:t>
          </a:r>
          <a:r>
            <a:rPr kumimoji="1" lang="ja-JP" altLang="en-US" sz="1100">
              <a:solidFill>
                <a:schemeClr val="tx1"/>
              </a:solidFill>
              <a:latin typeface="ＭＳ Ｐゴシック"/>
            </a:rPr>
            <a:t>～</a:t>
          </a:r>
          <a:r>
            <a:rPr kumimoji="1" lang="en-US" altLang="ja-JP" sz="1100">
              <a:solidFill>
                <a:schemeClr val="tx1"/>
              </a:solidFill>
              <a:latin typeface="ＭＳ Ｐゴシック"/>
            </a:rPr>
            <a:t>27</a:t>
          </a:r>
          <a:r>
            <a:rPr kumimoji="1" lang="ja-JP" altLang="en-US" sz="1100">
              <a:solidFill>
                <a:schemeClr val="tx1"/>
              </a:solidFill>
              <a:latin typeface="ＭＳ Ｐゴシック"/>
            </a:rPr>
            <a:t>年度）」に基づき、段階的な施設総量の低減（</a:t>
          </a:r>
          <a:r>
            <a:rPr kumimoji="1" lang="en-US" altLang="ja-JP" sz="1100">
              <a:solidFill>
                <a:schemeClr val="tx1"/>
              </a:solidFill>
              <a:latin typeface="ＭＳ Ｐゴシック"/>
            </a:rPr>
            <a:t>30</a:t>
          </a:r>
          <a:r>
            <a:rPr kumimoji="1" lang="ja-JP" altLang="en-US" sz="1100">
              <a:solidFill>
                <a:schemeClr val="tx1"/>
              </a:solidFill>
              <a:latin typeface="ＭＳ Ｐゴシック"/>
            </a:rPr>
            <a:t>年間で保有床面積</a:t>
          </a:r>
          <a:r>
            <a:rPr kumimoji="1" lang="en-US" altLang="ja-JP" sz="1100">
              <a:solidFill>
                <a:schemeClr val="tx1"/>
              </a:solidFill>
              <a:latin typeface="ＭＳ Ｐゴシック"/>
            </a:rPr>
            <a:t>10</a:t>
          </a:r>
          <a:r>
            <a:rPr kumimoji="1" lang="ja-JP" altLang="en-US" sz="1100">
              <a:solidFill>
                <a:schemeClr val="tx1"/>
              </a:solidFill>
              <a:latin typeface="ＭＳ Ｐゴシック"/>
            </a:rPr>
            <a:t>％削減）に取り組むとともに、繰出金については、公営企業への基準外繰出金の段階的削減などの取り組みを進めていく。</a:t>
          </a:r>
        </a:p>
      </xdr:txBody>
    </xdr:sp>
    <xdr:clientData/>
  </xdr:twoCellAnchor>
  <xdr:oneCellAnchor>
    <xdr:from>
      <xdr:col>18</xdr:col>
      <xdr:colOff>44450</xdr:colOff>
      <xdr:row>49</xdr:row>
      <xdr:rowOff>107950</xdr:rowOff>
    </xdr:from>
    <xdr:ext cx="298543" cy="225703"/>
    <xdr:sp macro="" textlink="">
      <xdr:nvSpPr>
        <xdr:cNvPr id="234" name="テキスト ボックス 23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5" name="直線コネクタ 23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6" name="テキスト ボックス 23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7" name="直線コネクタ 236"/>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8" name="テキスト ボックス 237"/>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9" name="直線コネクタ 238"/>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40" name="テキスト ボックス 239"/>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41" name="直線コネクタ 240"/>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42" name="テキスト ボックス 241"/>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3" name="直線コネクタ 242"/>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4" name="テキスト ボックス 243"/>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5" name="直線コネクタ 244"/>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6" name="テキスト ボックス 245"/>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7" name="直線コネクタ 246"/>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8" name="テキスト ボックス 247"/>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9" name="直線コネクタ 24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50" name="テキスト ボックス 24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5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69850</xdr:rowOff>
    </xdr:from>
    <xdr:to>
      <xdr:col>24</xdr:col>
      <xdr:colOff>31750</xdr:colOff>
      <xdr:row>62</xdr:row>
      <xdr:rowOff>94343</xdr:rowOff>
    </xdr:to>
    <xdr:cxnSp macro="">
      <xdr:nvCxnSpPr>
        <xdr:cNvPr id="252" name="直線コネクタ 251"/>
        <xdr:cNvCxnSpPr/>
      </xdr:nvCxnSpPr>
      <xdr:spPr>
        <a:xfrm flipV="1">
          <a:off x="16510000" y="9499600"/>
          <a:ext cx="0" cy="12246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53"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54" name="直線コネクタ 253"/>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156227</xdr:rowOff>
    </xdr:from>
    <xdr:ext cx="762000" cy="259045"/>
    <xdr:sp macro="" textlink="">
      <xdr:nvSpPr>
        <xdr:cNvPr id="255" name="その他最大値テキスト"/>
        <xdr:cNvSpPr txBox="1"/>
      </xdr:nvSpPr>
      <xdr:spPr>
        <a:xfrm>
          <a:off x="165989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55</xdr:row>
      <xdr:rowOff>69850</xdr:rowOff>
    </xdr:from>
    <xdr:to>
      <xdr:col>24</xdr:col>
      <xdr:colOff>120650</xdr:colOff>
      <xdr:row>55</xdr:row>
      <xdr:rowOff>69850</xdr:rowOff>
    </xdr:to>
    <xdr:cxnSp macro="">
      <xdr:nvCxnSpPr>
        <xdr:cNvPr id="256" name="直線コネクタ 255"/>
        <xdr:cNvCxnSpPr/>
      </xdr:nvCxnSpPr>
      <xdr:spPr>
        <a:xfrm>
          <a:off x="164211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94343</xdr:rowOff>
    </xdr:from>
    <xdr:to>
      <xdr:col>24</xdr:col>
      <xdr:colOff>31750</xdr:colOff>
      <xdr:row>56</xdr:row>
      <xdr:rowOff>110672</xdr:rowOff>
    </xdr:to>
    <xdr:cxnSp macro="">
      <xdr:nvCxnSpPr>
        <xdr:cNvPr id="257" name="直線コネクタ 256"/>
        <xdr:cNvCxnSpPr/>
      </xdr:nvCxnSpPr>
      <xdr:spPr>
        <a:xfrm flipV="1">
          <a:off x="15671800" y="9695543"/>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23784</xdr:rowOff>
    </xdr:from>
    <xdr:ext cx="762000" cy="259045"/>
    <xdr:sp macro="" textlink="">
      <xdr:nvSpPr>
        <xdr:cNvPr id="258" name="その他平均値テキスト"/>
        <xdr:cNvSpPr txBox="1"/>
      </xdr:nvSpPr>
      <xdr:spPr>
        <a:xfrm>
          <a:off x="16598900" y="9796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51707</xdr:rowOff>
    </xdr:from>
    <xdr:to>
      <xdr:col>24</xdr:col>
      <xdr:colOff>82550</xdr:colOff>
      <xdr:row>57</xdr:row>
      <xdr:rowOff>153307</xdr:rowOff>
    </xdr:to>
    <xdr:sp macro="" textlink="">
      <xdr:nvSpPr>
        <xdr:cNvPr id="259" name="フローチャート : 判断 258"/>
        <xdr:cNvSpPr/>
      </xdr:nvSpPr>
      <xdr:spPr>
        <a:xfrm>
          <a:off x="164592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37193</xdr:rowOff>
    </xdr:from>
    <xdr:to>
      <xdr:col>22</xdr:col>
      <xdr:colOff>565150</xdr:colOff>
      <xdr:row>56</xdr:row>
      <xdr:rowOff>110672</xdr:rowOff>
    </xdr:to>
    <xdr:cxnSp macro="">
      <xdr:nvCxnSpPr>
        <xdr:cNvPr id="260" name="直線コネクタ 259"/>
        <xdr:cNvCxnSpPr/>
      </xdr:nvCxnSpPr>
      <xdr:spPr>
        <a:xfrm>
          <a:off x="14782800" y="9124043"/>
          <a:ext cx="889000" cy="587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61" name="フローチャート : 判断 260"/>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62" name="テキスト ボックス 261"/>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37193</xdr:rowOff>
    </xdr:from>
    <xdr:to>
      <xdr:col>21</xdr:col>
      <xdr:colOff>361950</xdr:colOff>
      <xdr:row>55</xdr:row>
      <xdr:rowOff>86178</xdr:rowOff>
    </xdr:to>
    <xdr:cxnSp macro="">
      <xdr:nvCxnSpPr>
        <xdr:cNvPr id="263" name="直線コネクタ 262"/>
        <xdr:cNvCxnSpPr/>
      </xdr:nvCxnSpPr>
      <xdr:spPr>
        <a:xfrm flipV="1">
          <a:off x="13893800" y="9124043"/>
          <a:ext cx="889000" cy="39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64" name="フローチャート : 判断 263"/>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65" name="テキスト ボックス 264"/>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20865</xdr:rowOff>
    </xdr:from>
    <xdr:to>
      <xdr:col>20</xdr:col>
      <xdr:colOff>158750</xdr:colOff>
      <xdr:row>55</xdr:row>
      <xdr:rowOff>86178</xdr:rowOff>
    </xdr:to>
    <xdr:cxnSp macro="">
      <xdr:nvCxnSpPr>
        <xdr:cNvPr id="266" name="直線コネクタ 265"/>
        <xdr:cNvCxnSpPr/>
      </xdr:nvCxnSpPr>
      <xdr:spPr>
        <a:xfrm>
          <a:off x="13004800" y="94506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10885</xdr:rowOff>
    </xdr:from>
    <xdr:to>
      <xdr:col>20</xdr:col>
      <xdr:colOff>209550</xdr:colOff>
      <xdr:row>56</xdr:row>
      <xdr:rowOff>112485</xdr:rowOff>
    </xdr:to>
    <xdr:sp macro="" textlink="">
      <xdr:nvSpPr>
        <xdr:cNvPr id="267" name="フローチャート : 判断 266"/>
        <xdr:cNvSpPr/>
      </xdr:nvSpPr>
      <xdr:spPr>
        <a:xfrm>
          <a:off x="13843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97262</xdr:rowOff>
    </xdr:from>
    <xdr:ext cx="762000" cy="259045"/>
    <xdr:sp macro="" textlink="">
      <xdr:nvSpPr>
        <xdr:cNvPr id="268" name="テキスト ボックス 267"/>
        <xdr:cNvSpPr txBox="1"/>
      </xdr:nvSpPr>
      <xdr:spPr>
        <a:xfrm>
          <a:off x="13512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149678</xdr:rowOff>
    </xdr:from>
    <xdr:to>
      <xdr:col>19</xdr:col>
      <xdr:colOff>6350</xdr:colOff>
      <xdr:row>56</xdr:row>
      <xdr:rowOff>79828</xdr:rowOff>
    </xdr:to>
    <xdr:sp macro="" textlink="">
      <xdr:nvSpPr>
        <xdr:cNvPr id="269" name="フローチャート : 判断 268"/>
        <xdr:cNvSpPr/>
      </xdr:nvSpPr>
      <xdr:spPr>
        <a:xfrm>
          <a:off x="12954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64605</xdr:rowOff>
    </xdr:from>
    <xdr:ext cx="762000" cy="259045"/>
    <xdr:sp macro="" textlink="">
      <xdr:nvSpPr>
        <xdr:cNvPr id="270" name="テキスト ボックス 269"/>
        <xdr:cNvSpPr txBox="1"/>
      </xdr:nvSpPr>
      <xdr:spPr>
        <a:xfrm>
          <a:off x="12623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71" name="テキスト ボックス 27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2" name="テキスト ボックス 27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3" name="テキスト ボックス 27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4" name="テキスト ボックス 27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5" name="テキスト ボックス 27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43543</xdr:rowOff>
    </xdr:from>
    <xdr:to>
      <xdr:col>24</xdr:col>
      <xdr:colOff>82550</xdr:colOff>
      <xdr:row>56</xdr:row>
      <xdr:rowOff>145143</xdr:rowOff>
    </xdr:to>
    <xdr:sp macro="" textlink="">
      <xdr:nvSpPr>
        <xdr:cNvPr id="276" name="円/楕円 275"/>
        <xdr:cNvSpPr/>
      </xdr:nvSpPr>
      <xdr:spPr>
        <a:xfrm>
          <a:off x="164592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60070</xdr:rowOff>
    </xdr:from>
    <xdr:ext cx="762000" cy="259045"/>
    <xdr:sp macro="" textlink="">
      <xdr:nvSpPr>
        <xdr:cNvPr id="277" name="その他該当値テキスト"/>
        <xdr:cNvSpPr txBox="1"/>
      </xdr:nvSpPr>
      <xdr:spPr>
        <a:xfrm>
          <a:off x="16598900" y="94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59872</xdr:rowOff>
    </xdr:from>
    <xdr:to>
      <xdr:col>22</xdr:col>
      <xdr:colOff>615950</xdr:colOff>
      <xdr:row>56</xdr:row>
      <xdr:rowOff>161472</xdr:rowOff>
    </xdr:to>
    <xdr:sp macro="" textlink="">
      <xdr:nvSpPr>
        <xdr:cNvPr id="278" name="円/楕円 277"/>
        <xdr:cNvSpPr/>
      </xdr:nvSpPr>
      <xdr:spPr>
        <a:xfrm>
          <a:off x="15621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199</xdr:rowOff>
    </xdr:from>
    <xdr:ext cx="736600" cy="259045"/>
    <xdr:sp macro="" textlink="">
      <xdr:nvSpPr>
        <xdr:cNvPr id="279" name="テキスト ボックス 278"/>
        <xdr:cNvSpPr txBox="1"/>
      </xdr:nvSpPr>
      <xdr:spPr>
        <a:xfrm>
          <a:off x="15290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157843</xdr:rowOff>
    </xdr:from>
    <xdr:to>
      <xdr:col>21</xdr:col>
      <xdr:colOff>412750</xdr:colOff>
      <xdr:row>53</xdr:row>
      <xdr:rowOff>87993</xdr:rowOff>
    </xdr:to>
    <xdr:sp macro="" textlink="">
      <xdr:nvSpPr>
        <xdr:cNvPr id="280" name="円/楕円 279"/>
        <xdr:cNvSpPr/>
      </xdr:nvSpPr>
      <xdr:spPr>
        <a:xfrm>
          <a:off x="14732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98170</xdr:rowOff>
    </xdr:from>
    <xdr:ext cx="762000" cy="259045"/>
    <xdr:sp macro="" textlink="">
      <xdr:nvSpPr>
        <xdr:cNvPr id="281" name="テキスト ボックス 280"/>
        <xdr:cNvSpPr txBox="1"/>
      </xdr:nvSpPr>
      <xdr:spPr>
        <a:xfrm>
          <a:off x="14401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35378</xdr:rowOff>
    </xdr:from>
    <xdr:to>
      <xdr:col>20</xdr:col>
      <xdr:colOff>209550</xdr:colOff>
      <xdr:row>55</xdr:row>
      <xdr:rowOff>136978</xdr:rowOff>
    </xdr:to>
    <xdr:sp macro="" textlink="">
      <xdr:nvSpPr>
        <xdr:cNvPr id="282" name="円/楕円 281"/>
        <xdr:cNvSpPr/>
      </xdr:nvSpPr>
      <xdr:spPr>
        <a:xfrm>
          <a:off x="13843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147155</xdr:rowOff>
    </xdr:from>
    <xdr:ext cx="762000" cy="259045"/>
    <xdr:sp macro="" textlink="">
      <xdr:nvSpPr>
        <xdr:cNvPr id="283" name="テキスト ボックス 282"/>
        <xdr:cNvSpPr txBox="1"/>
      </xdr:nvSpPr>
      <xdr:spPr>
        <a:xfrm>
          <a:off x="13512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141515</xdr:rowOff>
    </xdr:from>
    <xdr:to>
      <xdr:col>19</xdr:col>
      <xdr:colOff>6350</xdr:colOff>
      <xdr:row>55</xdr:row>
      <xdr:rowOff>71665</xdr:rowOff>
    </xdr:to>
    <xdr:sp macro="" textlink="">
      <xdr:nvSpPr>
        <xdr:cNvPr id="284" name="円/楕円 283"/>
        <xdr:cNvSpPr/>
      </xdr:nvSpPr>
      <xdr:spPr>
        <a:xfrm>
          <a:off x="12954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81842</xdr:rowOff>
    </xdr:from>
    <xdr:ext cx="762000" cy="259045"/>
    <xdr:sp macro="" textlink="">
      <xdr:nvSpPr>
        <xdr:cNvPr id="285" name="テキスト ボックス 284"/>
        <xdr:cNvSpPr txBox="1"/>
      </xdr:nvSpPr>
      <xdr:spPr>
        <a:xfrm>
          <a:off x="12623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6" name="正方形/長方形 28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7" name="正方形/長方形 28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8" name="正方形/長方形 28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9" name="正方形/長方形 28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90" name="正方形/長方形 28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91" name="正方形/長方形 29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2" name="正方形/長方形 29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正方形/長方形 29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4" name="正方形/長方形 29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5" name="正方形/長方形 29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6" name="テキスト ボックス 29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a:rPr>
            <a:t>　震災以降、経費削減を図っており、平成</a:t>
          </a:r>
          <a:r>
            <a:rPr kumimoji="1" lang="en-US" altLang="ja-JP" sz="1100">
              <a:solidFill>
                <a:schemeClr val="tx1"/>
              </a:solidFill>
              <a:latin typeface="ＭＳ Ｐゴシック"/>
            </a:rPr>
            <a:t>15</a:t>
          </a:r>
          <a:r>
            <a:rPr kumimoji="1" lang="ja-JP" altLang="en-US" sz="1100">
              <a:solidFill>
                <a:schemeClr val="tx1"/>
              </a:solidFill>
              <a:latin typeface="ＭＳ Ｐゴシック"/>
            </a:rPr>
            <a:t>年度以後は外部評価委員による事務事業評価を行い、評価結果を踏まえた事務事業の再構築等に取り組んだ結果、平成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年度において、補助費等に関する経常収支比率は</a:t>
          </a:r>
          <a:r>
            <a:rPr kumimoji="1" lang="en-US" altLang="ja-JP" sz="1100">
              <a:solidFill>
                <a:schemeClr val="tx1"/>
              </a:solidFill>
              <a:latin typeface="ＭＳ Ｐゴシック"/>
            </a:rPr>
            <a:t>8.4</a:t>
          </a:r>
          <a:r>
            <a:rPr kumimoji="1" lang="ja-JP" altLang="en-US" sz="1100">
              <a:solidFill>
                <a:schemeClr val="tx1"/>
              </a:solidFill>
              <a:latin typeface="ＭＳ Ｐゴシック"/>
            </a:rPr>
            <a:t>％と類似団体平均と比べて低い水準にある。平成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年度は、自動車事業会計への繰出金の減少（△</a:t>
          </a:r>
          <a:r>
            <a:rPr kumimoji="1" lang="en-US" altLang="ja-JP" sz="1100">
              <a:solidFill>
                <a:schemeClr val="tx1"/>
              </a:solidFill>
              <a:latin typeface="ＭＳ Ｐゴシック"/>
            </a:rPr>
            <a:t>4</a:t>
          </a:r>
          <a:r>
            <a:rPr kumimoji="1" lang="ja-JP" altLang="en-US" sz="1100">
              <a:solidFill>
                <a:schemeClr val="tx1"/>
              </a:solidFill>
              <a:latin typeface="ＭＳ Ｐゴシック"/>
            </a:rPr>
            <a:t>億円）等に伴い、</a:t>
          </a:r>
          <a:r>
            <a:rPr kumimoji="1" lang="en-US" altLang="ja-JP" sz="1100">
              <a:solidFill>
                <a:schemeClr val="tx1"/>
              </a:solidFill>
              <a:latin typeface="ＭＳ Ｐゴシック"/>
            </a:rPr>
            <a:t>0.4</a:t>
          </a:r>
          <a:r>
            <a:rPr kumimoji="1" lang="ja-JP" altLang="en-US" sz="1100">
              <a:solidFill>
                <a:schemeClr val="tx1"/>
              </a:solidFill>
              <a:latin typeface="ＭＳ Ｐゴシック"/>
            </a:rPr>
            <a:t>ポイント改善した。今後も「神戸市行財政改革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（平成</a:t>
          </a:r>
          <a:r>
            <a:rPr kumimoji="1" lang="en-US" altLang="ja-JP" sz="1100">
              <a:solidFill>
                <a:schemeClr val="tx1"/>
              </a:solidFill>
              <a:latin typeface="ＭＳ Ｐゴシック"/>
            </a:rPr>
            <a:t>23</a:t>
          </a:r>
          <a:r>
            <a:rPr kumimoji="1" lang="ja-JP" altLang="en-US" sz="1100">
              <a:solidFill>
                <a:schemeClr val="tx1"/>
              </a:solidFill>
              <a:latin typeface="ＭＳ Ｐゴシック"/>
            </a:rPr>
            <a:t>～</a:t>
          </a:r>
          <a:r>
            <a:rPr kumimoji="1" lang="en-US" altLang="ja-JP" sz="1100">
              <a:solidFill>
                <a:schemeClr val="tx1"/>
              </a:solidFill>
              <a:latin typeface="ＭＳ Ｐゴシック"/>
            </a:rPr>
            <a:t>27</a:t>
          </a:r>
          <a:r>
            <a:rPr kumimoji="1" lang="ja-JP" altLang="en-US" sz="1100">
              <a:solidFill>
                <a:schemeClr val="tx1"/>
              </a:solidFill>
              <a:latin typeface="ＭＳ Ｐゴシック"/>
            </a:rPr>
            <a:t>年度）」に基づき、基準外繰出金の段階的削減に取り組むなど引き続き事務事業見直しに取り組み、事務事業の再構築を図っていく</a:t>
          </a:r>
          <a:r>
            <a:rPr kumimoji="1" lang="ja-JP" altLang="en-US" sz="1100">
              <a:latin typeface="ＭＳ Ｐゴシック"/>
            </a:rPr>
            <a:t>。</a:t>
          </a:r>
        </a:p>
      </xdr:txBody>
    </xdr:sp>
    <xdr:clientData/>
  </xdr:twoCellAnchor>
  <xdr:oneCellAnchor>
    <xdr:from>
      <xdr:col>18</xdr:col>
      <xdr:colOff>44450</xdr:colOff>
      <xdr:row>29</xdr:row>
      <xdr:rowOff>107950</xdr:rowOff>
    </xdr:from>
    <xdr:ext cx="298543" cy="225703"/>
    <xdr:sp macro="" textlink="">
      <xdr:nvSpPr>
        <xdr:cNvPr id="297" name="テキスト ボックス 29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8" name="直線コネクタ 29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9" name="テキスト ボックス 29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300" name="直線コネクタ 29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301" name="テキスト ボックス 30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302" name="直線コネクタ 30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3" name="テキスト ボックス 30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4" name="直線コネクタ 30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5" name="テキスト ボックス 30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6" name="直線コネクタ 30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7" name="テキスト ボックス 30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8" name="直線コネクタ 30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9" name="テキスト ボックス 30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10" name="直線コネクタ 30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11" name="テキスト ボックス 31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1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107950</xdr:rowOff>
    </xdr:from>
    <xdr:to>
      <xdr:col>24</xdr:col>
      <xdr:colOff>31750</xdr:colOff>
      <xdr:row>41</xdr:row>
      <xdr:rowOff>88900</xdr:rowOff>
    </xdr:to>
    <xdr:cxnSp macro="">
      <xdr:nvCxnSpPr>
        <xdr:cNvPr id="313" name="直線コネクタ 312"/>
        <xdr:cNvCxnSpPr/>
      </xdr:nvCxnSpPr>
      <xdr:spPr>
        <a:xfrm flipV="1">
          <a:off x="16510000" y="55943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14"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15" name="直線コネクタ 314"/>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22877</xdr:rowOff>
    </xdr:from>
    <xdr:ext cx="762000" cy="259045"/>
    <xdr:sp macro="" textlink="">
      <xdr:nvSpPr>
        <xdr:cNvPr id="316" name="補助費等最大値テキスト"/>
        <xdr:cNvSpPr txBox="1"/>
      </xdr:nvSpPr>
      <xdr:spPr>
        <a:xfrm>
          <a:off x="16598900" y="533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32</xdr:row>
      <xdr:rowOff>107950</xdr:rowOff>
    </xdr:from>
    <xdr:to>
      <xdr:col>24</xdr:col>
      <xdr:colOff>120650</xdr:colOff>
      <xdr:row>32</xdr:row>
      <xdr:rowOff>107950</xdr:rowOff>
    </xdr:to>
    <xdr:cxnSp macro="">
      <xdr:nvCxnSpPr>
        <xdr:cNvPr id="317" name="直線コネクタ 316"/>
        <xdr:cNvCxnSpPr/>
      </xdr:nvCxnSpPr>
      <xdr:spPr>
        <a:xfrm>
          <a:off x="16421100" y="559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107950</xdr:rowOff>
    </xdr:from>
    <xdr:to>
      <xdr:col>24</xdr:col>
      <xdr:colOff>31750</xdr:colOff>
      <xdr:row>36</xdr:row>
      <xdr:rowOff>12700</xdr:rowOff>
    </xdr:to>
    <xdr:cxnSp macro="">
      <xdr:nvCxnSpPr>
        <xdr:cNvPr id="318" name="直線コネクタ 317"/>
        <xdr:cNvCxnSpPr/>
      </xdr:nvCxnSpPr>
      <xdr:spPr>
        <a:xfrm flipV="1">
          <a:off x="15671800" y="61087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9"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20" name="フローチャート : 判断 319"/>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146050</xdr:rowOff>
    </xdr:from>
    <xdr:to>
      <xdr:col>22</xdr:col>
      <xdr:colOff>565150</xdr:colOff>
      <xdr:row>36</xdr:row>
      <xdr:rowOff>12700</xdr:rowOff>
    </xdr:to>
    <xdr:cxnSp macro="">
      <xdr:nvCxnSpPr>
        <xdr:cNvPr id="321" name="直線コネクタ 320"/>
        <xdr:cNvCxnSpPr/>
      </xdr:nvCxnSpPr>
      <xdr:spPr>
        <a:xfrm>
          <a:off x="14782800" y="6146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0</xdr:rowOff>
    </xdr:from>
    <xdr:to>
      <xdr:col>22</xdr:col>
      <xdr:colOff>615950</xdr:colOff>
      <xdr:row>37</xdr:row>
      <xdr:rowOff>101600</xdr:rowOff>
    </xdr:to>
    <xdr:sp macro="" textlink="">
      <xdr:nvSpPr>
        <xdr:cNvPr id="322" name="フローチャート : 判断 321"/>
        <xdr:cNvSpPr/>
      </xdr:nvSpPr>
      <xdr:spPr>
        <a:xfrm>
          <a:off x="156210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86377</xdr:rowOff>
    </xdr:from>
    <xdr:ext cx="736600" cy="259045"/>
    <xdr:sp macro="" textlink="">
      <xdr:nvSpPr>
        <xdr:cNvPr id="323" name="テキスト ボックス 322"/>
        <xdr:cNvSpPr txBox="1"/>
      </xdr:nvSpPr>
      <xdr:spPr>
        <a:xfrm>
          <a:off x="15290800" y="643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165100</xdr:rowOff>
    </xdr:from>
    <xdr:to>
      <xdr:col>21</xdr:col>
      <xdr:colOff>361950</xdr:colOff>
      <xdr:row>35</xdr:row>
      <xdr:rowOff>146050</xdr:rowOff>
    </xdr:to>
    <xdr:cxnSp macro="">
      <xdr:nvCxnSpPr>
        <xdr:cNvPr id="324" name="直線コネクタ 323"/>
        <xdr:cNvCxnSpPr/>
      </xdr:nvCxnSpPr>
      <xdr:spPr>
        <a:xfrm>
          <a:off x="13893800" y="5994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76200</xdr:rowOff>
    </xdr:from>
    <xdr:to>
      <xdr:col>21</xdr:col>
      <xdr:colOff>412750</xdr:colOff>
      <xdr:row>38</xdr:row>
      <xdr:rowOff>6350</xdr:rowOff>
    </xdr:to>
    <xdr:sp macro="" textlink="">
      <xdr:nvSpPr>
        <xdr:cNvPr id="325" name="フローチャート : 判断 324"/>
        <xdr:cNvSpPr/>
      </xdr:nvSpPr>
      <xdr:spPr>
        <a:xfrm>
          <a:off x="14732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162577</xdr:rowOff>
    </xdr:from>
    <xdr:ext cx="762000" cy="259045"/>
    <xdr:sp macro="" textlink="">
      <xdr:nvSpPr>
        <xdr:cNvPr id="326" name="テキスト ボックス 325"/>
        <xdr:cNvSpPr txBox="1"/>
      </xdr:nvSpPr>
      <xdr:spPr>
        <a:xfrm>
          <a:off x="14401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165100</xdr:rowOff>
    </xdr:from>
    <xdr:to>
      <xdr:col>20</xdr:col>
      <xdr:colOff>158750</xdr:colOff>
      <xdr:row>35</xdr:row>
      <xdr:rowOff>31750</xdr:rowOff>
    </xdr:to>
    <xdr:cxnSp macro="">
      <xdr:nvCxnSpPr>
        <xdr:cNvPr id="327" name="直線コネクタ 326"/>
        <xdr:cNvCxnSpPr/>
      </xdr:nvCxnSpPr>
      <xdr:spPr>
        <a:xfrm flipV="1">
          <a:off x="13004800" y="5994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114300</xdr:rowOff>
    </xdr:from>
    <xdr:to>
      <xdr:col>20</xdr:col>
      <xdr:colOff>209550</xdr:colOff>
      <xdr:row>38</xdr:row>
      <xdr:rowOff>44450</xdr:rowOff>
    </xdr:to>
    <xdr:sp macro="" textlink="">
      <xdr:nvSpPr>
        <xdr:cNvPr id="328" name="フローチャート : 判断 327"/>
        <xdr:cNvSpPr/>
      </xdr:nvSpPr>
      <xdr:spPr>
        <a:xfrm>
          <a:off x="13843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29227</xdr:rowOff>
    </xdr:from>
    <xdr:ext cx="762000" cy="259045"/>
    <xdr:sp macro="" textlink="">
      <xdr:nvSpPr>
        <xdr:cNvPr id="329" name="テキスト ボックス 328"/>
        <xdr:cNvSpPr txBox="1"/>
      </xdr:nvSpPr>
      <xdr:spPr>
        <a:xfrm>
          <a:off x="13512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30" name="フローチャート : 判断 329"/>
        <xdr:cNvSpPr/>
      </xdr:nvSpPr>
      <xdr:spPr>
        <a:xfrm>
          <a:off x="12954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48277</xdr:rowOff>
    </xdr:from>
    <xdr:ext cx="762000" cy="259045"/>
    <xdr:sp macro="" textlink="">
      <xdr:nvSpPr>
        <xdr:cNvPr id="331" name="テキスト ボックス 330"/>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32" name="テキスト ボックス 33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3" name="テキスト ボックス 33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4" name="テキスト ボックス 33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5" name="テキスト ボックス 33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6" name="テキスト ボックス 33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57150</xdr:rowOff>
    </xdr:from>
    <xdr:to>
      <xdr:col>24</xdr:col>
      <xdr:colOff>82550</xdr:colOff>
      <xdr:row>35</xdr:row>
      <xdr:rowOff>158750</xdr:rowOff>
    </xdr:to>
    <xdr:sp macro="" textlink="">
      <xdr:nvSpPr>
        <xdr:cNvPr id="337" name="円/楕円 336"/>
        <xdr:cNvSpPr/>
      </xdr:nvSpPr>
      <xdr:spPr>
        <a:xfrm>
          <a:off x="16459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73677</xdr:rowOff>
    </xdr:from>
    <xdr:ext cx="762000" cy="259045"/>
    <xdr:sp macro="" textlink="">
      <xdr:nvSpPr>
        <xdr:cNvPr id="338" name="補助費等該当値テキスト"/>
        <xdr:cNvSpPr txBox="1"/>
      </xdr:nvSpPr>
      <xdr:spPr>
        <a:xfrm>
          <a:off x="165989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133350</xdr:rowOff>
    </xdr:from>
    <xdr:to>
      <xdr:col>22</xdr:col>
      <xdr:colOff>615950</xdr:colOff>
      <xdr:row>36</xdr:row>
      <xdr:rowOff>63500</xdr:rowOff>
    </xdr:to>
    <xdr:sp macro="" textlink="">
      <xdr:nvSpPr>
        <xdr:cNvPr id="339" name="円/楕円 338"/>
        <xdr:cNvSpPr/>
      </xdr:nvSpPr>
      <xdr:spPr>
        <a:xfrm>
          <a:off x="15621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73677</xdr:rowOff>
    </xdr:from>
    <xdr:ext cx="736600" cy="259045"/>
    <xdr:sp macro="" textlink="">
      <xdr:nvSpPr>
        <xdr:cNvPr id="340" name="テキスト ボックス 339"/>
        <xdr:cNvSpPr txBox="1"/>
      </xdr:nvSpPr>
      <xdr:spPr>
        <a:xfrm>
          <a:off x="15290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95250</xdr:rowOff>
    </xdr:from>
    <xdr:to>
      <xdr:col>21</xdr:col>
      <xdr:colOff>412750</xdr:colOff>
      <xdr:row>36</xdr:row>
      <xdr:rowOff>25400</xdr:rowOff>
    </xdr:to>
    <xdr:sp macro="" textlink="">
      <xdr:nvSpPr>
        <xdr:cNvPr id="341" name="円/楕円 340"/>
        <xdr:cNvSpPr/>
      </xdr:nvSpPr>
      <xdr:spPr>
        <a:xfrm>
          <a:off x="14732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42" name="テキスト ボックス 341"/>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114300</xdr:rowOff>
    </xdr:from>
    <xdr:to>
      <xdr:col>20</xdr:col>
      <xdr:colOff>209550</xdr:colOff>
      <xdr:row>35</xdr:row>
      <xdr:rowOff>44450</xdr:rowOff>
    </xdr:to>
    <xdr:sp macro="" textlink="">
      <xdr:nvSpPr>
        <xdr:cNvPr id="343" name="円/楕円 342"/>
        <xdr:cNvSpPr/>
      </xdr:nvSpPr>
      <xdr:spPr>
        <a:xfrm>
          <a:off x="13843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54627</xdr:rowOff>
    </xdr:from>
    <xdr:ext cx="762000" cy="259045"/>
    <xdr:sp macro="" textlink="">
      <xdr:nvSpPr>
        <xdr:cNvPr id="344" name="テキスト ボックス 343"/>
        <xdr:cNvSpPr txBox="1"/>
      </xdr:nvSpPr>
      <xdr:spPr>
        <a:xfrm>
          <a:off x="13512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152400</xdr:rowOff>
    </xdr:from>
    <xdr:to>
      <xdr:col>19</xdr:col>
      <xdr:colOff>6350</xdr:colOff>
      <xdr:row>35</xdr:row>
      <xdr:rowOff>82550</xdr:rowOff>
    </xdr:to>
    <xdr:sp macro="" textlink="">
      <xdr:nvSpPr>
        <xdr:cNvPr id="345" name="円/楕円 344"/>
        <xdr:cNvSpPr/>
      </xdr:nvSpPr>
      <xdr:spPr>
        <a:xfrm>
          <a:off x="12954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92727</xdr:rowOff>
    </xdr:from>
    <xdr:ext cx="762000" cy="259045"/>
    <xdr:sp macro="" textlink="">
      <xdr:nvSpPr>
        <xdr:cNvPr id="346" name="テキスト ボックス 345"/>
        <xdr:cNvSpPr txBox="1"/>
      </xdr:nvSpPr>
      <xdr:spPr>
        <a:xfrm>
          <a:off x="12623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7" name="正方形/長方形 34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8" name="正方形/長方形 34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9" name="正方形/長方形 34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50" name="正方形/長方形 34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51" name="正方形/長方形 35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52" name="正方形/長方形 35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3" name="正方形/長方形 35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正方形/長方形 35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5" name="正方形/長方形 35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6" name="正方形/長方形 35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7" name="テキスト ボックス 35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 震災関連の市債償還（一般会計ベースＨ</a:t>
          </a:r>
          <a:r>
            <a:rPr kumimoji="1" lang="en-US" altLang="ja-JP" sz="1100">
              <a:solidFill>
                <a:schemeClr val="tx1"/>
              </a:solidFill>
              <a:latin typeface="ＭＳ Ｐゴシック"/>
            </a:rPr>
            <a:t>26</a:t>
          </a:r>
          <a:r>
            <a:rPr kumimoji="1" lang="ja-JP" altLang="en-US" sz="1100">
              <a:solidFill>
                <a:schemeClr val="tx1"/>
              </a:solidFill>
              <a:latin typeface="ＭＳ Ｐゴシック"/>
            </a:rPr>
            <a:t>：</a:t>
          </a:r>
          <a:r>
            <a:rPr kumimoji="1" lang="en-US" altLang="ja-JP" sz="1100">
              <a:solidFill>
                <a:schemeClr val="tx1"/>
              </a:solidFill>
              <a:latin typeface="ＭＳ Ｐゴシック"/>
            </a:rPr>
            <a:t>217</a:t>
          </a:r>
          <a:r>
            <a:rPr kumimoji="1" lang="ja-JP" altLang="en-US" sz="1100">
              <a:solidFill>
                <a:schemeClr val="tx1"/>
              </a:solidFill>
              <a:latin typeface="ＭＳ Ｐゴシック"/>
            </a:rPr>
            <a:t>億）に伴い、公債費に関する経常収支比率は、平成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年度においても</a:t>
          </a:r>
          <a:r>
            <a:rPr kumimoji="1" lang="en-US" altLang="ja-JP" sz="1100">
              <a:solidFill>
                <a:schemeClr val="tx1"/>
              </a:solidFill>
              <a:latin typeface="ＭＳ Ｐゴシック"/>
            </a:rPr>
            <a:t>25.3</a:t>
          </a:r>
          <a:r>
            <a:rPr kumimoji="1" lang="ja-JP" altLang="en-US" sz="1100">
              <a:solidFill>
                <a:schemeClr val="tx1"/>
              </a:solidFill>
              <a:latin typeface="ＭＳ Ｐゴシック"/>
            </a:rPr>
            <a:t>％と類似団体平均と比べて引き続き高い水準にあるが、これまでも厳格な起債管理に基づきプライマリーバランスの黒字を維持することで市債残高の削減を進めるなど、着実に公債費負担の低減に取り組んできた。その結果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a:t>
          </a:r>
          <a:r>
            <a:rPr kumimoji="1" lang="en-US" altLang="ja-JP" sz="1100">
              <a:solidFill>
                <a:schemeClr val="tx1"/>
              </a:solidFill>
              <a:latin typeface="ＭＳ Ｐゴシック"/>
            </a:rPr>
            <a:t>0.8</a:t>
          </a:r>
          <a:r>
            <a:rPr kumimoji="1" lang="ja-JP" altLang="en-US" sz="1100">
              <a:solidFill>
                <a:schemeClr val="tx1"/>
              </a:solidFill>
              <a:latin typeface="ＭＳ Ｐゴシック"/>
            </a:rPr>
            <a:t>ポイント改善した。、今後も「神戸市行財政改革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」に基づき、一層の財政健全化を図り、公債費負担の低減に取り組んでいく。</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8" name="テキスト ボックス 35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9" name="直線コネクタ 35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60" name="テキスト ボックス 35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61" name="直線コネクタ 36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62" name="テキスト ボックス 361"/>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63" name="直線コネクタ 36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64" name="テキスト ボックス 363"/>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5" name="直線コネクタ 36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6" name="テキスト ボックス 365"/>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7" name="直線コネクタ 36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8" name="テキスト ボックス 367"/>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9" name="直線コネクタ 36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70" name="テキスト ボックス 369"/>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71" name="直線コネクタ 37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72" name="テキスト ボックス 371"/>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73" name="直線コネクタ 37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4" name="テキスト ボックス 37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37193</xdr:rowOff>
    </xdr:from>
    <xdr:to>
      <xdr:col>7</xdr:col>
      <xdr:colOff>15875</xdr:colOff>
      <xdr:row>81</xdr:row>
      <xdr:rowOff>102507</xdr:rowOff>
    </xdr:to>
    <xdr:cxnSp macro="">
      <xdr:nvCxnSpPr>
        <xdr:cNvPr id="376" name="直線コネクタ 375"/>
        <xdr:cNvCxnSpPr/>
      </xdr:nvCxnSpPr>
      <xdr:spPr>
        <a:xfrm flipV="1">
          <a:off x="4826000" y="125530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74584</xdr:rowOff>
    </xdr:from>
    <xdr:ext cx="762000" cy="259045"/>
    <xdr:sp macro="" textlink="">
      <xdr:nvSpPr>
        <xdr:cNvPr id="377" name="公債費最小値テキスト"/>
        <xdr:cNvSpPr txBox="1"/>
      </xdr:nvSpPr>
      <xdr:spPr>
        <a:xfrm>
          <a:off x="4914900" y="139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81</xdr:row>
      <xdr:rowOff>102507</xdr:rowOff>
    </xdr:from>
    <xdr:to>
      <xdr:col>7</xdr:col>
      <xdr:colOff>104775</xdr:colOff>
      <xdr:row>81</xdr:row>
      <xdr:rowOff>102507</xdr:rowOff>
    </xdr:to>
    <xdr:cxnSp macro="">
      <xdr:nvCxnSpPr>
        <xdr:cNvPr id="378" name="直線コネクタ 377"/>
        <xdr:cNvCxnSpPr/>
      </xdr:nvCxnSpPr>
      <xdr:spPr>
        <a:xfrm>
          <a:off x="4737100" y="1398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123570</xdr:rowOff>
    </xdr:from>
    <xdr:ext cx="762000" cy="259045"/>
    <xdr:sp macro="" textlink="">
      <xdr:nvSpPr>
        <xdr:cNvPr id="379" name="公債費最大値テキスト"/>
        <xdr:cNvSpPr txBox="1"/>
      </xdr:nvSpPr>
      <xdr:spPr>
        <a:xfrm>
          <a:off x="4914900" y="1229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73</xdr:row>
      <xdr:rowOff>37193</xdr:rowOff>
    </xdr:from>
    <xdr:to>
      <xdr:col>7</xdr:col>
      <xdr:colOff>104775</xdr:colOff>
      <xdr:row>73</xdr:row>
      <xdr:rowOff>37193</xdr:rowOff>
    </xdr:to>
    <xdr:cxnSp macro="">
      <xdr:nvCxnSpPr>
        <xdr:cNvPr id="380" name="直線コネクタ 379"/>
        <xdr:cNvCxnSpPr/>
      </xdr:nvCxnSpPr>
      <xdr:spPr>
        <a:xfrm>
          <a:off x="4737100" y="12553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31750</xdr:rowOff>
    </xdr:from>
    <xdr:to>
      <xdr:col>7</xdr:col>
      <xdr:colOff>15875</xdr:colOff>
      <xdr:row>79</xdr:row>
      <xdr:rowOff>118836</xdr:rowOff>
    </xdr:to>
    <xdr:cxnSp macro="">
      <xdr:nvCxnSpPr>
        <xdr:cNvPr id="381" name="直線コネクタ 380"/>
        <xdr:cNvCxnSpPr/>
      </xdr:nvCxnSpPr>
      <xdr:spPr>
        <a:xfrm flipV="1">
          <a:off x="3987800" y="13576300"/>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13806</xdr:rowOff>
    </xdr:from>
    <xdr:ext cx="762000" cy="259045"/>
    <xdr:sp macro="" textlink="">
      <xdr:nvSpPr>
        <xdr:cNvPr id="382" name="公債費平均値テキスト"/>
        <xdr:cNvSpPr txBox="1"/>
      </xdr:nvSpPr>
      <xdr:spPr>
        <a:xfrm>
          <a:off x="4914900" y="13044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83" name="フローチャート : 判断 382"/>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75293</xdr:rowOff>
    </xdr:from>
    <xdr:to>
      <xdr:col>5</xdr:col>
      <xdr:colOff>549275</xdr:colOff>
      <xdr:row>79</xdr:row>
      <xdr:rowOff>118836</xdr:rowOff>
    </xdr:to>
    <xdr:cxnSp macro="">
      <xdr:nvCxnSpPr>
        <xdr:cNvPr id="384" name="直線コネクタ 383"/>
        <xdr:cNvCxnSpPr/>
      </xdr:nvCxnSpPr>
      <xdr:spPr>
        <a:xfrm>
          <a:off x="3098800" y="136198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51707</xdr:rowOff>
    </xdr:from>
    <xdr:to>
      <xdr:col>5</xdr:col>
      <xdr:colOff>600075</xdr:colOff>
      <xdr:row>77</xdr:row>
      <xdr:rowOff>153307</xdr:rowOff>
    </xdr:to>
    <xdr:sp macro="" textlink="">
      <xdr:nvSpPr>
        <xdr:cNvPr id="385" name="フローチャート : 判断 384"/>
        <xdr:cNvSpPr/>
      </xdr:nvSpPr>
      <xdr:spPr>
        <a:xfrm>
          <a:off x="3937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163484</xdr:rowOff>
    </xdr:from>
    <xdr:ext cx="736600" cy="259045"/>
    <xdr:sp macro="" textlink="">
      <xdr:nvSpPr>
        <xdr:cNvPr id="386" name="テキスト ボックス 385"/>
        <xdr:cNvSpPr txBox="1"/>
      </xdr:nvSpPr>
      <xdr:spPr>
        <a:xfrm>
          <a:off x="3606800" y="13022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75293</xdr:rowOff>
    </xdr:from>
    <xdr:to>
      <xdr:col>4</xdr:col>
      <xdr:colOff>346075</xdr:colOff>
      <xdr:row>81</xdr:row>
      <xdr:rowOff>156936</xdr:rowOff>
    </xdr:to>
    <xdr:cxnSp macro="">
      <xdr:nvCxnSpPr>
        <xdr:cNvPr id="387" name="直線コネクタ 386"/>
        <xdr:cNvCxnSpPr/>
      </xdr:nvCxnSpPr>
      <xdr:spPr>
        <a:xfrm flipV="1">
          <a:off x="2209800" y="13619843"/>
          <a:ext cx="889000" cy="424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8" name="フローチャート : 判断 387"/>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152598</xdr:rowOff>
    </xdr:from>
    <xdr:ext cx="762000" cy="259045"/>
    <xdr:sp macro="" textlink="">
      <xdr:nvSpPr>
        <xdr:cNvPr id="389" name="テキスト ボックス 388"/>
        <xdr:cNvSpPr txBox="1"/>
      </xdr:nvSpPr>
      <xdr:spPr>
        <a:xfrm>
          <a:off x="2717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156936</xdr:rowOff>
    </xdr:from>
    <xdr:to>
      <xdr:col>3</xdr:col>
      <xdr:colOff>142875</xdr:colOff>
      <xdr:row>81</xdr:row>
      <xdr:rowOff>167821</xdr:rowOff>
    </xdr:to>
    <xdr:cxnSp macro="">
      <xdr:nvCxnSpPr>
        <xdr:cNvPr id="390" name="直線コネクタ 389"/>
        <xdr:cNvCxnSpPr/>
      </xdr:nvCxnSpPr>
      <xdr:spPr>
        <a:xfrm flipV="1">
          <a:off x="1320800" y="140443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40821</xdr:rowOff>
    </xdr:from>
    <xdr:to>
      <xdr:col>3</xdr:col>
      <xdr:colOff>193675</xdr:colOff>
      <xdr:row>77</xdr:row>
      <xdr:rowOff>142421</xdr:rowOff>
    </xdr:to>
    <xdr:sp macro="" textlink="">
      <xdr:nvSpPr>
        <xdr:cNvPr id="391" name="フローチャート : 判断 390"/>
        <xdr:cNvSpPr/>
      </xdr:nvSpPr>
      <xdr:spPr>
        <a:xfrm>
          <a:off x="2159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152598</xdr:rowOff>
    </xdr:from>
    <xdr:ext cx="762000" cy="259045"/>
    <xdr:sp macro="" textlink="">
      <xdr:nvSpPr>
        <xdr:cNvPr id="392" name="テキスト ボックス 391"/>
        <xdr:cNvSpPr txBox="1"/>
      </xdr:nvSpPr>
      <xdr:spPr>
        <a:xfrm>
          <a:off x="1828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51707</xdr:rowOff>
    </xdr:from>
    <xdr:to>
      <xdr:col>1</xdr:col>
      <xdr:colOff>676275</xdr:colOff>
      <xdr:row>77</xdr:row>
      <xdr:rowOff>153307</xdr:rowOff>
    </xdr:to>
    <xdr:sp macro="" textlink="">
      <xdr:nvSpPr>
        <xdr:cNvPr id="393" name="フローチャート : 判断 392"/>
        <xdr:cNvSpPr/>
      </xdr:nvSpPr>
      <xdr:spPr>
        <a:xfrm>
          <a:off x="1270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163484</xdr:rowOff>
    </xdr:from>
    <xdr:ext cx="762000" cy="259045"/>
    <xdr:sp macro="" textlink="">
      <xdr:nvSpPr>
        <xdr:cNvPr id="394" name="テキスト ボックス 393"/>
        <xdr:cNvSpPr txBox="1"/>
      </xdr:nvSpPr>
      <xdr:spPr>
        <a:xfrm>
          <a:off x="939800" y="1302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5" name="テキスト ボックス 39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6" name="テキスト ボックス 39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7" name="テキスト ボックス 39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8" name="テキスト ボックス 39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9" name="テキスト ボックス 39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152400</xdr:rowOff>
    </xdr:from>
    <xdr:to>
      <xdr:col>7</xdr:col>
      <xdr:colOff>66675</xdr:colOff>
      <xdr:row>79</xdr:row>
      <xdr:rowOff>82550</xdr:rowOff>
    </xdr:to>
    <xdr:sp macro="" textlink="">
      <xdr:nvSpPr>
        <xdr:cNvPr id="400" name="円/楕円 399"/>
        <xdr:cNvSpPr/>
      </xdr:nvSpPr>
      <xdr:spPr>
        <a:xfrm>
          <a:off x="47752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124477</xdr:rowOff>
    </xdr:from>
    <xdr:ext cx="762000" cy="259045"/>
    <xdr:sp macro="" textlink="">
      <xdr:nvSpPr>
        <xdr:cNvPr id="401" name="公債費該当値テキスト"/>
        <xdr:cNvSpPr txBox="1"/>
      </xdr:nvSpPr>
      <xdr:spPr>
        <a:xfrm>
          <a:off x="49149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68036</xdr:rowOff>
    </xdr:from>
    <xdr:to>
      <xdr:col>5</xdr:col>
      <xdr:colOff>600075</xdr:colOff>
      <xdr:row>79</xdr:row>
      <xdr:rowOff>169636</xdr:rowOff>
    </xdr:to>
    <xdr:sp macro="" textlink="">
      <xdr:nvSpPr>
        <xdr:cNvPr id="402" name="円/楕円 401"/>
        <xdr:cNvSpPr/>
      </xdr:nvSpPr>
      <xdr:spPr>
        <a:xfrm>
          <a:off x="3937000" y="1361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154413</xdr:rowOff>
    </xdr:from>
    <xdr:ext cx="736600" cy="259045"/>
    <xdr:sp macro="" textlink="">
      <xdr:nvSpPr>
        <xdr:cNvPr id="403" name="テキスト ボックス 402"/>
        <xdr:cNvSpPr txBox="1"/>
      </xdr:nvSpPr>
      <xdr:spPr>
        <a:xfrm>
          <a:off x="3606800" y="13698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24493</xdr:rowOff>
    </xdr:from>
    <xdr:to>
      <xdr:col>4</xdr:col>
      <xdr:colOff>396875</xdr:colOff>
      <xdr:row>79</xdr:row>
      <xdr:rowOff>126093</xdr:rowOff>
    </xdr:to>
    <xdr:sp macro="" textlink="">
      <xdr:nvSpPr>
        <xdr:cNvPr id="404" name="円/楕円 403"/>
        <xdr:cNvSpPr/>
      </xdr:nvSpPr>
      <xdr:spPr>
        <a:xfrm>
          <a:off x="3048000" y="1356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110870</xdr:rowOff>
    </xdr:from>
    <xdr:ext cx="762000" cy="259045"/>
    <xdr:sp macro="" textlink="">
      <xdr:nvSpPr>
        <xdr:cNvPr id="405" name="テキスト ボックス 404"/>
        <xdr:cNvSpPr txBox="1"/>
      </xdr:nvSpPr>
      <xdr:spPr>
        <a:xfrm>
          <a:off x="2717800" y="1365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81</xdr:row>
      <xdr:rowOff>106136</xdr:rowOff>
    </xdr:from>
    <xdr:to>
      <xdr:col>3</xdr:col>
      <xdr:colOff>193675</xdr:colOff>
      <xdr:row>82</xdr:row>
      <xdr:rowOff>36286</xdr:rowOff>
    </xdr:to>
    <xdr:sp macro="" textlink="">
      <xdr:nvSpPr>
        <xdr:cNvPr id="406" name="円/楕円 405"/>
        <xdr:cNvSpPr/>
      </xdr:nvSpPr>
      <xdr:spPr>
        <a:xfrm>
          <a:off x="2159000" y="1399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82</xdr:row>
      <xdr:rowOff>21063</xdr:rowOff>
    </xdr:from>
    <xdr:ext cx="762000" cy="259045"/>
    <xdr:sp macro="" textlink="">
      <xdr:nvSpPr>
        <xdr:cNvPr id="407" name="テキスト ボックス 406"/>
        <xdr:cNvSpPr txBox="1"/>
      </xdr:nvSpPr>
      <xdr:spPr>
        <a:xfrm>
          <a:off x="1828800" y="1407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117021</xdr:rowOff>
    </xdr:from>
    <xdr:to>
      <xdr:col>1</xdr:col>
      <xdr:colOff>676275</xdr:colOff>
      <xdr:row>82</xdr:row>
      <xdr:rowOff>47171</xdr:rowOff>
    </xdr:to>
    <xdr:sp macro="" textlink="">
      <xdr:nvSpPr>
        <xdr:cNvPr id="408" name="円/楕円 407"/>
        <xdr:cNvSpPr/>
      </xdr:nvSpPr>
      <xdr:spPr>
        <a:xfrm>
          <a:off x="1270000" y="1400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82</xdr:row>
      <xdr:rowOff>31948</xdr:rowOff>
    </xdr:from>
    <xdr:ext cx="762000" cy="259045"/>
    <xdr:sp macro="" textlink="">
      <xdr:nvSpPr>
        <xdr:cNvPr id="409" name="テキスト ボックス 408"/>
        <xdr:cNvSpPr txBox="1"/>
      </xdr:nvSpPr>
      <xdr:spPr>
        <a:xfrm>
          <a:off x="939800" y="14090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10" name="正方形/長方形 40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11" name="正方形/長方形 41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12" name="正方形/長方形 41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13" name="正方形/長方形 41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4" name="正方形/長方形 41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5" name="正方形/長方形 41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6" name="正方形/長方形 41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7" name="正方形/長方形 41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8" name="正方形/長方形 41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9" name="正方形/長方形 41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20" name="テキスト ボックス 41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solidFill>
                <a:schemeClr val="tx1"/>
              </a:solidFill>
              <a:latin typeface="ＭＳ Ｐゴシック"/>
            </a:rPr>
            <a:t>震災以降、「行財政改善緊急</a:t>
          </a:r>
          <a:r>
            <a:rPr kumimoji="1" lang="en-US" altLang="ja-JP" sz="1100">
              <a:solidFill>
                <a:schemeClr val="tx1"/>
              </a:solidFill>
              <a:latin typeface="ＭＳ Ｐゴシック"/>
            </a:rPr>
            <a:t>3</a:t>
          </a:r>
          <a:r>
            <a:rPr kumimoji="1" lang="ja-JP" altLang="en-US" sz="1100">
              <a:solidFill>
                <a:schemeClr val="tx1"/>
              </a:solidFill>
              <a:latin typeface="ＭＳ Ｐゴシック"/>
            </a:rPr>
            <a:t>ヵ年計画（平成</a:t>
          </a:r>
          <a:r>
            <a:rPr kumimoji="1" lang="en-US" altLang="ja-JP" sz="1100">
              <a:solidFill>
                <a:schemeClr val="tx1"/>
              </a:solidFill>
              <a:latin typeface="ＭＳ Ｐゴシック"/>
            </a:rPr>
            <a:t>8</a:t>
          </a:r>
          <a:r>
            <a:rPr kumimoji="1" lang="ja-JP" altLang="en-US" sz="1100">
              <a:solidFill>
                <a:schemeClr val="tx1"/>
              </a:solidFill>
              <a:latin typeface="ＭＳ Ｐゴシック"/>
            </a:rPr>
            <a:t>～</a:t>
          </a:r>
          <a:r>
            <a:rPr kumimoji="1" lang="en-US" altLang="ja-JP" sz="1100">
              <a:solidFill>
                <a:schemeClr val="tx1"/>
              </a:solidFill>
              <a:latin typeface="ＭＳ Ｐゴシック"/>
            </a:rPr>
            <a:t>10</a:t>
          </a:r>
          <a:r>
            <a:rPr kumimoji="1" lang="ja-JP" altLang="en-US" sz="1100">
              <a:solidFill>
                <a:schemeClr val="tx1"/>
              </a:solidFill>
              <a:latin typeface="ＭＳ Ｐゴシック"/>
            </a:rPr>
            <a:t>年度）」、「新たな行財政改善の取り組み（平成</a:t>
          </a:r>
          <a:r>
            <a:rPr kumimoji="1" lang="en-US" altLang="ja-JP" sz="1100">
              <a:solidFill>
                <a:schemeClr val="tx1"/>
              </a:solidFill>
              <a:latin typeface="ＭＳ Ｐゴシック"/>
            </a:rPr>
            <a:t>11</a:t>
          </a:r>
          <a:r>
            <a:rPr kumimoji="1" lang="ja-JP" altLang="en-US" sz="1100">
              <a:solidFill>
                <a:schemeClr val="tx1"/>
              </a:solidFill>
              <a:latin typeface="ＭＳ Ｐゴシック"/>
            </a:rPr>
            <a:t>～</a:t>
          </a:r>
          <a:r>
            <a:rPr kumimoji="1" lang="en-US" altLang="ja-JP" sz="1100">
              <a:solidFill>
                <a:schemeClr val="tx1"/>
              </a:solidFill>
              <a:latin typeface="ＭＳ Ｐゴシック"/>
            </a:rPr>
            <a:t>15</a:t>
          </a:r>
          <a:r>
            <a:rPr kumimoji="1" lang="ja-JP" altLang="en-US" sz="1100">
              <a:solidFill>
                <a:schemeClr val="tx1"/>
              </a:solidFill>
              <a:latin typeface="ＭＳ Ｐゴシック"/>
            </a:rPr>
            <a:t>年度）」、「行政経営方針（平成</a:t>
          </a:r>
          <a:r>
            <a:rPr kumimoji="1" lang="en-US" altLang="ja-JP" sz="1100">
              <a:solidFill>
                <a:schemeClr val="tx1"/>
              </a:solidFill>
              <a:latin typeface="ＭＳ Ｐゴシック"/>
            </a:rPr>
            <a:t>16</a:t>
          </a:r>
          <a:r>
            <a:rPr kumimoji="1" lang="ja-JP" altLang="en-US" sz="1100">
              <a:solidFill>
                <a:schemeClr val="tx1"/>
              </a:solidFill>
              <a:latin typeface="ＭＳ Ｐゴシック"/>
            </a:rPr>
            <a:t>～</a:t>
          </a:r>
          <a:r>
            <a:rPr kumimoji="1" lang="en-US" altLang="ja-JP" sz="1100">
              <a:solidFill>
                <a:schemeClr val="tx1"/>
              </a:solidFill>
              <a:latin typeface="ＭＳ Ｐゴシック"/>
            </a:rPr>
            <a:t>22</a:t>
          </a:r>
          <a:r>
            <a:rPr kumimoji="1" lang="ja-JP" altLang="en-US" sz="1100">
              <a:solidFill>
                <a:schemeClr val="tx1"/>
              </a:solidFill>
              <a:latin typeface="ＭＳ Ｐゴシック"/>
            </a:rPr>
            <a:t>年度）」に基づき、行財政改革を着実に進めてきた結果、平成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年度において、公債費以外に関する経常収支比率は</a:t>
          </a:r>
          <a:r>
            <a:rPr kumimoji="1" lang="en-US" altLang="ja-JP" sz="1100">
              <a:solidFill>
                <a:schemeClr val="tx1"/>
              </a:solidFill>
              <a:latin typeface="ＭＳ Ｐゴシック"/>
            </a:rPr>
            <a:t>71.0</a:t>
          </a:r>
          <a:r>
            <a:rPr kumimoji="1" lang="ja-JP" altLang="en-US" sz="1100">
              <a:solidFill>
                <a:schemeClr val="tx1"/>
              </a:solidFill>
              <a:latin typeface="ＭＳ Ｐゴシック"/>
            </a:rPr>
            <a:t>％と類似団体平均と比べて低い水準にある。近年は、障害者福祉費、保育環境の整備等の扶助費の増加や施設の老朽化に伴う維持補修費の増加などに伴い上昇傾向にあり、平成</a:t>
          </a:r>
          <a:r>
            <a:rPr kumimoji="1" lang="en-US" altLang="ja-JP" sz="1100">
              <a:solidFill>
                <a:schemeClr val="tx1"/>
              </a:solidFill>
              <a:latin typeface="ＭＳ Ｐゴシック"/>
            </a:rPr>
            <a:t>26</a:t>
          </a:r>
          <a:r>
            <a:rPr kumimoji="1" lang="ja-JP" altLang="en-US" sz="1100">
              <a:solidFill>
                <a:schemeClr val="tx1"/>
              </a:solidFill>
              <a:latin typeface="ＭＳ Ｐゴシック"/>
            </a:rPr>
            <a:t>年度は給与改定に伴う人件費の増加もあって前年度△</a:t>
          </a:r>
          <a:r>
            <a:rPr kumimoji="1" lang="en-US" altLang="ja-JP" sz="1100">
              <a:solidFill>
                <a:schemeClr val="tx1"/>
              </a:solidFill>
              <a:latin typeface="ＭＳ Ｐゴシック"/>
            </a:rPr>
            <a:t>2.0</a:t>
          </a:r>
          <a:r>
            <a:rPr kumimoji="1" lang="ja-JP" altLang="en-US" sz="1100">
              <a:solidFill>
                <a:schemeClr val="tx1"/>
              </a:solidFill>
              <a:latin typeface="ＭＳ Ｐゴシック"/>
            </a:rPr>
            <a:t>ポイントの悪化に転じた。今後、「神戸市行財政改革</a:t>
          </a:r>
          <a:r>
            <a:rPr kumimoji="1" lang="en-US" altLang="ja-JP" sz="1100">
              <a:solidFill>
                <a:schemeClr val="tx1"/>
              </a:solidFill>
              <a:latin typeface="ＭＳ Ｐゴシック"/>
            </a:rPr>
            <a:t>2015</a:t>
          </a:r>
          <a:r>
            <a:rPr kumimoji="1" lang="ja-JP" altLang="en-US" sz="1100">
              <a:solidFill>
                <a:schemeClr val="tx1"/>
              </a:solidFill>
              <a:latin typeface="ＭＳ Ｐゴシック"/>
            </a:rPr>
            <a:t>（平成</a:t>
          </a:r>
          <a:r>
            <a:rPr kumimoji="1" lang="en-US" altLang="ja-JP" sz="1100">
              <a:solidFill>
                <a:schemeClr val="tx1"/>
              </a:solidFill>
              <a:latin typeface="ＭＳ Ｐゴシック"/>
            </a:rPr>
            <a:t>23</a:t>
          </a:r>
          <a:r>
            <a:rPr kumimoji="1" lang="ja-JP" altLang="en-US" sz="1100">
              <a:solidFill>
                <a:schemeClr val="tx1"/>
              </a:solidFill>
              <a:latin typeface="ＭＳ Ｐゴシック"/>
            </a:rPr>
            <a:t>～</a:t>
          </a:r>
          <a:r>
            <a:rPr kumimoji="1" lang="en-US" altLang="ja-JP" sz="1100">
              <a:solidFill>
                <a:schemeClr val="tx1"/>
              </a:solidFill>
              <a:latin typeface="ＭＳ Ｐゴシック"/>
            </a:rPr>
            <a:t>27</a:t>
          </a:r>
          <a:r>
            <a:rPr kumimoji="1" lang="ja-JP" altLang="en-US" sz="1100">
              <a:solidFill>
                <a:schemeClr val="tx1"/>
              </a:solidFill>
              <a:latin typeface="ＭＳ Ｐゴシック"/>
            </a:rPr>
            <a:t>年度）」に基づき、さらなる行財政改革を進め、経常収支比率の低減を図っていく。</a:t>
          </a:r>
        </a:p>
      </xdr:txBody>
    </xdr:sp>
    <xdr:clientData/>
  </xdr:twoCellAnchor>
  <xdr:oneCellAnchor>
    <xdr:from>
      <xdr:col>18</xdr:col>
      <xdr:colOff>44450</xdr:colOff>
      <xdr:row>69</xdr:row>
      <xdr:rowOff>107950</xdr:rowOff>
    </xdr:from>
    <xdr:ext cx="298543" cy="225703"/>
    <xdr:sp macro="" textlink="">
      <xdr:nvSpPr>
        <xdr:cNvPr id="421" name="テキスト ボックス 42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22" name="直線コネクタ 42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23" name="テキスト ボックス 42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24" name="直線コネクタ 42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25" name="テキスト ボックス 42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6" name="直線コネクタ 42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7" name="テキスト ボックス 42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8" name="直線コネクタ 42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9" name="テキスト ボックス 42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30" name="直線コネクタ 42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31" name="テキスト ボックス 43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32" name="直線コネクタ 43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33" name="テキスト ボックス 43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4" name="直線コネクタ 43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5" name="テキスト ボックス 43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12700</xdr:rowOff>
    </xdr:from>
    <xdr:to>
      <xdr:col>24</xdr:col>
      <xdr:colOff>31750</xdr:colOff>
      <xdr:row>80</xdr:row>
      <xdr:rowOff>104139</xdr:rowOff>
    </xdr:to>
    <xdr:cxnSp macro="">
      <xdr:nvCxnSpPr>
        <xdr:cNvPr id="437" name="直線コネクタ 436"/>
        <xdr:cNvCxnSpPr/>
      </xdr:nvCxnSpPr>
      <xdr:spPr>
        <a:xfrm flipV="1">
          <a:off x="16510000" y="12700000"/>
          <a:ext cx="0" cy="1120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38"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39" name="直線コネクタ 438"/>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99077</xdr:rowOff>
    </xdr:from>
    <xdr:ext cx="762000" cy="259045"/>
    <xdr:sp macro="" textlink="">
      <xdr:nvSpPr>
        <xdr:cNvPr id="440" name="公債費以外最大値テキスト"/>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23</xdr:col>
      <xdr:colOff>628650</xdr:colOff>
      <xdr:row>74</xdr:row>
      <xdr:rowOff>12700</xdr:rowOff>
    </xdr:from>
    <xdr:to>
      <xdr:col>24</xdr:col>
      <xdr:colOff>120650</xdr:colOff>
      <xdr:row>74</xdr:row>
      <xdr:rowOff>12700</xdr:rowOff>
    </xdr:to>
    <xdr:cxnSp macro="">
      <xdr:nvCxnSpPr>
        <xdr:cNvPr id="441" name="直線コネクタ 440"/>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127000</xdr:rowOff>
    </xdr:from>
    <xdr:to>
      <xdr:col>24</xdr:col>
      <xdr:colOff>31750</xdr:colOff>
      <xdr:row>75</xdr:row>
      <xdr:rowOff>107950</xdr:rowOff>
    </xdr:to>
    <xdr:cxnSp macro="">
      <xdr:nvCxnSpPr>
        <xdr:cNvPr id="442" name="直線コネクタ 441"/>
        <xdr:cNvCxnSpPr/>
      </xdr:nvCxnSpPr>
      <xdr:spPr>
        <a:xfrm>
          <a:off x="15671800" y="128143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109238</xdr:rowOff>
    </xdr:from>
    <xdr:ext cx="762000" cy="259045"/>
    <xdr:sp macro="" textlink="">
      <xdr:nvSpPr>
        <xdr:cNvPr id="443" name="公債費以外平均値テキスト"/>
        <xdr:cNvSpPr txBox="1"/>
      </xdr:nvSpPr>
      <xdr:spPr>
        <a:xfrm>
          <a:off x="16598900" y="13139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137161</xdr:rowOff>
    </xdr:from>
    <xdr:to>
      <xdr:col>24</xdr:col>
      <xdr:colOff>82550</xdr:colOff>
      <xdr:row>77</xdr:row>
      <xdr:rowOff>67311</xdr:rowOff>
    </xdr:to>
    <xdr:sp macro="" textlink="">
      <xdr:nvSpPr>
        <xdr:cNvPr id="444" name="フローチャート : 判断 443"/>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54610</xdr:rowOff>
    </xdr:from>
    <xdr:to>
      <xdr:col>22</xdr:col>
      <xdr:colOff>565150</xdr:colOff>
      <xdr:row>74</xdr:row>
      <xdr:rowOff>127000</xdr:rowOff>
    </xdr:to>
    <xdr:cxnSp macro="">
      <xdr:nvCxnSpPr>
        <xdr:cNvPr id="445" name="直線コネクタ 444"/>
        <xdr:cNvCxnSpPr/>
      </xdr:nvCxnSpPr>
      <xdr:spPr>
        <a:xfrm>
          <a:off x="14782800" y="1257046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7620</xdr:rowOff>
    </xdr:from>
    <xdr:to>
      <xdr:col>22</xdr:col>
      <xdr:colOff>615950</xdr:colOff>
      <xdr:row>76</xdr:row>
      <xdr:rowOff>109220</xdr:rowOff>
    </xdr:to>
    <xdr:sp macro="" textlink="">
      <xdr:nvSpPr>
        <xdr:cNvPr id="446" name="フローチャート : 判断 445"/>
        <xdr:cNvSpPr/>
      </xdr:nvSpPr>
      <xdr:spPr>
        <a:xfrm>
          <a:off x="15621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93997</xdr:rowOff>
    </xdr:from>
    <xdr:ext cx="736600" cy="259045"/>
    <xdr:sp macro="" textlink="">
      <xdr:nvSpPr>
        <xdr:cNvPr id="447" name="テキスト ボックス 446"/>
        <xdr:cNvSpPr txBox="1"/>
      </xdr:nvSpPr>
      <xdr:spPr>
        <a:xfrm>
          <a:off x="15290800" y="13124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54610</xdr:rowOff>
    </xdr:from>
    <xdr:to>
      <xdr:col>21</xdr:col>
      <xdr:colOff>361950</xdr:colOff>
      <xdr:row>73</xdr:row>
      <xdr:rowOff>107950</xdr:rowOff>
    </xdr:to>
    <xdr:cxnSp macro="">
      <xdr:nvCxnSpPr>
        <xdr:cNvPr id="448" name="直線コネクタ 447"/>
        <xdr:cNvCxnSpPr/>
      </xdr:nvCxnSpPr>
      <xdr:spPr>
        <a:xfrm flipV="1">
          <a:off x="13893800" y="12570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60961</xdr:rowOff>
    </xdr:from>
    <xdr:to>
      <xdr:col>21</xdr:col>
      <xdr:colOff>412750</xdr:colOff>
      <xdr:row>76</xdr:row>
      <xdr:rowOff>162561</xdr:rowOff>
    </xdr:to>
    <xdr:sp macro="" textlink="">
      <xdr:nvSpPr>
        <xdr:cNvPr id="449" name="フローチャート : 判断 448"/>
        <xdr:cNvSpPr/>
      </xdr:nvSpPr>
      <xdr:spPr>
        <a:xfrm>
          <a:off x="14732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147338</xdr:rowOff>
    </xdr:from>
    <xdr:ext cx="762000" cy="259045"/>
    <xdr:sp macro="" textlink="">
      <xdr:nvSpPr>
        <xdr:cNvPr id="450" name="テキスト ボックス 449"/>
        <xdr:cNvSpPr txBox="1"/>
      </xdr:nvSpPr>
      <xdr:spPr>
        <a:xfrm>
          <a:off x="14401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107950</xdr:rowOff>
    </xdr:from>
    <xdr:to>
      <xdr:col>20</xdr:col>
      <xdr:colOff>158750</xdr:colOff>
      <xdr:row>73</xdr:row>
      <xdr:rowOff>123190</xdr:rowOff>
    </xdr:to>
    <xdr:cxnSp macro="">
      <xdr:nvCxnSpPr>
        <xdr:cNvPr id="451" name="直線コネクタ 450"/>
        <xdr:cNvCxnSpPr/>
      </xdr:nvCxnSpPr>
      <xdr:spPr>
        <a:xfrm flipV="1">
          <a:off x="13004800" y="126238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52" name="フローチャート : 判断 451"/>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53" name="テキスト ボックス 452"/>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54" name="フローチャート : 判断 453"/>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55" name="テキスト ボックス 454"/>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6" name="テキスト ボックス 45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7" name="テキスト ボックス 45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8" name="テキスト ボックス 45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9" name="テキスト ボックス 45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60" name="テキスト ボックス 45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57150</xdr:rowOff>
    </xdr:from>
    <xdr:to>
      <xdr:col>24</xdr:col>
      <xdr:colOff>82550</xdr:colOff>
      <xdr:row>75</xdr:row>
      <xdr:rowOff>158750</xdr:rowOff>
    </xdr:to>
    <xdr:sp macro="" textlink="">
      <xdr:nvSpPr>
        <xdr:cNvPr id="461" name="円/楕円 460"/>
        <xdr:cNvSpPr/>
      </xdr:nvSpPr>
      <xdr:spPr>
        <a:xfrm>
          <a:off x="164592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73677</xdr:rowOff>
    </xdr:from>
    <xdr:ext cx="762000" cy="259045"/>
    <xdr:sp macro="" textlink="">
      <xdr:nvSpPr>
        <xdr:cNvPr id="462" name="公債費以外該当値テキスト"/>
        <xdr:cNvSpPr txBox="1"/>
      </xdr:nvSpPr>
      <xdr:spPr>
        <a:xfrm>
          <a:off x="165989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76200</xdr:rowOff>
    </xdr:from>
    <xdr:to>
      <xdr:col>22</xdr:col>
      <xdr:colOff>615950</xdr:colOff>
      <xdr:row>75</xdr:row>
      <xdr:rowOff>6350</xdr:rowOff>
    </xdr:to>
    <xdr:sp macro="" textlink="">
      <xdr:nvSpPr>
        <xdr:cNvPr id="463" name="円/楕円 462"/>
        <xdr:cNvSpPr/>
      </xdr:nvSpPr>
      <xdr:spPr>
        <a:xfrm>
          <a:off x="15621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16527</xdr:rowOff>
    </xdr:from>
    <xdr:ext cx="736600" cy="259045"/>
    <xdr:sp macro="" textlink="">
      <xdr:nvSpPr>
        <xdr:cNvPr id="464" name="テキスト ボックス 463"/>
        <xdr:cNvSpPr txBox="1"/>
      </xdr:nvSpPr>
      <xdr:spPr>
        <a:xfrm>
          <a:off x="15290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3810</xdr:rowOff>
    </xdr:from>
    <xdr:to>
      <xdr:col>21</xdr:col>
      <xdr:colOff>412750</xdr:colOff>
      <xdr:row>73</xdr:row>
      <xdr:rowOff>105410</xdr:rowOff>
    </xdr:to>
    <xdr:sp macro="" textlink="">
      <xdr:nvSpPr>
        <xdr:cNvPr id="465" name="円/楕円 464"/>
        <xdr:cNvSpPr/>
      </xdr:nvSpPr>
      <xdr:spPr>
        <a:xfrm>
          <a:off x="14732000" y="125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115587</xdr:rowOff>
    </xdr:from>
    <xdr:ext cx="762000" cy="259045"/>
    <xdr:sp macro="" textlink="">
      <xdr:nvSpPr>
        <xdr:cNvPr id="466" name="テキスト ボックス 465"/>
        <xdr:cNvSpPr txBox="1"/>
      </xdr:nvSpPr>
      <xdr:spPr>
        <a:xfrm>
          <a:off x="14401800" y="1228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57150</xdr:rowOff>
    </xdr:from>
    <xdr:to>
      <xdr:col>20</xdr:col>
      <xdr:colOff>209550</xdr:colOff>
      <xdr:row>73</xdr:row>
      <xdr:rowOff>158750</xdr:rowOff>
    </xdr:to>
    <xdr:sp macro="" textlink="">
      <xdr:nvSpPr>
        <xdr:cNvPr id="467" name="円/楕円 466"/>
        <xdr:cNvSpPr/>
      </xdr:nvSpPr>
      <xdr:spPr>
        <a:xfrm>
          <a:off x="13843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168927</xdr:rowOff>
    </xdr:from>
    <xdr:ext cx="762000" cy="259045"/>
    <xdr:sp macro="" textlink="">
      <xdr:nvSpPr>
        <xdr:cNvPr id="468" name="テキスト ボックス 467"/>
        <xdr:cNvSpPr txBox="1"/>
      </xdr:nvSpPr>
      <xdr:spPr>
        <a:xfrm>
          <a:off x="13512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72390</xdr:rowOff>
    </xdr:from>
    <xdr:to>
      <xdr:col>19</xdr:col>
      <xdr:colOff>6350</xdr:colOff>
      <xdr:row>74</xdr:row>
      <xdr:rowOff>2540</xdr:rowOff>
    </xdr:to>
    <xdr:sp macro="" textlink="">
      <xdr:nvSpPr>
        <xdr:cNvPr id="469" name="円/楕円 468"/>
        <xdr:cNvSpPr/>
      </xdr:nvSpPr>
      <xdr:spPr>
        <a:xfrm>
          <a:off x="129540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12717</xdr:rowOff>
    </xdr:from>
    <xdr:ext cx="762000" cy="259045"/>
    <xdr:sp macro="" textlink="">
      <xdr:nvSpPr>
        <xdr:cNvPr id="470" name="テキスト ボックス 469"/>
        <xdr:cNvSpPr txBox="1"/>
      </xdr:nvSpPr>
      <xdr:spPr>
        <a:xfrm>
          <a:off x="12623800" y="123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兵庫県神戸市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106365</xdr:rowOff>
    </xdr:from>
    <xdr:to>
      <xdr:col>4</xdr:col>
      <xdr:colOff>1117600</xdr:colOff>
      <xdr:row>20</xdr:row>
      <xdr:rowOff>44552</xdr:rowOff>
    </xdr:to>
    <xdr:cxnSp macro="">
      <xdr:nvCxnSpPr>
        <xdr:cNvPr id="43" name="直線コネクタ 42"/>
        <xdr:cNvCxnSpPr/>
      </xdr:nvCxnSpPr>
      <xdr:spPr bwMode="auto">
        <a:xfrm flipV="1">
          <a:off x="5651500" y="2211390"/>
          <a:ext cx="0" cy="1309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16629</xdr:rowOff>
    </xdr:from>
    <xdr:ext cx="762000" cy="259045"/>
    <xdr:sp macro="" textlink="">
      <xdr:nvSpPr>
        <xdr:cNvPr id="44" name="人口1人当たり決算額の推移最小値テキスト130"/>
        <xdr:cNvSpPr txBox="1"/>
      </xdr:nvSpPr>
      <xdr:spPr>
        <a:xfrm>
          <a:off x="5740400" y="3493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49,095</a:t>
          </a:r>
          <a:endParaRPr kumimoji="1" lang="ja-JP" altLang="en-US" sz="1000" b="1">
            <a:latin typeface="ＭＳ Ｐゴシック"/>
          </a:endParaRPr>
        </a:p>
      </xdr:txBody>
    </xdr:sp>
    <xdr:clientData/>
  </xdr:oneCellAnchor>
  <xdr:twoCellAnchor>
    <xdr:from>
      <xdr:col>4</xdr:col>
      <xdr:colOff>1028700</xdr:colOff>
      <xdr:row>20</xdr:row>
      <xdr:rowOff>44552</xdr:rowOff>
    </xdr:from>
    <xdr:to>
      <xdr:col>5</xdr:col>
      <xdr:colOff>73025</xdr:colOff>
      <xdr:row>20</xdr:row>
      <xdr:rowOff>44552</xdr:rowOff>
    </xdr:to>
    <xdr:cxnSp macro="">
      <xdr:nvCxnSpPr>
        <xdr:cNvPr id="45" name="直線コネクタ 44"/>
        <xdr:cNvCxnSpPr/>
      </xdr:nvCxnSpPr>
      <xdr:spPr bwMode="auto">
        <a:xfrm>
          <a:off x="5562600" y="35211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21292</xdr:rowOff>
    </xdr:from>
    <xdr:ext cx="762000" cy="259045"/>
    <xdr:sp macro="" textlink="">
      <xdr:nvSpPr>
        <xdr:cNvPr id="46" name="人口1人当たり決算額の推移最大値テキスト130"/>
        <xdr:cNvSpPr txBox="1"/>
      </xdr:nvSpPr>
      <xdr:spPr>
        <a:xfrm>
          <a:off x="5740400" y="19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77,743</a:t>
          </a:r>
          <a:endParaRPr kumimoji="1" lang="ja-JP" altLang="en-US" sz="1000" b="1">
            <a:latin typeface="ＭＳ Ｐゴシック"/>
          </a:endParaRPr>
        </a:p>
      </xdr:txBody>
    </xdr:sp>
    <xdr:clientData/>
  </xdr:oneCellAnchor>
  <xdr:twoCellAnchor>
    <xdr:from>
      <xdr:col>4</xdr:col>
      <xdr:colOff>1028700</xdr:colOff>
      <xdr:row>12</xdr:row>
      <xdr:rowOff>106365</xdr:rowOff>
    </xdr:from>
    <xdr:to>
      <xdr:col>5</xdr:col>
      <xdr:colOff>73025</xdr:colOff>
      <xdr:row>12</xdr:row>
      <xdr:rowOff>106365</xdr:rowOff>
    </xdr:to>
    <xdr:cxnSp macro="">
      <xdr:nvCxnSpPr>
        <xdr:cNvPr id="47" name="直線コネクタ 46"/>
        <xdr:cNvCxnSpPr/>
      </xdr:nvCxnSpPr>
      <xdr:spPr bwMode="auto">
        <a:xfrm>
          <a:off x="5562600" y="22113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104993</xdr:rowOff>
    </xdr:from>
    <xdr:to>
      <xdr:col>4</xdr:col>
      <xdr:colOff>1117600</xdr:colOff>
      <xdr:row>14</xdr:row>
      <xdr:rowOff>38882</xdr:rowOff>
    </xdr:to>
    <xdr:cxnSp macro="">
      <xdr:nvCxnSpPr>
        <xdr:cNvPr id="48" name="直線コネクタ 47"/>
        <xdr:cNvCxnSpPr/>
      </xdr:nvCxnSpPr>
      <xdr:spPr bwMode="auto">
        <a:xfrm flipV="1">
          <a:off x="5003800" y="2381468"/>
          <a:ext cx="647700" cy="1053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162059</xdr:rowOff>
    </xdr:from>
    <xdr:ext cx="762000" cy="259045"/>
    <xdr:sp macro="" textlink="">
      <xdr:nvSpPr>
        <xdr:cNvPr id="49" name="人口1人当たり決算額の推移平均値テキスト130"/>
        <xdr:cNvSpPr txBox="1"/>
      </xdr:nvSpPr>
      <xdr:spPr>
        <a:xfrm>
          <a:off x="5740400" y="2781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63,553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18532</xdr:rowOff>
    </xdr:from>
    <xdr:to>
      <xdr:col>5</xdr:col>
      <xdr:colOff>34925</xdr:colOff>
      <xdr:row>16</xdr:row>
      <xdr:rowOff>120132</xdr:rowOff>
    </xdr:to>
    <xdr:sp macro="" textlink="">
      <xdr:nvSpPr>
        <xdr:cNvPr id="50" name="フローチャート : 判断 49"/>
        <xdr:cNvSpPr/>
      </xdr:nvSpPr>
      <xdr:spPr bwMode="auto">
        <a:xfrm>
          <a:off x="5600700" y="2809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47569</xdr:rowOff>
    </xdr:from>
    <xdr:to>
      <xdr:col>4</xdr:col>
      <xdr:colOff>469900</xdr:colOff>
      <xdr:row>14</xdr:row>
      <xdr:rowOff>38882</xdr:rowOff>
    </xdr:to>
    <xdr:cxnSp macro="">
      <xdr:nvCxnSpPr>
        <xdr:cNvPr id="51" name="直線コネクタ 50"/>
        <xdr:cNvCxnSpPr/>
      </xdr:nvCxnSpPr>
      <xdr:spPr bwMode="auto">
        <a:xfrm>
          <a:off x="4305300" y="2324044"/>
          <a:ext cx="698500" cy="162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71338</xdr:rowOff>
    </xdr:from>
    <xdr:to>
      <xdr:col>4</xdr:col>
      <xdr:colOff>520700</xdr:colOff>
      <xdr:row>17</xdr:row>
      <xdr:rowOff>1488</xdr:rowOff>
    </xdr:to>
    <xdr:sp macro="" textlink="">
      <xdr:nvSpPr>
        <xdr:cNvPr id="52" name="フローチャート : 判断 51"/>
        <xdr:cNvSpPr/>
      </xdr:nvSpPr>
      <xdr:spPr bwMode="auto">
        <a:xfrm>
          <a:off x="49530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157715</xdr:rowOff>
    </xdr:from>
    <xdr:ext cx="736600" cy="259045"/>
    <xdr:sp macro="" textlink="">
      <xdr:nvSpPr>
        <xdr:cNvPr id="53" name="テキスト ボックス 52"/>
        <xdr:cNvSpPr txBox="1"/>
      </xdr:nvSpPr>
      <xdr:spPr>
        <a:xfrm>
          <a:off x="4622800" y="2948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24709</xdr:rowOff>
    </xdr:from>
    <xdr:to>
      <xdr:col>3</xdr:col>
      <xdr:colOff>904875</xdr:colOff>
      <xdr:row>13</xdr:row>
      <xdr:rowOff>47569</xdr:rowOff>
    </xdr:to>
    <xdr:cxnSp macro="">
      <xdr:nvCxnSpPr>
        <xdr:cNvPr id="54" name="直線コネクタ 53"/>
        <xdr:cNvCxnSpPr/>
      </xdr:nvCxnSpPr>
      <xdr:spPr bwMode="auto">
        <a:xfrm>
          <a:off x="3606800" y="2129734"/>
          <a:ext cx="698500" cy="194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146228</xdr:rowOff>
    </xdr:from>
    <xdr:to>
      <xdr:col>3</xdr:col>
      <xdr:colOff>955675</xdr:colOff>
      <xdr:row>16</xdr:row>
      <xdr:rowOff>76378</xdr:rowOff>
    </xdr:to>
    <xdr:sp macro="" textlink="">
      <xdr:nvSpPr>
        <xdr:cNvPr id="55" name="フローチャート : 判断 54"/>
        <xdr:cNvSpPr/>
      </xdr:nvSpPr>
      <xdr:spPr bwMode="auto">
        <a:xfrm>
          <a:off x="42545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61155</xdr:rowOff>
    </xdr:from>
    <xdr:ext cx="762000" cy="259045"/>
    <xdr:sp macro="" textlink="">
      <xdr:nvSpPr>
        <xdr:cNvPr id="56" name="テキスト ボックス 55"/>
        <xdr:cNvSpPr txBox="1"/>
      </xdr:nvSpPr>
      <xdr:spPr>
        <a:xfrm>
          <a:off x="3924300" y="2851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2</xdr:col>
      <xdr:colOff>641350</xdr:colOff>
      <xdr:row>11</xdr:row>
      <xdr:rowOff>156977</xdr:rowOff>
    </xdr:from>
    <xdr:to>
      <xdr:col>3</xdr:col>
      <xdr:colOff>206375</xdr:colOff>
      <xdr:row>12</xdr:row>
      <xdr:rowOff>24709</xdr:rowOff>
    </xdr:to>
    <xdr:cxnSp macro="">
      <xdr:nvCxnSpPr>
        <xdr:cNvPr id="57" name="直線コネクタ 56"/>
        <xdr:cNvCxnSpPr/>
      </xdr:nvCxnSpPr>
      <xdr:spPr bwMode="auto">
        <a:xfrm>
          <a:off x="2908300" y="2090552"/>
          <a:ext cx="698500" cy="39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10302</xdr:rowOff>
    </xdr:from>
    <xdr:to>
      <xdr:col>3</xdr:col>
      <xdr:colOff>257175</xdr:colOff>
      <xdr:row>15</xdr:row>
      <xdr:rowOff>111902</xdr:rowOff>
    </xdr:to>
    <xdr:sp macro="" textlink="">
      <xdr:nvSpPr>
        <xdr:cNvPr id="58" name="フローチャート : 判断 57"/>
        <xdr:cNvSpPr/>
      </xdr:nvSpPr>
      <xdr:spPr bwMode="auto">
        <a:xfrm>
          <a:off x="35560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96679</xdr:rowOff>
    </xdr:from>
    <xdr:ext cx="762000" cy="259045"/>
    <xdr:sp macro="" textlink="">
      <xdr:nvSpPr>
        <xdr:cNvPr id="59" name="テキスト ボックス 58"/>
        <xdr:cNvSpPr txBox="1"/>
      </xdr:nvSpPr>
      <xdr:spPr>
        <a:xfrm>
          <a:off x="3225800" y="271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147005</xdr:rowOff>
    </xdr:from>
    <xdr:to>
      <xdr:col>2</xdr:col>
      <xdr:colOff>692150</xdr:colOff>
      <xdr:row>15</xdr:row>
      <xdr:rowOff>77155</xdr:rowOff>
    </xdr:to>
    <xdr:sp macro="" textlink="">
      <xdr:nvSpPr>
        <xdr:cNvPr id="60" name="フローチャート : 判断 59"/>
        <xdr:cNvSpPr/>
      </xdr:nvSpPr>
      <xdr:spPr bwMode="auto">
        <a:xfrm>
          <a:off x="28575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61932</xdr:rowOff>
    </xdr:from>
    <xdr:ext cx="762000" cy="259045"/>
    <xdr:sp macro="" textlink="">
      <xdr:nvSpPr>
        <xdr:cNvPr id="61" name="テキスト ボックス 60"/>
        <xdr:cNvSpPr txBox="1"/>
      </xdr:nvSpPr>
      <xdr:spPr>
        <a:xfrm>
          <a:off x="2527300" y="2681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54193</xdr:rowOff>
    </xdr:from>
    <xdr:to>
      <xdr:col>5</xdr:col>
      <xdr:colOff>34925</xdr:colOff>
      <xdr:row>13</xdr:row>
      <xdr:rowOff>155793</xdr:rowOff>
    </xdr:to>
    <xdr:sp macro="" textlink="">
      <xdr:nvSpPr>
        <xdr:cNvPr id="67" name="円/楕円 66"/>
        <xdr:cNvSpPr/>
      </xdr:nvSpPr>
      <xdr:spPr bwMode="auto">
        <a:xfrm>
          <a:off x="5600700" y="2330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70720</xdr:rowOff>
    </xdr:from>
    <xdr:ext cx="762000" cy="259045"/>
    <xdr:sp macro="" textlink="">
      <xdr:nvSpPr>
        <xdr:cNvPr id="68" name="人口1人当たり決算額の推移該当値テキスト130"/>
        <xdr:cNvSpPr txBox="1"/>
      </xdr:nvSpPr>
      <xdr:spPr>
        <a:xfrm>
          <a:off x="5740400" y="2175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74,023</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159532</xdr:rowOff>
    </xdr:from>
    <xdr:to>
      <xdr:col>4</xdr:col>
      <xdr:colOff>520700</xdr:colOff>
      <xdr:row>14</xdr:row>
      <xdr:rowOff>89682</xdr:rowOff>
    </xdr:to>
    <xdr:sp macro="" textlink="">
      <xdr:nvSpPr>
        <xdr:cNvPr id="69" name="円/楕円 68"/>
        <xdr:cNvSpPr/>
      </xdr:nvSpPr>
      <xdr:spPr bwMode="auto">
        <a:xfrm>
          <a:off x="4953000" y="2436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99859</xdr:rowOff>
    </xdr:from>
    <xdr:ext cx="736600" cy="259045"/>
    <xdr:sp macro="" textlink="">
      <xdr:nvSpPr>
        <xdr:cNvPr id="70" name="テキスト ボックス 69"/>
        <xdr:cNvSpPr txBox="1"/>
      </xdr:nvSpPr>
      <xdr:spPr>
        <a:xfrm>
          <a:off x="4622800" y="2204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71,719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168219</xdr:rowOff>
    </xdr:from>
    <xdr:to>
      <xdr:col>3</xdr:col>
      <xdr:colOff>955675</xdr:colOff>
      <xdr:row>13</xdr:row>
      <xdr:rowOff>98369</xdr:rowOff>
    </xdr:to>
    <xdr:sp macro="" textlink="">
      <xdr:nvSpPr>
        <xdr:cNvPr id="71" name="円/楕円 70"/>
        <xdr:cNvSpPr/>
      </xdr:nvSpPr>
      <xdr:spPr bwMode="auto">
        <a:xfrm>
          <a:off x="4254500" y="2273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108546</xdr:rowOff>
    </xdr:from>
    <xdr:ext cx="762000" cy="259045"/>
    <xdr:sp macro="" textlink="">
      <xdr:nvSpPr>
        <xdr:cNvPr id="72" name="テキスト ボックス 71"/>
        <xdr:cNvSpPr txBox="1"/>
      </xdr:nvSpPr>
      <xdr:spPr>
        <a:xfrm>
          <a:off x="3924300" y="204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75,279</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145359</xdr:rowOff>
    </xdr:from>
    <xdr:to>
      <xdr:col>3</xdr:col>
      <xdr:colOff>257175</xdr:colOff>
      <xdr:row>12</xdr:row>
      <xdr:rowOff>75509</xdr:rowOff>
    </xdr:to>
    <xdr:sp macro="" textlink="">
      <xdr:nvSpPr>
        <xdr:cNvPr id="73" name="円/楕円 72"/>
        <xdr:cNvSpPr/>
      </xdr:nvSpPr>
      <xdr:spPr bwMode="auto">
        <a:xfrm>
          <a:off x="3556000" y="20789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85686</xdr:rowOff>
    </xdr:from>
    <xdr:ext cx="762000" cy="259045"/>
    <xdr:sp macro="" textlink="">
      <xdr:nvSpPr>
        <xdr:cNvPr id="74" name="テキスト ボックス 73"/>
        <xdr:cNvSpPr txBox="1"/>
      </xdr:nvSpPr>
      <xdr:spPr>
        <a:xfrm>
          <a:off x="3225800" y="184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79,529</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106177</xdr:rowOff>
    </xdr:from>
    <xdr:to>
      <xdr:col>2</xdr:col>
      <xdr:colOff>692150</xdr:colOff>
      <xdr:row>12</xdr:row>
      <xdr:rowOff>36327</xdr:rowOff>
    </xdr:to>
    <xdr:sp macro="" textlink="">
      <xdr:nvSpPr>
        <xdr:cNvPr id="75" name="円/楕円 74"/>
        <xdr:cNvSpPr/>
      </xdr:nvSpPr>
      <xdr:spPr bwMode="auto">
        <a:xfrm>
          <a:off x="2857500" y="2039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46504</xdr:rowOff>
    </xdr:from>
    <xdr:ext cx="762000" cy="259045"/>
    <xdr:sp macro="" textlink="">
      <xdr:nvSpPr>
        <xdr:cNvPr id="76" name="テキスト ボックス 75"/>
        <xdr:cNvSpPr txBox="1"/>
      </xdr:nvSpPr>
      <xdr:spPr>
        <a:xfrm>
          <a:off x="2527300" y="180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250444</xdr:rowOff>
    </xdr:from>
    <xdr:to>
      <xdr:col>4</xdr:col>
      <xdr:colOff>1117600</xdr:colOff>
      <xdr:row>37</xdr:row>
      <xdr:rowOff>250672</xdr:rowOff>
    </xdr:to>
    <xdr:cxnSp macro="">
      <xdr:nvCxnSpPr>
        <xdr:cNvPr id="105" name="直線コネクタ 104"/>
        <xdr:cNvCxnSpPr/>
      </xdr:nvCxnSpPr>
      <xdr:spPr bwMode="auto">
        <a:xfrm flipV="1">
          <a:off x="5651500" y="6174994"/>
          <a:ext cx="0" cy="12003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222749</xdr:rowOff>
    </xdr:from>
    <xdr:ext cx="762000" cy="259045"/>
    <xdr:sp macro="" textlink="">
      <xdr:nvSpPr>
        <xdr:cNvPr id="106" name="人口1人当たり決算額の推移最小値テキスト445"/>
        <xdr:cNvSpPr txBox="1"/>
      </xdr:nvSpPr>
      <xdr:spPr>
        <a:xfrm>
          <a:off x="5740400" y="73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4,754</a:t>
          </a:r>
          <a:endParaRPr kumimoji="1" lang="ja-JP" altLang="en-US" sz="1000" b="1">
            <a:latin typeface="ＭＳ Ｐゴシック"/>
          </a:endParaRPr>
        </a:p>
      </xdr:txBody>
    </xdr:sp>
    <xdr:clientData/>
  </xdr:oneCellAnchor>
  <xdr:twoCellAnchor>
    <xdr:from>
      <xdr:col>4</xdr:col>
      <xdr:colOff>1028700</xdr:colOff>
      <xdr:row>37</xdr:row>
      <xdr:rowOff>250672</xdr:rowOff>
    </xdr:from>
    <xdr:to>
      <xdr:col>5</xdr:col>
      <xdr:colOff>73025</xdr:colOff>
      <xdr:row>37</xdr:row>
      <xdr:rowOff>250672</xdr:rowOff>
    </xdr:to>
    <xdr:cxnSp macro="">
      <xdr:nvCxnSpPr>
        <xdr:cNvPr id="107" name="直線コネクタ 106"/>
        <xdr:cNvCxnSpPr/>
      </xdr:nvCxnSpPr>
      <xdr:spPr bwMode="auto">
        <a:xfrm>
          <a:off x="5562600" y="737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165371</xdr:rowOff>
    </xdr:from>
    <xdr:ext cx="762000" cy="259045"/>
    <xdr:sp macro="" textlink="">
      <xdr:nvSpPr>
        <xdr:cNvPr id="108" name="人口1人当たり決算額の推移最大値テキスト445"/>
        <xdr:cNvSpPr txBox="1"/>
      </xdr:nvSpPr>
      <xdr:spPr>
        <a:xfrm>
          <a:off x="5740400" y="5918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36,260</a:t>
          </a:r>
          <a:endParaRPr kumimoji="1" lang="ja-JP" altLang="en-US" sz="1000" b="1">
            <a:latin typeface="ＭＳ Ｐゴシック"/>
          </a:endParaRPr>
        </a:p>
      </xdr:txBody>
    </xdr:sp>
    <xdr:clientData/>
  </xdr:oneCellAnchor>
  <xdr:twoCellAnchor>
    <xdr:from>
      <xdr:col>4</xdr:col>
      <xdr:colOff>1028700</xdr:colOff>
      <xdr:row>33</xdr:row>
      <xdr:rowOff>250444</xdr:rowOff>
    </xdr:from>
    <xdr:to>
      <xdr:col>5</xdr:col>
      <xdr:colOff>73025</xdr:colOff>
      <xdr:row>33</xdr:row>
      <xdr:rowOff>250444</xdr:rowOff>
    </xdr:to>
    <xdr:cxnSp macro="">
      <xdr:nvCxnSpPr>
        <xdr:cNvPr id="109" name="直線コネクタ 108"/>
        <xdr:cNvCxnSpPr/>
      </xdr:nvCxnSpPr>
      <xdr:spPr bwMode="auto">
        <a:xfrm>
          <a:off x="5562600" y="61749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231661</xdr:rowOff>
    </xdr:from>
    <xdr:to>
      <xdr:col>4</xdr:col>
      <xdr:colOff>1117600</xdr:colOff>
      <xdr:row>36</xdr:row>
      <xdr:rowOff>965</xdr:rowOff>
    </xdr:to>
    <xdr:cxnSp macro="">
      <xdr:nvCxnSpPr>
        <xdr:cNvPr id="110" name="直線コネクタ 109"/>
        <xdr:cNvCxnSpPr/>
      </xdr:nvCxnSpPr>
      <xdr:spPr bwMode="auto">
        <a:xfrm>
          <a:off x="5003800" y="6842011"/>
          <a:ext cx="647700" cy="112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228478</xdr:rowOff>
    </xdr:from>
    <xdr:ext cx="762000" cy="259045"/>
    <xdr:sp macro="" textlink="">
      <xdr:nvSpPr>
        <xdr:cNvPr id="111" name="人口1人当たり決算額の推移平均値テキスト445"/>
        <xdr:cNvSpPr txBox="1"/>
      </xdr:nvSpPr>
      <xdr:spPr>
        <a:xfrm>
          <a:off x="5740400" y="64959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22,437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40501</xdr:rowOff>
    </xdr:from>
    <xdr:to>
      <xdr:col>5</xdr:col>
      <xdr:colOff>34925</xdr:colOff>
      <xdr:row>35</xdr:row>
      <xdr:rowOff>142101</xdr:rowOff>
    </xdr:to>
    <xdr:sp macro="" textlink="">
      <xdr:nvSpPr>
        <xdr:cNvPr id="112" name="フローチャート : 判断 111"/>
        <xdr:cNvSpPr/>
      </xdr:nvSpPr>
      <xdr:spPr bwMode="auto">
        <a:xfrm>
          <a:off x="5600700" y="6650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202514</xdr:rowOff>
    </xdr:from>
    <xdr:to>
      <xdr:col>4</xdr:col>
      <xdr:colOff>469900</xdr:colOff>
      <xdr:row>35</xdr:row>
      <xdr:rowOff>231661</xdr:rowOff>
    </xdr:to>
    <xdr:cxnSp macro="">
      <xdr:nvCxnSpPr>
        <xdr:cNvPr id="113" name="直線コネクタ 112"/>
        <xdr:cNvCxnSpPr/>
      </xdr:nvCxnSpPr>
      <xdr:spPr bwMode="auto">
        <a:xfrm>
          <a:off x="4305300" y="6812864"/>
          <a:ext cx="698500" cy="29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56312</xdr:rowOff>
    </xdr:from>
    <xdr:to>
      <xdr:col>4</xdr:col>
      <xdr:colOff>520700</xdr:colOff>
      <xdr:row>35</xdr:row>
      <xdr:rowOff>157912</xdr:rowOff>
    </xdr:to>
    <xdr:sp macro="" textlink="">
      <xdr:nvSpPr>
        <xdr:cNvPr id="114" name="フローチャート : 判断 113"/>
        <xdr:cNvSpPr/>
      </xdr:nvSpPr>
      <xdr:spPr bwMode="auto">
        <a:xfrm>
          <a:off x="4953000" y="6666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168089</xdr:rowOff>
    </xdr:from>
    <xdr:ext cx="736600" cy="259045"/>
    <xdr:sp macro="" textlink="">
      <xdr:nvSpPr>
        <xdr:cNvPr id="115" name="テキスト ボックス 114"/>
        <xdr:cNvSpPr txBox="1"/>
      </xdr:nvSpPr>
      <xdr:spPr>
        <a:xfrm>
          <a:off x="4622800" y="6435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15710</xdr:rowOff>
    </xdr:from>
    <xdr:to>
      <xdr:col>3</xdr:col>
      <xdr:colOff>904875</xdr:colOff>
      <xdr:row>35</xdr:row>
      <xdr:rowOff>202514</xdr:rowOff>
    </xdr:to>
    <xdr:cxnSp macro="">
      <xdr:nvCxnSpPr>
        <xdr:cNvPr id="116" name="直線コネクタ 115"/>
        <xdr:cNvCxnSpPr/>
      </xdr:nvCxnSpPr>
      <xdr:spPr bwMode="auto">
        <a:xfrm>
          <a:off x="3606800" y="6626060"/>
          <a:ext cx="698500" cy="186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41377</xdr:rowOff>
    </xdr:from>
    <xdr:to>
      <xdr:col>3</xdr:col>
      <xdr:colOff>955675</xdr:colOff>
      <xdr:row>35</xdr:row>
      <xdr:rowOff>142977</xdr:rowOff>
    </xdr:to>
    <xdr:sp macro="" textlink="">
      <xdr:nvSpPr>
        <xdr:cNvPr id="117" name="フローチャート : 判断 116"/>
        <xdr:cNvSpPr/>
      </xdr:nvSpPr>
      <xdr:spPr bwMode="auto">
        <a:xfrm>
          <a:off x="4254500" y="6651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153154</xdr:rowOff>
    </xdr:from>
    <xdr:ext cx="762000" cy="259045"/>
    <xdr:sp macro="" textlink="">
      <xdr:nvSpPr>
        <xdr:cNvPr id="118" name="テキスト ボックス 117"/>
        <xdr:cNvSpPr txBox="1"/>
      </xdr:nvSpPr>
      <xdr:spPr>
        <a:xfrm>
          <a:off x="3924300" y="642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15710</xdr:rowOff>
    </xdr:from>
    <xdr:to>
      <xdr:col>3</xdr:col>
      <xdr:colOff>206375</xdr:colOff>
      <xdr:row>35</xdr:row>
      <xdr:rowOff>64212</xdr:rowOff>
    </xdr:to>
    <xdr:cxnSp macro="">
      <xdr:nvCxnSpPr>
        <xdr:cNvPr id="119" name="直線コネクタ 118"/>
        <xdr:cNvCxnSpPr/>
      </xdr:nvCxnSpPr>
      <xdr:spPr bwMode="auto">
        <a:xfrm flipV="1">
          <a:off x="2908300" y="6626060"/>
          <a:ext cx="698500" cy="485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34899</xdr:rowOff>
    </xdr:from>
    <xdr:to>
      <xdr:col>3</xdr:col>
      <xdr:colOff>257175</xdr:colOff>
      <xdr:row>35</xdr:row>
      <xdr:rowOff>136499</xdr:rowOff>
    </xdr:to>
    <xdr:sp macro="" textlink="">
      <xdr:nvSpPr>
        <xdr:cNvPr id="120" name="フローチャート : 判断 119"/>
        <xdr:cNvSpPr/>
      </xdr:nvSpPr>
      <xdr:spPr bwMode="auto">
        <a:xfrm>
          <a:off x="3556000" y="6645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121276</xdr:rowOff>
    </xdr:from>
    <xdr:ext cx="762000" cy="259045"/>
    <xdr:sp macro="" textlink="">
      <xdr:nvSpPr>
        <xdr:cNvPr id="121" name="テキスト ボックス 120"/>
        <xdr:cNvSpPr txBox="1"/>
      </xdr:nvSpPr>
      <xdr:spPr>
        <a:xfrm>
          <a:off x="3225800" y="6731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321145</xdr:rowOff>
    </xdr:from>
    <xdr:to>
      <xdr:col>2</xdr:col>
      <xdr:colOff>692150</xdr:colOff>
      <xdr:row>35</xdr:row>
      <xdr:rowOff>79845</xdr:rowOff>
    </xdr:to>
    <xdr:sp macro="" textlink="">
      <xdr:nvSpPr>
        <xdr:cNvPr id="122" name="フローチャート : 判断 121"/>
        <xdr:cNvSpPr/>
      </xdr:nvSpPr>
      <xdr:spPr bwMode="auto">
        <a:xfrm>
          <a:off x="2857500" y="6588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90022</xdr:rowOff>
    </xdr:from>
    <xdr:ext cx="762000" cy="259045"/>
    <xdr:sp macro="" textlink="">
      <xdr:nvSpPr>
        <xdr:cNvPr id="123" name="テキスト ボックス 122"/>
        <xdr:cNvSpPr txBox="1"/>
      </xdr:nvSpPr>
      <xdr:spPr>
        <a:xfrm>
          <a:off x="2527300" y="6357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293065</xdr:rowOff>
    </xdr:from>
    <xdr:to>
      <xdr:col>5</xdr:col>
      <xdr:colOff>34925</xdr:colOff>
      <xdr:row>36</xdr:row>
      <xdr:rowOff>51765</xdr:rowOff>
    </xdr:to>
    <xdr:sp macro="" textlink="">
      <xdr:nvSpPr>
        <xdr:cNvPr id="129" name="円/楕円 128"/>
        <xdr:cNvSpPr/>
      </xdr:nvSpPr>
      <xdr:spPr bwMode="auto">
        <a:xfrm>
          <a:off x="5600700" y="6903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265142</xdr:rowOff>
    </xdr:from>
    <xdr:ext cx="762000" cy="259045"/>
    <xdr:sp macro="" textlink="">
      <xdr:nvSpPr>
        <xdr:cNvPr id="130" name="人口1人当たり決算額の推移該当値テキスト445"/>
        <xdr:cNvSpPr txBox="1"/>
      </xdr:nvSpPr>
      <xdr:spPr>
        <a:xfrm>
          <a:off x="5740400" y="687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15,808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180861</xdr:rowOff>
    </xdr:from>
    <xdr:to>
      <xdr:col>4</xdr:col>
      <xdr:colOff>520700</xdr:colOff>
      <xdr:row>35</xdr:row>
      <xdr:rowOff>282461</xdr:rowOff>
    </xdr:to>
    <xdr:sp macro="" textlink="">
      <xdr:nvSpPr>
        <xdr:cNvPr id="131" name="円/楕円 130"/>
        <xdr:cNvSpPr/>
      </xdr:nvSpPr>
      <xdr:spPr bwMode="auto">
        <a:xfrm>
          <a:off x="4953000" y="6791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267238</xdr:rowOff>
    </xdr:from>
    <xdr:ext cx="736600" cy="259045"/>
    <xdr:sp macro="" textlink="">
      <xdr:nvSpPr>
        <xdr:cNvPr id="132" name="テキスト ボックス 131"/>
        <xdr:cNvSpPr txBox="1"/>
      </xdr:nvSpPr>
      <xdr:spPr>
        <a:xfrm>
          <a:off x="4622800" y="687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18,753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151714</xdr:rowOff>
    </xdr:from>
    <xdr:to>
      <xdr:col>3</xdr:col>
      <xdr:colOff>955675</xdr:colOff>
      <xdr:row>35</xdr:row>
      <xdr:rowOff>253314</xdr:rowOff>
    </xdr:to>
    <xdr:sp macro="" textlink="">
      <xdr:nvSpPr>
        <xdr:cNvPr id="133" name="円/楕円 132"/>
        <xdr:cNvSpPr/>
      </xdr:nvSpPr>
      <xdr:spPr bwMode="auto">
        <a:xfrm>
          <a:off x="4254500" y="67620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238091</xdr:rowOff>
    </xdr:from>
    <xdr:ext cx="762000" cy="259045"/>
    <xdr:sp macro="" textlink="">
      <xdr:nvSpPr>
        <xdr:cNvPr id="134" name="テキスト ボックス 133"/>
        <xdr:cNvSpPr txBox="1"/>
      </xdr:nvSpPr>
      <xdr:spPr>
        <a:xfrm>
          <a:off x="3924300" y="6848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307810</xdr:rowOff>
    </xdr:from>
    <xdr:to>
      <xdr:col>3</xdr:col>
      <xdr:colOff>257175</xdr:colOff>
      <xdr:row>35</xdr:row>
      <xdr:rowOff>66510</xdr:rowOff>
    </xdr:to>
    <xdr:sp macro="" textlink="">
      <xdr:nvSpPr>
        <xdr:cNvPr id="135" name="円/楕円 134"/>
        <xdr:cNvSpPr/>
      </xdr:nvSpPr>
      <xdr:spPr bwMode="auto">
        <a:xfrm>
          <a:off x="3556000" y="6575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76687</xdr:rowOff>
    </xdr:from>
    <xdr:ext cx="762000" cy="259045"/>
    <xdr:sp macro="" textlink="">
      <xdr:nvSpPr>
        <xdr:cNvPr id="136" name="テキスト ボックス 135"/>
        <xdr:cNvSpPr txBox="1"/>
      </xdr:nvSpPr>
      <xdr:spPr>
        <a:xfrm>
          <a:off x="3225800" y="6344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24,421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13412</xdr:rowOff>
    </xdr:from>
    <xdr:to>
      <xdr:col>2</xdr:col>
      <xdr:colOff>692150</xdr:colOff>
      <xdr:row>35</xdr:row>
      <xdr:rowOff>115012</xdr:rowOff>
    </xdr:to>
    <xdr:sp macro="" textlink="">
      <xdr:nvSpPr>
        <xdr:cNvPr id="137" name="円/楕円 136"/>
        <xdr:cNvSpPr/>
      </xdr:nvSpPr>
      <xdr:spPr bwMode="auto">
        <a:xfrm>
          <a:off x="2857500" y="66237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99789</xdr:rowOff>
    </xdr:from>
    <xdr:ext cx="762000" cy="259045"/>
    <xdr:sp macro="" textlink="">
      <xdr:nvSpPr>
        <xdr:cNvPr id="138" name="テキスト ボックス 137"/>
        <xdr:cNvSpPr txBox="1"/>
      </xdr:nvSpPr>
      <xdr:spPr>
        <a:xfrm>
          <a:off x="2527300" y="6710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ゴシック" pitchFamily="49" charset="-128"/>
              <a:ea typeface="ＭＳ ゴシック" pitchFamily="49" charset="-128"/>
            </a:rPr>
            <a:t>　</a:t>
          </a:r>
          <a:r>
            <a:rPr kumimoji="1" lang="ja-JP" altLang="en-US" sz="1100">
              <a:solidFill>
                <a:schemeClr val="tx1"/>
              </a:solidFill>
              <a:latin typeface="ＭＳ ゴシック" pitchFamily="49" charset="-128"/>
              <a:ea typeface="ＭＳ ゴシック" pitchFamily="49" charset="-128"/>
            </a:rPr>
            <a:t>職員総定数の削減（Ｈ</a:t>
          </a:r>
          <a:r>
            <a:rPr kumimoji="1" lang="en-US" altLang="ja-JP" sz="1100">
              <a:solidFill>
                <a:schemeClr val="tx1"/>
              </a:solidFill>
              <a:latin typeface="ＭＳ ゴシック" pitchFamily="49" charset="-128"/>
              <a:ea typeface="ＭＳ ゴシック" pitchFamily="49" charset="-128"/>
            </a:rPr>
            <a:t>8</a:t>
          </a:r>
          <a:r>
            <a:rPr kumimoji="1" lang="ja-JP" altLang="en-US" sz="1100">
              <a:solidFill>
                <a:schemeClr val="tx1"/>
              </a:solidFill>
              <a:latin typeface="ＭＳ ゴシック" pitchFamily="49" charset="-128"/>
              <a:ea typeface="ＭＳ ゴシック" pitchFamily="49" charset="-128"/>
            </a:rPr>
            <a:t>～Ｈ</a:t>
          </a:r>
          <a:r>
            <a:rPr kumimoji="1" lang="en-US" altLang="ja-JP" sz="1100">
              <a:solidFill>
                <a:schemeClr val="tx1"/>
              </a:solidFill>
              <a:latin typeface="ＭＳ ゴシック" pitchFamily="49" charset="-128"/>
              <a:ea typeface="ＭＳ ゴシック" pitchFamily="49" charset="-128"/>
            </a:rPr>
            <a:t>26</a:t>
          </a:r>
          <a:r>
            <a:rPr kumimoji="1" lang="ja-JP" altLang="en-US" sz="1100">
              <a:solidFill>
                <a:schemeClr val="tx1"/>
              </a:solidFill>
              <a:latin typeface="ＭＳ ゴシック" pitchFamily="49" charset="-128"/>
              <a:ea typeface="ＭＳ ゴシック" pitchFamily="49" charset="-128"/>
            </a:rPr>
            <a:t>：△</a:t>
          </a:r>
          <a:r>
            <a:rPr kumimoji="1" lang="en-US" altLang="ja-JP" sz="1100">
              <a:solidFill>
                <a:schemeClr val="tx1"/>
              </a:solidFill>
              <a:latin typeface="ＭＳ ゴシック" pitchFamily="49" charset="-128"/>
              <a:ea typeface="ＭＳ ゴシック" pitchFamily="49" charset="-128"/>
            </a:rPr>
            <a:t>6,916</a:t>
          </a:r>
          <a:r>
            <a:rPr kumimoji="1" lang="ja-JP" altLang="en-US" sz="1100">
              <a:solidFill>
                <a:schemeClr val="tx1"/>
              </a:solidFill>
              <a:latin typeface="ＭＳ ゴシック" pitchFamily="49" charset="-128"/>
              <a:ea typeface="ＭＳ ゴシック" pitchFamily="49" charset="-128"/>
            </a:rPr>
            <a:t>人）や事務事業の再構築など行財政改革の着実な取り組みにより、実質収支額は継続的に黒字を確保している。実質単年度収支についても、平成</a:t>
          </a:r>
          <a:r>
            <a:rPr kumimoji="1" lang="en-US" altLang="ja-JP" sz="1100">
              <a:solidFill>
                <a:schemeClr val="tx1"/>
              </a:solidFill>
              <a:latin typeface="ＭＳ ゴシック" pitchFamily="49" charset="-128"/>
              <a:ea typeface="ＭＳ ゴシック" pitchFamily="49" charset="-128"/>
            </a:rPr>
            <a:t>22</a:t>
          </a:r>
          <a:r>
            <a:rPr kumimoji="1" lang="ja-JP" altLang="en-US" sz="1100">
              <a:solidFill>
                <a:schemeClr val="tx1"/>
              </a:solidFill>
              <a:latin typeface="ＭＳ ゴシック" pitchFamily="49" charset="-128"/>
              <a:ea typeface="ＭＳ ゴシック" pitchFamily="49" charset="-128"/>
            </a:rPr>
            <a:t>年度は、国庫補助金返還金相当額の財政調整基金取崩し等に伴い、マイナスとなっているものの、その後は、市税収入等の増収に加え、「神戸市行財政改革</a:t>
          </a:r>
          <a:r>
            <a:rPr kumimoji="1" lang="en-US" altLang="ja-JP" sz="1100">
              <a:solidFill>
                <a:schemeClr val="tx1"/>
              </a:solidFill>
              <a:latin typeface="ＭＳ ゴシック" pitchFamily="49" charset="-128"/>
              <a:ea typeface="ＭＳ ゴシック" pitchFamily="49" charset="-128"/>
            </a:rPr>
            <a:t>2015</a:t>
          </a:r>
          <a:r>
            <a:rPr kumimoji="1" lang="ja-JP" altLang="en-US" sz="1100">
              <a:solidFill>
                <a:schemeClr val="tx1"/>
              </a:solidFill>
              <a:latin typeface="ＭＳ ゴシック" pitchFamily="49" charset="-128"/>
              <a:ea typeface="ＭＳ ゴシック" pitchFamily="49" charset="-128"/>
            </a:rPr>
            <a:t>（平成</a:t>
          </a:r>
          <a:r>
            <a:rPr kumimoji="1" lang="en-US" altLang="ja-JP" sz="1100">
              <a:solidFill>
                <a:schemeClr val="tx1"/>
              </a:solidFill>
              <a:latin typeface="ＭＳ ゴシック" pitchFamily="49" charset="-128"/>
              <a:ea typeface="ＭＳ ゴシック" pitchFamily="49" charset="-128"/>
            </a:rPr>
            <a:t>23</a:t>
          </a:r>
          <a:r>
            <a:rPr kumimoji="1" lang="ja-JP" altLang="en-US" sz="1100">
              <a:solidFill>
                <a:schemeClr val="tx1"/>
              </a:solidFill>
              <a:latin typeface="ＭＳ ゴシック" pitchFamily="49" charset="-128"/>
              <a:ea typeface="ＭＳ ゴシック" pitchFamily="49" charset="-128"/>
            </a:rPr>
            <a:t>～</a:t>
          </a:r>
          <a:r>
            <a:rPr kumimoji="1" lang="en-US" altLang="ja-JP" sz="1100">
              <a:solidFill>
                <a:schemeClr val="tx1"/>
              </a:solidFill>
              <a:latin typeface="ＭＳ ゴシック" pitchFamily="49" charset="-128"/>
              <a:ea typeface="ＭＳ ゴシック" pitchFamily="49" charset="-128"/>
            </a:rPr>
            <a:t>27</a:t>
          </a:r>
          <a:r>
            <a:rPr kumimoji="1" lang="ja-JP" altLang="en-US" sz="1100">
              <a:solidFill>
                <a:schemeClr val="tx1"/>
              </a:solidFill>
              <a:latin typeface="ＭＳ ゴシック" pitchFamily="49" charset="-128"/>
              <a:ea typeface="ＭＳ ゴシック" pitchFamily="49" charset="-128"/>
            </a:rPr>
            <a:t>年度）」に基づく人件費・公債費の抑制などの取り組みをはじめ、経費削減に努めていることなどにより、引き続き黒字を確保している。財政調整基金残高についても、上記市税収入の増加、経費削減によって生じた前年度決算剰余金の積立等に伴い増加し、標準財政規模比は</a:t>
          </a:r>
          <a:r>
            <a:rPr kumimoji="1" lang="en-US" altLang="ja-JP" sz="1100">
              <a:solidFill>
                <a:schemeClr val="tx1"/>
              </a:solidFill>
              <a:latin typeface="ＭＳ ゴシック" pitchFamily="49" charset="-128"/>
              <a:ea typeface="ＭＳ ゴシック" pitchFamily="49" charset="-128"/>
            </a:rPr>
            <a:t>2.89</a:t>
          </a:r>
          <a:r>
            <a:rPr kumimoji="1" lang="ja-JP" altLang="en-US" sz="1100">
              <a:solidFill>
                <a:schemeClr val="tx1"/>
              </a:solidFill>
              <a:latin typeface="ＭＳ ゴシック" pitchFamily="49" charset="-128"/>
              <a:ea typeface="ＭＳ ゴシック" pitchFamily="49" charset="-128"/>
            </a:rPr>
            <a:t>％となっている。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自動車事業会計で資金不足額が算定されたものの、宅地造成事業を行う新都市整備事業会計や上下水道事業の会計などにおいて、資金の剰余が生じており、連結実質黒字を確保している。</a:t>
          </a:r>
          <a:endParaRPr kumimoji="1" lang="en-US" altLang="ja-JP" sz="1400">
            <a:solidFill>
              <a:schemeClr val="tx1"/>
            </a:solidFill>
            <a:latin typeface="ＭＳ ゴシック" pitchFamily="49" charset="-128"/>
            <a:ea typeface="ＭＳ ゴシック" pitchFamily="49" charset="-128"/>
          </a:endParaRPr>
        </a:p>
        <a:p>
          <a:r>
            <a:rPr kumimoji="1" lang="en-US" altLang="ja-JP" sz="1400">
              <a:solidFill>
                <a:schemeClr val="tx1"/>
              </a:solidFill>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なお、港湾事業会計における標準財政規模比は、臨海土地造成事業の土地の保有目的の変更に伴い、流動資産から固定資産へ資産の計上区分を見直したことから、前年度に比べ大幅に減少している。</a:t>
          </a:r>
          <a:endParaRPr kumimoji="1" lang="en-US" altLang="ja-JP" sz="1400">
            <a:solidFill>
              <a:schemeClr val="tx1"/>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厳格な起債管理による市債残高の削減や企業会計に対する繰出金についての見直しを進めるなど、これまでの取り組みによって元利償還金や公営企業債の元利償還金に対する繰入金等が減少し、実質公債費比率の分子は前年度に比べて約</a:t>
          </a:r>
          <a:r>
            <a:rPr kumimoji="1" lang="en-US" altLang="ja-JP" sz="1400">
              <a:latin typeface="ＭＳ ゴシック" pitchFamily="49" charset="-128"/>
              <a:ea typeface="ＭＳ ゴシック" pitchFamily="49" charset="-128"/>
            </a:rPr>
            <a:t>46</a:t>
          </a:r>
          <a:r>
            <a:rPr kumimoji="1" lang="ja-JP" altLang="en-US" sz="1400">
              <a:latin typeface="ＭＳ ゴシック" pitchFamily="49" charset="-128"/>
              <a:ea typeface="ＭＳ ゴシック" pitchFamily="49" charset="-128"/>
            </a:rPr>
            <a:t>億円減少している。</a:t>
          </a:r>
        </a:p>
        <a:p>
          <a:r>
            <a:rPr kumimoji="1" lang="ja-JP" altLang="en-US" sz="1400">
              <a:latin typeface="ＭＳ ゴシック" pitchFamily="49" charset="-128"/>
              <a:ea typeface="ＭＳ ゴシック" pitchFamily="49" charset="-128"/>
            </a:rPr>
            <a:t>　今後も「神戸市行財政改革</a:t>
          </a:r>
          <a:r>
            <a:rPr kumimoji="1" lang="en-US" altLang="ja-JP" sz="1400">
              <a:latin typeface="ＭＳ ゴシック" pitchFamily="49" charset="-128"/>
              <a:ea typeface="ＭＳ ゴシック" pitchFamily="49" charset="-128"/>
            </a:rPr>
            <a:t>2015</a:t>
          </a:r>
          <a:r>
            <a:rPr kumimoji="1" lang="ja-JP" altLang="en-US" sz="1400">
              <a:latin typeface="ＭＳ ゴシック" pitchFamily="49" charset="-128"/>
              <a:ea typeface="ＭＳ ゴシック" pitchFamily="49" charset="-128"/>
            </a:rPr>
            <a:t>」に基づき、一層の財政健全化を図っていく。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年度は、企業債残高の減に伴う公営企業債等繰入見込額の減少等により、将来負担額の分子は前年度に比べて約</a:t>
          </a:r>
          <a:r>
            <a:rPr kumimoji="1" lang="en-US" altLang="ja-JP" sz="1400">
              <a:latin typeface="ＭＳ ゴシック" pitchFamily="49" charset="-128"/>
              <a:ea typeface="ＭＳ ゴシック" pitchFamily="49" charset="-128"/>
            </a:rPr>
            <a:t>278</a:t>
          </a:r>
          <a:r>
            <a:rPr kumimoji="1" lang="ja-JP" altLang="en-US" sz="1400">
              <a:latin typeface="ＭＳ ゴシック" pitchFamily="49" charset="-128"/>
              <a:ea typeface="ＭＳ ゴシック" pitchFamily="49" charset="-128"/>
            </a:rPr>
            <a:t>億円減少している。　</a:t>
          </a:r>
        </a:p>
        <a:p>
          <a:r>
            <a:rPr kumimoji="1" lang="ja-JP" altLang="en-US" sz="1400">
              <a:latin typeface="ＭＳ ゴシック" pitchFamily="49" charset="-128"/>
              <a:ea typeface="ＭＳ ゴシック" pitchFamily="49" charset="-128"/>
            </a:rPr>
            <a:t>　行財政改革の中で、実質的な市債残高の削減に取り組み公債費負担の適正化に努めてきたこと等により、将来負担比率は減少傾向にある。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723425451</v>
      </c>
      <c r="BO4" s="379"/>
      <c r="BP4" s="379"/>
      <c r="BQ4" s="379"/>
      <c r="BR4" s="379"/>
      <c r="BS4" s="379"/>
      <c r="BT4" s="379"/>
      <c r="BU4" s="380"/>
      <c r="BV4" s="378">
        <v>744324619</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0.4</v>
      </c>
      <c r="CU4" s="556"/>
      <c r="CV4" s="556"/>
      <c r="CW4" s="556"/>
      <c r="CX4" s="556"/>
      <c r="CY4" s="556"/>
      <c r="CZ4" s="556"/>
      <c r="DA4" s="557"/>
      <c r="DB4" s="555">
        <v>0.7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714157855</v>
      </c>
      <c r="BO5" s="384"/>
      <c r="BP5" s="384"/>
      <c r="BQ5" s="384"/>
      <c r="BR5" s="384"/>
      <c r="BS5" s="384"/>
      <c r="BT5" s="384"/>
      <c r="BU5" s="385"/>
      <c r="BV5" s="383">
        <v>732585507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96.3</v>
      </c>
      <c r="CU5" s="354"/>
      <c r="CV5" s="354"/>
      <c r="CW5" s="354"/>
      <c r="CX5" s="354"/>
      <c r="CY5" s="354"/>
      <c r="CZ5" s="354"/>
      <c r="DA5" s="355"/>
      <c r="DB5" s="353">
        <v>95.1</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9267596</v>
      </c>
      <c r="BO6" s="384"/>
      <c r="BP6" s="384"/>
      <c r="BQ6" s="384"/>
      <c r="BR6" s="384"/>
      <c r="BS6" s="384"/>
      <c r="BT6" s="384"/>
      <c r="BU6" s="385"/>
      <c r="BV6" s="383">
        <v>11739112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108.2</v>
      </c>
      <c r="CU6" s="530"/>
      <c r="CV6" s="530"/>
      <c r="CW6" s="530"/>
      <c r="CX6" s="530"/>
      <c r="CY6" s="530"/>
      <c r="CZ6" s="530"/>
      <c r="DA6" s="531"/>
      <c r="DB6" s="529">
        <v>106.7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7699223</v>
      </c>
      <c r="BO7" s="384"/>
      <c r="BP7" s="384"/>
      <c r="BQ7" s="384"/>
      <c r="BR7" s="384"/>
      <c r="BS7" s="384"/>
      <c r="BT7" s="384"/>
      <c r="BU7" s="385"/>
      <c r="BV7" s="383">
        <v>9115441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380828168</v>
      </c>
      <c r="CU7" s="384"/>
      <c r="CV7" s="384"/>
      <c r="CW7" s="384"/>
      <c r="CX7" s="384"/>
      <c r="CY7" s="384"/>
      <c r="CZ7" s="384"/>
      <c r="DA7" s="385"/>
      <c r="DB7" s="383">
        <v>381144902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1568373</v>
      </c>
      <c r="BO8" s="384"/>
      <c r="BP8" s="384"/>
      <c r="BQ8" s="384"/>
      <c r="BR8" s="384"/>
      <c r="BS8" s="384"/>
      <c r="BT8" s="384"/>
      <c r="BU8" s="385"/>
      <c r="BV8" s="383">
        <v>2623671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0.78</v>
      </c>
      <c r="CU8" s="493"/>
      <c r="CV8" s="493"/>
      <c r="CW8" s="493"/>
      <c r="CX8" s="493"/>
      <c r="CY8" s="493"/>
      <c r="CZ8" s="493"/>
      <c r="DA8" s="494"/>
      <c r="DB8" s="492">
        <v>0.76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1544200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-1055298</v>
      </c>
      <c r="BO9" s="384"/>
      <c r="BP9" s="384"/>
      <c r="BQ9" s="384"/>
      <c r="BR9" s="384"/>
      <c r="BS9" s="384"/>
      <c r="BT9" s="384"/>
      <c r="BU9" s="385"/>
      <c r="BV9" s="383">
        <v>637677</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22.5</v>
      </c>
      <c r="CU9" s="354"/>
      <c r="CV9" s="354"/>
      <c r="CW9" s="354"/>
      <c r="CX9" s="354"/>
      <c r="CY9" s="354"/>
      <c r="CZ9" s="354"/>
      <c r="DA9" s="355"/>
      <c r="DB9" s="353">
        <v>22.5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1525393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2627073</v>
      </c>
      <c r="BO10" s="384"/>
      <c r="BP10" s="384"/>
      <c r="BQ10" s="384"/>
      <c r="BR10" s="384"/>
      <c r="BS10" s="384"/>
      <c r="BT10" s="384"/>
      <c r="BU10" s="385"/>
      <c r="BV10" s="383">
        <v>6031669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1550831</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3465</v>
      </c>
      <c r="BO12" s="384"/>
      <c r="BP12" s="384"/>
      <c r="BQ12" s="384"/>
      <c r="BR12" s="384"/>
      <c r="BS12" s="384"/>
      <c r="BT12" s="384"/>
      <c r="BU12" s="385"/>
      <c r="BV12" s="383">
        <v>954479</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1508142</v>
      </c>
      <c r="S13" s="485"/>
      <c r="T13" s="485"/>
      <c r="U13" s="485"/>
      <c r="V13" s="486"/>
      <c r="W13" s="472" t="s">
        <v>122</v>
      </c>
      <c r="X13" s="396"/>
      <c r="Y13" s="396"/>
      <c r="Z13" s="396"/>
      <c r="AA13" s="396"/>
      <c r="AB13" s="397"/>
      <c r="AC13" s="359">
        <v>4743</v>
      </c>
      <c r="AD13" s="360"/>
      <c r="AE13" s="360"/>
      <c r="AF13" s="360"/>
      <c r="AG13" s="361"/>
      <c r="AH13" s="359">
        <v>5642</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1568310</v>
      </c>
      <c r="BO13" s="384"/>
      <c r="BP13" s="384"/>
      <c r="BQ13" s="384"/>
      <c r="BR13" s="384"/>
      <c r="BS13" s="384"/>
      <c r="BT13" s="384"/>
      <c r="BU13" s="385"/>
      <c r="BV13" s="383">
        <v>5714867</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8.6999999999999993</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1553789</v>
      </c>
      <c r="S14" s="485"/>
      <c r="T14" s="485"/>
      <c r="U14" s="485"/>
      <c r="V14" s="486"/>
      <c r="W14" s="487"/>
      <c r="X14" s="399"/>
      <c r="Y14" s="399"/>
      <c r="Z14" s="399"/>
      <c r="AA14" s="399"/>
      <c r="AB14" s="400"/>
      <c r="AC14" s="477">
        <v>0.8</v>
      </c>
      <c r="AD14" s="478"/>
      <c r="AE14" s="478"/>
      <c r="AF14" s="478"/>
      <c r="AG14" s="479"/>
      <c r="AH14" s="477">
        <v>0.8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86.1</v>
      </c>
      <c r="CU14" s="456"/>
      <c r="CV14" s="456"/>
      <c r="CW14" s="456"/>
      <c r="CX14" s="456"/>
      <c r="CY14" s="456"/>
      <c r="CZ14" s="456"/>
      <c r="DA14" s="457"/>
      <c r="DB14" s="488">
        <v>94.6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1511329</v>
      </c>
      <c r="S15" s="485"/>
      <c r="T15" s="485"/>
      <c r="U15" s="485"/>
      <c r="V15" s="486"/>
      <c r="W15" s="472" t="s">
        <v>129</v>
      </c>
      <c r="X15" s="396"/>
      <c r="Y15" s="396"/>
      <c r="Z15" s="396"/>
      <c r="AA15" s="396"/>
      <c r="AB15" s="397"/>
      <c r="AC15" s="359">
        <v>124162</v>
      </c>
      <c r="AD15" s="360"/>
      <c r="AE15" s="360"/>
      <c r="AF15" s="360"/>
      <c r="AG15" s="361"/>
      <c r="AH15" s="359">
        <v>135127</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214795838</v>
      </c>
      <c r="BO15" s="379"/>
      <c r="BP15" s="379"/>
      <c r="BQ15" s="379"/>
      <c r="BR15" s="379"/>
      <c r="BS15" s="379"/>
      <c r="BT15" s="379"/>
      <c r="BU15" s="380"/>
      <c r="BV15" s="378">
        <v>208458279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20.100000000000001</v>
      </c>
      <c r="AD16" s="478"/>
      <c r="AE16" s="478"/>
      <c r="AF16" s="478"/>
      <c r="AG16" s="479"/>
      <c r="AH16" s="477">
        <v>20.2</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268648134</v>
      </c>
      <c r="BO16" s="384"/>
      <c r="BP16" s="384"/>
      <c r="BQ16" s="384"/>
      <c r="BR16" s="384"/>
      <c r="BS16" s="384"/>
      <c r="BT16" s="384"/>
      <c r="BU16" s="385"/>
      <c r="BV16" s="383">
        <v>269091306</v>
      </c>
      <c r="BW16" s="384"/>
      <c r="BX16" s="384"/>
      <c r="BY16" s="384"/>
      <c r="BZ16" s="384"/>
      <c r="CA16" s="384"/>
      <c r="CB16" s="384"/>
      <c r="CC16" s="385"/>
      <c r="CD16" s="152"/>
      <c r="CE16" s="381" t="s">
        <v>135</v>
      </c>
      <c r="CF16" s="381"/>
      <c r="CG16" s="381"/>
      <c r="CH16" s="381"/>
      <c r="CI16" s="381"/>
      <c r="CJ16" s="381"/>
      <c r="CK16" s="381"/>
      <c r="CL16" s="381"/>
      <c r="CM16" s="381"/>
      <c r="CN16" s="381"/>
      <c r="CO16" s="381"/>
      <c r="CP16" s="381"/>
      <c r="CQ16" s="381"/>
      <c r="CR16" s="381"/>
      <c r="CS16" s="382"/>
      <c r="CT16" s="353">
        <v>11.5</v>
      </c>
      <c r="CU16" s="354"/>
      <c r="CV16" s="354"/>
      <c r="CW16" s="354"/>
      <c r="CX16" s="354"/>
      <c r="CY16" s="354"/>
      <c r="CZ16" s="354"/>
      <c r="DA16" s="355"/>
      <c r="DB16" s="353">
        <v>7.4</v>
      </c>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133</v>
      </c>
      <c r="S17" s="470"/>
      <c r="T17" s="470"/>
      <c r="U17" s="470"/>
      <c r="V17" s="471"/>
      <c r="W17" s="472" t="s">
        <v>137</v>
      </c>
      <c r="X17" s="396"/>
      <c r="Y17" s="396"/>
      <c r="Z17" s="396"/>
      <c r="AA17" s="396"/>
      <c r="AB17" s="397"/>
      <c r="AC17" s="359">
        <v>488217</v>
      </c>
      <c r="AD17" s="360"/>
      <c r="AE17" s="360"/>
      <c r="AF17" s="360"/>
      <c r="AG17" s="361"/>
      <c r="AH17" s="359">
        <v>507544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280554971</v>
      </c>
      <c r="BO17" s="384"/>
      <c r="BP17" s="384"/>
      <c r="BQ17" s="384"/>
      <c r="BR17" s="384"/>
      <c r="BS17" s="384"/>
      <c r="BT17" s="384"/>
      <c r="BU17" s="385"/>
      <c r="BV17" s="383">
        <v>272947417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557.02</v>
      </c>
      <c r="M18" s="448"/>
      <c r="N18" s="448"/>
      <c r="O18" s="448"/>
      <c r="P18" s="448"/>
      <c r="Q18" s="448"/>
      <c r="R18" s="449"/>
      <c r="S18" s="449"/>
      <c r="T18" s="449"/>
      <c r="U18" s="449"/>
      <c r="V18" s="450"/>
      <c r="W18" s="464"/>
      <c r="X18" s="465"/>
      <c r="Y18" s="465"/>
      <c r="Z18" s="465"/>
      <c r="AA18" s="465"/>
      <c r="AB18" s="473"/>
      <c r="AC18" s="347">
        <v>79.099999999999994</v>
      </c>
      <c r="AD18" s="348"/>
      <c r="AE18" s="348"/>
      <c r="AF18" s="348"/>
      <c r="AG18" s="451"/>
      <c r="AH18" s="347">
        <v>76.099999999999994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377131487</v>
      </c>
      <c r="BO18" s="384"/>
      <c r="BP18" s="384"/>
      <c r="BQ18" s="384"/>
      <c r="BR18" s="384"/>
      <c r="BS18" s="384"/>
      <c r="BT18" s="384"/>
      <c r="BU18" s="385"/>
      <c r="BV18" s="383">
        <v>372768654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2772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440033381</v>
      </c>
      <c r="BO19" s="384"/>
      <c r="BP19" s="384"/>
      <c r="BQ19" s="384"/>
      <c r="BR19" s="384"/>
      <c r="BS19" s="384"/>
      <c r="BT19" s="384"/>
      <c r="BU19" s="385"/>
      <c r="BV19" s="383">
        <v>455532826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684183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1122275231</v>
      </c>
      <c r="BO23" s="384"/>
      <c r="BP23" s="384"/>
      <c r="BQ23" s="384"/>
      <c r="BR23" s="384"/>
      <c r="BS23" s="384"/>
      <c r="BT23" s="384"/>
      <c r="BU23" s="385"/>
      <c r="BV23" s="383">
        <v>1130231528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11280</v>
      </c>
      <c r="R24" s="360"/>
      <c r="S24" s="360"/>
      <c r="T24" s="360"/>
      <c r="U24" s="360"/>
      <c r="V24" s="361"/>
      <c r="W24" s="425"/>
      <c r="X24" s="416"/>
      <c r="Y24" s="417"/>
      <c r="Z24" s="356" t="s">
        <v>153</v>
      </c>
      <c r="AA24" s="357"/>
      <c r="AB24" s="357"/>
      <c r="AC24" s="357"/>
      <c r="AD24" s="357"/>
      <c r="AE24" s="357"/>
      <c r="AF24" s="357"/>
      <c r="AG24" s="358"/>
      <c r="AH24" s="359">
        <v>10475</v>
      </c>
      <c r="AI24" s="360"/>
      <c r="AJ24" s="360"/>
      <c r="AK24" s="360"/>
      <c r="AL24" s="361"/>
      <c r="AM24" s="359">
        <v>34619875</v>
      </c>
      <c r="AN24" s="360"/>
      <c r="AO24" s="360"/>
      <c r="AP24" s="360"/>
      <c r="AQ24" s="360"/>
      <c r="AR24" s="361"/>
      <c r="AS24" s="359">
        <v>3305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353908607</v>
      </c>
      <c r="BO24" s="384"/>
      <c r="BP24" s="384"/>
      <c r="BQ24" s="384"/>
      <c r="BR24" s="384"/>
      <c r="BS24" s="384"/>
      <c r="BT24" s="384"/>
      <c r="BU24" s="385"/>
      <c r="BV24" s="383">
        <v>382454070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3</v>
      </c>
      <c r="M25" s="360"/>
      <c r="N25" s="360"/>
      <c r="O25" s="360"/>
      <c r="P25" s="361"/>
      <c r="Q25" s="359">
        <v>9435</v>
      </c>
      <c r="R25" s="360"/>
      <c r="S25" s="360"/>
      <c r="T25" s="360"/>
      <c r="U25" s="360"/>
      <c r="V25" s="361"/>
      <c r="W25" s="425"/>
      <c r="X25" s="416"/>
      <c r="Y25" s="417"/>
      <c r="Z25" s="356" t="s">
        <v>156</v>
      </c>
      <c r="AA25" s="357"/>
      <c r="AB25" s="357"/>
      <c r="AC25" s="357"/>
      <c r="AD25" s="357"/>
      <c r="AE25" s="357"/>
      <c r="AF25" s="357"/>
      <c r="AG25" s="358"/>
      <c r="AH25" s="359">
        <v>1474</v>
      </c>
      <c r="AI25" s="360"/>
      <c r="AJ25" s="360"/>
      <c r="AK25" s="360"/>
      <c r="AL25" s="361"/>
      <c r="AM25" s="359">
        <v>4684372</v>
      </c>
      <c r="AN25" s="360"/>
      <c r="AO25" s="360"/>
      <c r="AP25" s="360"/>
      <c r="AQ25" s="360"/>
      <c r="AR25" s="361"/>
      <c r="AS25" s="359">
        <v>3178</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167515581</v>
      </c>
      <c r="BO25" s="379"/>
      <c r="BP25" s="379"/>
      <c r="BQ25" s="379"/>
      <c r="BR25" s="379"/>
      <c r="BS25" s="379"/>
      <c r="BT25" s="379"/>
      <c r="BU25" s="380"/>
      <c r="BV25" s="378">
        <v>137307196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8300</v>
      </c>
      <c r="R26" s="360"/>
      <c r="S26" s="360"/>
      <c r="T26" s="360"/>
      <c r="U26" s="360"/>
      <c r="V26" s="361"/>
      <c r="W26" s="425"/>
      <c r="X26" s="416"/>
      <c r="Y26" s="417"/>
      <c r="Z26" s="356" t="s">
        <v>159</v>
      </c>
      <c r="AA26" s="438"/>
      <c r="AB26" s="438"/>
      <c r="AC26" s="438"/>
      <c r="AD26" s="438"/>
      <c r="AE26" s="438"/>
      <c r="AF26" s="438"/>
      <c r="AG26" s="439"/>
      <c r="AH26" s="359">
        <v>2229</v>
      </c>
      <c r="AI26" s="360"/>
      <c r="AJ26" s="360"/>
      <c r="AK26" s="360"/>
      <c r="AL26" s="361"/>
      <c r="AM26" s="359">
        <v>7594203</v>
      </c>
      <c r="AN26" s="360"/>
      <c r="AO26" s="360"/>
      <c r="AP26" s="360"/>
      <c r="AQ26" s="360"/>
      <c r="AR26" s="361"/>
      <c r="AS26" s="359">
        <v>3407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6161907</v>
      </c>
      <c r="BO26" s="384"/>
      <c r="BP26" s="384"/>
      <c r="BQ26" s="384"/>
      <c r="BR26" s="384"/>
      <c r="BS26" s="384"/>
      <c r="BT26" s="384"/>
      <c r="BU26" s="385"/>
      <c r="BV26" s="383">
        <v>6485114</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11400</v>
      </c>
      <c r="R27" s="360"/>
      <c r="S27" s="360"/>
      <c r="T27" s="360"/>
      <c r="U27" s="360"/>
      <c r="V27" s="361"/>
      <c r="W27" s="425"/>
      <c r="X27" s="416"/>
      <c r="Y27" s="417"/>
      <c r="Z27" s="356" t="s">
        <v>162</v>
      </c>
      <c r="AA27" s="357"/>
      <c r="AB27" s="357"/>
      <c r="AC27" s="357"/>
      <c r="AD27" s="357"/>
      <c r="AE27" s="357"/>
      <c r="AF27" s="357"/>
      <c r="AG27" s="358"/>
      <c r="AH27" s="359">
        <v>937</v>
      </c>
      <c r="AI27" s="360"/>
      <c r="AJ27" s="360"/>
      <c r="AK27" s="360"/>
      <c r="AL27" s="361"/>
      <c r="AM27" s="359">
        <v>3665660</v>
      </c>
      <c r="AN27" s="360"/>
      <c r="AO27" s="360"/>
      <c r="AP27" s="360"/>
      <c r="AQ27" s="360"/>
      <c r="AR27" s="361"/>
      <c r="AS27" s="359">
        <v>3912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17291293</v>
      </c>
      <c r="BO27" s="387"/>
      <c r="BP27" s="387"/>
      <c r="BQ27" s="387"/>
      <c r="BR27" s="387"/>
      <c r="BS27" s="387"/>
      <c r="BT27" s="387"/>
      <c r="BU27" s="388"/>
      <c r="BV27" s="386">
        <v>16971526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10400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11005942</v>
      </c>
      <c r="BO28" s="379"/>
      <c r="BP28" s="379"/>
      <c r="BQ28" s="379"/>
      <c r="BR28" s="379"/>
      <c r="BS28" s="379"/>
      <c r="BT28" s="379"/>
      <c r="BU28" s="380"/>
      <c r="BV28" s="378">
        <v>8382334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67</v>
      </c>
      <c r="M29" s="360"/>
      <c r="N29" s="360"/>
      <c r="O29" s="360"/>
      <c r="P29" s="361"/>
      <c r="Q29" s="359">
        <v>9300</v>
      </c>
      <c r="R29" s="360"/>
      <c r="S29" s="360"/>
      <c r="T29" s="360"/>
      <c r="U29" s="360"/>
      <c r="V29" s="361"/>
      <c r="W29" s="426"/>
      <c r="X29" s="427"/>
      <c r="Y29" s="428"/>
      <c r="Z29" s="356" t="s">
        <v>169</v>
      </c>
      <c r="AA29" s="357"/>
      <c r="AB29" s="357"/>
      <c r="AC29" s="357"/>
      <c r="AD29" s="357"/>
      <c r="AE29" s="357"/>
      <c r="AF29" s="357"/>
      <c r="AG29" s="358"/>
      <c r="AH29" s="359">
        <v>11412</v>
      </c>
      <c r="AI29" s="360"/>
      <c r="AJ29" s="360"/>
      <c r="AK29" s="360"/>
      <c r="AL29" s="361"/>
      <c r="AM29" s="359">
        <v>38285535</v>
      </c>
      <c r="AN29" s="360"/>
      <c r="AO29" s="360"/>
      <c r="AP29" s="360"/>
      <c r="AQ29" s="360"/>
      <c r="AR29" s="361"/>
      <c r="AS29" s="359">
        <v>3355</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25248909</v>
      </c>
      <c r="BO29" s="384"/>
      <c r="BP29" s="384"/>
      <c r="BQ29" s="384"/>
      <c r="BR29" s="384"/>
      <c r="BS29" s="384"/>
      <c r="BT29" s="384"/>
      <c r="BU29" s="385"/>
      <c r="BV29" s="383">
        <v>26880332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101.6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26097484</v>
      </c>
      <c r="BO30" s="387"/>
      <c r="BP30" s="387"/>
      <c r="BQ30" s="387"/>
      <c r="BR30" s="387"/>
      <c r="BS30" s="387"/>
      <c r="BT30" s="387"/>
      <c r="BU30" s="388"/>
      <c r="BV30" s="386">
        <v>27625210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国民健康保険事業費</v>
      </c>
      <c r="X34" s="342"/>
      <c r="Y34" s="342"/>
      <c r="Z34" s="342"/>
      <c r="AA34" s="342"/>
      <c r="AB34" s="342"/>
      <c r="AC34" s="342"/>
      <c r="AD34" s="342"/>
      <c r="AE34" s="342"/>
      <c r="AF34" s="342"/>
      <c r="AG34" s="342"/>
      <c r="AH34" s="342"/>
      <c r="AI34" s="342"/>
      <c r="AJ34" s="342"/>
      <c r="AK34" s="342"/>
      <c r="AL34" s="165"/>
      <c r="AM34" s="343">
        <f>IF(AO34="","",MAX(C34:D43,U34:V43)+1)</f>
        <v>12</v>
      </c>
      <c r="AN34" s="343"/>
      <c r="AO34" s="342" t="str">
        <f>IF('各会計、関係団体の財政状況及び健全化判断比率'!B33="","",'各会計、関係団体の財政状況及び健全化判断比率'!B33)</f>
        <v>下水道事業会計</v>
      </c>
      <c r="AP34" s="342"/>
      <c r="AQ34" s="342"/>
      <c r="AR34" s="342"/>
      <c r="AS34" s="342"/>
      <c r="AT34" s="342"/>
      <c r="AU34" s="342"/>
      <c r="AV34" s="342"/>
      <c r="AW34" s="342"/>
      <c r="AX34" s="342"/>
      <c r="AY34" s="342"/>
      <c r="AZ34" s="342"/>
      <c r="BA34" s="342"/>
      <c r="BB34" s="342"/>
      <c r="BC34" s="342"/>
      <c r="BD34" s="165"/>
      <c r="BE34" s="343">
        <f>IF(BG34="","",MAX(C34:D43,U34:V43,AM34:AN43)+1)</f>
        <v>19</v>
      </c>
      <c r="BF34" s="343"/>
      <c r="BG34" s="342" t="str">
        <f>IF('各会計、関係団体の財政状況及び健全化判断比率'!B40="","",'各会計、関係団体の財政状況及び健全化判断比率'!B40)</f>
        <v>市場事業費</v>
      </c>
      <c r="BH34" s="342"/>
      <c r="BI34" s="342"/>
      <c r="BJ34" s="342"/>
      <c r="BK34" s="342"/>
      <c r="BL34" s="342"/>
      <c r="BM34" s="342"/>
      <c r="BN34" s="342"/>
      <c r="BO34" s="342"/>
      <c r="BP34" s="342"/>
      <c r="BQ34" s="342"/>
      <c r="BR34" s="342"/>
      <c r="BS34" s="342"/>
      <c r="BT34" s="342"/>
      <c r="BU34" s="342"/>
      <c r="BV34" s="165"/>
      <c r="BW34" s="343">
        <f>IF(BY34="","",MAX(C34:D43,U34:V43,AM34:AN43,BE34:BF43)+1)</f>
        <v>23</v>
      </c>
      <c r="BX34" s="343"/>
      <c r="BY34" s="342" t="str">
        <f>IF('各会計、関係団体の財政状況及び健全化判断比率'!B68="","",'各会計、関係団体の財政状況及び健全化判断比率'!B68)</f>
        <v>阪神水道企業団</v>
      </c>
      <c r="BZ34" s="342"/>
      <c r="CA34" s="342"/>
      <c r="CB34" s="342"/>
      <c r="CC34" s="342"/>
      <c r="CD34" s="342"/>
      <c r="CE34" s="342"/>
      <c r="CF34" s="342"/>
      <c r="CG34" s="342"/>
      <c r="CH34" s="342"/>
      <c r="CI34" s="342"/>
      <c r="CJ34" s="342"/>
      <c r="CK34" s="342"/>
      <c r="CL34" s="342"/>
      <c r="CM34" s="342"/>
      <c r="CN34" s="165"/>
      <c r="CO34" s="343">
        <f>IF(CQ34="","",MAX(C34:D43,U34:V43,AM34:AN43,BE34:BF43,BW34:BX43)+1)</f>
        <v>27</v>
      </c>
      <c r="CP34" s="343"/>
      <c r="CQ34" s="342" t="str">
        <f>IF('各会計、関係団体の財政状況及び健全化判断比率'!BS7="","",'各会計、関係団体の財政状況及び健全化判断比率'!BS7)</f>
        <v>(公財)神戸国際協力交流センター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勤労者福祉共済事業費</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介護保険事業費</v>
      </c>
      <c r="X35" s="342"/>
      <c r="Y35" s="342"/>
      <c r="Z35" s="342"/>
      <c r="AA35" s="342"/>
      <c r="AB35" s="342"/>
      <c r="AC35" s="342"/>
      <c r="AD35" s="342"/>
      <c r="AE35" s="342"/>
      <c r="AF35" s="342"/>
      <c r="AG35" s="342"/>
      <c r="AH35" s="342"/>
      <c r="AI35" s="342"/>
      <c r="AJ35" s="342"/>
      <c r="AK35" s="342"/>
      <c r="AL35" s="165"/>
      <c r="AM35" s="343">
        <f t="shared" ref="AM35:AM43" si="0">IF(AO35="","",AM34+1)</f>
        <v>13</v>
      </c>
      <c r="AN35" s="343"/>
      <c r="AO35" s="342" t="str">
        <f>IF('各会計、関係団体の財政状況及び健全化判断比率'!B34="","",'各会計、関係団体の財政状況及び健全化判断比率'!B34)</f>
        <v>港湾事業会計</v>
      </c>
      <c r="AP35" s="342"/>
      <c r="AQ35" s="342"/>
      <c r="AR35" s="342"/>
      <c r="AS35" s="342"/>
      <c r="AT35" s="342"/>
      <c r="AU35" s="342"/>
      <c r="AV35" s="342"/>
      <c r="AW35" s="342"/>
      <c r="AX35" s="342"/>
      <c r="AY35" s="342"/>
      <c r="AZ35" s="342"/>
      <c r="BA35" s="342"/>
      <c r="BB35" s="342"/>
      <c r="BC35" s="342"/>
      <c r="BD35" s="165"/>
      <c r="BE35" s="343">
        <f t="shared" ref="BE35:BE43" si="1">IF(BG35="","",BE34+1)</f>
        <v>20</v>
      </c>
      <c r="BF35" s="343"/>
      <c r="BG35" s="342" t="str">
        <f>IF('各会計、関係団体の財政状況及び健全化判断比率'!B41="","",'各会計、関係団体の財政状況及び健全化判断比率'!B41)</f>
        <v>食肉センター事業費</v>
      </c>
      <c r="BH35" s="342"/>
      <c r="BI35" s="342"/>
      <c r="BJ35" s="342"/>
      <c r="BK35" s="342"/>
      <c r="BL35" s="342"/>
      <c r="BM35" s="342"/>
      <c r="BN35" s="342"/>
      <c r="BO35" s="342"/>
      <c r="BP35" s="342"/>
      <c r="BQ35" s="342"/>
      <c r="BR35" s="342"/>
      <c r="BS35" s="342"/>
      <c r="BT35" s="342"/>
      <c r="BU35" s="342"/>
      <c r="BV35" s="165"/>
      <c r="BW35" s="343">
        <f t="shared" ref="BW35:BW43" si="2">IF(BY35="","",BW34+1)</f>
        <v>24</v>
      </c>
      <c r="BX35" s="343"/>
      <c r="BY35" s="342" t="str">
        <f>IF('各会計、関係団体の財政状況及び健全化判断比率'!B69="","",'各会計、関係団体の財政状況及び健全化判断比率'!B69)</f>
        <v>兵庫県後期高齢者医療広域連合（一般）</v>
      </c>
      <c r="BZ35" s="342"/>
      <c r="CA35" s="342"/>
      <c r="CB35" s="342"/>
      <c r="CC35" s="342"/>
      <c r="CD35" s="342"/>
      <c r="CE35" s="342"/>
      <c r="CF35" s="342"/>
      <c r="CG35" s="342"/>
      <c r="CH35" s="342"/>
      <c r="CI35" s="342"/>
      <c r="CJ35" s="342"/>
      <c r="CK35" s="342"/>
      <c r="CL35" s="342"/>
      <c r="CM35" s="342"/>
      <c r="CN35" s="165"/>
      <c r="CO35" s="343">
        <f t="shared" ref="CO35:CO43" si="3">IF(CQ35="","",CO34+1)</f>
        <v>28</v>
      </c>
      <c r="CP35" s="343"/>
      <c r="CQ35" s="342" t="str">
        <f>IF('各会計、関係団体の財政状況及び健全化判断比率'!BS8="","",'各会計、関係団体の財政状況及び健全化判断比率'!BS8)</f>
        <v>(公財)先端医療振興財団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母子寡婦福祉資金貸付事業費</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農業共済事業費</v>
      </c>
      <c r="X36" s="342"/>
      <c r="Y36" s="342"/>
      <c r="Z36" s="342"/>
      <c r="AA36" s="342"/>
      <c r="AB36" s="342"/>
      <c r="AC36" s="342"/>
      <c r="AD36" s="342"/>
      <c r="AE36" s="342"/>
      <c r="AF36" s="342"/>
      <c r="AG36" s="342"/>
      <c r="AH36" s="342"/>
      <c r="AI36" s="342"/>
      <c r="AJ36" s="342"/>
      <c r="AK36" s="342"/>
      <c r="AL36" s="165"/>
      <c r="AM36" s="343">
        <f t="shared" si="0"/>
        <v>14</v>
      </c>
      <c r="AN36" s="343"/>
      <c r="AO36" s="342" t="str">
        <f>IF('各会計、関係団体の財政状況及び健全化判断比率'!B35="","",'各会計、関係団体の財政状況及び健全化判断比率'!B35)</f>
        <v>自動車事業会計</v>
      </c>
      <c r="AP36" s="342"/>
      <c r="AQ36" s="342"/>
      <c r="AR36" s="342"/>
      <c r="AS36" s="342"/>
      <c r="AT36" s="342"/>
      <c r="AU36" s="342"/>
      <c r="AV36" s="342"/>
      <c r="AW36" s="342"/>
      <c r="AX36" s="342"/>
      <c r="AY36" s="342"/>
      <c r="AZ36" s="342"/>
      <c r="BA36" s="342"/>
      <c r="BB36" s="342"/>
      <c r="BC36" s="342"/>
      <c r="BD36" s="165"/>
      <c r="BE36" s="343">
        <f t="shared" si="1"/>
        <v>21</v>
      </c>
      <c r="BF36" s="343"/>
      <c r="BG36" s="342" t="str">
        <f>IF('各会計、関係団体の財政状況及び健全化判断比率'!B42="","",'各会計、関係団体の財政状況及び健全化判断比率'!B42)</f>
        <v>農業集落排水事業費</v>
      </c>
      <c r="BH36" s="342"/>
      <c r="BI36" s="342"/>
      <c r="BJ36" s="342"/>
      <c r="BK36" s="342"/>
      <c r="BL36" s="342"/>
      <c r="BM36" s="342"/>
      <c r="BN36" s="342"/>
      <c r="BO36" s="342"/>
      <c r="BP36" s="342"/>
      <c r="BQ36" s="342"/>
      <c r="BR36" s="342"/>
      <c r="BS36" s="342"/>
      <c r="BT36" s="342"/>
      <c r="BU36" s="342"/>
      <c r="BV36" s="165"/>
      <c r="BW36" s="343">
        <f t="shared" si="2"/>
        <v>25</v>
      </c>
      <c r="BX36" s="343"/>
      <c r="BY36" s="342" t="str">
        <f>IF('各会計、関係団体の財政状況及び健全化判断比率'!B70="","",'各会計、関係団体の財政状況及び健全化判断比率'!B70)</f>
        <v>兵庫県後期高齢者医療広域連合（特別）</v>
      </c>
      <c r="BZ36" s="342"/>
      <c r="CA36" s="342"/>
      <c r="CB36" s="342"/>
      <c r="CC36" s="342"/>
      <c r="CD36" s="342"/>
      <c r="CE36" s="342"/>
      <c r="CF36" s="342"/>
      <c r="CG36" s="342"/>
      <c r="CH36" s="342"/>
      <c r="CI36" s="342"/>
      <c r="CJ36" s="342"/>
      <c r="CK36" s="342"/>
      <c r="CL36" s="342"/>
      <c r="CM36" s="342"/>
      <c r="CN36" s="165"/>
      <c r="CO36" s="343">
        <f t="shared" si="3"/>
        <v>29</v>
      </c>
      <c r="CP36" s="343"/>
      <c r="CQ36" s="342" t="str">
        <f>IF('各会計、関係団体の財政状況及び健全化判断比率'!BS9="","",'各会計、関係団体の財政状況及び健全化判断比率'!BS9)</f>
        <v>(公財)計算科学振興財団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市営住宅事業費</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駐車場事業費</v>
      </c>
      <c r="X37" s="342"/>
      <c r="Y37" s="342"/>
      <c r="Z37" s="342"/>
      <c r="AA37" s="342"/>
      <c r="AB37" s="342"/>
      <c r="AC37" s="342"/>
      <c r="AD37" s="342"/>
      <c r="AE37" s="342"/>
      <c r="AF37" s="342"/>
      <c r="AG37" s="342"/>
      <c r="AH37" s="342"/>
      <c r="AI37" s="342"/>
      <c r="AJ37" s="342"/>
      <c r="AK37" s="342"/>
      <c r="AL37" s="165"/>
      <c r="AM37" s="343">
        <f t="shared" si="0"/>
        <v>15</v>
      </c>
      <c r="AN37" s="343"/>
      <c r="AO37" s="342" t="str">
        <f>IF('各会計、関係団体の財政状況及び健全化判断比率'!B36="","",'各会計、関係団体の財政状況及び健全化判断比率'!B36)</f>
        <v>高速鉄道事業会計</v>
      </c>
      <c r="AP37" s="342"/>
      <c r="AQ37" s="342"/>
      <c r="AR37" s="342"/>
      <c r="AS37" s="342"/>
      <c r="AT37" s="342"/>
      <c r="AU37" s="342"/>
      <c r="AV37" s="342"/>
      <c r="AW37" s="342"/>
      <c r="AX37" s="342"/>
      <c r="AY37" s="342"/>
      <c r="AZ37" s="342"/>
      <c r="BA37" s="342"/>
      <c r="BB37" s="342"/>
      <c r="BC37" s="342"/>
      <c r="BD37" s="165"/>
      <c r="BE37" s="343">
        <f t="shared" si="1"/>
        <v>22</v>
      </c>
      <c r="BF37" s="343"/>
      <c r="BG37" s="342" t="str">
        <f>IF('各会計、関係団体の財政状況及び健全化判断比率'!B43="","",'各会計、関係団体の財政状況及び健全化判断比率'!B43)</f>
        <v>市街地再開発事業費</v>
      </c>
      <c r="BH37" s="342"/>
      <c r="BI37" s="342"/>
      <c r="BJ37" s="342"/>
      <c r="BK37" s="342"/>
      <c r="BL37" s="342"/>
      <c r="BM37" s="342"/>
      <c r="BN37" s="342"/>
      <c r="BO37" s="342"/>
      <c r="BP37" s="342"/>
      <c r="BQ37" s="342"/>
      <c r="BR37" s="342"/>
      <c r="BS37" s="342"/>
      <c r="BT37" s="342"/>
      <c r="BU37" s="342"/>
      <c r="BV37" s="165"/>
      <c r="BW37" s="343">
        <f t="shared" si="2"/>
        <v>26</v>
      </c>
      <c r="BX37" s="343"/>
      <c r="BY37" s="342" t="str">
        <f>IF('各会計、関係団体の財政状況及び健全化判断比率'!B71="","",'各会計、関係団体の財政状況及び健全化判断比率'!B71)</f>
        <v>関西広域連合</v>
      </c>
      <c r="BZ37" s="342"/>
      <c r="CA37" s="342"/>
      <c r="CB37" s="342"/>
      <c r="CC37" s="342"/>
      <c r="CD37" s="342"/>
      <c r="CE37" s="342"/>
      <c r="CF37" s="342"/>
      <c r="CG37" s="342"/>
      <c r="CH37" s="342"/>
      <c r="CI37" s="342"/>
      <c r="CJ37" s="342"/>
      <c r="CK37" s="342"/>
      <c r="CL37" s="342"/>
      <c r="CM37" s="342"/>
      <c r="CN37" s="165"/>
      <c r="CO37" s="343">
        <f t="shared" si="3"/>
        <v>30</v>
      </c>
      <c r="CP37" s="343"/>
      <c r="CQ37" s="342" t="str">
        <f>IF('各会計、関係団体の財政状況及び健全化判断比率'!BS10="","",'各会計、関係団体の財政状況及び健全化判断比率'!BS10)</f>
        <v>神戸都市振興サービス(株)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空港整備事業費</v>
      </c>
      <c r="F38" s="342"/>
      <c r="G38" s="342"/>
      <c r="H38" s="342"/>
      <c r="I38" s="342"/>
      <c r="J38" s="342"/>
      <c r="K38" s="342"/>
      <c r="L38" s="342"/>
      <c r="M38" s="342"/>
      <c r="N38" s="342"/>
      <c r="O38" s="342"/>
      <c r="P38" s="342"/>
      <c r="Q38" s="342"/>
      <c r="R38" s="342"/>
      <c r="S38" s="342"/>
      <c r="T38" s="165"/>
      <c r="U38" s="343">
        <f t="shared" si="4"/>
        <v>11</v>
      </c>
      <c r="V38" s="343"/>
      <c r="W38" s="342" t="str">
        <f>IF('各会計、関係団体の財政状況及び健全化判断比率'!B32="","",'各会計、関係団体の財政状況及び健全化判断比率'!B32)</f>
        <v>後期高齢者医療事業費</v>
      </c>
      <c r="X38" s="342"/>
      <c r="Y38" s="342"/>
      <c r="Z38" s="342"/>
      <c r="AA38" s="342"/>
      <c r="AB38" s="342"/>
      <c r="AC38" s="342"/>
      <c r="AD38" s="342"/>
      <c r="AE38" s="342"/>
      <c r="AF38" s="342"/>
      <c r="AG38" s="342"/>
      <c r="AH38" s="342"/>
      <c r="AI38" s="342"/>
      <c r="AJ38" s="342"/>
      <c r="AK38" s="342"/>
      <c r="AL38" s="165"/>
      <c r="AM38" s="343">
        <f t="shared" si="0"/>
        <v>16</v>
      </c>
      <c r="AN38" s="343"/>
      <c r="AO38" s="342" t="str">
        <f>IF('各会計、関係団体の財政状況及び健全化判断比率'!B37="","",'各会計、関係団体の財政状況及び健全化判断比率'!B37)</f>
        <v>水道事業会計</v>
      </c>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31</v>
      </c>
      <c r="CP38" s="343"/>
      <c r="CQ38" s="342" t="str">
        <f>IF('各会計、関係団体の財政状況及び健全化判断比率'!BS11="","",'各会計、関係団体の財政状況及び健全化判断比率'!BS11)</f>
        <v>(公財)阪神・淡路大震災復興基金</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公債費</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f t="shared" si="0"/>
        <v>17</v>
      </c>
      <c r="AN39" s="343"/>
      <c r="AO39" s="342" t="str">
        <f>IF('各会計、関係団体の財政状況及び健全化判断比率'!B38="","",'各会計、関係団体の財政状況及び健全化判断比率'!B38)</f>
        <v>工業用水道事業会計</v>
      </c>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32</v>
      </c>
      <c r="CP39" s="343"/>
      <c r="CQ39" s="342" t="str">
        <f>IF('各会計、関係団体の財政状況及び健全化判断比率'!BS12="","",'各会計、関係団体の財政状況及び健全化判断比率'!BS12)</f>
        <v>公立大学法人神戸市外国語大学</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f t="shared" si="0"/>
        <v>18</v>
      </c>
      <c r="AN40" s="343"/>
      <c r="AO40" s="342" t="str">
        <f>IF('各会計、関係団体の財政状況及び健全化判断比率'!B39="","",'各会計、関係団体の財政状況及び健全化判断比率'!B39)</f>
        <v>新都市整備事業会計</v>
      </c>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33</v>
      </c>
      <c r="CP40" s="343"/>
      <c r="CQ40" s="342" t="str">
        <f>IF('各会計、関係団体の財政状況及び健全化判断比率'!BS13="","",'各会計、関係団体の財政状況及び健全化判断比率'!BS13)</f>
        <v>(公財)神戸いきいき勤労財団</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34</v>
      </c>
      <c r="CP41" s="343"/>
      <c r="CQ41" s="342" t="str">
        <f>IF('各会計、関係団体の財政状況及び健全化判断比率'!BS14="","",'各会計、関係団体の財政状況及び健全化判断比率'!BS14)</f>
        <v>(公財)神戸市民文化振興財団</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35</v>
      </c>
      <c r="CP42" s="343"/>
      <c r="CQ42" s="342" t="str">
        <f>IF('各会計、関係団体の財政状況及び健全化判断比率'!BS15="","",'各会計、関係団体の財政状況及び健全化判断比率'!BS15)</f>
        <v>(公財)こうべ市民福祉振興協会</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36</v>
      </c>
      <c r="CP43" s="343"/>
      <c r="CQ43" s="342" t="str">
        <f>IF('各会計、関係団体の財政状況及び健全化判断比率'!BS16="","",'各会計、関係団体の財政状況及び健全化判断比率'!BS16)</f>
        <v>(独)神戸市民病院機構</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zoomScale="70" zoomScaleNormal="70" zoomScaleSheetLayoutView="100" workbookViewId="0">
      <selection activeCell="AD29" sqref="AD2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84" t="s">
        <v>24</v>
      </c>
      <c r="C41" s="1185"/>
      <c r="D41" s="81"/>
      <c r="E41" s="1186" t="s">
        <v>25</v>
      </c>
      <c r="F41" s="1186"/>
      <c r="G41" s="1186"/>
      <c r="H41" s="1187"/>
      <c r="I41" s="82">
        <v>1236296</v>
      </c>
      <c r="J41" s="83">
        <v>1201698</v>
      </c>
      <c r="K41" s="83">
        <v>1214102</v>
      </c>
      <c r="L41" s="83">
        <v>1212306</v>
      </c>
      <c r="M41" s="84">
        <v>1214532</v>
      </c>
    </row>
    <row r="42" spans="2:13" ht="27.75" customHeight="1">
      <c r="B42" s="1174"/>
      <c r="C42" s="1175"/>
      <c r="D42" s="85"/>
      <c r="E42" s="1178" t="s">
        <v>26</v>
      </c>
      <c r="F42" s="1178"/>
      <c r="G42" s="1178"/>
      <c r="H42" s="1179"/>
      <c r="I42" s="86">
        <v>25841</v>
      </c>
      <c r="J42" s="87">
        <v>24346</v>
      </c>
      <c r="K42" s="87">
        <v>20813</v>
      </c>
      <c r="L42" s="87">
        <v>12519</v>
      </c>
      <c r="M42" s="88">
        <v>13034</v>
      </c>
    </row>
    <row r="43" spans="2:13" ht="27.75" customHeight="1">
      <c r="B43" s="1174"/>
      <c r="C43" s="1175"/>
      <c r="D43" s="85"/>
      <c r="E43" s="1178" t="s">
        <v>27</v>
      </c>
      <c r="F43" s="1178"/>
      <c r="G43" s="1178"/>
      <c r="H43" s="1179"/>
      <c r="I43" s="86">
        <v>290286</v>
      </c>
      <c r="J43" s="87">
        <v>278560</v>
      </c>
      <c r="K43" s="87">
        <v>232550</v>
      </c>
      <c r="L43" s="87">
        <v>204603</v>
      </c>
      <c r="M43" s="88">
        <v>190496</v>
      </c>
    </row>
    <row r="44" spans="2:13" ht="27.75" customHeight="1">
      <c r="B44" s="1174"/>
      <c r="C44" s="1175"/>
      <c r="D44" s="85"/>
      <c r="E44" s="1178" t="s">
        <v>28</v>
      </c>
      <c r="F44" s="1178"/>
      <c r="G44" s="1178"/>
      <c r="H44" s="1179"/>
      <c r="I44" s="86">
        <v>5377</v>
      </c>
      <c r="J44" s="87">
        <v>4412</v>
      </c>
      <c r="K44" s="87">
        <v>3432</v>
      </c>
      <c r="L44" s="87">
        <v>2443</v>
      </c>
      <c r="M44" s="88">
        <v>1950</v>
      </c>
    </row>
    <row r="45" spans="2:13" ht="27.75" customHeight="1">
      <c r="B45" s="1174"/>
      <c r="C45" s="1175"/>
      <c r="D45" s="85"/>
      <c r="E45" s="1178" t="s">
        <v>29</v>
      </c>
      <c r="F45" s="1178"/>
      <c r="G45" s="1178"/>
      <c r="H45" s="1179"/>
      <c r="I45" s="86">
        <v>124172</v>
      </c>
      <c r="J45" s="87">
        <v>120881</v>
      </c>
      <c r="K45" s="87">
        <v>117820</v>
      </c>
      <c r="L45" s="87">
        <v>111777</v>
      </c>
      <c r="M45" s="88">
        <v>103299</v>
      </c>
    </row>
    <row r="46" spans="2:13" ht="27.75" customHeight="1">
      <c r="B46" s="1174"/>
      <c r="C46" s="1175"/>
      <c r="D46" s="85"/>
      <c r="E46" s="1178" t="s">
        <v>30</v>
      </c>
      <c r="F46" s="1178"/>
      <c r="G46" s="1178"/>
      <c r="H46" s="1179"/>
      <c r="I46" s="86">
        <v>47125</v>
      </c>
      <c r="J46" s="87">
        <v>40089</v>
      </c>
      <c r="K46" s="87">
        <v>4251</v>
      </c>
      <c r="L46" s="87">
        <v>3221</v>
      </c>
      <c r="M46" s="88">
        <v>2445</v>
      </c>
    </row>
    <row r="47" spans="2:13" ht="27.75" customHeight="1">
      <c r="B47" s="1174"/>
      <c r="C47" s="1175"/>
      <c r="D47" s="85"/>
      <c r="E47" s="1178" t="s">
        <v>31</v>
      </c>
      <c r="F47" s="1178"/>
      <c r="G47" s="1178"/>
      <c r="H47" s="1179"/>
      <c r="I47" s="86" t="s">
        <v>485</v>
      </c>
      <c r="J47" s="87" t="s">
        <v>485</v>
      </c>
      <c r="K47" s="87" t="s">
        <v>485</v>
      </c>
      <c r="L47" s="87" t="s">
        <v>485</v>
      </c>
      <c r="M47" s="88" t="s">
        <v>485</v>
      </c>
    </row>
    <row r="48" spans="2:13" ht="27.75" customHeight="1">
      <c r="B48" s="1176"/>
      <c r="C48" s="1177"/>
      <c r="D48" s="85"/>
      <c r="E48" s="1178" t="s">
        <v>32</v>
      </c>
      <c r="F48" s="1178"/>
      <c r="G48" s="1178"/>
      <c r="H48" s="1179"/>
      <c r="I48" s="86" t="s">
        <v>485</v>
      </c>
      <c r="J48" s="87" t="s">
        <v>485</v>
      </c>
      <c r="K48" s="87" t="s">
        <v>485</v>
      </c>
      <c r="L48" s="87" t="s">
        <v>485</v>
      </c>
      <c r="M48" s="88" t="s">
        <v>485</v>
      </c>
    </row>
    <row r="49" spans="2:13" ht="27.75" customHeight="1">
      <c r="B49" s="1172" t="s">
        <v>33</v>
      </c>
      <c r="C49" s="1173"/>
      <c r="D49" s="89"/>
      <c r="E49" s="1178" t="s">
        <v>34</v>
      </c>
      <c r="F49" s="1178"/>
      <c r="G49" s="1178"/>
      <c r="H49" s="1179"/>
      <c r="I49" s="86">
        <v>207913</v>
      </c>
      <c r="J49" s="87">
        <v>209072</v>
      </c>
      <c r="K49" s="87">
        <v>217769</v>
      </c>
      <c r="L49" s="87">
        <v>241412</v>
      </c>
      <c r="M49" s="88">
        <v>258654</v>
      </c>
    </row>
    <row r="50" spans="2:13" ht="27.75" customHeight="1">
      <c r="B50" s="1174"/>
      <c r="C50" s="1175"/>
      <c r="D50" s="85"/>
      <c r="E50" s="1178" t="s">
        <v>35</v>
      </c>
      <c r="F50" s="1178"/>
      <c r="G50" s="1178"/>
      <c r="H50" s="1179"/>
      <c r="I50" s="86">
        <v>260216</v>
      </c>
      <c r="J50" s="87">
        <v>258822</v>
      </c>
      <c r="K50" s="87">
        <v>263085</v>
      </c>
      <c r="L50" s="87">
        <v>260772</v>
      </c>
      <c r="M50" s="88">
        <v>244838</v>
      </c>
    </row>
    <row r="51" spans="2:13" ht="27.75" customHeight="1">
      <c r="B51" s="1176"/>
      <c r="C51" s="1177"/>
      <c r="D51" s="85"/>
      <c r="E51" s="1178" t="s">
        <v>36</v>
      </c>
      <c r="F51" s="1178"/>
      <c r="G51" s="1178"/>
      <c r="H51" s="1179"/>
      <c r="I51" s="86">
        <v>722425</v>
      </c>
      <c r="J51" s="87">
        <v>721556</v>
      </c>
      <c r="K51" s="87">
        <v>729330</v>
      </c>
      <c r="L51" s="87">
        <v>741968</v>
      </c>
      <c r="M51" s="88">
        <v>747341</v>
      </c>
    </row>
    <row r="52" spans="2:13" ht="27.75" customHeight="1" thickBot="1">
      <c r="B52" s="1180" t="s">
        <v>37</v>
      </c>
      <c r="C52" s="1181"/>
      <c r="D52" s="90"/>
      <c r="E52" s="1182" t="s">
        <v>38</v>
      </c>
      <c r="F52" s="1182"/>
      <c r="G52" s="1182"/>
      <c r="H52" s="1183"/>
      <c r="I52" s="91">
        <v>538545</v>
      </c>
      <c r="J52" s="92">
        <v>480534</v>
      </c>
      <c r="K52" s="92">
        <v>382785</v>
      </c>
      <c r="L52" s="92">
        <v>302718</v>
      </c>
      <c r="M52" s="93">
        <v>274925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66341</v>
      </c>
      <c r="E3" s="116"/>
      <c r="F3" s="117">
        <v>52334</v>
      </c>
      <c r="G3" s="118"/>
      <c r="H3" s="119"/>
    </row>
    <row r="4" spans="1:8">
      <c r="A4" s="120"/>
      <c r="B4" s="121"/>
      <c r="C4" s="122"/>
      <c r="D4" s="123">
        <v>31833</v>
      </c>
      <c r="E4" s="124"/>
      <c r="F4" s="125">
        <v>29965</v>
      </c>
      <c r="G4" s="126"/>
      <c r="H4" s="127"/>
    </row>
    <row r="5" spans="1:8">
      <c r="A5" s="108" t="s">
        <v>517</v>
      </c>
      <c r="B5" s="113"/>
      <c r="C5" s="114"/>
      <c r="D5" s="115">
        <v>51458</v>
      </c>
      <c r="E5" s="116"/>
      <c r="F5" s="117">
        <v>48794</v>
      </c>
      <c r="G5" s="118"/>
      <c r="H5" s="119"/>
    </row>
    <row r="6" spans="1:8">
      <c r="A6" s="120"/>
      <c r="B6" s="121"/>
      <c r="C6" s="122"/>
      <c r="D6" s="123">
        <v>28380</v>
      </c>
      <c r="E6" s="124"/>
      <c r="F6" s="125">
        <v>25698</v>
      </c>
      <c r="G6" s="126"/>
      <c r="H6" s="127"/>
    </row>
    <row r="7" spans="1:8">
      <c r="A7" s="108" t="s">
        <v>518</v>
      </c>
      <c r="B7" s="113"/>
      <c r="C7" s="114"/>
      <c r="D7" s="115">
        <v>38199</v>
      </c>
      <c r="E7" s="116"/>
      <c r="F7" s="117">
        <v>47129</v>
      </c>
      <c r="G7" s="118"/>
      <c r="H7" s="119"/>
    </row>
    <row r="8" spans="1:8">
      <c r="A8" s="120"/>
      <c r="B8" s="121"/>
      <c r="C8" s="122"/>
      <c r="D8" s="123">
        <v>18317</v>
      </c>
      <c r="E8" s="124"/>
      <c r="F8" s="125">
        <v>23069</v>
      </c>
      <c r="G8" s="126"/>
      <c r="H8" s="127"/>
    </row>
    <row r="9" spans="1:8">
      <c r="A9" s="108" t="s">
        <v>519</v>
      </c>
      <c r="B9" s="113"/>
      <c r="C9" s="114"/>
      <c r="D9" s="115">
        <v>63419</v>
      </c>
      <c r="E9" s="116"/>
      <c r="F9" s="117">
        <v>50848</v>
      </c>
      <c r="G9" s="118"/>
      <c r="H9" s="119"/>
    </row>
    <row r="10" spans="1:8">
      <c r="A10" s="120"/>
      <c r="B10" s="121"/>
      <c r="C10" s="122"/>
      <c r="D10" s="123">
        <v>28922</v>
      </c>
      <c r="E10" s="124"/>
      <c r="F10" s="125">
        <v>22583</v>
      </c>
      <c r="G10" s="126"/>
      <c r="H10" s="127"/>
    </row>
    <row r="11" spans="1:8">
      <c r="A11" s="108" t="s">
        <v>520</v>
      </c>
      <c r="B11" s="113"/>
      <c r="C11" s="114"/>
      <c r="D11" s="115">
        <v>55514</v>
      </c>
      <c r="E11" s="116"/>
      <c r="F11" s="117">
        <v>53572</v>
      </c>
      <c r="G11" s="118"/>
      <c r="H11" s="119"/>
    </row>
    <row r="12" spans="1:8">
      <c r="A12" s="120"/>
      <c r="B12" s="121"/>
      <c r="C12" s="128"/>
      <c r="D12" s="123">
        <v>25517</v>
      </c>
      <c r="E12" s="124"/>
      <c r="F12" s="125">
        <v>25259</v>
      </c>
      <c r="G12" s="126"/>
      <c r="H12" s="127"/>
    </row>
    <row r="13" spans="1:8">
      <c r="A13" s="108"/>
      <c r="B13" s="113"/>
      <c r="C13" s="129"/>
      <c r="D13" s="130">
        <v>54986</v>
      </c>
      <c r="E13" s="131"/>
      <c r="F13" s="132">
        <v>50535</v>
      </c>
      <c r="G13" s="133"/>
      <c r="H13" s="119"/>
    </row>
    <row r="14" spans="1:8">
      <c r="A14" s="120"/>
      <c r="B14" s="121"/>
      <c r="C14" s="122"/>
      <c r="D14" s="123">
        <v>26594</v>
      </c>
      <c r="E14" s="124"/>
      <c r="F14" s="125">
        <v>25315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0.02</v>
      </c>
      <c r="C19" s="134">
        <f>ROUND(VALUE(SUBSTITUTE(実質収支比率等に係る経年分析!G$48,"▲","-")),2)</f>
        <v>0.57999999999999996</v>
      </c>
      <c r="D19" s="134">
        <f>ROUND(VALUE(SUBSTITUTE(実質収支比率等に係る経年分析!H$48,"▲","-")),2)</f>
        <v>0.52</v>
      </c>
      <c r="E19" s="134">
        <f>ROUND(VALUE(SUBSTITUTE(実質収支比率等に係る経年分析!I$48,"▲","-")),2)</f>
        <v>0.69</v>
      </c>
      <c r="F19" s="134">
        <f>ROUND(VALUE(SUBSTITUTE(実質収支比率等に係る経年分析!J$48,"▲","-")),2)</f>
        <v>0.41</v>
      </c>
    </row>
    <row r="20" spans="1:11">
      <c r="A20" s="134" t="s">
        <v>43</v>
      </c>
      <c r="B20" s="134">
        <f>ROUND(VALUE(SUBSTITUTE(実質収支比率等に係る経年分析!F$47,"▲","-")),2)</f>
        <v>0.08</v>
      </c>
      <c r="C20" s="134">
        <f>ROUND(VALUE(SUBSTITUTE(実質収支比率等に係る経年分析!G$47,"▲","-")),2)</f>
        <v>0.11</v>
      </c>
      <c r="D20" s="134">
        <f>ROUND(VALUE(SUBSTITUTE(実質収支比率等に係る経年分析!H$47,"▲","-")),2)</f>
        <v>0.87</v>
      </c>
      <c r="E20" s="134">
        <f>ROUND(VALUE(SUBSTITUTE(実質収支比率等に係る経年分析!I$47,"▲","-")),2)</f>
        <v>2.2000000000000002</v>
      </c>
      <c r="F20" s="134">
        <f>ROUND(VALUE(SUBSTITUTE(実質収支比率等に係る経年分析!J$47,"▲","-")),2)</f>
        <v>2.89</v>
      </c>
    </row>
    <row r="21" spans="1:11">
      <c r="A21" s="134" t="s">
        <v>44</v>
      </c>
      <c r="B21" s="134">
        <f>IF(ISNUMBER(VALUE(SUBSTITUTE(実質収支比率等に係る経年分析!F$49,"▲","-"))),ROUND(VALUE(SUBSTITUTE(実質収支比率等に係る経年分析!F$49,"▲","-")),2),NA())</f>
        <v>-0.23</v>
      </c>
      <c r="C21" s="134">
        <f>IF(ISNUMBER(VALUE(SUBSTITUTE(実質収支比率等に係る経年分析!G$49,"▲","-"))),ROUND(VALUE(SUBSTITUTE(実質収支比率等に係る経年分析!G$49,"▲","-")),2),NA())</f>
        <v>0.57999999999999996</v>
      </c>
      <c r="D21" s="134">
        <f>IF(ISNUMBER(VALUE(SUBSTITUTE(実質収支比率等に係る経年分析!H$49,"▲","-"))),ROUND(VALUE(SUBSTITUTE(実質収支比率等に係る経年分析!H$49,"▲","-")),2),NA())</f>
        <v>0.7</v>
      </c>
      <c r="E21" s="134">
        <f>IF(ISNUMBER(VALUE(SUBSTITUTE(実質収支比率等に係る経年分析!I$49,"▲","-"))),ROUND(VALUE(SUBSTITUTE(実質収支比率等に係る経年分析!I$49,"▲","-")),2),NA())</f>
        <v>1.5</v>
      </c>
      <c r="F21" s="134">
        <f>IF(ISNUMBER(VALUE(SUBSTITUTE(実質収支比率等に係る経年分析!J$49,"▲","-"))),ROUND(VALUE(SUBSTITUTE(実質収支比率等に係る経年分析!J$49,"▲","-")),2),NA())</f>
        <v>0.41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0.28999999999999998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一般会計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0.56999999999999995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0.68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0.41</v>
      </c>
    </row>
    <row r="30" spans="1:11">
      <c r="A30" s="135" t="str">
        <f>IF(連結実質赤字比率に係る赤字・黒字の構成分析!C$40="",NA(),連結実質赤字比率に係る赤字・黒字の構成分析!C$40)</f>
        <v>介護保険事業費</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0.28000000000000003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0.54</v>
      </c>
    </row>
    <row r="31" spans="1:11">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0.56000000000000005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0.89</v>
      </c>
    </row>
    <row r="32" spans="1:11">
      <c r="A32" s="135" t="str">
        <f>IF(連結実質赤字比率に係る赤字・黒字の構成分析!C$38="",NA(),連結実質赤字比率に係る赤字・黒字の構成分析!C$38)</f>
        <v>港湾事業会計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15.53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16.190000000000001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16.57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16.170000000000002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2.2200000000000002</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4.3499999999999996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4.8899999999999997</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5.45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6.28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7.08</v>
      </c>
    </row>
    <row r="35" spans="1:16">
      <c r="A35" s="135" t="str">
        <f>IF(連結実質赤字比率に係る赤字・黒字の構成分析!C$35="",NA(),連結実質赤字比率に係る赤字・黒字の構成分析!C$35)</f>
        <v>新都市整備事業会計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18.91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32.049999999999997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32.99</v>
      </c>
    </row>
    <row r="36" spans="1:16">
      <c r="A36" s="135" t="str">
        <f>IF(連結実質赤字比率に係る赤字・黒字の構成分析!C$34="",NA(),連結実質赤字比率に係る赤字・黒字の構成分析!C$34)</f>
        <v>自動車事業会計</v>
      </c>
      <c r="B36" s="135">
        <f>IF(ROUND(VALUE(SUBSTITUTE(連結実質赤字比率に係る赤字・黒字の構成分析!F$34,"▲", "-")), 2) &lt; 0, ABS(ROUND(VALUE(SUBSTITUTE(連結実質赤字比率に係る赤字・黒字の構成分析!F$34,"▲", "-")), 2)), NA())</f>
        <v>0.28000000000000003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0.23</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0.17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102583</v>
      </c>
      <c r="E42" s="136"/>
      <c r="F42" s="136"/>
      <c r="G42" s="136">
        <f>'実質公債費比率（分子）の構造'!L$52</f>
        <v>100300</v>
      </c>
      <c r="H42" s="136"/>
      <c r="I42" s="136"/>
      <c r="J42" s="136">
        <f>'実質公債費比率（分子）の構造'!M$52</f>
        <v>91026</v>
      </c>
      <c r="K42" s="136"/>
      <c r="L42" s="136"/>
      <c r="M42" s="136">
        <f>'実質公債費比率（分子）の構造'!N$52</f>
        <v>89066</v>
      </c>
      <c r="N42" s="136"/>
      <c r="O42" s="136"/>
      <c r="P42" s="136">
        <f>'実質公債費比率（分子）の構造'!O$52</f>
        <v>90161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2181</v>
      </c>
      <c r="C44" s="136"/>
      <c r="D44" s="136"/>
      <c r="E44" s="136">
        <f>'実質公債費比率（分子）の構造'!L$50</f>
        <v>2001</v>
      </c>
      <c r="F44" s="136"/>
      <c r="G44" s="136"/>
      <c r="H44" s="136">
        <f>'実質公債費比率（分子）の構造'!M$50</f>
        <v>1935</v>
      </c>
      <c r="I44" s="136"/>
      <c r="J44" s="136"/>
      <c r="K44" s="136">
        <f>'実質公債費比率（分子）の構造'!N$50</f>
        <v>1971</v>
      </c>
      <c r="L44" s="136"/>
      <c r="M44" s="136"/>
      <c r="N44" s="136">
        <f>'実質公債費比率（分子）の構造'!O$50</f>
        <v>1945</v>
      </c>
      <c r="O44" s="136"/>
      <c r="P44" s="136"/>
    </row>
    <row r="45" spans="1:16">
      <c r="A45" s="136" t="s">
        <v>54</v>
      </c>
      <c r="B45" s="136">
        <f>'実質公債費比率（分子）の構造'!K$49</f>
        <v>1190</v>
      </c>
      <c r="C45" s="136"/>
      <c r="D45" s="136"/>
      <c r="E45" s="136">
        <f>'実質公債費比率（分子）の構造'!L$49</f>
        <v>1135</v>
      </c>
      <c r="F45" s="136"/>
      <c r="G45" s="136"/>
      <c r="H45" s="136">
        <f>'実質公債費比率（分子）の構造'!M$49</f>
        <v>1088</v>
      </c>
      <c r="I45" s="136"/>
      <c r="J45" s="136"/>
      <c r="K45" s="136">
        <f>'実質公債費比率（分子）の構造'!N$49</f>
        <v>1053</v>
      </c>
      <c r="L45" s="136"/>
      <c r="M45" s="136"/>
      <c r="N45" s="136">
        <f>'実質公債費比率（分子）の構造'!O$49</f>
        <v>1046</v>
      </c>
      <c r="O45" s="136"/>
      <c r="P45" s="136"/>
    </row>
    <row r="46" spans="1:16">
      <c r="A46" s="136" t="s">
        <v>55</v>
      </c>
      <c r="B46" s="136">
        <f>'実質公債費比率（分子）の構造'!K$48</f>
        <v>23526</v>
      </c>
      <c r="C46" s="136"/>
      <c r="D46" s="136"/>
      <c r="E46" s="136">
        <f>'実質公債費比率（分子）の構造'!L$48</f>
        <v>25923</v>
      </c>
      <c r="F46" s="136"/>
      <c r="G46" s="136"/>
      <c r="H46" s="136">
        <f>'実質公債費比率（分子）の構造'!M$48</f>
        <v>18500</v>
      </c>
      <c r="I46" s="136"/>
      <c r="J46" s="136"/>
      <c r="K46" s="136">
        <f>'実質公債費比率（分子）の構造'!N$48</f>
        <v>17601</v>
      </c>
      <c r="L46" s="136"/>
      <c r="M46" s="136"/>
      <c r="N46" s="136">
        <f>'実質公債費比率（分子）の構造'!O$48</f>
        <v>17447</v>
      </c>
      <c r="O46" s="136"/>
      <c r="P46" s="136"/>
    </row>
    <row r="47" spans="1:16">
      <c r="A47" s="136" t="s">
        <v>14</v>
      </c>
      <c r="B47" s="136">
        <f>'実質公債費比率（分子）の構造'!K$47</f>
        <v>32161</v>
      </c>
      <c r="C47" s="136"/>
      <c r="D47" s="136"/>
      <c r="E47" s="136">
        <f>'実質公債費比率（分子）の構造'!L$47</f>
        <v>33497</v>
      </c>
      <c r="F47" s="136"/>
      <c r="G47" s="136"/>
      <c r="H47" s="136">
        <f>'実質公債費比率（分子）の構造'!M$47</f>
        <v>34885</v>
      </c>
      <c r="I47" s="136"/>
      <c r="J47" s="136"/>
      <c r="K47" s="136">
        <f>'実質公債費比率（分子）の構造'!N$47</f>
        <v>36381</v>
      </c>
      <c r="L47" s="136"/>
      <c r="M47" s="136"/>
      <c r="N47" s="136">
        <f>'実質公債費比率（分子）の構造'!O$47</f>
        <v>36760</v>
      </c>
      <c r="O47" s="136"/>
      <c r="P47" s="136"/>
    </row>
    <row r="48" spans="1:16">
      <c r="A48" s="136" t="s">
        <v>56</v>
      </c>
      <c r="B48" s="136">
        <f>'実質公債費比率（分子）の構造'!K$46</f>
        <v>4371</v>
      </c>
      <c r="C48" s="136"/>
      <c r="D48" s="136"/>
      <c r="E48" s="136">
        <f>'実質公債費比率（分子）の構造'!L$46</f>
        <v>4497</v>
      </c>
      <c r="F48" s="136"/>
      <c r="G48" s="136"/>
      <c r="H48" s="136">
        <f>'実質公債費比率（分子）の構造'!M$46</f>
        <v>3195</v>
      </c>
      <c r="I48" s="136"/>
      <c r="J48" s="136"/>
      <c r="K48" s="136">
        <f>'実質公債費比率（分子）の構造'!N$46</f>
        <v>1952</v>
      </c>
      <c r="L48" s="136"/>
      <c r="M48" s="136"/>
      <c r="N48" s="136">
        <f>'実質公債費比率（分子）の構造'!O$46</f>
        <v>656</v>
      </c>
      <c r="O48" s="136"/>
      <c r="P48" s="136"/>
    </row>
    <row r="49" spans="1:16">
      <c r="A49" s="136" t="s">
        <v>57</v>
      </c>
      <c r="B49" s="136">
        <f>'実質公債費比率（分子）の構造'!K$45</f>
        <v>74150</v>
      </c>
      <c r="C49" s="136"/>
      <c r="D49" s="136"/>
      <c r="E49" s="136">
        <f>'実質公債費比率（分子）の構造'!L$45</f>
        <v>70174</v>
      </c>
      <c r="F49" s="136"/>
      <c r="G49" s="136"/>
      <c r="H49" s="136">
        <f>'実質公債費比率（分子）の構造'!M$45</f>
        <v>61777</v>
      </c>
      <c r="I49" s="136"/>
      <c r="J49" s="136"/>
      <c r="K49" s="136">
        <f>'実質公債費比率（分子）の構造'!N$45</f>
        <v>59247</v>
      </c>
      <c r="L49" s="136"/>
      <c r="M49" s="136"/>
      <c r="N49" s="136">
        <f>'実質公債費比率（分子）の構造'!O$45</f>
        <v>56821</v>
      </c>
      <c r="O49" s="136"/>
      <c r="P49" s="136"/>
    </row>
    <row r="50" spans="1:16">
      <c r="A50" s="136" t="s">
        <v>58</v>
      </c>
      <c r="B50" s="136" t="e">
        <f>NA()</f>
        <v>#N/A</v>
      </c>
      <c r="C50" s="136">
        <f>IF(ISNUMBER('実質公債費比率（分子）の構造'!K$53),'実質公債費比率（分子）の構造'!K$53,NA())</f>
        <v>34996</v>
      </c>
      <c r="D50" s="136" t="e">
        <f>NA()</f>
        <v>#N/A</v>
      </c>
      <c r="E50" s="136" t="e">
        <f>NA()</f>
        <v>#N/A</v>
      </c>
      <c r="F50" s="136">
        <f>IF(ISNUMBER('実質公債費比率（分子）の構造'!L$53),'実質公債費比率（分子）の構造'!L$53,NA())</f>
        <v>36927</v>
      </c>
      <c r="G50" s="136" t="e">
        <f>NA()</f>
        <v>#N/A</v>
      </c>
      <c r="H50" s="136" t="e">
        <f>NA()</f>
        <v>#N/A</v>
      </c>
      <c r="I50" s="136">
        <f>IF(ISNUMBER('実質公債費比率（分子）の構造'!M$53),'実質公債費比率（分子）の構造'!M$53,NA())</f>
        <v>30354</v>
      </c>
      <c r="J50" s="136" t="e">
        <f>NA()</f>
        <v>#N/A</v>
      </c>
      <c r="K50" s="136" t="e">
        <f>NA()</f>
        <v>#N/A</v>
      </c>
      <c r="L50" s="136">
        <f>IF(ISNUMBER('実質公債費比率（分子）の構造'!N$53),'実質公債費比率（分子）の構造'!N$53,NA())</f>
        <v>29139</v>
      </c>
      <c r="M50" s="136" t="e">
        <f>NA()</f>
        <v>#N/A</v>
      </c>
      <c r="N50" s="136" t="e">
        <f>NA()</f>
        <v>#N/A</v>
      </c>
      <c r="O50" s="136">
        <f>IF(ISNUMBER('実質公債費比率（分子）の構造'!O$53),'実質公債費比率（分子）の構造'!O$53,NA())</f>
        <v>24514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722425</v>
      </c>
      <c r="E56" s="135"/>
      <c r="F56" s="135"/>
      <c r="G56" s="135">
        <f>'将来負担比率（分子）の構造'!J$51</f>
        <v>721556</v>
      </c>
      <c r="H56" s="135"/>
      <c r="I56" s="135"/>
      <c r="J56" s="135">
        <f>'将来負担比率（分子）の構造'!K$51</f>
        <v>729330</v>
      </c>
      <c r="K56" s="135"/>
      <c r="L56" s="135"/>
      <c r="M56" s="135">
        <f>'将来負担比率（分子）の構造'!L$51</f>
        <v>741968</v>
      </c>
      <c r="N56" s="135"/>
      <c r="O56" s="135"/>
      <c r="P56" s="135">
        <f>'将来負担比率（分子）の構造'!M$51</f>
        <v>747341</v>
      </c>
    </row>
    <row r="57" spans="1:16">
      <c r="A57" s="135" t="s">
        <v>35</v>
      </c>
      <c r="B57" s="135"/>
      <c r="C57" s="135"/>
      <c r="D57" s="135">
        <f>'将来負担比率（分子）の構造'!I$50</f>
        <v>260216</v>
      </c>
      <c r="E57" s="135"/>
      <c r="F57" s="135"/>
      <c r="G57" s="135">
        <f>'将来負担比率（分子）の構造'!J$50</f>
        <v>258822</v>
      </c>
      <c r="H57" s="135"/>
      <c r="I57" s="135"/>
      <c r="J57" s="135">
        <f>'将来負担比率（分子）の構造'!K$50</f>
        <v>263085</v>
      </c>
      <c r="K57" s="135"/>
      <c r="L57" s="135"/>
      <c r="M57" s="135">
        <f>'将来負担比率（分子）の構造'!L$50</f>
        <v>260772</v>
      </c>
      <c r="N57" s="135"/>
      <c r="O57" s="135"/>
      <c r="P57" s="135">
        <f>'将来負担比率（分子）の構造'!M$50</f>
        <v>244838</v>
      </c>
    </row>
    <row r="58" spans="1:16">
      <c r="A58" s="135" t="s">
        <v>34</v>
      </c>
      <c r="B58" s="135"/>
      <c r="C58" s="135"/>
      <c r="D58" s="135">
        <f>'将来負担比率（分子）の構造'!I$49</f>
        <v>207913</v>
      </c>
      <c r="E58" s="135"/>
      <c r="F58" s="135"/>
      <c r="G58" s="135">
        <f>'将来負担比率（分子）の構造'!J$49</f>
        <v>209072</v>
      </c>
      <c r="H58" s="135"/>
      <c r="I58" s="135"/>
      <c r="J58" s="135">
        <f>'将来負担比率（分子）の構造'!K$49</f>
        <v>217769</v>
      </c>
      <c r="K58" s="135"/>
      <c r="L58" s="135"/>
      <c r="M58" s="135">
        <f>'将来負担比率（分子）の構造'!L$49</f>
        <v>241412</v>
      </c>
      <c r="N58" s="135"/>
      <c r="O58" s="135"/>
      <c r="P58" s="135">
        <f>'将来負担比率（分子）の構造'!M$49</f>
        <v>258654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47125</v>
      </c>
      <c r="C61" s="135"/>
      <c r="D61" s="135"/>
      <c r="E61" s="135">
        <f>'将来負担比率（分子）の構造'!J$46</f>
        <v>40089</v>
      </c>
      <c r="F61" s="135"/>
      <c r="G61" s="135"/>
      <c r="H61" s="135">
        <f>'将来負担比率（分子）の構造'!K$46</f>
        <v>4251</v>
      </c>
      <c r="I61" s="135"/>
      <c r="J61" s="135"/>
      <c r="K61" s="135">
        <f>'将来負担比率（分子）の構造'!L$46</f>
        <v>3221</v>
      </c>
      <c r="L61" s="135"/>
      <c r="M61" s="135"/>
      <c r="N61" s="135">
        <f>'将来負担比率（分子）の構造'!M$46</f>
        <v>2445</v>
      </c>
      <c r="O61" s="135"/>
      <c r="P61" s="135"/>
    </row>
    <row r="62" spans="1:16">
      <c r="A62" s="135" t="s">
        <v>29</v>
      </c>
      <c r="B62" s="135">
        <f>'将来負担比率（分子）の構造'!I$45</f>
        <v>124172</v>
      </c>
      <c r="C62" s="135"/>
      <c r="D62" s="135"/>
      <c r="E62" s="135">
        <f>'将来負担比率（分子）の構造'!J$45</f>
        <v>120881</v>
      </c>
      <c r="F62" s="135"/>
      <c r="G62" s="135"/>
      <c r="H62" s="135">
        <f>'将来負担比率（分子）の構造'!K$45</f>
        <v>117820</v>
      </c>
      <c r="I62" s="135"/>
      <c r="J62" s="135"/>
      <c r="K62" s="135">
        <f>'将来負担比率（分子）の構造'!L$45</f>
        <v>111777</v>
      </c>
      <c r="L62" s="135"/>
      <c r="M62" s="135"/>
      <c r="N62" s="135">
        <f>'将来負担比率（分子）の構造'!M$45</f>
        <v>103299</v>
      </c>
      <c r="O62" s="135"/>
      <c r="P62" s="135"/>
    </row>
    <row r="63" spans="1:16">
      <c r="A63" s="135" t="s">
        <v>28</v>
      </c>
      <c r="B63" s="135">
        <f>'将来負担比率（分子）の構造'!I$44</f>
        <v>5377</v>
      </c>
      <c r="C63" s="135"/>
      <c r="D63" s="135"/>
      <c r="E63" s="135">
        <f>'将来負担比率（分子）の構造'!J$44</f>
        <v>4412</v>
      </c>
      <c r="F63" s="135"/>
      <c r="G63" s="135"/>
      <c r="H63" s="135">
        <f>'将来負担比率（分子）の構造'!K$44</f>
        <v>3432</v>
      </c>
      <c r="I63" s="135"/>
      <c r="J63" s="135"/>
      <c r="K63" s="135">
        <f>'将来負担比率（分子）の構造'!L$44</f>
        <v>2443</v>
      </c>
      <c r="L63" s="135"/>
      <c r="M63" s="135"/>
      <c r="N63" s="135">
        <f>'将来負担比率（分子）の構造'!M$44</f>
        <v>1950</v>
      </c>
      <c r="O63" s="135"/>
      <c r="P63" s="135"/>
    </row>
    <row r="64" spans="1:16">
      <c r="A64" s="135" t="s">
        <v>27</v>
      </c>
      <c r="B64" s="135">
        <f>'将来負担比率（分子）の構造'!I$43</f>
        <v>290286</v>
      </c>
      <c r="C64" s="135"/>
      <c r="D64" s="135"/>
      <c r="E64" s="135">
        <f>'将来負担比率（分子）の構造'!J$43</f>
        <v>278560</v>
      </c>
      <c r="F64" s="135"/>
      <c r="G64" s="135"/>
      <c r="H64" s="135">
        <f>'将来負担比率（分子）の構造'!K$43</f>
        <v>232550</v>
      </c>
      <c r="I64" s="135"/>
      <c r="J64" s="135"/>
      <c r="K64" s="135">
        <f>'将来負担比率（分子）の構造'!L$43</f>
        <v>204603</v>
      </c>
      <c r="L64" s="135"/>
      <c r="M64" s="135"/>
      <c r="N64" s="135">
        <f>'将来負担比率（分子）の構造'!M$43</f>
        <v>190496</v>
      </c>
      <c r="O64" s="135"/>
      <c r="P64" s="135"/>
    </row>
    <row r="65" spans="1:16">
      <c r="A65" s="135" t="s">
        <v>26</v>
      </c>
      <c r="B65" s="135">
        <f>'将来負担比率（分子）の構造'!I$42</f>
        <v>25841</v>
      </c>
      <c r="C65" s="135"/>
      <c r="D65" s="135"/>
      <c r="E65" s="135">
        <f>'将来負担比率（分子）の構造'!J$42</f>
        <v>24346</v>
      </c>
      <c r="F65" s="135"/>
      <c r="G65" s="135"/>
      <c r="H65" s="135">
        <f>'将来負担比率（分子）の構造'!K$42</f>
        <v>20813</v>
      </c>
      <c r="I65" s="135"/>
      <c r="J65" s="135"/>
      <c r="K65" s="135">
        <f>'将来負担比率（分子）の構造'!L$42</f>
        <v>12519</v>
      </c>
      <c r="L65" s="135"/>
      <c r="M65" s="135"/>
      <c r="N65" s="135">
        <f>'将来負担比率（分子）の構造'!M$42</f>
        <v>13034</v>
      </c>
      <c r="O65" s="135"/>
      <c r="P65" s="135"/>
    </row>
    <row r="66" spans="1:16">
      <c r="A66" s="135" t="s">
        <v>25</v>
      </c>
      <c r="B66" s="135">
        <f>'将来負担比率（分子）の構造'!I$41</f>
        <v>1236296</v>
      </c>
      <c r="C66" s="135"/>
      <c r="D66" s="135"/>
      <c r="E66" s="135">
        <f>'将来負担比率（分子）の構造'!J$41</f>
        <v>1201698</v>
      </c>
      <c r="F66" s="135"/>
      <c r="G66" s="135"/>
      <c r="H66" s="135">
        <f>'将来負担比率（分子）の構造'!K$41</f>
        <v>1214102</v>
      </c>
      <c r="I66" s="135"/>
      <c r="J66" s="135"/>
      <c r="K66" s="135">
        <f>'将来負担比率（分子）の構造'!L$41</f>
        <v>1212306</v>
      </c>
      <c r="L66" s="135"/>
      <c r="M66" s="135"/>
      <c r="N66" s="135">
        <f>'将来負担比率（分子）の構造'!M$41</f>
        <v>1214532</v>
      </c>
      <c r="O66" s="135"/>
      <c r="P66" s="135"/>
    </row>
    <row r="67" spans="1:16">
      <c r="A67" s="135" t="s">
        <v>62</v>
      </c>
      <c r="B67" s="135" t="e">
        <f>NA()</f>
        <v>#N/A</v>
      </c>
      <c r="C67" s="135">
        <f>IF(ISNUMBER('将来負担比率（分子）の構造'!I$52), IF('将来負担比率（分子）の構造'!I$52 &lt; 0, 0, '将来負担比率（分子）の構造'!I$52), NA())</f>
        <v>538545</v>
      </c>
      <c r="D67" s="135" t="e">
        <f>NA()</f>
        <v>#N/A</v>
      </c>
      <c r="E67" s="135" t="e">
        <f>NA()</f>
        <v>#N/A</v>
      </c>
      <c r="F67" s="135">
        <f>IF(ISNUMBER('将来負担比率（分子）の構造'!J$52), IF('将来負担比率（分子）の構造'!J$52 &lt; 0, 0, '将来負担比率（分子）の構造'!J$52), NA())</f>
        <v>480534</v>
      </c>
      <c r="G67" s="135" t="e">
        <f>NA()</f>
        <v>#N/A</v>
      </c>
      <c r="H67" s="135" t="e">
        <f>NA()</f>
        <v>#N/A</v>
      </c>
      <c r="I67" s="135">
        <f>IF(ISNUMBER('将来負担比率（分子）の構造'!K$52), IF('将来負担比率（分子）の構造'!K$52 &lt; 0, 0, '将来負担比率（分子）の構造'!K$52), NA())</f>
        <v>382785</v>
      </c>
      <c r="J67" s="135" t="e">
        <f>NA()</f>
        <v>#N/A</v>
      </c>
      <c r="K67" s="135" t="e">
        <f>NA()</f>
        <v>#N/A</v>
      </c>
      <c r="L67" s="135">
        <f>IF(ISNUMBER('将来負担比率（分子）の構造'!L$52), IF('将来負担比率（分子）の構造'!L$52 &lt; 0, 0, '将来負担比率（分子）の構造'!L$52), NA())</f>
        <v>302718</v>
      </c>
      <c r="M67" s="135" t="e">
        <f>NA()</f>
        <v>#N/A</v>
      </c>
      <c r="N67" s="135" t="e">
        <f>NA()</f>
        <v>#N/A</v>
      </c>
      <c r="O67" s="135">
        <f>IF(ISNUMBER('将来負担比率（分子）の構造'!M$52), IF('将来負担比率（分子）の構造'!M$52 &lt; 0, 0, '将来負担比率（分子）の構造'!M$52), NA())</f>
        <v>274925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J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275006150</v>
      </c>
      <c r="S5" s="639"/>
      <c r="T5" s="639"/>
      <c r="U5" s="639"/>
      <c r="V5" s="639"/>
      <c r="W5" s="639"/>
      <c r="X5" s="639"/>
      <c r="Y5" s="686"/>
      <c r="Z5" s="699">
        <v>38</v>
      </c>
      <c r="AA5" s="699"/>
      <c r="AB5" s="699"/>
      <c r="AC5" s="699"/>
      <c r="AD5" s="700">
        <v>253040623</v>
      </c>
      <c r="AE5" s="700"/>
      <c r="AF5" s="700"/>
      <c r="AG5" s="700"/>
      <c r="AH5" s="700"/>
      <c r="AI5" s="700"/>
      <c r="AJ5" s="700"/>
      <c r="AK5" s="700"/>
      <c r="AL5" s="687">
        <v>72.599999999999994</v>
      </c>
      <c r="AM5" s="656"/>
      <c r="AN5" s="656"/>
      <c r="AO5" s="688"/>
      <c r="AP5" s="675" t="s">
        <v>207</v>
      </c>
      <c r="AQ5" s="676"/>
      <c r="AR5" s="676"/>
      <c r="AS5" s="676"/>
      <c r="AT5" s="676"/>
      <c r="AU5" s="676"/>
      <c r="AV5" s="676"/>
      <c r="AW5" s="676"/>
      <c r="AX5" s="676"/>
      <c r="AY5" s="676"/>
      <c r="AZ5" s="676"/>
      <c r="BA5" s="676"/>
      <c r="BB5" s="676"/>
      <c r="BC5" s="676"/>
      <c r="BD5" s="676"/>
      <c r="BE5" s="676"/>
      <c r="BF5" s="677"/>
      <c r="BG5" s="588">
        <v>243808807</v>
      </c>
      <c r="BH5" s="589"/>
      <c r="BI5" s="589"/>
      <c r="BJ5" s="589"/>
      <c r="BK5" s="589"/>
      <c r="BL5" s="589"/>
      <c r="BM5" s="589"/>
      <c r="BN5" s="590"/>
      <c r="BO5" s="641">
        <v>88.7</v>
      </c>
      <c r="BP5" s="641"/>
      <c r="BQ5" s="641"/>
      <c r="BR5" s="641"/>
      <c r="BS5" s="642">
        <v>3801422</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4670869</v>
      </c>
      <c r="S6" s="589"/>
      <c r="T6" s="589"/>
      <c r="U6" s="589"/>
      <c r="V6" s="589"/>
      <c r="W6" s="589"/>
      <c r="X6" s="589"/>
      <c r="Y6" s="590"/>
      <c r="Z6" s="641">
        <v>0.6</v>
      </c>
      <c r="AA6" s="641"/>
      <c r="AB6" s="641"/>
      <c r="AC6" s="641"/>
      <c r="AD6" s="642">
        <v>4670869</v>
      </c>
      <c r="AE6" s="642"/>
      <c r="AF6" s="642"/>
      <c r="AG6" s="642"/>
      <c r="AH6" s="642"/>
      <c r="AI6" s="642"/>
      <c r="AJ6" s="642"/>
      <c r="AK6" s="642"/>
      <c r="AL6" s="611">
        <v>1.3</v>
      </c>
      <c r="AM6" s="643"/>
      <c r="AN6" s="643"/>
      <c r="AO6" s="644"/>
      <c r="AP6" s="585" t="s">
        <v>212</v>
      </c>
      <c r="AQ6" s="586"/>
      <c r="AR6" s="586"/>
      <c r="AS6" s="586"/>
      <c r="AT6" s="586"/>
      <c r="AU6" s="586"/>
      <c r="AV6" s="586"/>
      <c r="AW6" s="586"/>
      <c r="AX6" s="586"/>
      <c r="AY6" s="586"/>
      <c r="AZ6" s="586"/>
      <c r="BA6" s="586"/>
      <c r="BB6" s="586"/>
      <c r="BC6" s="586"/>
      <c r="BD6" s="586"/>
      <c r="BE6" s="586"/>
      <c r="BF6" s="587"/>
      <c r="BG6" s="588">
        <v>243808807</v>
      </c>
      <c r="BH6" s="589"/>
      <c r="BI6" s="589"/>
      <c r="BJ6" s="589"/>
      <c r="BK6" s="589"/>
      <c r="BL6" s="589"/>
      <c r="BM6" s="589"/>
      <c r="BN6" s="590"/>
      <c r="BO6" s="641">
        <v>88.7</v>
      </c>
      <c r="BP6" s="641"/>
      <c r="BQ6" s="641"/>
      <c r="BR6" s="641"/>
      <c r="BS6" s="642">
        <v>3801422</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2118582</v>
      </c>
      <c r="CS6" s="589"/>
      <c r="CT6" s="589"/>
      <c r="CU6" s="589"/>
      <c r="CV6" s="589"/>
      <c r="CW6" s="589"/>
      <c r="CX6" s="589"/>
      <c r="CY6" s="590"/>
      <c r="CZ6" s="641">
        <v>0.3</v>
      </c>
      <c r="DA6" s="641"/>
      <c r="DB6" s="641"/>
      <c r="DC6" s="641"/>
      <c r="DD6" s="594" t="s">
        <v>214</v>
      </c>
      <c r="DE6" s="589"/>
      <c r="DF6" s="589"/>
      <c r="DG6" s="589"/>
      <c r="DH6" s="589"/>
      <c r="DI6" s="589"/>
      <c r="DJ6" s="589"/>
      <c r="DK6" s="589"/>
      <c r="DL6" s="589"/>
      <c r="DM6" s="589"/>
      <c r="DN6" s="589"/>
      <c r="DO6" s="589"/>
      <c r="DP6" s="590"/>
      <c r="DQ6" s="594">
        <v>2110397</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691291</v>
      </c>
      <c r="S7" s="589"/>
      <c r="T7" s="589"/>
      <c r="U7" s="589"/>
      <c r="V7" s="589"/>
      <c r="W7" s="589"/>
      <c r="X7" s="589"/>
      <c r="Y7" s="590"/>
      <c r="Z7" s="641">
        <v>0.1</v>
      </c>
      <c r="AA7" s="641"/>
      <c r="AB7" s="641"/>
      <c r="AC7" s="641"/>
      <c r="AD7" s="642">
        <v>691291</v>
      </c>
      <c r="AE7" s="642"/>
      <c r="AF7" s="642"/>
      <c r="AG7" s="642"/>
      <c r="AH7" s="642"/>
      <c r="AI7" s="642"/>
      <c r="AJ7" s="642"/>
      <c r="AK7" s="642"/>
      <c r="AL7" s="611">
        <v>0.2</v>
      </c>
      <c r="AM7" s="643"/>
      <c r="AN7" s="643"/>
      <c r="AO7" s="644"/>
      <c r="AP7" s="585" t="s">
        <v>216</v>
      </c>
      <c r="AQ7" s="586"/>
      <c r="AR7" s="586"/>
      <c r="AS7" s="586"/>
      <c r="AT7" s="586"/>
      <c r="AU7" s="586"/>
      <c r="AV7" s="586"/>
      <c r="AW7" s="586"/>
      <c r="AX7" s="586"/>
      <c r="AY7" s="586"/>
      <c r="AZ7" s="586"/>
      <c r="BA7" s="586"/>
      <c r="BB7" s="586"/>
      <c r="BC7" s="586"/>
      <c r="BD7" s="586"/>
      <c r="BE7" s="586"/>
      <c r="BF7" s="587"/>
      <c r="BG7" s="588">
        <v>120609403</v>
      </c>
      <c r="BH7" s="589"/>
      <c r="BI7" s="589"/>
      <c r="BJ7" s="589"/>
      <c r="BK7" s="589"/>
      <c r="BL7" s="589"/>
      <c r="BM7" s="589"/>
      <c r="BN7" s="590"/>
      <c r="BO7" s="641">
        <v>43.9</v>
      </c>
      <c r="BP7" s="641"/>
      <c r="BQ7" s="641"/>
      <c r="BR7" s="641"/>
      <c r="BS7" s="642">
        <v>3801422</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51119036</v>
      </c>
      <c r="CS7" s="589"/>
      <c r="CT7" s="589"/>
      <c r="CU7" s="589"/>
      <c r="CV7" s="589"/>
      <c r="CW7" s="589"/>
      <c r="CX7" s="589"/>
      <c r="CY7" s="590"/>
      <c r="CZ7" s="641">
        <v>7.2</v>
      </c>
      <c r="DA7" s="641"/>
      <c r="DB7" s="641"/>
      <c r="DC7" s="641"/>
      <c r="DD7" s="594">
        <v>2636690</v>
      </c>
      <c r="DE7" s="589"/>
      <c r="DF7" s="589"/>
      <c r="DG7" s="589"/>
      <c r="DH7" s="589"/>
      <c r="DI7" s="589"/>
      <c r="DJ7" s="589"/>
      <c r="DK7" s="589"/>
      <c r="DL7" s="589"/>
      <c r="DM7" s="589"/>
      <c r="DN7" s="589"/>
      <c r="DO7" s="589"/>
      <c r="DP7" s="590"/>
      <c r="DQ7" s="594">
        <v>42518544</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2553001</v>
      </c>
      <c r="S8" s="589"/>
      <c r="T8" s="589"/>
      <c r="U8" s="589"/>
      <c r="V8" s="589"/>
      <c r="W8" s="589"/>
      <c r="X8" s="589"/>
      <c r="Y8" s="590"/>
      <c r="Z8" s="641">
        <v>0.4</v>
      </c>
      <c r="AA8" s="641"/>
      <c r="AB8" s="641"/>
      <c r="AC8" s="641"/>
      <c r="AD8" s="642">
        <v>2553001</v>
      </c>
      <c r="AE8" s="642"/>
      <c r="AF8" s="642"/>
      <c r="AG8" s="642"/>
      <c r="AH8" s="642"/>
      <c r="AI8" s="642"/>
      <c r="AJ8" s="642"/>
      <c r="AK8" s="642"/>
      <c r="AL8" s="611">
        <v>0.7</v>
      </c>
      <c r="AM8" s="643"/>
      <c r="AN8" s="643"/>
      <c r="AO8" s="644"/>
      <c r="AP8" s="585" t="s">
        <v>219</v>
      </c>
      <c r="AQ8" s="586"/>
      <c r="AR8" s="586"/>
      <c r="AS8" s="586"/>
      <c r="AT8" s="586"/>
      <c r="AU8" s="586"/>
      <c r="AV8" s="586"/>
      <c r="AW8" s="586"/>
      <c r="AX8" s="586"/>
      <c r="AY8" s="586"/>
      <c r="AZ8" s="586"/>
      <c r="BA8" s="586"/>
      <c r="BB8" s="586"/>
      <c r="BC8" s="586"/>
      <c r="BD8" s="586"/>
      <c r="BE8" s="586"/>
      <c r="BF8" s="587"/>
      <c r="BG8" s="588">
        <v>2391010</v>
      </c>
      <c r="BH8" s="589"/>
      <c r="BI8" s="589"/>
      <c r="BJ8" s="589"/>
      <c r="BK8" s="589"/>
      <c r="BL8" s="589"/>
      <c r="BM8" s="589"/>
      <c r="BN8" s="590"/>
      <c r="BO8" s="641">
        <v>0.9</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289819152</v>
      </c>
      <c r="CS8" s="589"/>
      <c r="CT8" s="589"/>
      <c r="CU8" s="589"/>
      <c r="CV8" s="589"/>
      <c r="CW8" s="589"/>
      <c r="CX8" s="589"/>
      <c r="CY8" s="590"/>
      <c r="CZ8" s="641">
        <v>40.6</v>
      </c>
      <c r="DA8" s="641"/>
      <c r="DB8" s="641"/>
      <c r="DC8" s="641"/>
      <c r="DD8" s="594">
        <v>7850682</v>
      </c>
      <c r="DE8" s="589"/>
      <c r="DF8" s="589"/>
      <c r="DG8" s="589"/>
      <c r="DH8" s="589"/>
      <c r="DI8" s="589"/>
      <c r="DJ8" s="589"/>
      <c r="DK8" s="589"/>
      <c r="DL8" s="589"/>
      <c r="DM8" s="589"/>
      <c r="DN8" s="589"/>
      <c r="DO8" s="589"/>
      <c r="DP8" s="590"/>
      <c r="DQ8" s="594">
        <v>138706284</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1389495</v>
      </c>
      <c r="S9" s="589"/>
      <c r="T9" s="589"/>
      <c r="U9" s="589"/>
      <c r="V9" s="589"/>
      <c r="W9" s="589"/>
      <c r="X9" s="589"/>
      <c r="Y9" s="590"/>
      <c r="Z9" s="641">
        <v>0.2</v>
      </c>
      <c r="AA9" s="641"/>
      <c r="AB9" s="641"/>
      <c r="AC9" s="641"/>
      <c r="AD9" s="642">
        <v>1389495</v>
      </c>
      <c r="AE9" s="642"/>
      <c r="AF9" s="642"/>
      <c r="AG9" s="642"/>
      <c r="AH9" s="642"/>
      <c r="AI9" s="642"/>
      <c r="AJ9" s="642"/>
      <c r="AK9" s="642"/>
      <c r="AL9" s="611">
        <v>0.4</v>
      </c>
      <c r="AM9" s="643"/>
      <c r="AN9" s="643"/>
      <c r="AO9" s="644"/>
      <c r="AP9" s="585" t="s">
        <v>223</v>
      </c>
      <c r="AQ9" s="586"/>
      <c r="AR9" s="586"/>
      <c r="AS9" s="586"/>
      <c r="AT9" s="586"/>
      <c r="AU9" s="586"/>
      <c r="AV9" s="586"/>
      <c r="AW9" s="586"/>
      <c r="AX9" s="586"/>
      <c r="AY9" s="586"/>
      <c r="AZ9" s="586"/>
      <c r="BA9" s="586"/>
      <c r="BB9" s="586"/>
      <c r="BC9" s="586"/>
      <c r="BD9" s="586"/>
      <c r="BE9" s="586"/>
      <c r="BF9" s="587"/>
      <c r="BG9" s="588">
        <v>88542191</v>
      </c>
      <c r="BH9" s="589"/>
      <c r="BI9" s="589"/>
      <c r="BJ9" s="589"/>
      <c r="BK9" s="589"/>
      <c r="BL9" s="589"/>
      <c r="BM9" s="589"/>
      <c r="BN9" s="590"/>
      <c r="BO9" s="641">
        <v>32.200000000000003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57701985</v>
      </c>
      <c r="CS9" s="589"/>
      <c r="CT9" s="589"/>
      <c r="CU9" s="589"/>
      <c r="CV9" s="589"/>
      <c r="CW9" s="589"/>
      <c r="CX9" s="589"/>
      <c r="CY9" s="590"/>
      <c r="CZ9" s="641">
        <v>8.1</v>
      </c>
      <c r="DA9" s="641"/>
      <c r="DB9" s="641"/>
      <c r="DC9" s="641"/>
      <c r="DD9" s="594">
        <v>13012316</v>
      </c>
      <c r="DE9" s="589"/>
      <c r="DF9" s="589"/>
      <c r="DG9" s="589"/>
      <c r="DH9" s="589"/>
      <c r="DI9" s="589"/>
      <c r="DJ9" s="589"/>
      <c r="DK9" s="589"/>
      <c r="DL9" s="589"/>
      <c r="DM9" s="589"/>
      <c r="DN9" s="589"/>
      <c r="DO9" s="589"/>
      <c r="DP9" s="590"/>
      <c r="DQ9" s="594">
        <v>37730670</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17983638</v>
      </c>
      <c r="S10" s="589"/>
      <c r="T10" s="589"/>
      <c r="U10" s="589"/>
      <c r="V10" s="589"/>
      <c r="W10" s="589"/>
      <c r="X10" s="589"/>
      <c r="Y10" s="590"/>
      <c r="Z10" s="641">
        <v>2.5</v>
      </c>
      <c r="AA10" s="641"/>
      <c r="AB10" s="641"/>
      <c r="AC10" s="641"/>
      <c r="AD10" s="642">
        <v>17983638</v>
      </c>
      <c r="AE10" s="642"/>
      <c r="AF10" s="642"/>
      <c r="AG10" s="642"/>
      <c r="AH10" s="642"/>
      <c r="AI10" s="642"/>
      <c r="AJ10" s="642"/>
      <c r="AK10" s="642"/>
      <c r="AL10" s="611">
        <v>5.2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5299297</v>
      </c>
      <c r="BH10" s="589"/>
      <c r="BI10" s="589"/>
      <c r="BJ10" s="589"/>
      <c r="BK10" s="589"/>
      <c r="BL10" s="589"/>
      <c r="BM10" s="589"/>
      <c r="BN10" s="590"/>
      <c r="BO10" s="641">
        <v>1.9</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1421706</v>
      </c>
      <c r="CS10" s="589"/>
      <c r="CT10" s="589"/>
      <c r="CU10" s="589"/>
      <c r="CV10" s="589"/>
      <c r="CW10" s="589"/>
      <c r="CX10" s="589"/>
      <c r="CY10" s="590"/>
      <c r="CZ10" s="641">
        <v>0.2</v>
      </c>
      <c r="DA10" s="641"/>
      <c r="DB10" s="641"/>
      <c r="DC10" s="641"/>
      <c r="DD10" s="594" t="s">
        <v>220</v>
      </c>
      <c r="DE10" s="589"/>
      <c r="DF10" s="589"/>
      <c r="DG10" s="589"/>
      <c r="DH10" s="589"/>
      <c r="DI10" s="589"/>
      <c r="DJ10" s="589"/>
      <c r="DK10" s="589"/>
      <c r="DL10" s="589"/>
      <c r="DM10" s="589"/>
      <c r="DN10" s="589"/>
      <c r="DO10" s="589"/>
      <c r="DP10" s="590"/>
      <c r="DQ10" s="594">
        <v>302037</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433523</v>
      </c>
      <c r="S11" s="589"/>
      <c r="T11" s="589"/>
      <c r="U11" s="589"/>
      <c r="V11" s="589"/>
      <c r="W11" s="589"/>
      <c r="X11" s="589"/>
      <c r="Y11" s="590"/>
      <c r="Z11" s="641">
        <v>0.1</v>
      </c>
      <c r="AA11" s="641"/>
      <c r="AB11" s="641"/>
      <c r="AC11" s="641"/>
      <c r="AD11" s="642">
        <v>433523</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24376905</v>
      </c>
      <c r="BH11" s="589"/>
      <c r="BI11" s="589"/>
      <c r="BJ11" s="589"/>
      <c r="BK11" s="589"/>
      <c r="BL11" s="589"/>
      <c r="BM11" s="589"/>
      <c r="BN11" s="590"/>
      <c r="BO11" s="641">
        <v>8.9</v>
      </c>
      <c r="BP11" s="641"/>
      <c r="BQ11" s="641"/>
      <c r="BR11" s="641"/>
      <c r="BS11" s="594">
        <v>3801422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6291577</v>
      </c>
      <c r="CS11" s="589"/>
      <c r="CT11" s="589"/>
      <c r="CU11" s="589"/>
      <c r="CV11" s="589"/>
      <c r="CW11" s="589"/>
      <c r="CX11" s="589"/>
      <c r="CY11" s="590"/>
      <c r="CZ11" s="641">
        <v>0.9</v>
      </c>
      <c r="DA11" s="641"/>
      <c r="DB11" s="641"/>
      <c r="DC11" s="641"/>
      <c r="DD11" s="594">
        <v>539598</v>
      </c>
      <c r="DE11" s="589"/>
      <c r="DF11" s="589"/>
      <c r="DG11" s="589"/>
      <c r="DH11" s="589"/>
      <c r="DI11" s="589"/>
      <c r="DJ11" s="589"/>
      <c r="DK11" s="589"/>
      <c r="DL11" s="589"/>
      <c r="DM11" s="589"/>
      <c r="DN11" s="589"/>
      <c r="DO11" s="589"/>
      <c r="DP11" s="590"/>
      <c r="DQ11" s="594">
        <v>3332149</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110580760</v>
      </c>
      <c r="BH12" s="589"/>
      <c r="BI12" s="589"/>
      <c r="BJ12" s="589"/>
      <c r="BK12" s="589"/>
      <c r="BL12" s="589"/>
      <c r="BM12" s="589"/>
      <c r="BN12" s="590"/>
      <c r="BO12" s="641">
        <v>40.200000000000003</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12952076</v>
      </c>
      <c r="CS12" s="589"/>
      <c r="CT12" s="589"/>
      <c r="CU12" s="589"/>
      <c r="CV12" s="589"/>
      <c r="CW12" s="589"/>
      <c r="CX12" s="589"/>
      <c r="CY12" s="590"/>
      <c r="CZ12" s="641">
        <v>1.8</v>
      </c>
      <c r="DA12" s="641"/>
      <c r="DB12" s="641"/>
      <c r="DC12" s="641"/>
      <c r="DD12" s="594">
        <v>321027</v>
      </c>
      <c r="DE12" s="589"/>
      <c r="DF12" s="589"/>
      <c r="DG12" s="589"/>
      <c r="DH12" s="589"/>
      <c r="DI12" s="589"/>
      <c r="DJ12" s="589"/>
      <c r="DK12" s="589"/>
      <c r="DL12" s="589"/>
      <c r="DM12" s="589"/>
      <c r="DN12" s="589"/>
      <c r="DO12" s="589"/>
      <c r="DP12" s="590"/>
      <c r="DQ12" s="594">
        <v>4446018</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667579</v>
      </c>
      <c r="S13" s="589"/>
      <c r="T13" s="589"/>
      <c r="U13" s="589"/>
      <c r="V13" s="589"/>
      <c r="W13" s="589"/>
      <c r="X13" s="589"/>
      <c r="Y13" s="590"/>
      <c r="Z13" s="641">
        <v>0.1</v>
      </c>
      <c r="AA13" s="641"/>
      <c r="AB13" s="641"/>
      <c r="AC13" s="641"/>
      <c r="AD13" s="642">
        <v>667579</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109743041</v>
      </c>
      <c r="BH13" s="589"/>
      <c r="BI13" s="589"/>
      <c r="BJ13" s="589"/>
      <c r="BK13" s="589"/>
      <c r="BL13" s="589"/>
      <c r="BM13" s="589"/>
      <c r="BN13" s="590"/>
      <c r="BO13" s="641">
        <v>39.9</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91469301</v>
      </c>
      <c r="CS13" s="589"/>
      <c r="CT13" s="589"/>
      <c r="CU13" s="589"/>
      <c r="CV13" s="589"/>
      <c r="CW13" s="589"/>
      <c r="CX13" s="589"/>
      <c r="CY13" s="590"/>
      <c r="CZ13" s="641">
        <v>12.8</v>
      </c>
      <c r="DA13" s="641"/>
      <c r="DB13" s="641"/>
      <c r="DC13" s="641"/>
      <c r="DD13" s="594">
        <v>43522920</v>
      </c>
      <c r="DE13" s="589"/>
      <c r="DF13" s="589"/>
      <c r="DG13" s="589"/>
      <c r="DH13" s="589"/>
      <c r="DI13" s="589"/>
      <c r="DJ13" s="589"/>
      <c r="DK13" s="589"/>
      <c r="DL13" s="589"/>
      <c r="DM13" s="589"/>
      <c r="DN13" s="589"/>
      <c r="DO13" s="589"/>
      <c r="DP13" s="590"/>
      <c r="DQ13" s="594">
        <v>34735890</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v>6131673</v>
      </c>
      <c r="S14" s="589"/>
      <c r="T14" s="589"/>
      <c r="U14" s="589"/>
      <c r="V14" s="589"/>
      <c r="W14" s="589"/>
      <c r="X14" s="589"/>
      <c r="Y14" s="590"/>
      <c r="Z14" s="641">
        <v>0.8</v>
      </c>
      <c r="AA14" s="641"/>
      <c r="AB14" s="641"/>
      <c r="AC14" s="641"/>
      <c r="AD14" s="642">
        <v>6131673</v>
      </c>
      <c r="AE14" s="642"/>
      <c r="AF14" s="642"/>
      <c r="AG14" s="642"/>
      <c r="AH14" s="642"/>
      <c r="AI14" s="642"/>
      <c r="AJ14" s="642"/>
      <c r="AK14" s="642"/>
      <c r="AL14" s="611">
        <v>1.8</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1177029</v>
      </c>
      <c r="BH14" s="589"/>
      <c r="BI14" s="589"/>
      <c r="BJ14" s="589"/>
      <c r="BK14" s="589"/>
      <c r="BL14" s="589"/>
      <c r="BM14" s="589"/>
      <c r="BN14" s="590"/>
      <c r="BO14" s="641">
        <v>0.4</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17712061</v>
      </c>
      <c r="CS14" s="589"/>
      <c r="CT14" s="589"/>
      <c r="CU14" s="589"/>
      <c r="CV14" s="589"/>
      <c r="CW14" s="589"/>
      <c r="CX14" s="589"/>
      <c r="CY14" s="590"/>
      <c r="CZ14" s="641">
        <v>2.5</v>
      </c>
      <c r="DA14" s="641"/>
      <c r="DB14" s="641"/>
      <c r="DC14" s="641"/>
      <c r="DD14" s="594">
        <v>2276881</v>
      </c>
      <c r="DE14" s="589"/>
      <c r="DF14" s="589"/>
      <c r="DG14" s="589"/>
      <c r="DH14" s="589"/>
      <c r="DI14" s="589"/>
      <c r="DJ14" s="589"/>
      <c r="DK14" s="589"/>
      <c r="DL14" s="589"/>
      <c r="DM14" s="589"/>
      <c r="DN14" s="589"/>
      <c r="DO14" s="589"/>
      <c r="DP14" s="590"/>
      <c r="DQ14" s="594">
        <v>15470543</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972971</v>
      </c>
      <c r="S15" s="589"/>
      <c r="T15" s="589"/>
      <c r="U15" s="589"/>
      <c r="V15" s="589"/>
      <c r="W15" s="589"/>
      <c r="X15" s="589"/>
      <c r="Y15" s="590"/>
      <c r="Z15" s="641">
        <v>0.1</v>
      </c>
      <c r="AA15" s="641"/>
      <c r="AB15" s="641"/>
      <c r="AC15" s="641"/>
      <c r="AD15" s="642">
        <v>972971</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10432051</v>
      </c>
      <c r="BH15" s="589"/>
      <c r="BI15" s="589"/>
      <c r="BJ15" s="589"/>
      <c r="BK15" s="589"/>
      <c r="BL15" s="589"/>
      <c r="BM15" s="589"/>
      <c r="BN15" s="590"/>
      <c r="BO15" s="641">
        <v>3.8</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64412930</v>
      </c>
      <c r="CS15" s="589"/>
      <c r="CT15" s="589"/>
      <c r="CU15" s="589"/>
      <c r="CV15" s="589"/>
      <c r="CW15" s="589"/>
      <c r="CX15" s="589"/>
      <c r="CY15" s="590"/>
      <c r="CZ15" s="641">
        <v>9</v>
      </c>
      <c r="DA15" s="641"/>
      <c r="DB15" s="641"/>
      <c r="DC15" s="641"/>
      <c r="DD15" s="594">
        <v>15933090</v>
      </c>
      <c r="DE15" s="589"/>
      <c r="DF15" s="589"/>
      <c r="DG15" s="589"/>
      <c r="DH15" s="589"/>
      <c r="DI15" s="589"/>
      <c r="DJ15" s="589"/>
      <c r="DK15" s="589"/>
      <c r="DL15" s="589"/>
      <c r="DM15" s="589"/>
      <c r="DN15" s="589"/>
      <c r="DO15" s="589"/>
      <c r="DP15" s="590"/>
      <c r="DQ15" s="594">
        <v>44249746</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55882171</v>
      </c>
      <c r="S16" s="589"/>
      <c r="T16" s="589"/>
      <c r="U16" s="589"/>
      <c r="V16" s="589"/>
      <c r="W16" s="589"/>
      <c r="X16" s="589"/>
      <c r="Y16" s="590"/>
      <c r="Z16" s="641">
        <v>7.7</v>
      </c>
      <c r="AA16" s="641"/>
      <c r="AB16" s="641"/>
      <c r="AC16" s="641"/>
      <c r="AD16" s="642">
        <v>53852296</v>
      </c>
      <c r="AE16" s="642"/>
      <c r="AF16" s="642"/>
      <c r="AG16" s="642"/>
      <c r="AH16" s="642"/>
      <c r="AI16" s="642"/>
      <c r="AJ16" s="642"/>
      <c r="AK16" s="642"/>
      <c r="AL16" s="611">
        <v>15.4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560466</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v>222303</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53852296</v>
      </c>
      <c r="S17" s="589"/>
      <c r="T17" s="589"/>
      <c r="U17" s="589"/>
      <c r="V17" s="589"/>
      <c r="W17" s="589"/>
      <c r="X17" s="589"/>
      <c r="Y17" s="590"/>
      <c r="Z17" s="641">
        <v>7.4</v>
      </c>
      <c r="AA17" s="641"/>
      <c r="AB17" s="641"/>
      <c r="AC17" s="641"/>
      <c r="AD17" s="642">
        <v>53852296</v>
      </c>
      <c r="AE17" s="642"/>
      <c r="AF17" s="642"/>
      <c r="AG17" s="642"/>
      <c r="AH17" s="642"/>
      <c r="AI17" s="642"/>
      <c r="AJ17" s="642"/>
      <c r="AK17" s="642"/>
      <c r="AL17" s="611">
        <v>15.4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v>1009564</v>
      </c>
      <c r="BH17" s="589"/>
      <c r="BI17" s="589"/>
      <c r="BJ17" s="589"/>
      <c r="BK17" s="589"/>
      <c r="BL17" s="589"/>
      <c r="BM17" s="589"/>
      <c r="BN17" s="590"/>
      <c r="BO17" s="641">
        <v>0.4</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110748869</v>
      </c>
      <c r="CS17" s="589"/>
      <c r="CT17" s="589"/>
      <c r="CU17" s="589"/>
      <c r="CV17" s="589"/>
      <c r="CW17" s="589"/>
      <c r="CX17" s="589"/>
      <c r="CY17" s="590"/>
      <c r="CZ17" s="641">
        <v>15.5</v>
      </c>
      <c r="DA17" s="641"/>
      <c r="DB17" s="641"/>
      <c r="DC17" s="641"/>
      <c r="DD17" s="594" t="s">
        <v>220</v>
      </c>
      <c r="DE17" s="589"/>
      <c r="DF17" s="589"/>
      <c r="DG17" s="589"/>
      <c r="DH17" s="589"/>
      <c r="DI17" s="589"/>
      <c r="DJ17" s="589"/>
      <c r="DK17" s="589"/>
      <c r="DL17" s="589"/>
      <c r="DM17" s="589"/>
      <c r="DN17" s="589"/>
      <c r="DO17" s="589"/>
      <c r="DP17" s="590"/>
      <c r="DQ17" s="594">
        <v>99521933</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2029843</v>
      </c>
      <c r="S18" s="589"/>
      <c r="T18" s="589"/>
      <c r="U18" s="589"/>
      <c r="V18" s="589"/>
      <c r="W18" s="589"/>
      <c r="X18" s="589"/>
      <c r="Y18" s="590"/>
      <c r="Z18" s="641">
        <v>0.3</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v>7830114</v>
      </c>
      <c r="CS18" s="589"/>
      <c r="CT18" s="589"/>
      <c r="CU18" s="589"/>
      <c r="CV18" s="589"/>
      <c r="CW18" s="589"/>
      <c r="CX18" s="589"/>
      <c r="CY18" s="590"/>
      <c r="CZ18" s="641">
        <v>1.1000000000000001</v>
      </c>
      <c r="DA18" s="641"/>
      <c r="DB18" s="641"/>
      <c r="DC18" s="641"/>
      <c r="DD18" s="594" t="s">
        <v>220</v>
      </c>
      <c r="DE18" s="589"/>
      <c r="DF18" s="589"/>
      <c r="DG18" s="589"/>
      <c r="DH18" s="589"/>
      <c r="DI18" s="589"/>
      <c r="DJ18" s="589"/>
      <c r="DK18" s="589"/>
      <c r="DL18" s="589"/>
      <c r="DM18" s="589"/>
      <c r="DN18" s="589"/>
      <c r="DO18" s="589"/>
      <c r="DP18" s="590"/>
      <c r="DQ18" s="594">
        <v>7830114</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32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31197343</v>
      </c>
      <c r="BH19" s="589"/>
      <c r="BI19" s="589"/>
      <c r="BJ19" s="589"/>
      <c r="BK19" s="589"/>
      <c r="BL19" s="589"/>
      <c r="BM19" s="589"/>
      <c r="BN19" s="590"/>
      <c r="BO19" s="641">
        <v>11.3</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366382361</v>
      </c>
      <c r="S20" s="589"/>
      <c r="T20" s="589"/>
      <c r="U20" s="589"/>
      <c r="V20" s="589"/>
      <c r="W20" s="589"/>
      <c r="X20" s="589"/>
      <c r="Y20" s="590"/>
      <c r="Z20" s="641">
        <v>50.6</v>
      </c>
      <c r="AA20" s="641"/>
      <c r="AB20" s="641"/>
      <c r="AC20" s="641"/>
      <c r="AD20" s="642">
        <v>342386959</v>
      </c>
      <c r="AE20" s="642"/>
      <c r="AF20" s="642"/>
      <c r="AG20" s="642"/>
      <c r="AH20" s="642"/>
      <c r="AI20" s="642"/>
      <c r="AJ20" s="642"/>
      <c r="AK20" s="642"/>
      <c r="AL20" s="611">
        <v>98.2</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31197343</v>
      </c>
      <c r="BH20" s="589"/>
      <c r="BI20" s="589"/>
      <c r="BJ20" s="589"/>
      <c r="BK20" s="589"/>
      <c r="BL20" s="589"/>
      <c r="BM20" s="589"/>
      <c r="BN20" s="590"/>
      <c r="BO20" s="641">
        <v>11.3</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714157855</v>
      </c>
      <c r="CS20" s="589"/>
      <c r="CT20" s="589"/>
      <c r="CU20" s="589"/>
      <c r="CV20" s="589"/>
      <c r="CW20" s="589"/>
      <c r="CX20" s="589"/>
      <c r="CY20" s="590"/>
      <c r="CZ20" s="641">
        <v>100</v>
      </c>
      <c r="DA20" s="641"/>
      <c r="DB20" s="641"/>
      <c r="DC20" s="641"/>
      <c r="DD20" s="594">
        <v>86093204</v>
      </c>
      <c r="DE20" s="589"/>
      <c r="DF20" s="589"/>
      <c r="DG20" s="589"/>
      <c r="DH20" s="589"/>
      <c r="DI20" s="589"/>
      <c r="DJ20" s="589"/>
      <c r="DK20" s="589"/>
      <c r="DL20" s="589"/>
      <c r="DM20" s="589"/>
      <c r="DN20" s="589"/>
      <c r="DO20" s="589"/>
      <c r="DP20" s="590"/>
      <c r="DQ20" s="594">
        <v>431176628</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500234</v>
      </c>
      <c r="S21" s="589"/>
      <c r="T21" s="589"/>
      <c r="U21" s="589"/>
      <c r="V21" s="589"/>
      <c r="W21" s="589"/>
      <c r="X21" s="589"/>
      <c r="Y21" s="590"/>
      <c r="Z21" s="641">
        <v>0.1</v>
      </c>
      <c r="AA21" s="641"/>
      <c r="AB21" s="641"/>
      <c r="AC21" s="641"/>
      <c r="AD21" s="642">
        <v>500234</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348817</v>
      </c>
      <c r="BH21" s="589"/>
      <c r="BI21" s="589"/>
      <c r="BJ21" s="589"/>
      <c r="BK21" s="589"/>
      <c r="BL21" s="589"/>
      <c r="BM21" s="589"/>
      <c r="BN21" s="590"/>
      <c r="BO21" s="641">
        <v>0.1</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7007059</v>
      </c>
      <c r="S22" s="589"/>
      <c r="T22" s="589"/>
      <c r="U22" s="589"/>
      <c r="V22" s="589"/>
      <c r="W22" s="589"/>
      <c r="X22" s="589"/>
      <c r="Y22" s="590"/>
      <c r="Z22" s="641">
        <v>1</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v>8882999</v>
      </c>
      <c r="BH22" s="589"/>
      <c r="BI22" s="589"/>
      <c r="BJ22" s="589"/>
      <c r="BK22" s="589"/>
      <c r="BL22" s="589"/>
      <c r="BM22" s="589"/>
      <c r="BN22" s="590"/>
      <c r="BO22" s="641">
        <v>3.2</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31441276</v>
      </c>
      <c r="S23" s="589"/>
      <c r="T23" s="589"/>
      <c r="U23" s="589"/>
      <c r="V23" s="589"/>
      <c r="W23" s="589"/>
      <c r="X23" s="589"/>
      <c r="Y23" s="590"/>
      <c r="Z23" s="641">
        <v>4.3</v>
      </c>
      <c r="AA23" s="641"/>
      <c r="AB23" s="641"/>
      <c r="AC23" s="641"/>
      <c r="AD23" s="642">
        <v>3369623</v>
      </c>
      <c r="AE23" s="642"/>
      <c r="AF23" s="642"/>
      <c r="AG23" s="642"/>
      <c r="AH23" s="642"/>
      <c r="AI23" s="642"/>
      <c r="AJ23" s="642"/>
      <c r="AK23" s="642"/>
      <c r="AL23" s="611">
        <v>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21965527</v>
      </c>
      <c r="BH23" s="589"/>
      <c r="BI23" s="589"/>
      <c r="BJ23" s="589"/>
      <c r="BK23" s="589"/>
      <c r="BL23" s="589"/>
      <c r="BM23" s="589"/>
      <c r="BN23" s="590"/>
      <c r="BO23" s="641">
        <v>8</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4306718</v>
      </c>
      <c r="S24" s="589"/>
      <c r="T24" s="589"/>
      <c r="U24" s="589"/>
      <c r="V24" s="589"/>
      <c r="W24" s="589"/>
      <c r="X24" s="589"/>
      <c r="Y24" s="590"/>
      <c r="Z24" s="641">
        <v>0.6</v>
      </c>
      <c r="AA24" s="641"/>
      <c r="AB24" s="641"/>
      <c r="AC24" s="641"/>
      <c r="AD24" s="642">
        <v>22550</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415106248</v>
      </c>
      <c r="CS24" s="639"/>
      <c r="CT24" s="639"/>
      <c r="CU24" s="639"/>
      <c r="CV24" s="639"/>
      <c r="CW24" s="639"/>
      <c r="CX24" s="639"/>
      <c r="CY24" s="686"/>
      <c r="CZ24" s="690">
        <v>58.1</v>
      </c>
      <c r="DA24" s="691"/>
      <c r="DB24" s="691"/>
      <c r="DC24" s="692"/>
      <c r="DD24" s="685">
        <v>266915101</v>
      </c>
      <c r="DE24" s="639"/>
      <c r="DF24" s="639"/>
      <c r="DG24" s="639"/>
      <c r="DH24" s="639"/>
      <c r="DI24" s="639"/>
      <c r="DJ24" s="639"/>
      <c r="DK24" s="686"/>
      <c r="DL24" s="685">
        <v>265754697</v>
      </c>
      <c r="DM24" s="639"/>
      <c r="DN24" s="639"/>
      <c r="DO24" s="639"/>
      <c r="DP24" s="639"/>
      <c r="DQ24" s="639"/>
      <c r="DR24" s="639"/>
      <c r="DS24" s="639"/>
      <c r="DT24" s="639"/>
      <c r="DU24" s="639"/>
      <c r="DV24" s="686"/>
      <c r="DW24" s="687">
        <v>67.900000000000006</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132222618</v>
      </c>
      <c r="S25" s="589"/>
      <c r="T25" s="589"/>
      <c r="U25" s="589"/>
      <c r="V25" s="589"/>
      <c r="W25" s="589"/>
      <c r="X25" s="589"/>
      <c r="Y25" s="590"/>
      <c r="Z25" s="641">
        <v>18.3</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116805292</v>
      </c>
      <c r="CS25" s="607"/>
      <c r="CT25" s="607"/>
      <c r="CU25" s="607"/>
      <c r="CV25" s="607"/>
      <c r="CW25" s="607"/>
      <c r="CX25" s="607"/>
      <c r="CY25" s="608"/>
      <c r="CZ25" s="591">
        <v>16.399999999999999</v>
      </c>
      <c r="DA25" s="609"/>
      <c r="DB25" s="609"/>
      <c r="DC25" s="610"/>
      <c r="DD25" s="594">
        <v>110642950</v>
      </c>
      <c r="DE25" s="607"/>
      <c r="DF25" s="607"/>
      <c r="DG25" s="607"/>
      <c r="DH25" s="607"/>
      <c r="DI25" s="607"/>
      <c r="DJ25" s="607"/>
      <c r="DK25" s="608"/>
      <c r="DL25" s="594">
        <v>109611323</v>
      </c>
      <c r="DM25" s="607"/>
      <c r="DN25" s="607"/>
      <c r="DO25" s="607"/>
      <c r="DP25" s="607"/>
      <c r="DQ25" s="607"/>
      <c r="DR25" s="607"/>
      <c r="DS25" s="607"/>
      <c r="DT25" s="607"/>
      <c r="DU25" s="607"/>
      <c r="DV25" s="608"/>
      <c r="DW25" s="611">
        <v>28</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81231093</v>
      </c>
      <c r="CS26" s="589"/>
      <c r="CT26" s="589"/>
      <c r="CU26" s="589"/>
      <c r="CV26" s="589"/>
      <c r="CW26" s="589"/>
      <c r="CX26" s="589"/>
      <c r="CY26" s="590"/>
      <c r="CZ26" s="591">
        <v>11.4</v>
      </c>
      <c r="DA26" s="609"/>
      <c r="DB26" s="609"/>
      <c r="DC26" s="610"/>
      <c r="DD26" s="594">
        <v>75884110</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30606006</v>
      </c>
      <c r="S27" s="589"/>
      <c r="T27" s="589"/>
      <c r="U27" s="589"/>
      <c r="V27" s="589"/>
      <c r="W27" s="589"/>
      <c r="X27" s="589"/>
      <c r="Y27" s="590"/>
      <c r="Z27" s="641">
        <v>4.2</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275006150</v>
      </c>
      <c r="BH27" s="589"/>
      <c r="BI27" s="589"/>
      <c r="BJ27" s="589"/>
      <c r="BK27" s="589"/>
      <c r="BL27" s="589"/>
      <c r="BM27" s="589"/>
      <c r="BN27" s="590"/>
      <c r="BO27" s="641">
        <v>100</v>
      </c>
      <c r="BP27" s="641"/>
      <c r="BQ27" s="641"/>
      <c r="BR27" s="641"/>
      <c r="BS27" s="594">
        <v>3801422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187959905</v>
      </c>
      <c r="CS27" s="607"/>
      <c r="CT27" s="607"/>
      <c r="CU27" s="607"/>
      <c r="CV27" s="607"/>
      <c r="CW27" s="607"/>
      <c r="CX27" s="607"/>
      <c r="CY27" s="608"/>
      <c r="CZ27" s="591">
        <v>26.3</v>
      </c>
      <c r="DA27" s="609"/>
      <c r="DB27" s="609"/>
      <c r="DC27" s="610"/>
      <c r="DD27" s="594">
        <v>57158036</v>
      </c>
      <c r="DE27" s="607"/>
      <c r="DF27" s="607"/>
      <c r="DG27" s="607"/>
      <c r="DH27" s="607"/>
      <c r="DI27" s="607"/>
      <c r="DJ27" s="607"/>
      <c r="DK27" s="608"/>
      <c r="DL27" s="594">
        <v>57029259</v>
      </c>
      <c r="DM27" s="607"/>
      <c r="DN27" s="607"/>
      <c r="DO27" s="607"/>
      <c r="DP27" s="607"/>
      <c r="DQ27" s="607"/>
      <c r="DR27" s="607"/>
      <c r="DS27" s="607"/>
      <c r="DT27" s="607"/>
      <c r="DU27" s="607"/>
      <c r="DV27" s="608"/>
      <c r="DW27" s="611">
        <v>14.6</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7771516</v>
      </c>
      <c r="S28" s="589"/>
      <c r="T28" s="589"/>
      <c r="U28" s="589"/>
      <c r="V28" s="589"/>
      <c r="W28" s="589"/>
      <c r="X28" s="589"/>
      <c r="Y28" s="590"/>
      <c r="Z28" s="641">
        <v>1.1000000000000001</v>
      </c>
      <c r="AA28" s="641"/>
      <c r="AB28" s="641"/>
      <c r="AC28" s="641"/>
      <c r="AD28" s="642">
        <v>771518</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110341051</v>
      </c>
      <c r="CS28" s="589"/>
      <c r="CT28" s="589"/>
      <c r="CU28" s="589"/>
      <c r="CV28" s="589"/>
      <c r="CW28" s="589"/>
      <c r="CX28" s="589"/>
      <c r="CY28" s="590"/>
      <c r="CZ28" s="591">
        <v>15.5</v>
      </c>
      <c r="DA28" s="609"/>
      <c r="DB28" s="609"/>
      <c r="DC28" s="610"/>
      <c r="DD28" s="594">
        <v>99114115</v>
      </c>
      <c r="DE28" s="589"/>
      <c r="DF28" s="589"/>
      <c r="DG28" s="589"/>
      <c r="DH28" s="589"/>
      <c r="DI28" s="589"/>
      <c r="DJ28" s="589"/>
      <c r="DK28" s="590"/>
      <c r="DL28" s="594">
        <v>99114115</v>
      </c>
      <c r="DM28" s="589"/>
      <c r="DN28" s="589"/>
      <c r="DO28" s="589"/>
      <c r="DP28" s="589"/>
      <c r="DQ28" s="589"/>
      <c r="DR28" s="589"/>
      <c r="DS28" s="589"/>
      <c r="DT28" s="589"/>
      <c r="DU28" s="589"/>
      <c r="DV28" s="590"/>
      <c r="DW28" s="611">
        <v>25.3</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751600</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110341051</v>
      </c>
      <c r="CS29" s="607"/>
      <c r="CT29" s="607"/>
      <c r="CU29" s="607"/>
      <c r="CV29" s="607"/>
      <c r="CW29" s="607"/>
      <c r="CX29" s="607"/>
      <c r="CY29" s="608"/>
      <c r="CZ29" s="591">
        <v>15.5</v>
      </c>
      <c r="DA29" s="609"/>
      <c r="DB29" s="609"/>
      <c r="DC29" s="610"/>
      <c r="DD29" s="594">
        <v>99114115</v>
      </c>
      <c r="DE29" s="607"/>
      <c r="DF29" s="607"/>
      <c r="DG29" s="607"/>
      <c r="DH29" s="607"/>
      <c r="DI29" s="607"/>
      <c r="DJ29" s="607"/>
      <c r="DK29" s="608"/>
      <c r="DL29" s="594">
        <v>99114115</v>
      </c>
      <c r="DM29" s="607"/>
      <c r="DN29" s="607"/>
      <c r="DO29" s="607"/>
      <c r="DP29" s="607"/>
      <c r="DQ29" s="607"/>
      <c r="DR29" s="607"/>
      <c r="DS29" s="607"/>
      <c r="DT29" s="607"/>
      <c r="DU29" s="607"/>
      <c r="DV29" s="608"/>
      <c r="DW29" s="611">
        <v>25.3</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7899111</v>
      </c>
      <c r="S30" s="589"/>
      <c r="T30" s="589"/>
      <c r="U30" s="589"/>
      <c r="V30" s="589"/>
      <c r="W30" s="589"/>
      <c r="X30" s="589"/>
      <c r="Y30" s="590"/>
      <c r="Z30" s="641">
        <v>1.1000000000000001</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99.1</v>
      </c>
      <c r="BH30" s="655"/>
      <c r="BI30" s="655"/>
      <c r="BJ30" s="655"/>
      <c r="BK30" s="655"/>
      <c r="BL30" s="655"/>
      <c r="BM30" s="656">
        <v>97.3</v>
      </c>
      <c r="BN30" s="655"/>
      <c r="BO30" s="655"/>
      <c r="BP30" s="655"/>
      <c r="BQ30" s="657"/>
      <c r="BR30" s="654">
        <v>99</v>
      </c>
      <c r="BS30" s="655"/>
      <c r="BT30" s="655"/>
      <c r="BU30" s="655"/>
      <c r="BV30" s="655"/>
      <c r="BW30" s="655"/>
      <c r="BX30" s="656">
        <v>96.6</v>
      </c>
      <c r="BY30" s="655"/>
      <c r="BZ30" s="655"/>
      <c r="CA30" s="655"/>
      <c r="CB30" s="657"/>
      <c r="CD30" s="660"/>
      <c r="CE30" s="661"/>
      <c r="CF30" s="625" t="s">
        <v>292</v>
      </c>
      <c r="CG30" s="622"/>
      <c r="CH30" s="622"/>
      <c r="CI30" s="622"/>
      <c r="CJ30" s="622"/>
      <c r="CK30" s="622"/>
      <c r="CL30" s="622"/>
      <c r="CM30" s="622"/>
      <c r="CN30" s="622"/>
      <c r="CO30" s="622"/>
      <c r="CP30" s="622"/>
      <c r="CQ30" s="623"/>
      <c r="CR30" s="588">
        <v>89340297</v>
      </c>
      <c r="CS30" s="589"/>
      <c r="CT30" s="589"/>
      <c r="CU30" s="589"/>
      <c r="CV30" s="589"/>
      <c r="CW30" s="589"/>
      <c r="CX30" s="589"/>
      <c r="CY30" s="590"/>
      <c r="CZ30" s="591">
        <v>12.5</v>
      </c>
      <c r="DA30" s="609"/>
      <c r="DB30" s="609"/>
      <c r="DC30" s="610"/>
      <c r="DD30" s="594">
        <v>79485884</v>
      </c>
      <c r="DE30" s="589"/>
      <c r="DF30" s="589"/>
      <c r="DG30" s="589"/>
      <c r="DH30" s="589"/>
      <c r="DI30" s="589"/>
      <c r="DJ30" s="589"/>
      <c r="DK30" s="590"/>
      <c r="DL30" s="594">
        <v>79485884</v>
      </c>
      <c r="DM30" s="589"/>
      <c r="DN30" s="589"/>
      <c r="DO30" s="589"/>
      <c r="DP30" s="589"/>
      <c r="DQ30" s="589"/>
      <c r="DR30" s="589"/>
      <c r="DS30" s="589"/>
      <c r="DT30" s="589"/>
      <c r="DU30" s="589"/>
      <c r="DV30" s="590"/>
      <c r="DW30" s="611">
        <v>20.3</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11739112</v>
      </c>
      <c r="S31" s="589"/>
      <c r="T31" s="589"/>
      <c r="U31" s="589"/>
      <c r="V31" s="589"/>
      <c r="W31" s="589"/>
      <c r="X31" s="589"/>
      <c r="Y31" s="590"/>
      <c r="Z31" s="641">
        <v>1.6</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v>
      </c>
      <c r="BH31" s="607"/>
      <c r="BI31" s="607"/>
      <c r="BJ31" s="607"/>
      <c r="BK31" s="607"/>
      <c r="BL31" s="607"/>
      <c r="BM31" s="643">
        <v>96.9</v>
      </c>
      <c r="BN31" s="653"/>
      <c r="BO31" s="653"/>
      <c r="BP31" s="653"/>
      <c r="BQ31" s="617"/>
      <c r="BR31" s="652">
        <v>98.9</v>
      </c>
      <c r="BS31" s="607"/>
      <c r="BT31" s="607"/>
      <c r="BU31" s="607"/>
      <c r="BV31" s="607"/>
      <c r="BW31" s="607"/>
      <c r="BX31" s="643">
        <v>96.3</v>
      </c>
      <c r="BY31" s="653"/>
      <c r="BZ31" s="653"/>
      <c r="CA31" s="653"/>
      <c r="CB31" s="617"/>
      <c r="CD31" s="660"/>
      <c r="CE31" s="661"/>
      <c r="CF31" s="625" t="s">
        <v>296</v>
      </c>
      <c r="CG31" s="622"/>
      <c r="CH31" s="622"/>
      <c r="CI31" s="622"/>
      <c r="CJ31" s="622"/>
      <c r="CK31" s="622"/>
      <c r="CL31" s="622"/>
      <c r="CM31" s="622"/>
      <c r="CN31" s="622"/>
      <c r="CO31" s="622"/>
      <c r="CP31" s="622"/>
      <c r="CQ31" s="623"/>
      <c r="CR31" s="588">
        <v>21000754</v>
      </c>
      <c r="CS31" s="607"/>
      <c r="CT31" s="607"/>
      <c r="CU31" s="607"/>
      <c r="CV31" s="607"/>
      <c r="CW31" s="607"/>
      <c r="CX31" s="607"/>
      <c r="CY31" s="608"/>
      <c r="CZ31" s="591">
        <v>2.9</v>
      </c>
      <c r="DA31" s="609"/>
      <c r="DB31" s="609"/>
      <c r="DC31" s="610"/>
      <c r="DD31" s="594">
        <v>19628231</v>
      </c>
      <c r="DE31" s="607"/>
      <c r="DF31" s="607"/>
      <c r="DG31" s="607"/>
      <c r="DH31" s="607"/>
      <c r="DI31" s="607"/>
      <c r="DJ31" s="607"/>
      <c r="DK31" s="608"/>
      <c r="DL31" s="594">
        <v>19628231</v>
      </c>
      <c r="DM31" s="607"/>
      <c r="DN31" s="607"/>
      <c r="DO31" s="607"/>
      <c r="DP31" s="607"/>
      <c r="DQ31" s="607"/>
      <c r="DR31" s="607"/>
      <c r="DS31" s="607"/>
      <c r="DT31" s="607"/>
      <c r="DU31" s="607"/>
      <c r="DV31" s="608"/>
      <c r="DW31" s="611">
        <v>5</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41413840</v>
      </c>
      <c r="S32" s="589"/>
      <c r="T32" s="589"/>
      <c r="U32" s="589"/>
      <c r="V32" s="589"/>
      <c r="W32" s="589"/>
      <c r="X32" s="589"/>
      <c r="Y32" s="590"/>
      <c r="Z32" s="641">
        <v>5.7</v>
      </c>
      <c r="AA32" s="641"/>
      <c r="AB32" s="641"/>
      <c r="AC32" s="641"/>
      <c r="AD32" s="642">
        <v>1628180</v>
      </c>
      <c r="AE32" s="642"/>
      <c r="AF32" s="642"/>
      <c r="AG32" s="642"/>
      <c r="AH32" s="642"/>
      <c r="AI32" s="642"/>
      <c r="AJ32" s="642"/>
      <c r="AK32" s="642"/>
      <c r="AL32" s="611">
        <v>0.5</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99.2</v>
      </c>
      <c r="BH32" s="573"/>
      <c r="BI32" s="573"/>
      <c r="BJ32" s="573"/>
      <c r="BK32" s="573"/>
      <c r="BL32" s="573"/>
      <c r="BM32" s="636">
        <v>97.4</v>
      </c>
      <c r="BN32" s="573"/>
      <c r="BO32" s="573"/>
      <c r="BP32" s="573"/>
      <c r="BQ32" s="630"/>
      <c r="BR32" s="651">
        <v>99.1</v>
      </c>
      <c r="BS32" s="573"/>
      <c r="BT32" s="573"/>
      <c r="BU32" s="573"/>
      <c r="BV32" s="573"/>
      <c r="BW32" s="573"/>
      <c r="BX32" s="636">
        <v>96.9</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81384000</v>
      </c>
      <c r="S33" s="589"/>
      <c r="T33" s="589"/>
      <c r="U33" s="589"/>
      <c r="V33" s="589"/>
      <c r="W33" s="589"/>
      <c r="X33" s="589"/>
      <c r="Y33" s="590"/>
      <c r="Z33" s="641">
        <v>11.2</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212397937</v>
      </c>
      <c r="CS33" s="607"/>
      <c r="CT33" s="607"/>
      <c r="CU33" s="607"/>
      <c r="CV33" s="607"/>
      <c r="CW33" s="607"/>
      <c r="CX33" s="607"/>
      <c r="CY33" s="608"/>
      <c r="CZ33" s="591">
        <v>29.7</v>
      </c>
      <c r="DA33" s="609"/>
      <c r="DB33" s="609"/>
      <c r="DC33" s="610"/>
      <c r="DD33" s="594">
        <v>141865133</v>
      </c>
      <c r="DE33" s="607"/>
      <c r="DF33" s="607"/>
      <c r="DG33" s="607"/>
      <c r="DH33" s="607"/>
      <c r="DI33" s="607"/>
      <c r="DJ33" s="607"/>
      <c r="DK33" s="608"/>
      <c r="DL33" s="594">
        <v>111376790</v>
      </c>
      <c r="DM33" s="607"/>
      <c r="DN33" s="607"/>
      <c r="DO33" s="607"/>
      <c r="DP33" s="607"/>
      <c r="DQ33" s="607"/>
      <c r="DR33" s="607"/>
      <c r="DS33" s="607"/>
      <c r="DT33" s="607"/>
      <c r="DU33" s="607"/>
      <c r="DV33" s="608"/>
      <c r="DW33" s="611">
        <v>28.4</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72171116</v>
      </c>
      <c r="CS34" s="589"/>
      <c r="CT34" s="589"/>
      <c r="CU34" s="589"/>
      <c r="CV34" s="589"/>
      <c r="CW34" s="589"/>
      <c r="CX34" s="589"/>
      <c r="CY34" s="590"/>
      <c r="CZ34" s="591">
        <v>10.1</v>
      </c>
      <c r="DA34" s="609"/>
      <c r="DB34" s="609"/>
      <c r="DC34" s="610"/>
      <c r="DD34" s="594">
        <v>39235685</v>
      </c>
      <c r="DE34" s="589"/>
      <c r="DF34" s="589"/>
      <c r="DG34" s="589"/>
      <c r="DH34" s="589"/>
      <c r="DI34" s="589"/>
      <c r="DJ34" s="589"/>
      <c r="DK34" s="590"/>
      <c r="DL34" s="594">
        <v>38570357</v>
      </c>
      <c r="DM34" s="589"/>
      <c r="DN34" s="589"/>
      <c r="DO34" s="589"/>
      <c r="DP34" s="589"/>
      <c r="DQ34" s="589"/>
      <c r="DR34" s="589"/>
      <c r="DS34" s="589"/>
      <c r="DT34" s="589"/>
      <c r="DU34" s="589"/>
      <c r="DV34" s="590"/>
      <c r="DW34" s="611">
        <v>9.9</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42857000</v>
      </c>
      <c r="S35" s="589"/>
      <c r="T35" s="589"/>
      <c r="U35" s="589"/>
      <c r="V35" s="589"/>
      <c r="W35" s="589"/>
      <c r="X35" s="589"/>
      <c r="Y35" s="590"/>
      <c r="Z35" s="641">
        <v>5.9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73824597</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t="s">
        <v>214</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2877947</v>
      </c>
      <c r="CS35" s="607"/>
      <c r="CT35" s="607"/>
      <c r="CU35" s="607"/>
      <c r="CV35" s="607"/>
      <c r="CW35" s="607"/>
      <c r="CX35" s="607"/>
      <c r="CY35" s="608"/>
      <c r="CZ35" s="591">
        <v>0.4</v>
      </c>
      <c r="DA35" s="609"/>
      <c r="DB35" s="609"/>
      <c r="DC35" s="610"/>
      <c r="DD35" s="594">
        <v>2431873</v>
      </c>
      <c r="DE35" s="607"/>
      <c r="DF35" s="607"/>
      <c r="DG35" s="607"/>
      <c r="DH35" s="607"/>
      <c r="DI35" s="607"/>
      <c r="DJ35" s="607"/>
      <c r="DK35" s="608"/>
      <c r="DL35" s="594">
        <v>2431873</v>
      </c>
      <c r="DM35" s="607"/>
      <c r="DN35" s="607"/>
      <c r="DO35" s="607"/>
      <c r="DP35" s="607"/>
      <c r="DQ35" s="607"/>
      <c r="DR35" s="607"/>
      <c r="DS35" s="607"/>
      <c r="DT35" s="607"/>
      <c r="DU35" s="607"/>
      <c r="DV35" s="608"/>
      <c r="DW35" s="611">
        <v>0.6</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723425451</v>
      </c>
      <c r="S36" s="629"/>
      <c r="T36" s="629"/>
      <c r="U36" s="629"/>
      <c r="V36" s="629"/>
      <c r="W36" s="629"/>
      <c r="X36" s="629"/>
      <c r="Y36" s="632"/>
      <c r="Z36" s="633">
        <v>100</v>
      </c>
      <c r="AA36" s="633"/>
      <c r="AB36" s="633"/>
      <c r="AC36" s="633"/>
      <c r="AD36" s="634">
        <v>348679064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7830114</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-4944381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49014441</v>
      </c>
      <c r="CS36" s="589"/>
      <c r="CT36" s="589"/>
      <c r="CU36" s="589"/>
      <c r="CV36" s="589"/>
      <c r="CW36" s="589"/>
      <c r="CX36" s="589"/>
      <c r="CY36" s="590"/>
      <c r="CZ36" s="591">
        <v>6.9</v>
      </c>
      <c r="DA36" s="609"/>
      <c r="DB36" s="609"/>
      <c r="DC36" s="610"/>
      <c r="DD36" s="594">
        <v>44015652</v>
      </c>
      <c r="DE36" s="589"/>
      <c r="DF36" s="589"/>
      <c r="DG36" s="589"/>
      <c r="DH36" s="589"/>
      <c r="DI36" s="589"/>
      <c r="DJ36" s="589"/>
      <c r="DK36" s="590"/>
      <c r="DL36" s="594">
        <v>32770673</v>
      </c>
      <c r="DM36" s="589"/>
      <c r="DN36" s="589"/>
      <c r="DO36" s="589"/>
      <c r="DP36" s="589"/>
      <c r="DQ36" s="589"/>
      <c r="DR36" s="589"/>
      <c r="DS36" s="589"/>
      <c r="DT36" s="589"/>
      <c r="DU36" s="589"/>
      <c r="DV36" s="590"/>
      <c r="DW36" s="611">
        <v>8.4</v>
      </c>
      <c r="DX36" s="612"/>
      <c r="DY36" s="612"/>
      <c r="DZ36" s="612"/>
      <c r="EA36" s="612"/>
      <c r="EB36" s="612"/>
      <c r="EC36" s="613"/>
    </row>
    <row r="37" spans="2:133" ht="11.25" customHeight="1">
      <c r="AQ37" s="614" t="s">
        <v>314</v>
      </c>
      <c r="AR37" s="615"/>
      <c r="AS37" s="615"/>
      <c r="AT37" s="615"/>
      <c r="AU37" s="615"/>
      <c r="AV37" s="615"/>
      <c r="AW37" s="615"/>
      <c r="AX37" s="615"/>
      <c r="AY37" s="616"/>
      <c r="AZ37" s="588">
        <v>7045282</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235421</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45467</v>
      </c>
      <c r="CS37" s="607"/>
      <c r="CT37" s="607"/>
      <c r="CU37" s="607"/>
      <c r="CV37" s="607"/>
      <c r="CW37" s="607"/>
      <c r="CX37" s="607"/>
      <c r="CY37" s="608"/>
      <c r="CZ37" s="591">
        <v>0</v>
      </c>
      <c r="DA37" s="609"/>
      <c r="DB37" s="609"/>
      <c r="DC37" s="610"/>
      <c r="DD37" s="594">
        <v>45467</v>
      </c>
      <c r="DE37" s="607"/>
      <c r="DF37" s="607"/>
      <c r="DG37" s="607"/>
      <c r="DH37" s="607"/>
      <c r="DI37" s="607"/>
      <c r="DJ37" s="607"/>
      <c r="DK37" s="608"/>
      <c r="DL37" s="594">
        <v>45467</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317</v>
      </c>
      <c r="AR38" s="615"/>
      <c r="AS38" s="615"/>
      <c r="AT38" s="615"/>
      <c r="AU38" s="615"/>
      <c r="AV38" s="615"/>
      <c r="AW38" s="615"/>
      <c r="AX38" s="615"/>
      <c r="AY38" s="616"/>
      <c r="AZ38" s="588">
        <v>4185123</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375123</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58777349</v>
      </c>
      <c r="CS38" s="589"/>
      <c r="CT38" s="589"/>
      <c r="CU38" s="589"/>
      <c r="CV38" s="589"/>
      <c r="CW38" s="589"/>
      <c r="CX38" s="589"/>
      <c r="CY38" s="590"/>
      <c r="CZ38" s="591">
        <v>8.1999999999999993</v>
      </c>
      <c r="DA38" s="609"/>
      <c r="DB38" s="609"/>
      <c r="DC38" s="610"/>
      <c r="DD38" s="594">
        <v>50212224</v>
      </c>
      <c r="DE38" s="589"/>
      <c r="DF38" s="589"/>
      <c r="DG38" s="589"/>
      <c r="DH38" s="589"/>
      <c r="DI38" s="589"/>
      <c r="DJ38" s="589"/>
      <c r="DK38" s="590"/>
      <c r="DL38" s="594">
        <v>37497367</v>
      </c>
      <c r="DM38" s="589"/>
      <c r="DN38" s="589"/>
      <c r="DO38" s="589"/>
      <c r="DP38" s="589"/>
      <c r="DQ38" s="589"/>
      <c r="DR38" s="589"/>
      <c r="DS38" s="589"/>
      <c r="DT38" s="589"/>
      <c r="DU38" s="589"/>
      <c r="DV38" s="590"/>
      <c r="DW38" s="611">
        <v>9.6</v>
      </c>
      <c r="DX38" s="612"/>
      <c r="DY38" s="612"/>
      <c r="DZ38" s="612"/>
      <c r="EA38" s="612"/>
      <c r="EB38" s="612"/>
      <c r="EC38" s="613"/>
    </row>
    <row r="39" spans="2:133" ht="11.25" customHeight="1">
      <c r="AQ39" s="614" t="s">
        <v>320</v>
      </c>
      <c r="AR39" s="615"/>
      <c r="AS39" s="615"/>
      <c r="AT39" s="615"/>
      <c r="AU39" s="615"/>
      <c r="AV39" s="615"/>
      <c r="AW39" s="615"/>
      <c r="AX39" s="615"/>
      <c r="AY39" s="616"/>
      <c r="AZ39" s="588">
        <v>1232949</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88</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5711450</v>
      </c>
      <c r="CS39" s="607"/>
      <c r="CT39" s="607"/>
      <c r="CU39" s="607"/>
      <c r="CV39" s="607"/>
      <c r="CW39" s="607"/>
      <c r="CX39" s="607"/>
      <c r="CY39" s="608"/>
      <c r="CZ39" s="591">
        <v>0.8</v>
      </c>
      <c r="DA39" s="609"/>
      <c r="DB39" s="609"/>
      <c r="DC39" s="610"/>
      <c r="DD39" s="594">
        <v>2741200</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15606233</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106</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23845634</v>
      </c>
      <c r="CS40" s="589"/>
      <c r="CT40" s="589"/>
      <c r="CU40" s="589"/>
      <c r="CV40" s="589"/>
      <c r="CW40" s="589"/>
      <c r="CX40" s="589"/>
      <c r="CY40" s="590"/>
      <c r="CZ40" s="591">
        <v>3.3</v>
      </c>
      <c r="DA40" s="609"/>
      <c r="DB40" s="609"/>
      <c r="DC40" s="610"/>
      <c r="DD40" s="594">
        <v>3228499</v>
      </c>
      <c r="DE40" s="589"/>
      <c r="DF40" s="589"/>
      <c r="DG40" s="589"/>
      <c r="DH40" s="589"/>
      <c r="DI40" s="589"/>
      <c r="DJ40" s="589"/>
      <c r="DK40" s="590"/>
      <c r="DL40" s="594">
        <v>106520</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37924896</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297</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86653670</v>
      </c>
      <c r="CS42" s="589"/>
      <c r="CT42" s="589"/>
      <c r="CU42" s="589"/>
      <c r="CV42" s="589"/>
      <c r="CW42" s="589"/>
      <c r="CX42" s="589"/>
      <c r="CY42" s="590"/>
      <c r="CZ42" s="591">
        <v>12.1</v>
      </c>
      <c r="DA42" s="592"/>
      <c r="DB42" s="592"/>
      <c r="DC42" s="593"/>
      <c r="DD42" s="594">
        <v>22396394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1350549</v>
      </c>
      <c r="CS43" s="607"/>
      <c r="CT43" s="607"/>
      <c r="CU43" s="607"/>
      <c r="CV43" s="607"/>
      <c r="CW43" s="607"/>
      <c r="CX43" s="607"/>
      <c r="CY43" s="608"/>
      <c r="CZ43" s="591">
        <v>0.2</v>
      </c>
      <c r="DA43" s="609"/>
      <c r="DB43" s="609"/>
      <c r="DC43" s="610"/>
      <c r="DD43" s="594">
        <v>1166604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86093204</v>
      </c>
      <c r="CS44" s="589"/>
      <c r="CT44" s="589"/>
      <c r="CU44" s="589"/>
      <c r="CV44" s="589"/>
      <c r="CW44" s="589"/>
      <c r="CX44" s="589"/>
      <c r="CY44" s="590"/>
      <c r="CZ44" s="591">
        <v>12.1</v>
      </c>
      <c r="DA44" s="592"/>
      <c r="DB44" s="592"/>
      <c r="DC44" s="593"/>
      <c r="DD44" s="594">
        <v>22174091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37483274</v>
      </c>
      <c r="CS45" s="607"/>
      <c r="CT45" s="607"/>
      <c r="CU45" s="607"/>
      <c r="CV45" s="607"/>
      <c r="CW45" s="607"/>
      <c r="CX45" s="607"/>
      <c r="CY45" s="608"/>
      <c r="CZ45" s="591">
        <v>5.2</v>
      </c>
      <c r="DA45" s="609"/>
      <c r="DB45" s="609"/>
      <c r="DC45" s="610"/>
      <c r="DD45" s="594">
        <v>3537769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39572870</v>
      </c>
      <c r="CS46" s="589"/>
      <c r="CT46" s="589"/>
      <c r="CU46" s="589"/>
      <c r="CV46" s="589"/>
      <c r="CW46" s="589"/>
      <c r="CX46" s="589"/>
      <c r="CY46" s="590"/>
      <c r="CZ46" s="591">
        <v>5.5</v>
      </c>
      <c r="DA46" s="592"/>
      <c r="DB46" s="592"/>
      <c r="DC46" s="593"/>
      <c r="DD46" s="594">
        <v>17938508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560466</v>
      </c>
      <c r="CS47" s="607"/>
      <c r="CT47" s="607"/>
      <c r="CU47" s="607"/>
      <c r="CV47" s="607"/>
      <c r="CW47" s="607"/>
      <c r="CX47" s="607"/>
      <c r="CY47" s="608"/>
      <c r="CZ47" s="591">
        <v>0.1</v>
      </c>
      <c r="DA47" s="609"/>
      <c r="DB47" s="609"/>
      <c r="DC47" s="610"/>
      <c r="DD47" s="594">
        <v>222303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714157855</v>
      </c>
      <c r="CS49" s="573"/>
      <c r="CT49" s="573"/>
      <c r="CU49" s="573"/>
      <c r="CV49" s="573"/>
      <c r="CW49" s="573"/>
      <c r="CX49" s="573"/>
      <c r="CY49" s="574"/>
      <c r="CZ49" s="575">
        <v>100</v>
      </c>
      <c r="DA49" s="576"/>
      <c r="DB49" s="576"/>
      <c r="DC49" s="577"/>
      <c r="DD49" s="578">
        <v>431176628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344</v>
      </c>
      <c r="DK2" s="1110"/>
      <c r="DL2" s="1110"/>
      <c r="DM2" s="1110"/>
      <c r="DN2" s="1110"/>
      <c r="DO2" s="1111"/>
      <c r="DP2" s="200"/>
      <c r="DQ2" s="1109" t="s">
        <v>345</v>
      </c>
      <c r="DR2" s="1110"/>
      <c r="DS2" s="1110"/>
      <c r="DT2" s="1110"/>
      <c r="DU2" s="1110"/>
      <c r="DV2" s="1110"/>
      <c r="DW2" s="1110"/>
      <c r="DX2" s="1110"/>
      <c r="DY2" s="1110"/>
      <c r="DZ2" s="111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12"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7" t="s">
        <v>362</v>
      </c>
      <c r="DH5" s="1098"/>
      <c r="DI5" s="1098"/>
      <c r="DJ5" s="1098"/>
      <c r="DK5" s="1099"/>
      <c r="DL5" s="1097" t="s">
        <v>363</v>
      </c>
      <c r="DM5" s="1098"/>
      <c r="DN5" s="1098"/>
      <c r="DO5" s="1098"/>
      <c r="DP5" s="1099"/>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3"/>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100"/>
      <c r="DH6" s="1101"/>
      <c r="DI6" s="1101"/>
      <c r="DJ6" s="1101"/>
      <c r="DK6" s="1102"/>
      <c r="DL6" s="1100"/>
      <c r="DM6" s="1101"/>
      <c r="DN6" s="1101"/>
      <c r="DO6" s="1101"/>
      <c r="DP6" s="1102"/>
      <c r="DQ6" s="1000"/>
      <c r="DR6" s="1001"/>
      <c r="DS6" s="1001"/>
      <c r="DT6" s="1001"/>
      <c r="DU6" s="1002"/>
      <c r="DV6" s="1000"/>
      <c r="DW6" s="1001"/>
      <c r="DX6" s="1001"/>
      <c r="DY6" s="1001"/>
      <c r="DZ6" s="1014"/>
      <c r="EA6" s="205"/>
    </row>
    <row r="7" spans="1:131" s="206" customFormat="1" ht="26.25" customHeight="1" thickTop="1">
      <c r="A7" s="209">
        <v>1</v>
      </c>
      <c r="B7" s="1046" t="s">
        <v>540</v>
      </c>
      <c r="C7" s="1047"/>
      <c r="D7" s="1047"/>
      <c r="E7" s="1047"/>
      <c r="F7" s="1047"/>
      <c r="G7" s="1047"/>
      <c r="H7" s="1047"/>
      <c r="I7" s="1047"/>
      <c r="J7" s="1047"/>
      <c r="K7" s="1047"/>
      <c r="L7" s="1047"/>
      <c r="M7" s="1047"/>
      <c r="N7" s="1047"/>
      <c r="O7" s="1047"/>
      <c r="P7" s="1048"/>
      <c r="Q7" s="1103">
        <v>688539</v>
      </c>
      <c r="R7" s="1104"/>
      <c r="S7" s="1104"/>
      <c r="T7" s="1104"/>
      <c r="U7" s="1104"/>
      <c r="V7" s="1104">
        <v>680444</v>
      </c>
      <c r="W7" s="1104"/>
      <c r="X7" s="1104"/>
      <c r="Y7" s="1104"/>
      <c r="Z7" s="1104"/>
      <c r="AA7" s="1104">
        <v>8095</v>
      </c>
      <c r="AB7" s="1104"/>
      <c r="AC7" s="1104"/>
      <c r="AD7" s="1104"/>
      <c r="AE7" s="1105"/>
      <c r="AF7" s="1106">
        <v>1568</v>
      </c>
      <c r="AG7" s="1107"/>
      <c r="AH7" s="1107"/>
      <c r="AI7" s="1107"/>
      <c r="AJ7" s="1108"/>
      <c r="AK7" s="1090">
        <v>8967</v>
      </c>
      <c r="AL7" s="1091"/>
      <c r="AM7" s="1091"/>
      <c r="AN7" s="1091"/>
      <c r="AO7" s="1091"/>
      <c r="AP7" s="1091">
        <v>1060338</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551</v>
      </c>
      <c r="BT7" s="1095"/>
      <c r="BU7" s="1095"/>
      <c r="BV7" s="1095"/>
      <c r="BW7" s="1095"/>
      <c r="BX7" s="1095"/>
      <c r="BY7" s="1095"/>
      <c r="BZ7" s="1095"/>
      <c r="CA7" s="1095"/>
      <c r="CB7" s="1095"/>
      <c r="CC7" s="1095"/>
      <c r="CD7" s="1095"/>
      <c r="CE7" s="1095"/>
      <c r="CF7" s="1095"/>
      <c r="CG7" s="1096"/>
      <c r="CH7" s="1087">
        <v>1</v>
      </c>
      <c r="CI7" s="1088"/>
      <c r="CJ7" s="1088"/>
      <c r="CK7" s="1088"/>
      <c r="CL7" s="1089"/>
      <c r="CM7" s="1087">
        <v>329</v>
      </c>
      <c r="CN7" s="1088"/>
      <c r="CO7" s="1088"/>
      <c r="CP7" s="1088"/>
      <c r="CQ7" s="1089"/>
      <c r="CR7" s="1087">
        <v>300</v>
      </c>
      <c r="CS7" s="1088"/>
      <c r="CT7" s="1088"/>
      <c r="CU7" s="1088"/>
      <c r="CV7" s="1089"/>
      <c r="CW7" s="1087">
        <v>212</v>
      </c>
      <c r="CX7" s="1088"/>
      <c r="CY7" s="1088"/>
      <c r="CZ7" s="1088"/>
      <c r="DA7" s="1089"/>
      <c r="DB7" s="1087">
        <v>0</v>
      </c>
      <c r="DC7" s="1088"/>
      <c r="DD7" s="1088"/>
      <c r="DE7" s="1088"/>
      <c r="DF7" s="1089"/>
      <c r="DG7" s="1087">
        <v>0</v>
      </c>
      <c r="DH7" s="1088"/>
      <c r="DI7" s="1088"/>
      <c r="DJ7" s="1088"/>
      <c r="DK7" s="1089"/>
      <c r="DL7" s="1087">
        <v>0</v>
      </c>
      <c r="DM7" s="1088"/>
      <c r="DN7" s="1088"/>
      <c r="DO7" s="1088"/>
      <c r="DP7" s="1089"/>
      <c r="DQ7" s="1087">
        <v>0</v>
      </c>
      <c r="DR7" s="1088"/>
      <c r="DS7" s="1088"/>
      <c r="DT7" s="1088"/>
      <c r="DU7" s="1089"/>
      <c r="DV7" s="1114"/>
      <c r="DW7" s="1115"/>
      <c r="DX7" s="1115"/>
      <c r="DY7" s="1115"/>
      <c r="DZ7" s="1116"/>
      <c r="EA7" s="205"/>
    </row>
    <row r="8" spans="1:131" s="206" customFormat="1" ht="26.25" customHeight="1">
      <c r="A8" s="212">
        <v>2</v>
      </c>
      <c r="B8" s="1033" t="s">
        <v>543</v>
      </c>
      <c r="C8" s="1034"/>
      <c r="D8" s="1034"/>
      <c r="E8" s="1034"/>
      <c r="F8" s="1034"/>
      <c r="G8" s="1034"/>
      <c r="H8" s="1034"/>
      <c r="I8" s="1034"/>
      <c r="J8" s="1034"/>
      <c r="K8" s="1034"/>
      <c r="L8" s="1034"/>
      <c r="M8" s="1034"/>
      <c r="N8" s="1034"/>
      <c r="O8" s="1034"/>
      <c r="P8" s="1035"/>
      <c r="Q8" s="1084">
        <v>399</v>
      </c>
      <c r="R8" s="1085"/>
      <c r="S8" s="1085"/>
      <c r="T8" s="1085"/>
      <c r="U8" s="1085"/>
      <c r="V8" s="1085">
        <v>399</v>
      </c>
      <c r="W8" s="1085"/>
      <c r="X8" s="1085"/>
      <c r="Y8" s="1085"/>
      <c r="Z8" s="1085"/>
      <c r="AA8" s="1085">
        <v>0</v>
      </c>
      <c r="AB8" s="1085"/>
      <c r="AC8" s="1085"/>
      <c r="AD8" s="1085"/>
      <c r="AE8" s="1086"/>
      <c r="AF8" s="1015" t="s">
        <v>110</v>
      </c>
      <c r="AG8" s="1016"/>
      <c r="AH8" s="1016"/>
      <c r="AI8" s="1016"/>
      <c r="AJ8" s="1017"/>
      <c r="AK8" s="1082">
        <v>75</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550</v>
      </c>
      <c r="BS8" s="1010" t="s">
        <v>552</v>
      </c>
      <c r="BT8" s="1011"/>
      <c r="BU8" s="1011"/>
      <c r="BV8" s="1011"/>
      <c r="BW8" s="1011"/>
      <c r="BX8" s="1011"/>
      <c r="BY8" s="1011"/>
      <c r="BZ8" s="1011"/>
      <c r="CA8" s="1011"/>
      <c r="CB8" s="1011"/>
      <c r="CC8" s="1011"/>
      <c r="CD8" s="1011"/>
      <c r="CE8" s="1011"/>
      <c r="CF8" s="1011"/>
      <c r="CG8" s="1012"/>
      <c r="CH8" s="985">
        <v>-93</v>
      </c>
      <c r="CI8" s="986"/>
      <c r="CJ8" s="986"/>
      <c r="CK8" s="986"/>
      <c r="CL8" s="987"/>
      <c r="CM8" s="985">
        <v>2668</v>
      </c>
      <c r="CN8" s="986"/>
      <c r="CO8" s="986"/>
      <c r="CP8" s="986"/>
      <c r="CQ8" s="987"/>
      <c r="CR8" s="985">
        <v>1140</v>
      </c>
      <c r="CS8" s="986"/>
      <c r="CT8" s="986"/>
      <c r="CU8" s="986"/>
      <c r="CV8" s="987"/>
      <c r="CW8" s="985">
        <v>302</v>
      </c>
      <c r="CX8" s="986"/>
      <c r="CY8" s="986"/>
      <c r="CZ8" s="986"/>
      <c r="DA8" s="987"/>
      <c r="DB8" s="985">
        <v>0</v>
      </c>
      <c r="DC8" s="986"/>
      <c r="DD8" s="986"/>
      <c r="DE8" s="986"/>
      <c r="DF8" s="987"/>
      <c r="DG8" s="985">
        <v>0</v>
      </c>
      <c r="DH8" s="986"/>
      <c r="DI8" s="986"/>
      <c r="DJ8" s="986"/>
      <c r="DK8" s="987"/>
      <c r="DL8" s="985">
        <v>3300</v>
      </c>
      <c r="DM8" s="986"/>
      <c r="DN8" s="986"/>
      <c r="DO8" s="986"/>
      <c r="DP8" s="987"/>
      <c r="DQ8" s="985">
        <v>990</v>
      </c>
      <c r="DR8" s="986"/>
      <c r="DS8" s="986"/>
      <c r="DT8" s="986"/>
      <c r="DU8" s="987"/>
      <c r="DV8" s="988"/>
      <c r="DW8" s="989"/>
      <c r="DX8" s="989"/>
      <c r="DY8" s="989"/>
      <c r="DZ8" s="990"/>
      <c r="EA8" s="205"/>
    </row>
    <row r="9" spans="1:131" s="206" customFormat="1" ht="26.25" customHeight="1">
      <c r="A9" s="212">
        <v>3</v>
      </c>
      <c r="B9" s="1033" t="s">
        <v>544</v>
      </c>
      <c r="C9" s="1034"/>
      <c r="D9" s="1034"/>
      <c r="E9" s="1034"/>
      <c r="F9" s="1034"/>
      <c r="G9" s="1034"/>
      <c r="H9" s="1034"/>
      <c r="I9" s="1034"/>
      <c r="J9" s="1034"/>
      <c r="K9" s="1034"/>
      <c r="L9" s="1034"/>
      <c r="M9" s="1034"/>
      <c r="N9" s="1034"/>
      <c r="O9" s="1034"/>
      <c r="P9" s="1035"/>
      <c r="Q9" s="1084">
        <v>258</v>
      </c>
      <c r="R9" s="1085"/>
      <c r="S9" s="1085"/>
      <c r="T9" s="1085"/>
      <c r="U9" s="1085"/>
      <c r="V9" s="1085">
        <v>108</v>
      </c>
      <c r="W9" s="1085"/>
      <c r="X9" s="1085"/>
      <c r="Y9" s="1085"/>
      <c r="Z9" s="1085"/>
      <c r="AA9" s="1085">
        <v>150</v>
      </c>
      <c r="AB9" s="1085"/>
      <c r="AC9" s="1085"/>
      <c r="AD9" s="1085"/>
      <c r="AE9" s="1086"/>
      <c r="AF9" s="1015" t="s">
        <v>110</v>
      </c>
      <c r="AG9" s="1016"/>
      <c r="AH9" s="1016"/>
      <c r="AI9" s="1016"/>
      <c r="AJ9" s="1017"/>
      <c r="AK9" s="1082">
        <v>1</v>
      </c>
      <c r="AL9" s="1083"/>
      <c r="AM9" s="1083"/>
      <c r="AN9" s="1083"/>
      <c r="AO9" s="1083"/>
      <c r="AP9" s="1083">
        <v>982</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553</v>
      </c>
      <c r="BT9" s="1011"/>
      <c r="BU9" s="1011"/>
      <c r="BV9" s="1011"/>
      <c r="BW9" s="1011"/>
      <c r="BX9" s="1011"/>
      <c r="BY9" s="1011"/>
      <c r="BZ9" s="1011"/>
      <c r="CA9" s="1011"/>
      <c r="CB9" s="1011"/>
      <c r="CC9" s="1011"/>
      <c r="CD9" s="1011"/>
      <c r="CE9" s="1011"/>
      <c r="CF9" s="1011"/>
      <c r="CG9" s="1012"/>
      <c r="CH9" s="985">
        <v>3</v>
      </c>
      <c r="CI9" s="986"/>
      <c r="CJ9" s="986"/>
      <c r="CK9" s="986"/>
      <c r="CL9" s="987"/>
      <c r="CM9" s="985">
        <v>638</v>
      </c>
      <c r="CN9" s="986"/>
      <c r="CO9" s="986"/>
      <c r="CP9" s="986"/>
      <c r="CQ9" s="987"/>
      <c r="CR9" s="985">
        <v>50</v>
      </c>
      <c r="CS9" s="986"/>
      <c r="CT9" s="986"/>
      <c r="CU9" s="986"/>
      <c r="CV9" s="987"/>
      <c r="CW9" s="985">
        <v>0</v>
      </c>
      <c r="CX9" s="986"/>
      <c r="CY9" s="986"/>
      <c r="CZ9" s="986"/>
      <c r="DA9" s="987"/>
      <c r="DB9" s="985">
        <v>0</v>
      </c>
      <c r="DC9" s="986"/>
      <c r="DD9" s="986"/>
      <c r="DE9" s="986"/>
      <c r="DF9" s="987"/>
      <c r="DG9" s="985">
        <v>0</v>
      </c>
      <c r="DH9" s="986"/>
      <c r="DI9" s="986"/>
      <c r="DJ9" s="986"/>
      <c r="DK9" s="987"/>
      <c r="DL9" s="985">
        <v>0</v>
      </c>
      <c r="DM9" s="986"/>
      <c r="DN9" s="986"/>
      <c r="DO9" s="986"/>
      <c r="DP9" s="987"/>
      <c r="DQ9" s="985">
        <v>0</v>
      </c>
      <c r="DR9" s="986"/>
      <c r="DS9" s="986"/>
      <c r="DT9" s="986"/>
      <c r="DU9" s="987"/>
      <c r="DV9" s="988"/>
      <c r="DW9" s="989"/>
      <c r="DX9" s="989"/>
      <c r="DY9" s="989"/>
      <c r="DZ9" s="990"/>
      <c r="EA9" s="205"/>
    </row>
    <row r="10" spans="1:131" s="206" customFormat="1" ht="26.25" customHeight="1">
      <c r="A10" s="212">
        <v>4</v>
      </c>
      <c r="B10" s="1033" t="s">
        <v>545</v>
      </c>
      <c r="C10" s="1034"/>
      <c r="D10" s="1034"/>
      <c r="E10" s="1034"/>
      <c r="F10" s="1034"/>
      <c r="G10" s="1034"/>
      <c r="H10" s="1034"/>
      <c r="I10" s="1034"/>
      <c r="J10" s="1034"/>
      <c r="K10" s="1034"/>
      <c r="L10" s="1034"/>
      <c r="M10" s="1034"/>
      <c r="N10" s="1034"/>
      <c r="O10" s="1034"/>
      <c r="P10" s="1035"/>
      <c r="Q10" s="1084">
        <v>29147</v>
      </c>
      <c r="R10" s="1085"/>
      <c r="S10" s="1085"/>
      <c r="T10" s="1085"/>
      <c r="U10" s="1085"/>
      <c r="V10" s="1085">
        <v>28848</v>
      </c>
      <c r="W10" s="1085"/>
      <c r="X10" s="1085"/>
      <c r="Y10" s="1085"/>
      <c r="Z10" s="1085"/>
      <c r="AA10" s="1085">
        <f>Q10-V10</f>
        <v>299</v>
      </c>
      <c r="AB10" s="1085"/>
      <c r="AC10" s="1085"/>
      <c r="AD10" s="1085"/>
      <c r="AE10" s="1086"/>
      <c r="AF10" s="1015" t="s">
        <v>110</v>
      </c>
      <c r="AG10" s="1016"/>
      <c r="AH10" s="1016"/>
      <c r="AI10" s="1016"/>
      <c r="AJ10" s="1017"/>
      <c r="AK10" s="1082">
        <v>7060</v>
      </c>
      <c r="AL10" s="1083"/>
      <c r="AM10" s="1083"/>
      <c r="AN10" s="1083"/>
      <c r="AO10" s="1083"/>
      <c r="AP10" s="1083">
        <v>105412</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554</v>
      </c>
      <c r="BT10" s="1011"/>
      <c r="BU10" s="1011"/>
      <c r="BV10" s="1011"/>
      <c r="BW10" s="1011"/>
      <c r="BX10" s="1011"/>
      <c r="BY10" s="1011"/>
      <c r="BZ10" s="1011"/>
      <c r="CA10" s="1011"/>
      <c r="CB10" s="1011"/>
      <c r="CC10" s="1011"/>
      <c r="CD10" s="1011"/>
      <c r="CE10" s="1011"/>
      <c r="CF10" s="1011"/>
      <c r="CG10" s="1012"/>
      <c r="CH10" s="985">
        <v>60</v>
      </c>
      <c r="CI10" s="986"/>
      <c r="CJ10" s="986"/>
      <c r="CK10" s="986"/>
      <c r="CL10" s="987"/>
      <c r="CM10" s="985">
        <v>14512</v>
      </c>
      <c r="CN10" s="986"/>
      <c r="CO10" s="986"/>
      <c r="CP10" s="986"/>
      <c r="CQ10" s="987"/>
      <c r="CR10" s="985">
        <v>5400</v>
      </c>
      <c r="CS10" s="986"/>
      <c r="CT10" s="986"/>
      <c r="CU10" s="986"/>
      <c r="CV10" s="987"/>
      <c r="CW10" s="985">
        <v>0</v>
      </c>
      <c r="CX10" s="986"/>
      <c r="CY10" s="986"/>
      <c r="CZ10" s="986"/>
      <c r="DA10" s="987"/>
      <c r="DB10" s="985">
        <v>0</v>
      </c>
      <c r="DC10" s="986"/>
      <c r="DD10" s="986"/>
      <c r="DE10" s="986"/>
      <c r="DF10" s="987"/>
      <c r="DG10" s="985">
        <v>0</v>
      </c>
      <c r="DH10" s="986"/>
      <c r="DI10" s="986"/>
      <c r="DJ10" s="986"/>
      <c r="DK10" s="987"/>
      <c r="DL10" s="985">
        <v>0</v>
      </c>
      <c r="DM10" s="986"/>
      <c r="DN10" s="986"/>
      <c r="DO10" s="986"/>
      <c r="DP10" s="987"/>
      <c r="DQ10" s="985">
        <v>0</v>
      </c>
      <c r="DR10" s="986"/>
      <c r="DS10" s="986"/>
      <c r="DT10" s="986"/>
      <c r="DU10" s="987"/>
      <c r="DV10" s="988"/>
      <c r="DW10" s="989"/>
      <c r="DX10" s="989"/>
      <c r="DY10" s="989"/>
      <c r="DZ10" s="990"/>
      <c r="EA10" s="205"/>
    </row>
    <row r="11" spans="1:131" s="206" customFormat="1" ht="26.25" customHeight="1">
      <c r="A11" s="212">
        <v>5</v>
      </c>
      <c r="B11" s="1033" t="s">
        <v>546</v>
      </c>
      <c r="C11" s="1034"/>
      <c r="D11" s="1034"/>
      <c r="E11" s="1034"/>
      <c r="F11" s="1034"/>
      <c r="G11" s="1034"/>
      <c r="H11" s="1034"/>
      <c r="I11" s="1034"/>
      <c r="J11" s="1034"/>
      <c r="K11" s="1034"/>
      <c r="L11" s="1034"/>
      <c r="M11" s="1034"/>
      <c r="N11" s="1034"/>
      <c r="O11" s="1034"/>
      <c r="P11" s="1035"/>
      <c r="Q11" s="1084">
        <v>3025</v>
      </c>
      <c r="R11" s="1085"/>
      <c r="S11" s="1085"/>
      <c r="T11" s="1085"/>
      <c r="U11" s="1085"/>
      <c r="V11" s="1085">
        <v>3025</v>
      </c>
      <c r="W11" s="1085"/>
      <c r="X11" s="1085"/>
      <c r="Y11" s="1085"/>
      <c r="Z11" s="1085"/>
      <c r="AA11" s="1085">
        <v>0</v>
      </c>
      <c r="AB11" s="1085"/>
      <c r="AC11" s="1085"/>
      <c r="AD11" s="1085"/>
      <c r="AE11" s="1086"/>
      <c r="AF11" s="1015" t="s">
        <v>110</v>
      </c>
      <c r="AG11" s="1016"/>
      <c r="AH11" s="1016"/>
      <c r="AI11" s="1016"/>
      <c r="AJ11" s="1017"/>
      <c r="AK11" s="1082">
        <v>1518</v>
      </c>
      <c r="AL11" s="1083"/>
      <c r="AM11" s="1083"/>
      <c r="AN11" s="1083"/>
      <c r="AO11" s="1083"/>
      <c r="AP11" s="1083">
        <v>23159</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555</v>
      </c>
      <c r="BT11" s="1011"/>
      <c r="BU11" s="1011"/>
      <c r="BV11" s="1011"/>
      <c r="BW11" s="1011"/>
      <c r="BX11" s="1011"/>
      <c r="BY11" s="1011"/>
      <c r="BZ11" s="1011"/>
      <c r="CA11" s="1011"/>
      <c r="CB11" s="1011"/>
      <c r="CC11" s="1011"/>
      <c r="CD11" s="1011"/>
      <c r="CE11" s="1011"/>
      <c r="CF11" s="1011"/>
      <c r="CG11" s="1012"/>
      <c r="CH11" s="985">
        <v>-277</v>
      </c>
      <c r="CI11" s="986"/>
      <c r="CJ11" s="986"/>
      <c r="CK11" s="986"/>
      <c r="CL11" s="987"/>
      <c r="CM11" s="985">
        <v>1497</v>
      </c>
      <c r="CN11" s="986"/>
      <c r="CO11" s="986"/>
      <c r="CP11" s="986"/>
      <c r="CQ11" s="987"/>
      <c r="CR11" s="985">
        <v>33</v>
      </c>
      <c r="CS11" s="986"/>
      <c r="CT11" s="986"/>
      <c r="CU11" s="986"/>
      <c r="CV11" s="987"/>
      <c r="CW11" s="985">
        <v>0</v>
      </c>
      <c r="CX11" s="986"/>
      <c r="CY11" s="986"/>
      <c r="CZ11" s="986"/>
      <c r="DA11" s="987"/>
      <c r="DB11" s="985">
        <v>0</v>
      </c>
      <c r="DC11" s="986"/>
      <c r="DD11" s="986"/>
      <c r="DE11" s="986"/>
      <c r="DF11" s="987"/>
      <c r="DG11" s="985">
        <v>0</v>
      </c>
      <c r="DH11" s="986"/>
      <c r="DI11" s="986"/>
      <c r="DJ11" s="986"/>
      <c r="DK11" s="987"/>
      <c r="DL11" s="985">
        <v>0</v>
      </c>
      <c r="DM11" s="986"/>
      <c r="DN11" s="986"/>
      <c r="DO11" s="986"/>
      <c r="DP11" s="987"/>
      <c r="DQ11" s="985">
        <v>0</v>
      </c>
      <c r="DR11" s="986"/>
      <c r="DS11" s="986"/>
      <c r="DT11" s="986"/>
      <c r="DU11" s="987"/>
      <c r="DV11" s="988"/>
      <c r="DW11" s="989"/>
      <c r="DX11" s="989"/>
      <c r="DY11" s="989"/>
      <c r="DZ11" s="990"/>
      <c r="EA11" s="205"/>
    </row>
    <row r="12" spans="1:131" s="206" customFormat="1" ht="26.25" customHeight="1">
      <c r="A12" s="212">
        <v>6</v>
      </c>
      <c r="B12" s="1033" t="s">
        <v>248</v>
      </c>
      <c r="C12" s="1034"/>
      <c r="D12" s="1034"/>
      <c r="E12" s="1034"/>
      <c r="F12" s="1034"/>
      <c r="G12" s="1034"/>
      <c r="H12" s="1034"/>
      <c r="I12" s="1034"/>
      <c r="J12" s="1034"/>
      <c r="K12" s="1034"/>
      <c r="L12" s="1034"/>
      <c r="M12" s="1034"/>
      <c r="N12" s="1034"/>
      <c r="O12" s="1034"/>
      <c r="P12" s="1035"/>
      <c r="Q12" s="1084">
        <v>313515</v>
      </c>
      <c r="R12" s="1085"/>
      <c r="S12" s="1085"/>
      <c r="T12" s="1085"/>
      <c r="U12" s="1085"/>
      <c r="V12" s="1085">
        <v>313515</v>
      </c>
      <c r="W12" s="1085"/>
      <c r="X12" s="1085"/>
      <c r="Y12" s="1085"/>
      <c r="Z12" s="1085"/>
      <c r="AA12" s="1085">
        <v>0</v>
      </c>
      <c r="AB12" s="1085"/>
      <c r="AC12" s="1085"/>
      <c r="AD12" s="1085"/>
      <c r="AE12" s="1086"/>
      <c r="AF12" s="1015" t="s">
        <v>110</v>
      </c>
      <c r="AG12" s="1016"/>
      <c r="AH12" s="1016"/>
      <c r="AI12" s="1016"/>
      <c r="AJ12" s="1017"/>
      <c r="AK12" s="1082">
        <v>270172</v>
      </c>
      <c r="AL12" s="1083"/>
      <c r="AM12" s="1083"/>
      <c r="AN12" s="1083"/>
      <c r="AO12" s="1083"/>
      <c r="AP12" s="1083">
        <v>24641</v>
      </c>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556</v>
      </c>
      <c r="BT12" s="1011"/>
      <c r="BU12" s="1011"/>
      <c r="BV12" s="1011"/>
      <c r="BW12" s="1011"/>
      <c r="BX12" s="1011"/>
      <c r="BY12" s="1011"/>
      <c r="BZ12" s="1011"/>
      <c r="CA12" s="1011"/>
      <c r="CB12" s="1011"/>
      <c r="CC12" s="1011"/>
      <c r="CD12" s="1011"/>
      <c r="CE12" s="1011"/>
      <c r="CF12" s="1011"/>
      <c r="CG12" s="1012"/>
      <c r="CH12" s="985">
        <v>57</v>
      </c>
      <c r="CI12" s="986"/>
      <c r="CJ12" s="986"/>
      <c r="CK12" s="986"/>
      <c r="CL12" s="987"/>
      <c r="CM12" s="985">
        <v>8673</v>
      </c>
      <c r="CN12" s="986"/>
      <c r="CO12" s="986"/>
      <c r="CP12" s="986"/>
      <c r="CQ12" s="987"/>
      <c r="CR12" s="985">
        <v>8814</v>
      </c>
      <c r="CS12" s="986"/>
      <c r="CT12" s="986"/>
      <c r="CU12" s="986"/>
      <c r="CV12" s="987"/>
      <c r="CW12" s="985">
        <v>1030</v>
      </c>
      <c r="CX12" s="986"/>
      <c r="CY12" s="986"/>
      <c r="CZ12" s="986"/>
      <c r="DA12" s="987"/>
      <c r="DB12" s="985">
        <v>0</v>
      </c>
      <c r="DC12" s="986"/>
      <c r="DD12" s="986"/>
      <c r="DE12" s="986"/>
      <c r="DF12" s="987"/>
      <c r="DG12" s="985">
        <v>0</v>
      </c>
      <c r="DH12" s="986"/>
      <c r="DI12" s="986"/>
      <c r="DJ12" s="986"/>
      <c r="DK12" s="987"/>
      <c r="DL12" s="985">
        <v>0</v>
      </c>
      <c r="DM12" s="986"/>
      <c r="DN12" s="986"/>
      <c r="DO12" s="986"/>
      <c r="DP12" s="987"/>
      <c r="DQ12" s="985">
        <v>0</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557</v>
      </c>
      <c r="BT13" s="1011"/>
      <c r="BU13" s="1011"/>
      <c r="BV13" s="1011"/>
      <c r="BW13" s="1011"/>
      <c r="BX13" s="1011"/>
      <c r="BY13" s="1011"/>
      <c r="BZ13" s="1011"/>
      <c r="CA13" s="1011"/>
      <c r="CB13" s="1011"/>
      <c r="CC13" s="1011"/>
      <c r="CD13" s="1011"/>
      <c r="CE13" s="1011"/>
      <c r="CF13" s="1011"/>
      <c r="CG13" s="1012"/>
      <c r="CH13" s="985">
        <v>-10</v>
      </c>
      <c r="CI13" s="986"/>
      <c r="CJ13" s="986"/>
      <c r="CK13" s="986"/>
      <c r="CL13" s="987"/>
      <c r="CM13" s="985">
        <v>698</v>
      </c>
      <c r="CN13" s="986"/>
      <c r="CO13" s="986"/>
      <c r="CP13" s="986"/>
      <c r="CQ13" s="987"/>
      <c r="CR13" s="985">
        <v>30</v>
      </c>
      <c r="CS13" s="986"/>
      <c r="CT13" s="986"/>
      <c r="CU13" s="986"/>
      <c r="CV13" s="987"/>
      <c r="CW13" s="985">
        <v>58</v>
      </c>
      <c r="CX13" s="986"/>
      <c r="CY13" s="986"/>
      <c r="CZ13" s="986"/>
      <c r="DA13" s="987"/>
      <c r="DB13" s="985">
        <v>0</v>
      </c>
      <c r="DC13" s="986"/>
      <c r="DD13" s="986"/>
      <c r="DE13" s="986"/>
      <c r="DF13" s="987"/>
      <c r="DG13" s="985">
        <v>0</v>
      </c>
      <c r="DH13" s="986"/>
      <c r="DI13" s="986"/>
      <c r="DJ13" s="986"/>
      <c r="DK13" s="987"/>
      <c r="DL13" s="985">
        <v>0</v>
      </c>
      <c r="DM13" s="986"/>
      <c r="DN13" s="986"/>
      <c r="DO13" s="986"/>
      <c r="DP13" s="987"/>
      <c r="DQ13" s="985">
        <v>0</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558</v>
      </c>
      <c r="BT14" s="1011"/>
      <c r="BU14" s="1011"/>
      <c r="BV14" s="1011"/>
      <c r="BW14" s="1011"/>
      <c r="BX14" s="1011"/>
      <c r="BY14" s="1011"/>
      <c r="BZ14" s="1011"/>
      <c r="CA14" s="1011"/>
      <c r="CB14" s="1011"/>
      <c r="CC14" s="1011"/>
      <c r="CD14" s="1011"/>
      <c r="CE14" s="1011"/>
      <c r="CF14" s="1011"/>
      <c r="CG14" s="1012"/>
      <c r="CH14" s="985">
        <v>1</v>
      </c>
      <c r="CI14" s="986"/>
      <c r="CJ14" s="986"/>
      <c r="CK14" s="986"/>
      <c r="CL14" s="987"/>
      <c r="CM14" s="985">
        <v>196</v>
      </c>
      <c r="CN14" s="986"/>
      <c r="CO14" s="986"/>
      <c r="CP14" s="986"/>
      <c r="CQ14" s="987"/>
      <c r="CR14" s="985">
        <v>100</v>
      </c>
      <c r="CS14" s="986"/>
      <c r="CT14" s="986"/>
      <c r="CU14" s="986"/>
      <c r="CV14" s="987"/>
      <c r="CW14" s="985">
        <v>115</v>
      </c>
      <c r="CX14" s="986"/>
      <c r="CY14" s="986"/>
      <c r="CZ14" s="986"/>
      <c r="DA14" s="987"/>
      <c r="DB14" s="985">
        <v>0</v>
      </c>
      <c r="DC14" s="986"/>
      <c r="DD14" s="986"/>
      <c r="DE14" s="986"/>
      <c r="DF14" s="987"/>
      <c r="DG14" s="985">
        <v>0</v>
      </c>
      <c r="DH14" s="986"/>
      <c r="DI14" s="986"/>
      <c r="DJ14" s="986"/>
      <c r="DK14" s="987"/>
      <c r="DL14" s="985">
        <v>0</v>
      </c>
      <c r="DM14" s="986"/>
      <c r="DN14" s="986"/>
      <c r="DO14" s="986"/>
      <c r="DP14" s="987"/>
      <c r="DQ14" s="985">
        <v>0</v>
      </c>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559</v>
      </c>
      <c r="BT15" s="1011"/>
      <c r="BU15" s="1011"/>
      <c r="BV15" s="1011"/>
      <c r="BW15" s="1011"/>
      <c r="BX15" s="1011"/>
      <c r="BY15" s="1011"/>
      <c r="BZ15" s="1011"/>
      <c r="CA15" s="1011"/>
      <c r="CB15" s="1011"/>
      <c r="CC15" s="1011"/>
      <c r="CD15" s="1011"/>
      <c r="CE15" s="1011"/>
      <c r="CF15" s="1011"/>
      <c r="CG15" s="1012"/>
      <c r="CH15" s="985">
        <v>88</v>
      </c>
      <c r="CI15" s="986"/>
      <c r="CJ15" s="986"/>
      <c r="CK15" s="986"/>
      <c r="CL15" s="987"/>
      <c r="CM15" s="985">
        <v>433</v>
      </c>
      <c r="CN15" s="986"/>
      <c r="CO15" s="986"/>
      <c r="CP15" s="986"/>
      <c r="CQ15" s="987"/>
      <c r="CR15" s="985">
        <v>410</v>
      </c>
      <c r="CS15" s="986"/>
      <c r="CT15" s="986"/>
      <c r="CU15" s="986"/>
      <c r="CV15" s="987"/>
      <c r="CW15" s="985">
        <v>76</v>
      </c>
      <c r="CX15" s="986"/>
      <c r="CY15" s="986"/>
      <c r="CZ15" s="986"/>
      <c r="DA15" s="987"/>
      <c r="DB15" s="985">
        <v>1860</v>
      </c>
      <c r="DC15" s="986"/>
      <c r="DD15" s="986"/>
      <c r="DE15" s="986"/>
      <c r="DF15" s="987"/>
      <c r="DG15" s="985">
        <v>0</v>
      </c>
      <c r="DH15" s="986"/>
      <c r="DI15" s="986"/>
      <c r="DJ15" s="986"/>
      <c r="DK15" s="987"/>
      <c r="DL15" s="985">
        <v>0</v>
      </c>
      <c r="DM15" s="986"/>
      <c r="DN15" s="986"/>
      <c r="DO15" s="986"/>
      <c r="DP15" s="987"/>
      <c r="DQ15" s="985">
        <v>0</v>
      </c>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560</v>
      </c>
      <c r="BT16" s="1011"/>
      <c r="BU16" s="1011"/>
      <c r="BV16" s="1011"/>
      <c r="BW16" s="1011"/>
      <c r="BX16" s="1011"/>
      <c r="BY16" s="1011"/>
      <c r="BZ16" s="1011"/>
      <c r="CA16" s="1011"/>
      <c r="CB16" s="1011"/>
      <c r="CC16" s="1011"/>
      <c r="CD16" s="1011"/>
      <c r="CE16" s="1011"/>
      <c r="CF16" s="1011"/>
      <c r="CG16" s="1012"/>
      <c r="CH16" s="985">
        <v>51</v>
      </c>
      <c r="CI16" s="986"/>
      <c r="CJ16" s="986"/>
      <c r="CK16" s="986"/>
      <c r="CL16" s="987"/>
      <c r="CM16" s="985">
        <v>10523</v>
      </c>
      <c r="CN16" s="986"/>
      <c r="CO16" s="986"/>
      <c r="CP16" s="986"/>
      <c r="CQ16" s="987"/>
      <c r="CR16" s="985">
        <v>5329</v>
      </c>
      <c r="CS16" s="986"/>
      <c r="CT16" s="986"/>
      <c r="CU16" s="986"/>
      <c r="CV16" s="987"/>
      <c r="CW16" s="985">
        <v>3538</v>
      </c>
      <c r="CX16" s="986"/>
      <c r="CY16" s="986"/>
      <c r="CZ16" s="986"/>
      <c r="DA16" s="987"/>
      <c r="DB16" s="985">
        <v>47748</v>
      </c>
      <c r="DC16" s="986"/>
      <c r="DD16" s="986"/>
      <c r="DE16" s="986"/>
      <c r="DF16" s="987"/>
      <c r="DG16" s="985">
        <v>0</v>
      </c>
      <c r="DH16" s="986"/>
      <c r="DI16" s="986"/>
      <c r="DJ16" s="986"/>
      <c r="DK16" s="987"/>
      <c r="DL16" s="985">
        <v>0</v>
      </c>
      <c r="DM16" s="986"/>
      <c r="DN16" s="986"/>
      <c r="DO16" s="986"/>
      <c r="DP16" s="987"/>
      <c r="DQ16" s="985">
        <v>0</v>
      </c>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t="s">
        <v>561</v>
      </c>
      <c r="BT17" s="1011"/>
      <c r="BU17" s="1011"/>
      <c r="BV17" s="1011"/>
      <c r="BW17" s="1011"/>
      <c r="BX17" s="1011"/>
      <c r="BY17" s="1011"/>
      <c r="BZ17" s="1011"/>
      <c r="CA17" s="1011"/>
      <c r="CB17" s="1011"/>
      <c r="CC17" s="1011"/>
      <c r="CD17" s="1011"/>
      <c r="CE17" s="1011"/>
      <c r="CF17" s="1011"/>
      <c r="CG17" s="1012"/>
      <c r="CH17" s="985">
        <v>-646</v>
      </c>
      <c r="CI17" s="986"/>
      <c r="CJ17" s="986"/>
      <c r="CK17" s="986"/>
      <c r="CL17" s="987"/>
      <c r="CM17" s="985">
        <v>3347</v>
      </c>
      <c r="CN17" s="986"/>
      <c r="CO17" s="986"/>
      <c r="CP17" s="986"/>
      <c r="CQ17" s="987"/>
      <c r="CR17" s="985">
        <v>100</v>
      </c>
      <c r="CS17" s="986"/>
      <c r="CT17" s="986"/>
      <c r="CU17" s="986"/>
      <c r="CV17" s="987"/>
      <c r="CW17" s="985">
        <v>976</v>
      </c>
      <c r="CX17" s="986"/>
      <c r="CY17" s="986"/>
      <c r="CZ17" s="986"/>
      <c r="DA17" s="987"/>
      <c r="DB17" s="985">
        <v>0</v>
      </c>
      <c r="DC17" s="986"/>
      <c r="DD17" s="986"/>
      <c r="DE17" s="986"/>
      <c r="DF17" s="987"/>
      <c r="DG17" s="985">
        <v>0</v>
      </c>
      <c r="DH17" s="986"/>
      <c r="DI17" s="986"/>
      <c r="DJ17" s="986"/>
      <c r="DK17" s="987"/>
      <c r="DL17" s="985">
        <v>0</v>
      </c>
      <c r="DM17" s="986"/>
      <c r="DN17" s="986"/>
      <c r="DO17" s="986"/>
      <c r="DP17" s="987"/>
      <c r="DQ17" s="985">
        <v>0</v>
      </c>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t="s">
        <v>562</v>
      </c>
      <c r="BT18" s="1011"/>
      <c r="BU18" s="1011"/>
      <c r="BV18" s="1011"/>
      <c r="BW18" s="1011"/>
      <c r="BX18" s="1011"/>
      <c r="BY18" s="1011"/>
      <c r="BZ18" s="1011"/>
      <c r="CA18" s="1011"/>
      <c r="CB18" s="1011"/>
      <c r="CC18" s="1011"/>
      <c r="CD18" s="1011"/>
      <c r="CE18" s="1011"/>
      <c r="CF18" s="1011"/>
      <c r="CG18" s="1012"/>
      <c r="CH18" s="985">
        <v>64</v>
      </c>
      <c r="CI18" s="986"/>
      <c r="CJ18" s="986"/>
      <c r="CK18" s="986"/>
      <c r="CL18" s="987"/>
      <c r="CM18" s="985">
        <v>2224</v>
      </c>
      <c r="CN18" s="986"/>
      <c r="CO18" s="986"/>
      <c r="CP18" s="986"/>
      <c r="CQ18" s="987"/>
      <c r="CR18" s="985">
        <v>35</v>
      </c>
      <c r="CS18" s="986"/>
      <c r="CT18" s="986"/>
      <c r="CU18" s="986"/>
      <c r="CV18" s="987"/>
      <c r="CW18" s="985">
        <v>0</v>
      </c>
      <c r="CX18" s="986"/>
      <c r="CY18" s="986"/>
      <c r="CZ18" s="986"/>
      <c r="DA18" s="987"/>
      <c r="DB18" s="985">
        <v>0</v>
      </c>
      <c r="DC18" s="986"/>
      <c r="DD18" s="986"/>
      <c r="DE18" s="986"/>
      <c r="DF18" s="987"/>
      <c r="DG18" s="985">
        <v>0</v>
      </c>
      <c r="DH18" s="986"/>
      <c r="DI18" s="986"/>
      <c r="DJ18" s="986"/>
      <c r="DK18" s="987"/>
      <c r="DL18" s="985">
        <v>0</v>
      </c>
      <c r="DM18" s="986"/>
      <c r="DN18" s="986"/>
      <c r="DO18" s="986"/>
      <c r="DP18" s="987"/>
      <c r="DQ18" s="985">
        <v>0</v>
      </c>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t="s">
        <v>563</v>
      </c>
      <c r="BT19" s="1011"/>
      <c r="BU19" s="1011"/>
      <c r="BV19" s="1011"/>
      <c r="BW19" s="1011"/>
      <c r="BX19" s="1011"/>
      <c r="BY19" s="1011"/>
      <c r="BZ19" s="1011"/>
      <c r="CA19" s="1011"/>
      <c r="CB19" s="1011"/>
      <c r="CC19" s="1011"/>
      <c r="CD19" s="1011"/>
      <c r="CE19" s="1011"/>
      <c r="CF19" s="1011"/>
      <c r="CG19" s="1012"/>
      <c r="CH19" s="985">
        <v>1</v>
      </c>
      <c r="CI19" s="986"/>
      <c r="CJ19" s="986"/>
      <c r="CK19" s="986"/>
      <c r="CL19" s="987"/>
      <c r="CM19" s="985">
        <v>744</v>
      </c>
      <c r="CN19" s="986"/>
      <c r="CO19" s="986"/>
      <c r="CP19" s="986"/>
      <c r="CQ19" s="987"/>
      <c r="CR19" s="985">
        <v>636</v>
      </c>
      <c r="CS19" s="986"/>
      <c r="CT19" s="986"/>
      <c r="CU19" s="986"/>
      <c r="CV19" s="987"/>
      <c r="CW19" s="985">
        <v>150</v>
      </c>
      <c r="CX19" s="986"/>
      <c r="CY19" s="986"/>
      <c r="CZ19" s="986"/>
      <c r="DA19" s="987"/>
      <c r="DB19" s="985">
        <v>0</v>
      </c>
      <c r="DC19" s="986"/>
      <c r="DD19" s="986"/>
      <c r="DE19" s="986"/>
      <c r="DF19" s="987"/>
      <c r="DG19" s="985">
        <v>0</v>
      </c>
      <c r="DH19" s="986"/>
      <c r="DI19" s="986"/>
      <c r="DJ19" s="986"/>
      <c r="DK19" s="987"/>
      <c r="DL19" s="985">
        <v>0</v>
      </c>
      <c r="DM19" s="986"/>
      <c r="DN19" s="986"/>
      <c r="DO19" s="986"/>
      <c r="DP19" s="987"/>
      <c r="DQ19" s="985">
        <v>0</v>
      </c>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t="s">
        <v>564</v>
      </c>
      <c r="BT20" s="1011"/>
      <c r="BU20" s="1011"/>
      <c r="BV20" s="1011"/>
      <c r="BW20" s="1011"/>
      <c r="BX20" s="1011"/>
      <c r="BY20" s="1011"/>
      <c r="BZ20" s="1011"/>
      <c r="CA20" s="1011"/>
      <c r="CB20" s="1011"/>
      <c r="CC20" s="1011"/>
      <c r="CD20" s="1011"/>
      <c r="CE20" s="1011"/>
      <c r="CF20" s="1011"/>
      <c r="CG20" s="1012"/>
      <c r="CH20" s="985">
        <v>304</v>
      </c>
      <c r="CI20" s="986"/>
      <c r="CJ20" s="986"/>
      <c r="CK20" s="986"/>
      <c r="CL20" s="987"/>
      <c r="CM20" s="985">
        <v>2872</v>
      </c>
      <c r="CN20" s="986"/>
      <c r="CO20" s="986"/>
      <c r="CP20" s="986"/>
      <c r="CQ20" s="987"/>
      <c r="CR20" s="985">
        <v>130</v>
      </c>
      <c r="CS20" s="986"/>
      <c r="CT20" s="986"/>
      <c r="CU20" s="986"/>
      <c r="CV20" s="987"/>
      <c r="CW20" s="985">
        <v>109</v>
      </c>
      <c r="CX20" s="986"/>
      <c r="CY20" s="986"/>
      <c r="CZ20" s="986"/>
      <c r="DA20" s="987"/>
      <c r="DB20" s="985">
        <v>0</v>
      </c>
      <c r="DC20" s="986"/>
      <c r="DD20" s="986"/>
      <c r="DE20" s="986"/>
      <c r="DF20" s="987"/>
      <c r="DG20" s="985">
        <v>0</v>
      </c>
      <c r="DH20" s="986"/>
      <c r="DI20" s="986"/>
      <c r="DJ20" s="986"/>
      <c r="DK20" s="987"/>
      <c r="DL20" s="985">
        <v>0</v>
      </c>
      <c r="DM20" s="986"/>
      <c r="DN20" s="986"/>
      <c r="DO20" s="986"/>
      <c r="DP20" s="987"/>
      <c r="DQ20" s="985">
        <v>0</v>
      </c>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t="s">
        <v>565</v>
      </c>
      <c r="BT21" s="1011"/>
      <c r="BU21" s="1011"/>
      <c r="BV21" s="1011"/>
      <c r="BW21" s="1011"/>
      <c r="BX21" s="1011"/>
      <c r="BY21" s="1011"/>
      <c r="BZ21" s="1011"/>
      <c r="CA21" s="1011"/>
      <c r="CB21" s="1011"/>
      <c r="CC21" s="1011"/>
      <c r="CD21" s="1011"/>
      <c r="CE21" s="1011"/>
      <c r="CF21" s="1011"/>
      <c r="CG21" s="1012"/>
      <c r="CH21" s="985">
        <v>70</v>
      </c>
      <c r="CI21" s="986"/>
      <c r="CJ21" s="986"/>
      <c r="CK21" s="986"/>
      <c r="CL21" s="987"/>
      <c r="CM21" s="985">
        <v>35</v>
      </c>
      <c r="CN21" s="986"/>
      <c r="CO21" s="986"/>
      <c r="CP21" s="986"/>
      <c r="CQ21" s="987"/>
      <c r="CR21" s="985">
        <v>1272</v>
      </c>
      <c r="CS21" s="986"/>
      <c r="CT21" s="986"/>
      <c r="CU21" s="986"/>
      <c r="CV21" s="987"/>
      <c r="CW21" s="985">
        <v>3</v>
      </c>
      <c r="CX21" s="986"/>
      <c r="CY21" s="986"/>
      <c r="CZ21" s="986"/>
      <c r="DA21" s="987"/>
      <c r="DB21" s="985">
        <v>0</v>
      </c>
      <c r="DC21" s="986"/>
      <c r="DD21" s="986"/>
      <c r="DE21" s="986"/>
      <c r="DF21" s="987"/>
      <c r="DG21" s="985">
        <v>0</v>
      </c>
      <c r="DH21" s="986"/>
      <c r="DI21" s="986"/>
      <c r="DJ21" s="986"/>
      <c r="DK21" s="987"/>
      <c r="DL21" s="985">
        <v>0</v>
      </c>
      <c r="DM21" s="986"/>
      <c r="DN21" s="986"/>
      <c r="DO21" s="986"/>
      <c r="DP21" s="987"/>
      <c r="DQ21" s="985">
        <v>0</v>
      </c>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t="s">
        <v>566</v>
      </c>
      <c r="BT22" s="1011"/>
      <c r="BU22" s="1011"/>
      <c r="BV22" s="1011"/>
      <c r="BW22" s="1011"/>
      <c r="BX22" s="1011"/>
      <c r="BY22" s="1011"/>
      <c r="BZ22" s="1011"/>
      <c r="CA22" s="1011"/>
      <c r="CB22" s="1011"/>
      <c r="CC22" s="1011"/>
      <c r="CD22" s="1011"/>
      <c r="CE22" s="1011"/>
      <c r="CF22" s="1011"/>
      <c r="CG22" s="1012"/>
      <c r="CH22" s="985">
        <v>-6</v>
      </c>
      <c r="CI22" s="986"/>
      <c r="CJ22" s="986"/>
      <c r="CK22" s="986"/>
      <c r="CL22" s="987"/>
      <c r="CM22" s="985">
        <v>-3480</v>
      </c>
      <c r="CN22" s="986"/>
      <c r="CO22" s="986"/>
      <c r="CP22" s="986"/>
      <c r="CQ22" s="987"/>
      <c r="CR22" s="985">
        <v>1304</v>
      </c>
      <c r="CS22" s="986"/>
      <c r="CT22" s="986"/>
      <c r="CU22" s="986"/>
      <c r="CV22" s="987"/>
      <c r="CW22" s="985">
        <v>0</v>
      </c>
      <c r="CX22" s="986"/>
      <c r="CY22" s="986"/>
      <c r="CZ22" s="986"/>
      <c r="DA22" s="987"/>
      <c r="DB22" s="985">
        <v>0</v>
      </c>
      <c r="DC22" s="986"/>
      <c r="DD22" s="986"/>
      <c r="DE22" s="986"/>
      <c r="DF22" s="987"/>
      <c r="DG22" s="985">
        <v>0</v>
      </c>
      <c r="DH22" s="986"/>
      <c r="DI22" s="986"/>
      <c r="DJ22" s="986"/>
      <c r="DK22" s="987"/>
      <c r="DL22" s="985">
        <v>0</v>
      </c>
      <c r="DM22" s="986"/>
      <c r="DN22" s="986"/>
      <c r="DO22" s="986"/>
      <c r="DP22" s="987"/>
      <c r="DQ22" s="985">
        <v>0</v>
      </c>
      <c r="DR22" s="986"/>
      <c r="DS22" s="986"/>
      <c r="DT22" s="986"/>
      <c r="DU22" s="987"/>
      <c r="DV22" s="988" t="s">
        <v>590</v>
      </c>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4">
        <v>9112445</v>
      </c>
      <c r="R23" s="1065"/>
      <c r="S23" s="1065"/>
      <c r="T23" s="1065"/>
      <c r="U23" s="1065"/>
      <c r="V23" s="1065">
        <v>902700</v>
      </c>
      <c r="W23" s="1065"/>
      <c r="X23" s="1065"/>
      <c r="Y23" s="1065"/>
      <c r="Z23" s="1065"/>
      <c r="AA23" s="1065">
        <v>8544</v>
      </c>
      <c r="AB23" s="1065"/>
      <c r="AC23" s="1065"/>
      <c r="AD23" s="1065"/>
      <c r="AE23" s="1066"/>
      <c r="AF23" s="1067">
        <v>1568</v>
      </c>
      <c r="AG23" s="1065"/>
      <c r="AH23" s="1065"/>
      <c r="AI23" s="1065"/>
      <c r="AJ23" s="1068"/>
      <c r="AK23" s="1069"/>
      <c r="AL23" s="1070"/>
      <c r="AM23" s="1070"/>
      <c r="AN23" s="1070"/>
      <c r="AO23" s="1070"/>
      <c r="AP23" s="1065">
        <v>1214532</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t="s">
        <v>567</v>
      </c>
      <c r="BT23" s="1011"/>
      <c r="BU23" s="1011"/>
      <c r="BV23" s="1011"/>
      <c r="BW23" s="1011"/>
      <c r="BX23" s="1011"/>
      <c r="BY23" s="1011"/>
      <c r="BZ23" s="1011"/>
      <c r="CA23" s="1011"/>
      <c r="CB23" s="1011"/>
      <c r="CC23" s="1011"/>
      <c r="CD23" s="1011"/>
      <c r="CE23" s="1011"/>
      <c r="CF23" s="1011"/>
      <c r="CG23" s="1012"/>
      <c r="CH23" s="985">
        <v>202</v>
      </c>
      <c r="CI23" s="986"/>
      <c r="CJ23" s="986"/>
      <c r="CK23" s="986"/>
      <c r="CL23" s="987"/>
      <c r="CM23" s="985">
        <v>5449</v>
      </c>
      <c r="CN23" s="986"/>
      <c r="CO23" s="986"/>
      <c r="CP23" s="986"/>
      <c r="CQ23" s="987"/>
      <c r="CR23" s="985">
        <v>750</v>
      </c>
      <c r="CS23" s="986"/>
      <c r="CT23" s="986"/>
      <c r="CU23" s="986"/>
      <c r="CV23" s="987"/>
      <c r="CW23" s="985">
        <v>0</v>
      </c>
      <c r="CX23" s="986"/>
      <c r="CY23" s="986"/>
      <c r="CZ23" s="986"/>
      <c r="DA23" s="987"/>
      <c r="DB23" s="985">
        <v>0</v>
      </c>
      <c r="DC23" s="986"/>
      <c r="DD23" s="986"/>
      <c r="DE23" s="986"/>
      <c r="DF23" s="987"/>
      <c r="DG23" s="985">
        <v>0</v>
      </c>
      <c r="DH23" s="986"/>
      <c r="DI23" s="986"/>
      <c r="DJ23" s="986"/>
      <c r="DK23" s="987"/>
      <c r="DL23" s="985">
        <v>0</v>
      </c>
      <c r="DM23" s="986"/>
      <c r="DN23" s="986"/>
      <c r="DO23" s="986"/>
      <c r="DP23" s="987"/>
      <c r="DQ23" s="985">
        <v>0</v>
      </c>
      <c r="DR23" s="986"/>
      <c r="DS23" s="986"/>
      <c r="DT23" s="986"/>
      <c r="DU23" s="987"/>
      <c r="DV23" s="988"/>
      <c r="DW23" s="989"/>
      <c r="DX23" s="989"/>
      <c r="DY23" s="989"/>
      <c r="DZ23" s="990"/>
      <c r="EA23" s="205"/>
    </row>
    <row r="24" spans="1:131" s="206" customFormat="1" ht="26.25" customHeight="1">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t="s">
        <v>568</v>
      </c>
      <c r="BT24" s="1011"/>
      <c r="BU24" s="1011"/>
      <c r="BV24" s="1011"/>
      <c r="BW24" s="1011"/>
      <c r="BX24" s="1011"/>
      <c r="BY24" s="1011"/>
      <c r="BZ24" s="1011"/>
      <c r="CA24" s="1011"/>
      <c r="CB24" s="1011"/>
      <c r="CC24" s="1011"/>
      <c r="CD24" s="1011"/>
      <c r="CE24" s="1011"/>
      <c r="CF24" s="1011"/>
      <c r="CG24" s="1012"/>
      <c r="CH24" s="985">
        <v>8</v>
      </c>
      <c r="CI24" s="986"/>
      <c r="CJ24" s="986"/>
      <c r="CK24" s="986"/>
      <c r="CL24" s="987"/>
      <c r="CM24" s="985">
        <v>33</v>
      </c>
      <c r="CN24" s="986"/>
      <c r="CO24" s="986"/>
      <c r="CP24" s="986"/>
      <c r="CQ24" s="987"/>
      <c r="CR24" s="985">
        <v>5</v>
      </c>
      <c r="CS24" s="986"/>
      <c r="CT24" s="986"/>
      <c r="CU24" s="986"/>
      <c r="CV24" s="987"/>
      <c r="CW24" s="985">
        <v>0</v>
      </c>
      <c r="CX24" s="986"/>
      <c r="CY24" s="986"/>
      <c r="CZ24" s="986"/>
      <c r="DA24" s="987"/>
      <c r="DB24" s="985">
        <v>0</v>
      </c>
      <c r="DC24" s="986"/>
      <c r="DD24" s="986"/>
      <c r="DE24" s="986"/>
      <c r="DF24" s="987"/>
      <c r="DG24" s="985">
        <v>0</v>
      </c>
      <c r="DH24" s="986"/>
      <c r="DI24" s="986"/>
      <c r="DJ24" s="986"/>
      <c r="DK24" s="987"/>
      <c r="DL24" s="985">
        <v>0</v>
      </c>
      <c r="DM24" s="986"/>
      <c r="DN24" s="986"/>
      <c r="DO24" s="986"/>
      <c r="DP24" s="987"/>
      <c r="DQ24" s="985">
        <v>0</v>
      </c>
      <c r="DR24" s="986"/>
      <c r="DS24" s="986"/>
      <c r="DT24" s="986"/>
      <c r="DU24" s="987"/>
      <c r="DV24" s="988"/>
      <c r="DW24" s="989"/>
      <c r="DX24" s="989"/>
      <c r="DY24" s="989"/>
      <c r="DZ24" s="990"/>
      <c r="EA24" s="205"/>
    </row>
    <row r="25" spans="1:131" s="198" customFormat="1" ht="26.25" customHeight="1" thickBot="1">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t="s">
        <v>569</v>
      </c>
      <c r="BT25" s="1011"/>
      <c r="BU25" s="1011"/>
      <c r="BV25" s="1011"/>
      <c r="BW25" s="1011"/>
      <c r="BX25" s="1011"/>
      <c r="BY25" s="1011"/>
      <c r="BZ25" s="1011"/>
      <c r="CA25" s="1011"/>
      <c r="CB25" s="1011"/>
      <c r="CC25" s="1011"/>
      <c r="CD25" s="1011"/>
      <c r="CE25" s="1011"/>
      <c r="CF25" s="1011"/>
      <c r="CG25" s="1012"/>
      <c r="CH25" s="985">
        <v>-8</v>
      </c>
      <c r="CI25" s="986"/>
      <c r="CJ25" s="986"/>
      <c r="CK25" s="986"/>
      <c r="CL25" s="987"/>
      <c r="CM25" s="985">
        <v>534</v>
      </c>
      <c r="CN25" s="986"/>
      <c r="CO25" s="986"/>
      <c r="CP25" s="986"/>
      <c r="CQ25" s="987"/>
      <c r="CR25" s="985">
        <v>700</v>
      </c>
      <c r="CS25" s="986"/>
      <c r="CT25" s="986"/>
      <c r="CU25" s="986"/>
      <c r="CV25" s="987"/>
      <c r="CW25" s="985">
        <v>0</v>
      </c>
      <c r="CX25" s="986"/>
      <c r="CY25" s="986"/>
      <c r="CZ25" s="986"/>
      <c r="DA25" s="987"/>
      <c r="DB25" s="985">
        <v>0</v>
      </c>
      <c r="DC25" s="986"/>
      <c r="DD25" s="986"/>
      <c r="DE25" s="986"/>
      <c r="DF25" s="987"/>
      <c r="DG25" s="985">
        <v>0</v>
      </c>
      <c r="DH25" s="986"/>
      <c r="DI25" s="986"/>
      <c r="DJ25" s="986"/>
      <c r="DK25" s="987"/>
      <c r="DL25" s="985">
        <v>0</v>
      </c>
      <c r="DM25" s="986"/>
      <c r="DN25" s="986"/>
      <c r="DO25" s="986"/>
      <c r="DP25" s="987"/>
      <c r="DQ25" s="985">
        <v>0</v>
      </c>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355</v>
      </c>
      <c r="BF26" s="998"/>
      <c r="BG26" s="998"/>
      <c r="BH26" s="998"/>
      <c r="BI26" s="1013"/>
      <c r="BJ26" s="203"/>
      <c r="BK26" s="203"/>
      <c r="BL26" s="203"/>
      <c r="BM26" s="203"/>
      <c r="BN26" s="203"/>
      <c r="BO26" s="216"/>
      <c r="BP26" s="216"/>
      <c r="BQ26" s="213">
        <v>20</v>
      </c>
      <c r="BR26" s="214"/>
      <c r="BS26" s="1010" t="s">
        <v>570</v>
      </c>
      <c r="BT26" s="1011"/>
      <c r="BU26" s="1011"/>
      <c r="BV26" s="1011"/>
      <c r="BW26" s="1011"/>
      <c r="BX26" s="1011"/>
      <c r="BY26" s="1011"/>
      <c r="BZ26" s="1011"/>
      <c r="CA26" s="1011"/>
      <c r="CB26" s="1011"/>
      <c r="CC26" s="1011"/>
      <c r="CD26" s="1011"/>
      <c r="CE26" s="1011"/>
      <c r="CF26" s="1011"/>
      <c r="CG26" s="1012"/>
      <c r="CH26" s="985">
        <v>24</v>
      </c>
      <c r="CI26" s="986"/>
      <c r="CJ26" s="986"/>
      <c r="CK26" s="986"/>
      <c r="CL26" s="987"/>
      <c r="CM26" s="985">
        <v>28584</v>
      </c>
      <c r="CN26" s="986"/>
      <c r="CO26" s="986"/>
      <c r="CP26" s="986"/>
      <c r="CQ26" s="987"/>
      <c r="CR26" s="985">
        <v>28383</v>
      </c>
      <c r="CS26" s="986"/>
      <c r="CT26" s="986"/>
      <c r="CU26" s="986"/>
      <c r="CV26" s="987"/>
      <c r="CW26" s="985">
        <v>0</v>
      </c>
      <c r="CX26" s="986"/>
      <c r="CY26" s="986"/>
      <c r="CZ26" s="986"/>
      <c r="DA26" s="987"/>
      <c r="DB26" s="985">
        <v>1820</v>
      </c>
      <c r="DC26" s="986"/>
      <c r="DD26" s="986"/>
      <c r="DE26" s="986"/>
      <c r="DF26" s="987"/>
      <c r="DG26" s="985">
        <v>24712</v>
      </c>
      <c r="DH26" s="986"/>
      <c r="DI26" s="986"/>
      <c r="DJ26" s="986"/>
      <c r="DK26" s="987"/>
      <c r="DL26" s="985">
        <v>0</v>
      </c>
      <c r="DM26" s="986"/>
      <c r="DN26" s="986"/>
      <c r="DO26" s="986"/>
      <c r="DP26" s="987"/>
      <c r="DQ26" s="985">
        <v>0</v>
      </c>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t="s">
        <v>571</v>
      </c>
      <c r="BT27" s="1011"/>
      <c r="BU27" s="1011"/>
      <c r="BV27" s="1011"/>
      <c r="BW27" s="1011"/>
      <c r="BX27" s="1011"/>
      <c r="BY27" s="1011"/>
      <c r="BZ27" s="1011"/>
      <c r="CA27" s="1011"/>
      <c r="CB27" s="1011"/>
      <c r="CC27" s="1011"/>
      <c r="CD27" s="1011"/>
      <c r="CE27" s="1011"/>
      <c r="CF27" s="1011"/>
      <c r="CG27" s="1012"/>
      <c r="CH27" s="985">
        <v>76</v>
      </c>
      <c r="CI27" s="986"/>
      <c r="CJ27" s="986"/>
      <c r="CK27" s="986"/>
      <c r="CL27" s="987"/>
      <c r="CM27" s="985">
        <v>432</v>
      </c>
      <c r="CN27" s="986"/>
      <c r="CO27" s="986"/>
      <c r="CP27" s="986"/>
      <c r="CQ27" s="987"/>
      <c r="CR27" s="985">
        <v>12</v>
      </c>
      <c r="CS27" s="986"/>
      <c r="CT27" s="986"/>
      <c r="CU27" s="986"/>
      <c r="CV27" s="987"/>
      <c r="CW27" s="985">
        <v>2</v>
      </c>
      <c r="CX27" s="986"/>
      <c r="CY27" s="986"/>
      <c r="CZ27" s="986"/>
      <c r="DA27" s="987"/>
      <c r="DB27" s="985">
        <v>0</v>
      </c>
      <c r="DC27" s="986"/>
      <c r="DD27" s="986"/>
      <c r="DE27" s="986"/>
      <c r="DF27" s="987"/>
      <c r="DG27" s="985">
        <v>0</v>
      </c>
      <c r="DH27" s="986"/>
      <c r="DI27" s="986"/>
      <c r="DJ27" s="986"/>
      <c r="DK27" s="987"/>
      <c r="DL27" s="985">
        <v>0</v>
      </c>
      <c r="DM27" s="986"/>
      <c r="DN27" s="986"/>
      <c r="DO27" s="986"/>
      <c r="DP27" s="987"/>
      <c r="DQ27" s="985">
        <v>0</v>
      </c>
      <c r="DR27" s="986"/>
      <c r="DS27" s="986"/>
      <c r="DT27" s="986"/>
      <c r="DU27" s="987"/>
      <c r="DV27" s="988"/>
      <c r="DW27" s="989"/>
      <c r="DX27" s="989"/>
      <c r="DY27" s="989"/>
      <c r="DZ27" s="990"/>
      <c r="EA27" s="197"/>
    </row>
    <row r="28" spans="1:131" s="198" customFormat="1" ht="26.25" customHeight="1" thickTop="1">
      <c r="A28" s="217">
        <v>1</v>
      </c>
      <c r="B28" s="1046" t="s">
        <v>378</v>
      </c>
      <c r="C28" s="1047"/>
      <c r="D28" s="1047"/>
      <c r="E28" s="1047"/>
      <c r="F28" s="1047"/>
      <c r="G28" s="1047"/>
      <c r="H28" s="1047"/>
      <c r="I28" s="1047"/>
      <c r="J28" s="1047"/>
      <c r="K28" s="1047"/>
      <c r="L28" s="1047"/>
      <c r="M28" s="1047"/>
      <c r="N28" s="1047"/>
      <c r="O28" s="1047"/>
      <c r="P28" s="1048"/>
      <c r="Q28" s="1049">
        <v>164925</v>
      </c>
      <c r="R28" s="1050"/>
      <c r="S28" s="1050"/>
      <c r="T28" s="1050"/>
      <c r="U28" s="1050"/>
      <c r="V28" s="1050">
        <v>163859</v>
      </c>
      <c r="W28" s="1050"/>
      <c r="X28" s="1050"/>
      <c r="Y28" s="1050"/>
      <c r="Z28" s="1050"/>
      <c r="AA28" s="1050">
        <v>1066</v>
      </c>
      <c r="AB28" s="1050"/>
      <c r="AC28" s="1050"/>
      <c r="AD28" s="1050"/>
      <c r="AE28" s="1051"/>
      <c r="AF28" s="1052">
        <v>1066</v>
      </c>
      <c r="AG28" s="1050"/>
      <c r="AH28" s="1050"/>
      <c r="AI28" s="1050"/>
      <c r="AJ28" s="1053"/>
      <c r="AK28" s="1054">
        <v>15399</v>
      </c>
      <c r="AL28" s="1042"/>
      <c r="AM28" s="1042"/>
      <c r="AN28" s="1042"/>
      <c r="AO28" s="1042"/>
      <c r="AP28" s="1042">
        <v>0</v>
      </c>
      <c r="AQ28" s="1042"/>
      <c r="AR28" s="1042"/>
      <c r="AS28" s="1042"/>
      <c r="AT28" s="1042"/>
      <c r="AU28" s="1042">
        <v>0</v>
      </c>
      <c r="AV28" s="1042"/>
      <c r="AW28" s="1042"/>
      <c r="AX28" s="1042"/>
      <c r="AY28" s="1042"/>
      <c r="AZ28" s="1043" t="s">
        <v>485</v>
      </c>
      <c r="BA28" s="1043"/>
      <c r="BB28" s="1043"/>
      <c r="BC28" s="1043"/>
      <c r="BD28" s="1043"/>
      <c r="BE28" s="1044"/>
      <c r="BF28" s="1044"/>
      <c r="BG28" s="1044"/>
      <c r="BH28" s="1044"/>
      <c r="BI28" s="1045"/>
      <c r="BJ28" s="203"/>
      <c r="BK28" s="203"/>
      <c r="BL28" s="203"/>
      <c r="BM28" s="203"/>
      <c r="BN28" s="203"/>
      <c r="BO28" s="216"/>
      <c r="BP28" s="216"/>
      <c r="BQ28" s="213">
        <v>22</v>
      </c>
      <c r="BR28" s="214"/>
      <c r="BS28" s="1010" t="s">
        <v>572</v>
      </c>
      <c r="BT28" s="1011"/>
      <c r="BU28" s="1011"/>
      <c r="BV28" s="1011"/>
      <c r="BW28" s="1011"/>
      <c r="BX28" s="1011"/>
      <c r="BY28" s="1011"/>
      <c r="BZ28" s="1011"/>
      <c r="CA28" s="1011"/>
      <c r="CB28" s="1011"/>
      <c r="CC28" s="1011"/>
      <c r="CD28" s="1011"/>
      <c r="CE28" s="1011"/>
      <c r="CF28" s="1011"/>
      <c r="CG28" s="1012"/>
      <c r="CH28" s="985">
        <v>387</v>
      </c>
      <c r="CI28" s="986"/>
      <c r="CJ28" s="986"/>
      <c r="CK28" s="986"/>
      <c r="CL28" s="987"/>
      <c r="CM28" s="985">
        <v>1384</v>
      </c>
      <c r="CN28" s="986"/>
      <c r="CO28" s="986"/>
      <c r="CP28" s="986"/>
      <c r="CQ28" s="987"/>
      <c r="CR28" s="985">
        <v>24</v>
      </c>
      <c r="CS28" s="986"/>
      <c r="CT28" s="986"/>
      <c r="CU28" s="986"/>
      <c r="CV28" s="987"/>
      <c r="CW28" s="985">
        <v>0</v>
      </c>
      <c r="CX28" s="986"/>
      <c r="CY28" s="986"/>
      <c r="CZ28" s="986"/>
      <c r="DA28" s="987"/>
      <c r="DB28" s="985">
        <v>0</v>
      </c>
      <c r="DC28" s="986"/>
      <c r="DD28" s="986"/>
      <c r="DE28" s="986"/>
      <c r="DF28" s="987"/>
      <c r="DG28" s="985">
        <v>0</v>
      </c>
      <c r="DH28" s="986"/>
      <c r="DI28" s="986"/>
      <c r="DJ28" s="986"/>
      <c r="DK28" s="987"/>
      <c r="DL28" s="985">
        <v>0</v>
      </c>
      <c r="DM28" s="986"/>
      <c r="DN28" s="986"/>
      <c r="DO28" s="986"/>
      <c r="DP28" s="987"/>
      <c r="DQ28" s="985">
        <v>0</v>
      </c>
      <c r="DR28" s="986"/>
      <c r="DS28" s="986"/>
      <c r="DT28" s="986"/>
      <c r="DU28" s="987"/>
      <c r="DV28" s="988" t="s">
        <v>591</v>
      </c>
      <c r="DW28" s="989"/>
      <c r="DX28" s="989"/>
      <c r="DY28" s="989"/>
      <c r="DZ28" s="990"/>
      <c r="EA28" s="197"/>
    </row>
    <row r="29" spans="1:131" s="198" customFormat="1" ht="26.25" customHeight="1">
      <c r="A29" s="217">
        <v>2</v>
      </c>
      <c r="B29" s="1033" t="s">
        <v>379</v>
      </c>
      <c r="C29" s="1034"/>
      <c r="D29" s="1034"/>
      <c r="E29" s="1034"/>
      <c r="F29" s="1034"/>
      <c r="G29" s="1034"/>
      <c r="H29" s="1034"/>
      <c r="I29" s="1034"/>
      <c r="J29" s="1034"/>
      <c r="K29" s="1034"/>
      <c r="L29" s="1034"/>
      <c r="M29" s="1034"/>
      <c r="N29" s="1034"/>
      <c r="O29" s="1034"/>
      <c r="P29" s="1035"/>
      <c r="Q29" s="1039">
        <v>120297</v>
      </c>
      <c r="R29" s="1040"/>
      <c r="S29" s="1040"/>
      <c r="T29" s="1040"/>
      <c r="U29" s="1040"/>
      <c r="V29" s="1040">
        <v>118222</v>
      </c>
      <c r="W29" s="1040"/>
      <c r="X29" s="1040"/>
      <c r="Y29" s="1040"/>
      <c r="Z29" s="1040"/>
      <c r="AA29" s="1040">
        <v>2075</v>
      </c>
      <c r="AB29" s="1040"/>
      <c r="AC29" s="1040"/>
      <c r="AD29" s="1040"/>
      <c r="AE29" s="1041"/>
      <c r="AF29" s="1015">
        <v>2075</v>
      </c>
      <c r="AG29" s="1016"/>
      <c r="AH29" s="1016"/>
      <c r="AI29" s="1016"/>
      <c r="AJ29" s="1017"/>
      <c r="AK29" s="976">
        <v>17376</v>
      </c>
      <c r="AL29" s="967"/>
      <c r="AM29" s="967"/>
      <c r="AN29" s="967"/>
      <c r="AO29" s="967"/>
      <c r="AP29" s="967">
        <v>0</v>
      </c>
      <c r="AQ29" s="967"/>
      <c r="AR29" s="967"/>
      <c r="AS29" s="967"/>
      <c r="AT29" s="967"/>
      <c r="AU29" s="967">
        <v>0</v>
      </c>
      <c r="AV29" s="967"/>
      <c r="AW29" s="967"/>
      <c r="AX29" s="967"/>
      <c r="AY29" s="967"/>
      <c r="AZ29" s="1038" t="s">
        <v>485</v>
      </c>
      <c r="BA29" s="1038"/>
      <c r="BB29" s="1038"/>
      <c r="BC29" s="1038"/>
      <c r="BD29" s="1038"/>
      <c r="BE29" s="1028"/>
      <c r="BF29" s="1028"/>
      <c r="BG29" s="1028"/>
      <c r="BH29" s="1028"/>
      <c r="BI29" s="1029"/>
      <c r="BJ29" s="203"/>
      <c r="BK29" s="203"/>
      <c r="BL29" s="203"/>
      <c r="BM29" s="203"/>
      <c r="BN29" s="203"/>
      <c r="BO29" s="216"/>
      <c r="BP29" s="216"/>
      <c r="BQ29" s="213">
        <v>23</v>
      </c>
      <c r="BR29" s="214"/>
      <c r="BS29" s="1010" t="s">
        <v>573</v>
      </c>
      <c r="BT29" s="1011"/>
      <c r="BU29" s="1011"/>
      <c r="BV29" s="1011"/>
      <c r="BW29" s="1011"/>
      <c r="BX29" s="1011"/>
      <c r="BY29" s="1011"/>
      <c r="BZ29" s="1011"/>
      <c r="CA29" s="1011"/>
      <c r="CB29" s="1011"/>
      <c r="CC29" s="1011"/>
      <c r="CD29" s="1011"/>
      <c r="CE29" s="1011"/>
      <c r="CF29" s="1011"/>
      <c r="CG29" s="1012"/>
      <c r="CH29" s="985">
        <v>1022</v>
      </c>
      <c r="CI29" s="986"/>
      <c r="CJ29" s="986"/>
      <c r="CK29" s="986"/>
      <c r="CL29" s="987"/>
      <c r="CM29" s="985">
        <v>11385</v>
      </c>
      <c r="CN29" s="986"/>
      <c r="CO29" s="986"/>
      <c r="CP29" s="986"/>
      <c r="CQ29" s="987"/>
      <c r="CR29" s="985">
        <v>120</v>
      </c>
      <c r="CS29" s="986"/>
      <c r="CT29" s="986"/>
      <c r="CU29" s="986"/>
      <c r="CV29" s="987"/>
      <c r="CW29" s="985">
        <v>838</v>
      </c>
      <c r="CX29" s="986"/>
      <c r="CY29" s="986"/>
      <c r="CZ29" s="986"/>
      <c r="DA29" s="987"/>
      <c r="DB29" s="985">
        <v>5735</v>
      </c>
      <c r="DC29" s="986"/>
      <c r="DD29" s="986"/>
      <c r="DE29" s="986"/>
      <c r="DF29" s="987"/>
      <c r="DG29" s="985">
        <v>0</v>
      </c>
      <c r="DH29" s="986"/>
      <c r="DI29" s="986"/>
      <c r="DJ29" s="986"/>
      <c r="DK29" s="987"/>
      <c r="DL29" s="985">
        <v>0</v>
      </c>
      <c r="DM29" s="986"/>
      <c r="DN29" s="986"/>
      <c r="DO29" s="986"/>
      <c r="DP29" s="987"/>
      <c r="DQ29" s="985">
        <v>0</v>
      </c>
      <c r="DR29" s="986"/>
      <c r="DS29" s="986"/>
      <c r="DT29" s="986"/>
      <c r="DU29" s="987"/>
      <c r="DV29" s="988"/>
      <c r="DW29" s="989"/>
      <c r="DX29" s="989"/>
      <c r="DY29" s="989"/>
      <c r="DZ29" s="990"/>
      <c r="EA29" s="197"/>
    </row>
    <row r="30" spans="1:131" s="198" customFormat="1" ht="26.25" customHeight="1">
      <c r="A30" s="217">
        <v>3</v>
      </c>
      <c r="B30" s="1033" t="s">
        <v>380</v>
      </c>
      <c r="C30" s="1034"/>
      <c r="D30" s="1034"/>
      <c r="E30" s="1034"/>
      <c r="F30" s="1034"/>
      <c r="G30" s="1034"/>
      <c r="H30" s="1034"/>
      <c r="I30" s="1034"/>
      <c r="J30" s="1034"/>
      <c r="K30" s="1034"/>
      <c r="L30" s="1034"/>
      <c r="M30" s="1034"/>
      <c r="N30" s="1034"/>
      <c r="O30" s="1034"/>
      <c r="P30" s="1035"/>
      <c r="Q30" s="1039">
        <v>310</v>
      </c>
      <c r="R30" s="1040"/>
      <c r="S30" s="1040"/>
      <c r="T30" s="1040"/>
      <c r="U30" s="1040"/>
      <c r="V30" s="1040">
        <v>254</v>
      </c>
      <c r="W30" s="1040"/>
      <c r="X30" s="1040"/>
      <c r="Y30" s="1040"/>
      <c r="Z30" s="1040"/>
      <c r="AA30" s="1040">
        <v>56</v>
      </c>
      <c r="AB30" s="1040"/>
      <c r="AC30" s="1040"/>
      <c r="AD30" s="1040"/>
      <c r="AE30" s="1041"/>
      <c r="AF30" s="1015">
        <v>56</v>
      </c>
      <c r="AG30" s="1016"/>
      <c r="AH30" s="1016"/>
      <c r="AI30" s="1016"/>
      <c r="AJ30" s="1017"/>
      <c r="AK30" s="976">
        <v>92</v>
      </c>
      <c r="AL30" s="967"/>
      <c r="AM30" s="967"/>
      <c r="AN30" s="967"/>
      <c r="AO30" s="967"/>
      <c r="AP30" s="967">
        <v>0</v>
      </c>
      <c r="AQ30" s="967"/>
      <c r="AR30" s="967"/>
      <c r="AS30" s="967"/>
      <c r="AT30" s="967"/>
      <c r="AU30" s="967">
        <v>0</v>
      </c>
      <c r="AV30" s="967"/>
      <c r="AW30" s="967"/>
      <c r="AX30" s="967"/>
      <c r="AY30" s="967"/>
      <c r="AZ30" s="1038" t="s">
        <v>485</v>
      </c>
      <c r="BA30" s="1038"/>
      <c r="BB30" s="1038"/>
      <c r="BC30" s="1038"/>
      <c r="BD30" s="1038"/>
      <c r="BE30" s="1028"/>
      <c r="BF30" s="1028"/>
      <c r="BG30" s="1028"/>
      <c r="BH30" s="1028"/>
      <c r="BI30" s="1029"/>
      <c r="BJ30" s="203"/>
      <c r="BK30" s="203"/>
      <c r="BL30" s="203"/>
      <c r="BM30" s="203"/>
      <c r="BN30" s="203"/>
      <c r="BO30" s="216"/>
      <c r="BP30" s="216"/>
      <c r="BQ30" s="213">
        <v>24</v>
      </c>
      <c r="BR30" s="214"/>
      <c r="BS30" s="1010" t="s">
        <v>574</v>
      </c>
      <c r="BT30" s="1011"/>
      <c r="BU30" s="1011"/>
      <c r="BV30" s="1011"/>
      <c r="BW30" s="1011"/>
      <c r="BX30" s="1011"/>
      <c r="BY30" s="1011"/>
      <c r="BZ30" s="1011"/>
      <c r="CA30" s="1011"/>
      <c r="CB30" s="1011"/>
      <c r="CC30" s="1011"/>
      <c r="CD30" s="1011"/>
      <c r="CE30" s="1011"/>
      <c r="CF30" s="1011"/>
      <c r="CG30" s="1012"/>
      <c r="CH30" s="985">
        <v>410</v>
      </c>
      <c r="CI30" s="986"/>
      <c r="CJ30" s="986"/>
      <c r="CK30" s="986"/>
      <c r="CL30" s="987"/>
      <c r="CM30" s="985">
        <v>4071</v>
      </c>
      <c r="CN30" s="986"/>
      <c r="CO30" s="986"/>
      <c r="CP30" s="986"/>
      <c r="CQ30" s="987"/>
      <c r="CR30" s="985">
        <v>18724</v>
      </c>
      <c r="CS30" s="986"/>
      <c r="CT30" s="986"/>
      <c r="CU30" s="986"/>
      <c r="CV30" s="987"/>
      <c r="CW30" s="985">
        <v>0</v>
      </c>
      <c r="CX30" s="986"/>
      <c r="CY30" s="986"/>
      <c r="CZ30" s="986"/>
      <c r="DA30" s="987"/>
      <c r="DB30" s="985">
        <v>23295</v>
      </c>
      <c r="DC30" s="986"/>
      <c r="DD30" s="986"/>
      <c r="DE30" s="986"/>
      <c r="DF30" s="987"/>
      <c r="DG30" s="985">
        <v>0</v>
      </c>
      <c r="DH30" s="986"/>
      <c r="DI30" s="986"/>
      <c r="DJ30" s="986"/>
      <c r="DK30" s="987"/>
      <c r="DL30" s="985">
        <v>0</v>
      </c>
      <c r="DM30" s="986"/>
      <c r="DN30" s="986"/>
      <c r="DO30" s="986"/>
      <c r="DP30" s="987"/>
      <c r="DQ30" s="985">
        <v>0</v>
      </c>
      <c r="DR30" s="986"/>
      <c r="DS30" s="986"/>
      <c r="DT30" s="986"/>
      <c r="DU30" s="987"/>
      <c r="DV30" s="988" t="s">
        <v>592</v>
      </c>
      <c r="DW30" s="989"/>
      <c r="DX30" s="989"/>
      <c r="DY30" s="989"/>
      <c r="DZ30" s="990"/>
      <c r="EA30" s="197"/>
    </row>
    <row r="31" spans="1:131" s="198" customFormat="1" ht="26.25" customHeight="1">
      <c r="A31" s="217">
        <v>4</v>
      </c>
      <c r="B31" s="1033" t="s">
        <v>381</v>
      </c>
      <c r="C31" s="1034"/>
      <c r="D31" s="1034"/>
      <c r="E31" s="1034"/>
      <c r="F31" s="1034"/>
      <c r="G31" s="1034"/>
      <c r="H31" s="1034"/>
      <c r="I31" s="1034"/>
      <c r="J31" s="1034"/>
      <c r="K31" s="1034"/>
      <c r="L31" s="1034"/>
      <c r="M31" s="1034"/>
      <c r="N31" s="1034"/>
      <c r="O31" s="1034"/>
      <c r="P31" s="1035"/>
      <c r="Q31" s="1039">
        <v>932</v>
      </c>
      <c r="R31" s="1040"/>
      <c r="S31" s="1040"/>
      <c r="T31" s="1040"/>
      <c r="U31" s="1040"/>
      <c r="V31" s="1040">
        <v>932</v>
      </c>
      <c r="W31" s="1040"/>
      <c r="X31" s="1040"/>
      <c r="Y31" s="1040"/>
      <c r="Z31" s="1040"/>
      <c r="AA31" s="1040">
        <v>0</v>
      </c>
      <c r="AB31" s="1040"/>
      <c r="AC31" s="1040"/>
      <c r="AD31" s="1040"/>
      <c r="AE31" s="1041"/>
      <c r="AF31" s="1015" t="s">
        <v>110</v>
      </c>
      <c r="AG31" s="1016"/>
      <c r="AH31" s="1016"/>
      <c r="AI31" s="1016"/>
      <c r="AJ31" s="1017"/>
      <c r="AK31" s="976">
        <v>0</v>
      </c>
      <c r="AL31" s="967"/>
      <c r="AM31" s="967"/>
      <c r="AN31" s="967"/>
      <c r="AO31" s="967"/>
      <c r="AP31" s="967">
        <v>1401</v>
      </c>
      <c r="AQ31" s="967"/>
      <c r="AR31" s="967"/>
      <c r="AS31" s="967"/>
      <c r="AT31" s="967"/>
      <c r="AU31" s="967">
        <v>139</v>
      </c>
      <c r="AV31" s="967"/>
      <c r="AW31" s="967"/>
      <c r="AX31" s="967"/>
      <c r="AY31" s="967"/>
      <c r="AZ31" s="1038" t="s">
        <v>485</v>
      </c>
      <c r="BA31" s="1038"/>
      <c r="BB31" s="1038"/>
      <c r="BC31" s="1038"/>
      <c r="BD31" s="1038"/>
      <c r="BE31" s="1028"/>
      <c r="BF31" s="1028"/>
      <c r="BG31" s="1028"/>
      <c r="BH31" s="1028"/>
      <c r="BI31" s="1029"/>
      <c r="BJ31" s="203"/>
      <c r="BK31" s="203"/>
      <c r="BL31" s="203"/>
      <c r="BM31" s="203"/>
      <c r="BN31" s="203"/>
      <c r="BO31" s="216"/>
      <c r="BP31" s="216"/>
      <c r="BQ31" s="213">
        <v>25</v>
      </c>
      <c r="BR31" s="214" t="s">
        <v>550</v>
      </c>
      <c r="BS31" s="1010" t="s">
        <v>575</v>
      </c>
      <c r="BT31" s="1011"/>
      <c r="BU31" s="1011"/>
      <c r="BV31" s="1011"/>
      <c r="BW31" s="1011"/>
      <c r="BX31" s="1011"/>
      <c r="BY31" s="1011"/>
      <c r="BZ31" s="1011"/>
      <c r="CA31" s="1011"/>
      <c r="CB31" s="1011"/>
      <c r="CC31" s="1011"/>
      <c r="CD31" s="1011"/>
      <c r="CE31" s="1011"/>
      <c r="CF31" s="1011"/>
      <c r="CG31" s="1012"/>
      <c r="CH31" s="985">
        <v>4</v>
      </c>
      <c r="CI31" s="986"/>
      <c r="CJ31" s="986"/>
      <c r="CK31" s="986"/>
      <c r="CL31" s="987"/>
      <c r="CM31" s="985">
        <v>1836</v>
      </c>
      <c r="CN31" s="986"/>
      <c r="CO31" s="986"/>
      <c r="CP31" s="986"/>
      <c r="CQ31" s="987"/>
      <c r="CR31" s="985">
        <v>530</v>
      </c>
      <c r="CS31" s="986"/>
      <c r="CT31" s="986"/>
      <c r="CU31" s="986"/>
      <c r="CV31" s="987"/>
      <c r="CW31" s="985">
        <v>15</v>
      </c>
      <c r="CX31" s="986"/>
      <c r="CY31" s="986"/>
      <c r="CZ31" s="986"/>
      <c r="DA31" s="987"/>
      <c r="DB31" s="985">
        <v>0</v>
      </c>
      <c r="DC31" s="986"/>
      <c r="DD31" s="986"/>
      <c r="DE31" s="986"/>
      <c r="DF31" s="987"/>
      <c r="DG31" s="985">
        <v>0</v>
      </c>
      <c r="DH31" s="986"/>
      <c r="DI31" s="986"/>
      <c r="DJ31" s="986"/>
      <c r="DK31" s="987"/>
      <c r="DL31" s="985">
        <v>0</v>
      </c>
      <c r="DM31" s="986"/>
      <c r="DN31" s="986"/>
      <c r="DO31" s="986"/>
      <c r="DP31" s="987"/>
      <c r="DQ31" s="985">
        <v>0</v>
      </c>
      <c r="DR31" s="986"/>
      <c r="DS31" s="986"/>
      <c r="DT31" s="986"/>
      <c r="DU31" s="987"/>
      <c r="DV31" s="988"/>
      <c r="DW31" s="989"/>
      <c r="DX31" s="989"/>
      <c r="DY31" s="989"/>
      <c r="DZ31" s="990"/>
      <c r="EA31" s="197"/>
    </row>
    <row r="32" spans="1:131" s="198" customFormat="1" ht="26.25" customHeight="1">
      <c r="A32" s="217">
        <v>5</v>
      </c>
      <c r="B32" s="1033" t="s">
        <v>382</v>
      </c>
      <c r="C32" s="1034"/>
      <c r="D32" s="1034"/>
      <c r="E32" s="1034"/>
      <c r="F32" s="1034"/>
      <c r="G32" s="1034"/>
      <c r="H32" s="1034"/>
      <c r="I32" s="1034"/>
      <c r="J32" s="1034"/>
      <c r="K32" s="1034"/>
      <c r="L32" s="1034"/>
      <c r="M32" s="1034"/>
      <c r="N32" s="1034"/>
      <c r="O32" s="1034"/>
      <c r="P32" s="1035"/>
      <c r="Q32" s="1039">
        <v>32623</v>
      </c>
      <c r="R32" s="1040"/>
      <c r="S32" s="1040"/>
      <c r="T32" s="1040"/>
      <c r="U32" s="1040"/>
      <c r="V32" s="1040">
        <v>32522</v>
      </c>
      <c r="W32" s="1040"/>
      <c r="X32" s="1040"/>
      <c r="Y32" s="1040"/>
      <c r="Z32" s="1040"/>
      <c r="AA32" s="1040">
        <v>101</v>
      </c>
      <c r="AB32" s="1040"/>
      <c r="AC32" s="1040"/>
      <c r="AD32" s="1040"/>
      <c r="AE32" s="1041"/>
      <c r="AF32" s="1015" t="s">
        <v>110</v>
      </c>
      <c r="AG32" s="1016"/>
      <c r="AH32" s="1016"/>
      <c r="AI32" s="1016"/>
      <c r="AJ32" s="1017"/>
      <c r="AK32" s="976">
        <v>17455</v>
      </c>
      <c r="AL32" s="967"/>
      <c r="AM32" s="967"/>
      <c r="AN32" s="967"/>
      <c r="AO32" s="967"/>
      <c r="AP32" s="967">
        <v>0</v>
      </c>
      <c r="AQ32" s="967"/>
      <c r="AR32" s="967"/>
      <c r="AS32" s="967"/>
      <c r="AT32" s="967"/>
      <c r="AU32" s="967">
        <v>0</v>
      </c>
      <c r="AV32" s="967"/>
      <c r="AW32" s="967"/>
      <c r="AX32" s="967"/>
      <c r="AY32" s="967"/>
      <c r="AZ32" s="1038" t="s">
        <v>485</v>
      </c>
      <c r="BA32" s="1038"/>
      <c r="BB32" s="1038"/>
      <c r="BC32" s="1038"/>
      <c r="BD32" s="1038"/>
      <c r="BE32" s="1028"/>
      <c r="BF32" s="1028"/>
      <c r="BG32" s="1028"/>
      <c r="BH32" s="1028"/>
      <c r="BI32" s="1029"/>
      <c r="BJ32" s="203"/>
      <c r="BK32" s="203"/>
      <c r="BL32" s="203"/>
      <c r="BM32" s="203"/>
      <c r="BN32" s="203"/>
      <c r="BO32" s="216"/>
      <c r="BP32" s="216"/>
      <c r="BQ32" s="213">
        <v>26</v>
      </c>
      <c r="BR32" s="214"/>
      <c r="BS32" s="1010" t="s">
        <v>576</v>
      </c>
      <c r="BT32" s="1011"/>
      <c r="BU32" s="1011"/>
      <c r="BV32" s="1011"/>
      <c r="BW32" s="1011"/>
      <c r="BX32" s="1011"/>
      <c r="BY32" s="1011"/>
      <c r="BZ32" s="1011"/>
      <c r="CA32" s="1011"/>
      <c r="CB32" s="1011"/>
      <c r="CC32" s="1011"/>
      <c r="CD32" s="1011"/>
      <c r="CE32" s="1011"/>
      <c r="CF32" s="1011"/>
      <c r="CG32" s="1012"/>
      <c r="CH32" s="985">
        <v>8</v>
      </c>
      <c r="CI32" s="986"/>
      <c r="CJ32" s="986"/>
      <c r="CK32" s="986"/>
      <c r="CL32" s="987"/>
      <c r="CM32" s="985">
        <v>106</v>
      </c>
      <c r="CN32" s="986"/>
      <c r="CO32" s="986"/>
      <c r="CP32" s="986"/>
      <c r="CQ32" s="987"/>
      <c r="CR32" s="985">
        <v>23</v>
      </c>
      <c r="CS32" s="986"/>
      <c r="CT32" s="986"/>
      <c r="CU32" s="986"/>
      <c r="CV32" s="987"/>
      <c r="CW32" s="985">
        <v>0</v>
      </c>
      <c r="CX32" s="986"/>
      <c r="CY32" s="986"/>
      <c r="CZ32" s="986"/>
      <c r="DA32" s="987"/>
      <c r="DB32" s="985">
        <v>0</v>
      </c>
      <c r="DC32" s="986"/>
      <c r="DD32" s="986"/>
      <c r="DE32" s="986"/>
      <c r="DF32" s="987"/>
      <c r="DG32" s="985">
        <v>0</v>
      </c>
      <c r="DH32" s="986"/>
      <c r="DI32" s="986"/>
      <c r="DJ32" s="986"/>
      <c r="DK32" s="987"/>
      <c r="DL32" s="985">
        <v>0</v>
      </c>
      <c r="DM32" s="986"/>
      <c r="DN32" s="986"/>
      <c r="DO32" s="986"/>
      <c r="DP32" s="987"/>
      <c r="DQ32" s="985">
        <v>0</v>
      </c>
      <c r="DR32" s="986"/>
      <c r="DS32" s="986"/>
      <c r="DT32" s="986"/>
      <c r="DU32" s="987"/>
      <c r="DV32" s="988"/>
      <c r="DW32" s="989"/>
      <c r="DX32" s="989"/>
      <c r="DY32" s="989"/>
      <c r="DZ32" s="990"/>
      <c r="EA32" s="197"/>
    </row>
    <row r="33" spans="1:131" s="198" customFormat="1" ht="26.25" customHeight="1">
      <c r="A33" s="217">
        <v>6</v>
      </c>
      <c r="B33" s="1033" t="s">
        <v>383</v>
      </c>
      <c r="C33" s="1034"/>
      <c r="D33" s="1034"/>
      <c r="E33" s="1034"/>
      <c r="F33" s="1034"/>
      <c r="G33" s="1034"/>
      <c r="H33" s="1034"/>
      <c r="I33" s="1034"/>
      <c r="J33" s="1034"/>
      <c r="K33" s="1034"/>
      <c r="L33" s="1034"/>
      <c r="M33" s="1034"/>
      <c r="N33" s="1034"/>
      <c r="O33" s="1034"/>
      <c r="P33" s="1035"/>
      <c r="Q33" s="1039">
        <v>34843</v>
      </c>
      <c r="R33" s="1040"/>
      <c r="S33" s="1040"/>
      <c r="T33" s="1040"/>
      <c r="U33" s="1040"/>
      <c r="V33" s="1040">
        <v>36538</v>
      </c>
      <c r="W33" s="1040"/>
      <c r="X33" s="1040"/>
      <c r="Y33" s="1040"/>
      <c r="Z33" s="1040"/>
      <c r="AA33" s="1040">
        <v>-1695</v>
      </c>
      <c r="AB33" s="1040"/>
      <c r="AC33" s="1040"/>
      <c r="AD33" s="1040"/>
      <c r="AE33" s="1041"/>
      <c r="AF33" s="1015">
        <v>26969</v>
      </c>
      <c r="AG33" s="1016"/>
      <c r="AH33" s="1016"/>
      <c r="AI33" s="1016"/>
      <c r="AJ33" s="1017"/>
      <c r="AK33" s="976">
        <v>6169</v>
      </c>
      <c r="AL33" s="967"/>
      <c r="AM33" s="967"/>
      <c r="AN33" s="967"/>
      <c r="AO33" s="967"/>
      <c r="AP33" s="967">
        <v>151233</v>
      </c>
      <c r="AQ33" s="967"/>
      <c r="AR33" s="967"/>
      <c r="AS33" s="967"/>
      <c r="AT33" s="967"/>
      <c r="AU33" s="967">
        <v>51268</v>
      </c>
      <c r="AV33" s="967"/>
      <c r="AW33" s="967"/>
      <c r="AX33" s="967"/>
      <c r="AY33" s="967"/>
      <c r="AZ33" s="1038" t="s">
        <v>485</v>
      </c>
      <c r="BA33" s="1038"/>
      <c r="BB33" s="1038"/>
      <c r="BC33" s="1038"/>
      <c r="BD33" s="1038"/>
      <c r="BE33" s="1028" t="s">
        <v>384</v>
      </c>
      <c r="BF33" s="1028"/>
      <c r="BG33" s="1028"/>
      <c r="BH33" s="1028"/>
      <c r="BI33" s="1029"/>
      <c r="BJ33" s="203"/>
      <c r="BK33" s="203"/>
      <c r="BL33" s="203"/>
      <c r="BM33" s="203"/>
      <c r="BN33" s="203"/>
      <c r="BO33" s="216"/>
      <c r="BP33" s="216"/>
      <c r="BQ33" s="213">
        <v>27</v>
      </c>
      <c r="BR33" s="214"/>
      <c r="BS33" s="1010" t="s">
        <v>577</v>
      </c>
      <c r="BT33" s="1011"/>
      <c r="BU33" s="1011"/>
      <c r="BV33" s="1011"/>
      <c r="BW33" s="1011"/>
      <c r="BX33" s="1011"/>
      <c r="BY33" s="1011"/>
      <c r="BZ33" s="1011"/>
      <c r="CA33" s="1011"/>
      <c r="CB33" s="1011"/>
      <c r="CC33" s="1011"/>
      <c r="CD33" s="1011"/>
      <c r="CE33" s="1011"/>
      <c r="CF33" s="1011"/>
      <c r="CG33" s="1012"/>
      <c r="CH33" s="985">
        <v>92</v>
      </c>
      <c r="CI33" s="986"/>
      <c r="CJ33" s="986"/>
      <c r="CK33" s="986"/>
      <c r="CL33" s="987"/>
      <c r="CM33" s="985">
        <v>-389</v>
      </c>
      <c r="CN33" s="986"/>
      <c r="CO33" s="986"/>
      <c r="CP33" s="986"/>
      <c r="CQ33" s="987"/>
      <c r="CR33" s="985">
        <v>500</v>
      </c>
      <c r="CS33" s="986"/>
      <c r="CT33" s="986"/>
      <c r="CU33" s="986"/>
      <c r="CV33" s="987"/>
      <c r="CW33" s="985">
        <v>1</v>
      </c>
      <c r="CX33" s="986"/>
      <c r="CY33" s="986"/>
      <c r="CZ33" s="986"/>
      <c r="DA33" s="987"/>
      <c r="DB33" s="985">
        <v>2900</v>
      </c>
      <c r="DC33" s="986"/>
      <c r="DD33" s="986"/>
      <c r="DE33" s="986"/>
      <c r="DF33" s="987"/>
      <c r="DG33" s="985">
        <v>0</v>
      </c>
      <c r="DH33" s="986"/>
      <c r="DI33" s="986"/>
      <c r="DJ33" s="986"/>
      <c r="DK33" s="987"/>
      <c r="DL33" s="985">
        <v>474</v>
      </c>
      <c r="DM33" s="986"/>
      <c r="DN33" s="986"/>
      <c r="DO33" s="986"/>
      <c r="DP33" s="987"/>
      <c r="DQ33" s="985">
        <v>47</v>
      </c>
      <c r="DR33" s="986"/>
      <c r="DS33" s="986"/>
      <c r="DT33" s="986"/>
      <c r="DU33" s="987"/>
      <c r="DV33" s="988"/>
      <c r="DW33" s="989"/>
      <c r="DX33" s="989"/>
      <c r="DY33" s="989"/>
      <c r="DZ33" s="990"/>
      <c r="EA33" s="197"/>
    </row>
    <row r="34" spans="1:131" s="198" customFormat="1" ht="26.25" customHeight="1">
      <c r="A34" s="217">
        <v>7</v>
      </c>
      <c r="B34" s="1033" t="s">
        <v>385</v>
      </c>
      <c r="C34" s="1034"/>
      <c r="D34" s="1034"/>
      <c r="E34" s="1034"/>
      <c r="F34" s="1034"/>
      <c r="G34" s="1034"/>
      <c r="H34" s="1034"/>
      <c r="I34" s="1034"/>
      <c r="J34" s="1034"/>
      <c r="K34" s="1034"/>
      <c r="L34" s="1034"/>
      <c r="M34" s="1034"/>
      <c r="N34" s="1034"/>
      <c r="O34" s="1034"/>
      <c r="P34" s="1035"/>
      <c r="Q34" s="1039">
        <v>27235</v>
      </c>
      <c r="R34" s="1040"/>
      <c r="S34" s="1040"/>
      <c r="T34" s="1040"/>
      <c r="U34" s="1040"/>
      <c r="V34" s="1040">
        <v>24195</v>
      </c>
      <c r="W34" s="1040"/>
      <c r="X34" s="1040"/>
      <c r="Y34" s="1040"/>
      <c r="Z34" s="1040"/>
      <c r="AA34" s="1040">
        <v>3040</v>
      </c>
      <c r="AB34" s="1040"/>
      <c r="AC34" s="1040"/>
      <c r="AD34" s="1040"/>
      <c r="AE34" s="1041"/>
      <c r="AF34" s="1015">
        <v>8459</v>
      </c>
      <c r="AG34" s="1016"/>
      <c r="AH34" s="1016"/>
      <c r="AI34" s="1016"/>
      <c r="AJ34" s="1017"/>
      <c r="AK34" s="976">
        <v>4490</v>
      </c>
      <c r="AL34" s="967"/>
      <c r="AM34" s="967"/>
      <c r="AN34" s="967"/>
      <c r="AO34" s="967"/>
      <c r="AP34" s="967">
        <v>267950</v>
      </c>
      <c r="AQ34" s="967"/>
      <c r="AR34" s="967"/>
      <c r="AS34" s="967"/>
      <c r="AT34" s="967"/>
      <c r="AU34" s="967">
        <v>38853</v>
      </c>
      <c r="AV34" s="967"/>
      <c r="AW34" s="967"/>
      <c r="AX34" s="967"/>
      <c r="AY34" s="967"/>
      <c r="AZ34" s="1038" t="s">
        <v>485</v>
      </c>
      <c r="BA34" s="1038"/>
      <c r="BB34" s="1038"/>
      <c r="BC34" s="1038"/>
      <c r="BD34" s="1038"/>
      <c r="BE34" s="1028" t="s">
        <v>384</v>
      </c>
      <c r="BF34" s="1028"/>
      <c r="BG34" s="1028"/>
      <c r="BH34" s="1028"/>
      <c r="BI34" s="1029"/>
      <c r="BJ34" s="203"/>
      <c r="BK34" s="203"/>
      <c r="BL34" s="203"/>
      <c r="BM34" s="203"/>
      <c r="BN34" s="203"/>
      <c r="BO34" s="216"/>
      <c r="BP34" s="216"/>
      <c r="BQ34" s="213">
        <v>28</v>
      </c>
      <c r="BR34" s="214" t="s">
        <v>550</v>
      </c>
      <c r="BS34" s="1010" t="s">
        <v>578</v>
      </c>
      <c r="BT34" s="1011"/>
      <c r="BU34" s="1011"/>
      <c r="BV34" s="1011"/>
      <c r="BW34" s="1011"/>
      <c r="BX34" s="1011"/>
      <c r="BY34" s="1011"/>
      <c r="BZ34" s="1011"/>
      <c r="CA34" s="1011"/>
      <c r="CB34" s="1011"/>
      <c r="CC34" s="1011"/>
      <c r="CD34" s="1011"/>
      <c r="CE34" s="1011"/>
      <c r="CF34" s="1011"/>
      <c r="CG34" s="1012"/>
      <c r="CH34" s="985">
        <v>893</v>
      </c>
      <c r="CI34" s="986"/>
      <c r="CJ34" s="986"/>
      <c r="CK34" s="986"/>
      <c r="CL34" s="987"/>
      <c r="CM34" s="985">
        <v>38966</v>
      </c>
      <c r="CN34" s="986"/>
      <c r="CO34" s="986"/>
      <c r="CP34" s="986"/>
      <c r="CQ34" s="987"/>
      <c r="CR34" s="985">
        <v>36436</v>
      </c>
      <c r="CS34" s="986"/>
      <c r="CT34" s="986"/>
      <c r="CU34" s="986"/>
      <c r="CV34" s="987"/>
      <c r="CW34" s="985">
        <v>0</v>
      </c>
      <c r="CX34" s="986"/>
      <c r="CY34" s="986"/>
      <c r="CZ34" s="986"/>
      <c r="DA34" s="987"/>
      <c r="DB34" s="985">
        <v>14950</v>
      </c>
      <c r="DC34" s="986"/>
      <c r="DD34" s="986"/>
      <c r="DE34" s="986"/>
      <c r="DF34" s="987"/>
      <c r="DG34" s="985">
        <v>0</v>
      </c>
      <c r="DH34" s="986"/>
      <c r="DI34" s="986"/>
      <c r="DJ34" s="986"/>
      <c r="DK34" s="987"/>
      <c r="DL34" s="985">
        <v>9934</v>
      </c>
      <c r="DM34" s="986"/>
      <c r="DN34" s="986"/>
      <c r="DO34" s="986"/>
      <c r="DP34" s="987"/>
      <c r="DQ34" s="985">
        <v>993</v>
      </c>
      <c r="DR34" s="986"/>
      <c r="DS34" s="986"/>
      <c r="DT34" s="986"/>
      <c r="DU34" s="987"/>
      <c r="DV34" s="988"/>
      <c r="DW34" s="989"/>
      <c r="DX34" s="989"/>
      <c r="DY34" s="989"/>
      <c r="DZ34" s="990"/>
      <c r="EA34" s="197"/>
    </row>
    <row r="35" spans="1:131" s="198" customFormat="1" ht="26.25" customHeight="1">
      <c r="A35" s="217">
        <v>8</v>
      </c>
      <c r="B35" s="1033" t="s">
        <v>386</v>
      </c>
      <c r="C35" s="1034"/>
      <c r="D35" s="1034"/>
      <c r="E35" s="1034"/>
      <c r="F35" s="1034"/>
      <c r="G35" s="1034"/>
      <c r="H35" s="1034"/>
      <c r="I35" s="1034"/>
      <c r="J35" s="1034"/>
      <c r="K35" s="1034"/>
      <c r="L35" s="1034"/>
      <c r="M35" s="1034"/>
      <c r="N35" s="1034"/>
      <c r="O35" s="1034"/>
      <c r="P35" s="1035"/>
      <c r="Q35" s="1039">
        <v>11466</v>
      </c>
      <c r="R35" s="1040"/>
      <c r="S35" s="1040"/>
      <c r="T35" s="1040"/>
      <c r="U35" s="1040"/>
      <c r="V35" s="1040">
        <v>15301</v>
      </c>
      <c r="W35" s="1040"/>
      <c r="X35" s="1040"/>
      <c r="Y35" s="1040"/>
      <c r="Z35" s="1040"/>
      <c r="AA35" s="1040">
        <v>-3835</v>
      </c>
      <c r="AB35" s="1040"/>
      <c r="AC35" s="1040"/>
      <c r="AD35" s="1040"/>
      <c r="AE35" s="1041"/>
      <c r="AF35" s="1015">
        <v>-1197</v>
      </c>
      <c r="AG35" s="1016"/>
      <c r="AH35" s="1016"/>
      <c r="AI35" s="1016"/>
      <c r="AJ35" s="1017"/>
      <c r="AK35" s="976">
        <v>707</v>
      </c>
      <c r="AL35" s="967"/>
      <c r="AM35" s="967"/>
      <c r="AN35" s="967"/>
      <c r="AO35" s="967"/>
      <c r="AP35" s="967">
        <v>4089</v>
      </c>
      <c r="AQ35" s="967"/>
      <c r="AR35" s="967"/>
      <c r="AS35" s="967"/>
      <c r="AT35" s="967"/>
      <c r="AU35" s="967">
        <v>249</v>
      </c>
      <c r="AV35" s="967"/>
      <c r="AW35" s="967"/>
      <c r="AX35" s="967"/>
      <c r="AY35" s="967"/>
      <c r="AZ35" s="1038">
        <v>11.5</v>
      </c>
      <c r="BA35" s="1038"/>
      <c r="BB35" s="1038"/>
      <c r="BC35" s="1038"/>
      <c r="BD35" s="1038"/>
      <c r="BE35" s="1028" t="s">
        <v>384</v>
      </c>
      <c r="BF35" s="1028"/>
      <c r="BG35" s="1028"/>
      <c r="BH35" s="1028"/>
      <c r="BI35" s="1029"/>
      <c r="BJ35" s="203"/>
      <c r="BK35" s="203"/>
      <c r="BL35" s="203"/>
      <c r="BM35" s="203"/>
      <c r="BN35" s="203"/>
      <c r="BO35" s="216"/>
      <c r="BP35" s="216"/>
      <c r="BQ35" s="213">
        <v>29</v>
      </c>
      <c r="BR35" s="214"/>
      <c r="BS35" s="1010" t="s">
        <v>579</v>
      </c>
      <c r="BT35" s="1011"/>
      <c r="BU35" s="1011"/>
      <c r="BV35" s="1011"/>
      <c r="BW35" s="1011"/>
      <c r="BX35" s="1011"/>
      <c r="BY35" s="1011"/>
      <c r="BZ35" s="1011"/>
      <c r="CA35" s="1011"/>
      <c r="CB35" s="1011"/>
      <c r="CC35" s="1011"/>
      <c r="CD35" s="1011"/>
      <c r="CE35" s="1011"/>
      <c r="CF35" s="1011"/>
      <c r="CG35" s="1012"/>
      <c r="CH35" s="985">
        <v>1938</v>
      </c>
      <c r="CI35" s="986"/>
      <c r="CJ35" s="986"/>
      <c r="CK35" s="986"/>
      <c r="CL35" s="987"/>
      <c r="CM35" s="985">
        <v>24107</v>
      </c>
      <c r="CN35" s="986"/>
      <c r="CO35" s="986"/>
      <c r="CP35" s="986"/>
      <c r="CQ35" s="987"/>
      <c r="CR35" s="985">
        <v>14084</v>
      </c>
      <c r="CS35" s="986"/>
      <c r="CT35" s="986"/>
      <c r="CU35" s="986"/>
      <c r="CV35" s="987"/>
      <c r="CW35" s="985">
        <v>0</v>
      </c>
      <c r="CX35" s="986"/>
      <c r="CY35" s="986"/>
      <c r="CZ35" s="986"/>
      <c r="DA35" s="987"/>
      <c r="DB35" s="985">
        <v>565</v>
      </c>
      <c r="DC35" s="986"/>
      <c r="DD35" s="986"/>
      <c r="DE35" s="986"/>
      <c r="DF35" s="987"/>
      <c r="DG35" s="985">
        <v>0</v>
      </c>
      <c r="DH35" s="986"/>
      <c r="DI35" s="986"/>
      <c r="DJ35" s="986"/>
      <c r="DK35" s="987"/>
      <c r="DL35" s="985">
        <v>0</v>
      </c>
      <c r="DM35" s="986"/>
      <c r="DN35" s="986"/>
      <c r="DO35" s="986"/>
      <c r="DP35" s="987"/>
      <c r="DQ35" s="985">
        <v>0</v>
      </c>
      <c r="DR35" s="986"/>
      <c r="DS35" s="986"/>
      <c r="DT35" s="986"/>
      <c r="DU35" s="987"/>
      <c r="DV35" s="988"/>
      <c r="DW35" s="989"/>
      <c r="DX35" s="989"/>
      <c r="DY35" s="989"/>
      <c r="DZ35" s="990"/>
      <c r="EA35" s="197"/>
    </row>
    <row r="36" spans="1:131" s="198" customFormat="1" ht="26.25" customHeight="1">
      <c r="A36" s="217">
        <v>9</v>
      </c>
      <c r="B36" s="1033" t="s">
        <v>387</v>
      </c>
      <c r="C36" s="1034"/>
      <c r="D36" s="1034"/>
      <c r="E36" s="1034"/>
      <c r="F36" s="1034"/>
      <c r="G36" s="1034"/>
      <c r="H36" s="1034"/>
      <c r="I36" s="1034"/>
      <c r="J36" s="1034"/>
      <c r="K36" s="1034"/>
      <c r="L36" s="1034"/>
      <c r="M36" s="1034"/>
      <c r="N36" s="1034"/>
      <c r="O36" s="1034"/>
      <c r="P36" s="1035"/>
      <c r="Q36" s="1039">
        <v>24881</v>
      </c>
      <c r="R36" s="1040"/>
      <c r="S36" s="1040"/>
      <c r="T36" s="1040"/>
      <c r="U36" s="1040"/>
      <c r="V36" s="1040">
        <v>30010</v>
      </c>
      <c r="W36" s="1040"/>
      <c r="X36" s="1040"/>
      <c r="Y36" s="1040"/>
      <c r="Z36" s="1040"/>
      <c r="AA36" s="1040">
        <v>-5129</v>
      </c>
      <c r="AB36" s="1040"/>
      <c r="AC36" s="1040"/>
      <c r="AD36" s="1040"/>
      <c r="AE36" s="1041"/>
      <c r="AF36" s="1015" t="s">
        <v>110</v>
      </c>
      <c r="AG36" s="1016"/>
      <c r="AH36" s="1016"/>
      <c r="AI36" s="1016"/>
      <c r="AJ36" s="1017"/>
      <c r="AK36" s="976">
        <v>3824</v>
      </c>
      <c r="AL36" s="967"/>
      <c r="AM36" s="967"/>
      <c r="AN36" s="967"/>
      <c r="AO36" s="967"/>
      <c r="AP36" s="967">
        <v>177237</v>
      </c>
      <c r="AQ36" s="967"/>
      <c r="AR36" s="967"/>
      <c r="AS36" s="967"/>
      <c r="AT36" s="967"/>
      <c r="AU36" s="967">
        <v>45550</v>
      </c>
      <c r="AV36" s="967"/>
      <c r="AW36" s="967"/>
      <c r="AX36" s="967"/>
      <c r="AY36" s="967"/>
      <c r="AZ36" s="1038" t="s">
        <v>485</v>
      </c>
      <c r="BA36" s="1038"/>
      <c r="BB36" s="1038"/>
      <c r="BC36" s="1038"/>
      <c r="BD36" s="1038"/>
      <c r="BE36" s="1028" t="s">
        <v>384</v>
      </c>
      <c r="BF36" s="1028"/>
      <c r="BG36" s="1028"/>
      <c r="BH36" s="1028"/>
      <c r="BI36" s="1029"/>
      <c r="BJ36" s="203"/>
      <c r="BK36" s="203"/>
      <c r="BL36" s="203"/>
      <c r="BM36" s="203"/>
      <c r="BN36" s="203"/>
      <c r="BO36" s="216"/>
      <c r="BP36" s="216"/>
      <c r="BQ36" s="213">
        <v>30</v>
      </c>
      <c r="BR36" s="214" t="s">
        <v>550</v>
      </c>
      <c r="BS36" s="1010" t="s">
        <v>580</v>
      </c>
      <c r="BT36" s="1011"/>
      <c r="BU36" s="1011"/>
      <c r="BV36" s="1011"/>
      <c r="BW36" s="1011"/>
      <c r="BX36" s="1011"/>
      <c r="BY36" s="1011"/>
      <c r="BZ36" s="1011"/>
      <c r="CA36" s="1011"/>
      <c r="CB36" s="1011"/>
      <c r="CC36" s="1011"/>
      <c r="CD36" s="1011"/>
      <c r="CE36" s="1011"/>
      <c r="CF36" s="1011"/>
      <c r="CG36" s="1012"/>
      <c r="CH36" s="985">
        <v>57</v>
      </c>
      <c r="CI36" s="986"/>
      <c r="CJ36" s="986"/>
      <c r="CK36" s="986"/>
      <c r="CL36" s="987"/>
      <c r="CM36" s="985">
        <v>239</v>
      </c>
      <c r="CN36" s="986"/>
      <c r="CO36" s="986"/>
      <c r="CP36" s="986"/>
      <c r="CQ36" s="987"/>
      <c r="CR36" s="985">
        <v>1420</v>
      </c>
      <c r="CS36" s="986"/>
      <c r="CT36" s="986"/>
      <c r="CU36" s="986"/>
      <c r="CV36" s="987"/>
      <c r="CW36" s="985">
        <v>0</v>
      </c>
      <c r="CX36" s="986"/>
      <c r="CY36" s="986"/>
      <c r="CZ36" s="986"/>
      <c r="DA36" s="987"/>
      <c r="DB36" s="985">
        <v>0</v>
      </c>
      <c r="DC36" s="986"/>
      <c r="DD36" s="986"/>
      <c r="DE36" s="986"/>
      <c r="DF36" s="987"/>
      <c r="DG36" s="985">
        <v>0</v>
      </c>
      <c r="DH36" s="986"/>
      <c r="DI36" s="986"/>
      <c r="DJ36" s="986"/>
      <c r="DK36" s="987"/>
      <c r="DL36" s="985">
        <v>0</v>
      </c>
      <c r="DM36" s="986"/>
      <c r="DN36" s="986"/>
      <c r="DO36" s="986"/>
      <c r="DP36" s="987"/>
      <c r="DQ36" s="985">
        <v>0</v>
      </c>
      <c r="DR36" s="986"/>
      <c r="DS36" s="986"/>
      <c r="DT36" s="986"/>
      <c r="DU36" s="987"/>
      <c r="DV36" s="988"/>
      <c r="DW36" s="989"/>
      <c r="DX36" s="989"/>
      <c r="DY36" s="989"/>
      <c r="DZ36" s="990"/>
      <c r="EA36" s="197"/>
    </row>
    <row r="37" spans="1:131" s="198" customFormat="1" ht="26.25" customHeight="1">
      <c r="A37" s="217">
        <v>10</v>
      </c>
      <c r="B37" s="1033" t="s">
        <v>388</v>
      </c>
      <c r="C37" s="1034"/>
      <c r="D37" s="1034"/>
      <c r="E37" s="1034"/>
      <c r="F37" s="1034"/>
      <c r="G37" s="1034"/>
      <c r="H37" s="1034"/>
      <c r="I37" s="1034"/>
      <c r="J37" s="1034"/>
      <c r="K37" s="1034"/>
      <c r="L37" s="1034"/>
      <c r="M37" s="1034"/>
      <c r="N37" s="1034"/>
      <c r="O37" s="1034"/>
      <c r="P37" s="1035"/>
      <c r="Q37" s="1039">
        <v>36215</v>
      </c>
      <c r="R37" s="1040"/>
      <c r="S37" s="1040"/>
      <c r="T37" s="1040"/>
      <c r="U37" s="1040"/>
      <c r="V37" s="1040">
        <v>44750</v>
      </c>
      <c r="W37" s="1040"/>
      <c r="X37" s="1040"/>
      <c r="Y37" s="1040"/>
      <c r="Z37" s="1040"/>
      <c r="AA37" s="1040">
        <v>-8535</v>
      </c>
      <c r="AB37" s="1040"/>
      <c r="AC37" s="1040"/>
      <c r="AD37" s="1040"/>
      <c r="AE37" s="1041"/>
      <c r="AF37" s="1015">
        <v>18643</v>
      </c>
      <c r="AG37" s="1016"/>
      <c r="AH37" s="1016"/>
      <c r="AI37" s="1016"/>
      <c r="AJ37" s="1017"/>
      <c r="AK37" s="976">
        <v>201</v>
      </c>
      <c r="AL37" s="967"/>
      <c r="AM37" s="967"/>
      <c r="AN37" s="967"/>
      <c r="AO37" s="967"/>
      <c r="AP37" s="967">
        <v>35365</v>
      </c>
      <c r="AQ37" s="967"/>
      <c r="AR37" s="967"/>
      <c r="AS37" s="967"/>
      <c r="AT37" s="967"/>
      <c r="AU37" s="967">
        <v>106</v>
      </c>
      <c r="AV37" s="967"/>
      <c r="AW37" s="967"/>
      <c r="AX37" s="967"/>
      <c r="AY37" s="967"/>
      <c r="AZ37" s="1038" t="s">
        <v>485</v>
      </c>
      <c r="BA37" s="1038"/>
      <c r="BB37" s="1038"/>
      <c r="BC37" s="1038"/>
      <c r="BD37" s="1038"/>
      <c r="BE37" s="1028" t="s">
        <v>384</v>
      </c>
      <c r="BF37" s="1028"/>
      <c r="BG37" s="1028"/>
      <c r="BH37" s="1028"/>
      <c r="BI37" s="1029"/>
      <c r="BJ37" s="203"/>
      <c r="BK37" s="203"/>
      <c r="BL37" s="203"/>
      <c r="BM37" s="203"/>
      <c r="BN37" s="203"/>
      <c r="BO37" s="216"/>
      <c r="BP37" s="216"/>
      <c r="BQ37" s="213">
        <v>31</v>
      </c>
      <c r="BR37" s="214"/>
      <c r="BS37" s="1010" t="s">
        <v>581</v>
      </c>
      <c r="BT37" s="1011"/>
      <c r="BU37" s="1011"/>
      <c r="BV37" s="1011"/>
      <c r="BW37" s="1011"/>
      <c r="BX37" s="1011"/>
      <c r="BY37" s="1011"/>
      <c r="BZ37" s="1011"/>
      <c r="CA37" s="1011"/>
      <c r="CB37" s="1011"/>
      <c r="CC37" s="1011"/>
      <c r="CD37" s="1011"/>
      <c r="CE37" s="1011"/>
      <c r="CF37" s="1011"/>
      <c r="CG37" s="1012"/>
      <c r="CH37" s="985">
        <v>8</v>
      </c>
      <c r="CI37" s="986"/>
      <c r="CJ37" s="986"/>
      <c r="CK37" s="986"/>
      <c r="CL37" s="987"/>
      <c r="CM37" s="985">
        <v>-53</v>
      </c>
      <c r="CN37" s="986"/>
      <c r="CO37" s="986"/>
      <c r="CP37" s="986"/>
      <c r="CQ37" s="987"/>
      <c r="CR37" s="985">
        <v>18</v>
      </c>
      <c r="CS37" s="986"/>
      <c r="CT37" s="986"/>
      <c r="CU37" s="986"/>
      <c r="CV37" s="987"/>
      <c r="CW37" s="985">
        <v>0</v>
      </c>
      <c r="CX37" s="986"/>
      <c r="CY37" s="986"/>
      <c r="CZ37" s="986"/>
      <c r="DA37" s="987"/>
      <c r="DB37" s="985">
        <v>0</v>
      </c>
      <c r="DC37" s="986"/>
      <c r="DD37" s="986"/>
      <c r="DE37" s="986"/>
      <c r="DF37" s="987"/>
      <c r="DG37" s="985">
        <v>0</v>
      </c>
      <c r="DH37" s="986"/>
      <c r="DI37" s="986"/>
      <c r="DJ37" s="986"/>
      <c r="DK37" s="987"/>
      <c r="DL37" s="985">
        <v>0</v>
      </c>
      <c r="DM37" s="986"/>
      <c r="DN37" s="986"/>
      <c r="DO37" s="986"/>
      <c r="DP37" s="987"/>
      <c r="DQ37" s="985">
        <v>0</v>
      </c>
      <c r="DR37" s="986"/>
      <c r="DS37" s="986"/>
      <c r="DT37" s="986"/>
      <c r="DU37" s="987"/>
      <c r="DV37" s="988"/>
      <c r="DW37" s="989"/>
      <c r="DX37" s="989"/>
      <c r="DY37" s="989"/>
      <c r="DZ37" s="990"/>
      <c r="EA37" s="197"/>
    </row>
    <row r="38" spans="1:131" s="198" customFormat="1" ht="26.25" customHeight="1">
      <c r="A38" s="217">
        <v>11</v>
      </c>
      <c r="B38" s="1033" t="s">
        <v>389</v>
      </c>
      <c r="C38" s="1034"/>
      <c r="D38" s="1034"/>
      <c r="E38" s="1034"/>
      <c r="F38" s="1034"/>
      <c r="G38" s="1034"/>
      <c r="H38" s="1034"/>
      <c r="I38" s="1034"/>
      <c r="J38" s="1034"/>
      <c r="K38" s="1034"/>
      <c r="L38" s="1034"/>
      <c r="M38" s="1034"/>
      <c r="N38" s="1034"/>
      <c r="O38" s="1034"/>
      <c r="P38" s="1035"/>
      <c r="Q38" s="1039">
        <v>1820</v>
      </c>
      <c r="R38" s="1040"/>
      <c r="S38" s="1040"/>
      <c r="T38" s="1040"/>
      <c r="U38" s="1040"/>
      <c r="V38" s="1040">
        <v>1484</v>
      </c>
      <c r="W38" s="1040"/>
      <c r="X38" s="1040"/>
      <c r="Y38" s="1040"/>
      <c r="Z38" s="1040"/>
      <c r="AA38" s="1040">
        <v>336</v>
      </c>
      <c r="AB38" s="1040"/>
      <c r="AC38" s="1040"/>
      <c r="AD38" s="1040"/>
      <c r="AE38" s="1041"/>
      <c r="AF38" s="1015">
        <v>3421</v>
      </c>
      <c r="AG38" s="1016"/>
      <c r="AH38" s="1016"/>
      <c r="AI38" s="1016"/>
      <c r="AJ38" s="1017"/>
      <c r="AK38" s="976">
        <v>2</v>
      </c>
      <c r="AL38" s="967"/>
      <c r="AM38" s="967"/>
      <c r="AN38" s="967"/>
      <c r="AO38" s="967"/>
      <c r="AP38" s="967">
        <v>4233</v>
      </c>
      <c r="AQ38" s="967"/>
      <c r="AR38" s="967"/>
      <c r="AS38" s="967"/>
      <c r="AT38" s="967"/>
      <c r="AU38" s="967">
        <v>0</v>
      </c>
      <c r="AV38" s="967"/>
      <c r="AW38" s="967"/>
      <c r="AX38" s="967"/>
      <c r="AY38" s="967"/>
      <c r="AZ38" s="1038" t="s">
        <v>485</v>
      </c>
      <c r="BA38" s="1038"/>
      <c r="BB38" s="1038"/>
      <c r="BC38" s="1038"/>
      <c r="BD38" s="1038"/>
      <c r="BE38" s="1028" t="s">
        <v>384</v>
      </c>
      <c r="BF38" s="1028"/>
      <c r="BG38" s="1028"/>
      <c r="BH38" s="1028"/>
      <c r="BI38" s="1029"/>
      <c r="BJ38" s="203"/>
      <c r="BK38" s="203"/>
      <c r="BL38" s="203"/>
      <c r="BM38" s="203"/>
      <c r="BN38" s="203"/>
      <c r="BO38" s="216"/>
      <c r="BP38" s="216"/>
      <c r="BQ38" s="213">
        <v>32</v>
      </c>
      <c r="BR38" s="214"/>
      <c r="BS38" s="1010" t="s">
        <v>582</v>
      </c>
      <c r="BT38" s="1011"/>
      <c r="BU38" s="1011"/>
      <c r="BV38" s="1011"/>
      <c r="BW38" s="1011"/>
      <c r="BX38" s="1011"/>
      <c r="BY38" s="1011"/>
      <c r="BZ38" s="1011"/>
      <c r="CA38" s="1011"/>
      <c r="CB38" s="1011"/>
      <c r="CC38" s="1011"/>
      <c r="CD38" s="1011"/>
      <c r="CE38" s="1011"/>
      <c r="CF38" s="1011"/>
      <c r="CG38" s="1012"/>
      <c r="CH38" s="985">
        <v>110</v>
      </c>
      <c r="CI38" s="986"/>
      <c r="CJ38" s="986"/>
      <c r="CK38" s="986"/>
      <c r="CL38" s="987"/>
      <c r="CM38" s="985">
        <v>3020</v>
      </c>
      <c r="CN38" s="986"/>
      <c r="CO38" s="986"/>
      <c r="CP38" s="986"/>
      <c r="CQ38" s="987"/>
      <c r="CR38" s="985">
        <v>670</v>
      </c>
      <c r="CS38" s="986"/>
      <c r="CT38" s="986"/>
      <c r="CU38" s="986"/>
      <c r="CV38" s="987"/>
      <c r="CW38" s="985">
        <v>0</v>
      </c>
      <c r="CX38" s="986"/>
      <c r="CY38" s="986"/>
      <c r="CZ38" s="986"/>
      <c r="DA38" s="987"/>
      <c r="DB38" s="985">
        <v>0</v>
      </c>
      <c r="DC38" s="986"/>
      <c r="DD38" s="986"/>
      <c r="DE38" s="986"/>
      <c r="DF38" s="987"/>
      <c r="DG38" s="985">
        <v>0</v>
      </c>
      <c r="DH38" s="986"/>
      <c r="DI38" s="986"/>
      <c r="DJ38" s="986"/>
      <c r="DK38" s="987"/>
      <c r="DL38" s="985">
        <v>2164</v>
      </c>
      <c r="DM38" s="986"/>
      <c r="DN38" s="986"/>
      <c r="DO38" s="986"/>
      <c r="DP38" s="987"/>
      <c r="DQ38" s="985">
        <v>216</v>
      </c>
      <c r="DR38" s="986"/>
      <c r="DS38" s="986"/>
      <c r="DT38" s="986"/>
      <c r="DU38" s="987"/>
      <c r="DV38" s="988"/>
      <c r="DW38" s="989"/>
      <c r="DX38" s="989"/>
      <c r="DY38" s="989"/>
      <c r="DZ38" s="990"/>
      <c r="EA38" s="197"/>
    </row>
    <row r="39" spans="1:131" s="198" customFormat="1" ht="26.25" customHeight="1">
      <c r="A39" s="217">
        <v>12</v>
      </c>
      <c r="B39" s="1033" t="s">
        <v>390</v>
      </c>
      <c r="C39" s="1034"/>
      <c r="D39" s="1034"/>
      <c r="E39" s="1034"/>
      <c r="F39" s="1034"/>
      <c r="G39" s="1034"/>
      <c r="H39" s="1034"/>
      <c r="I39" s="1034"/>
      <c r="J39" s="1034"/>
      <c r="K39" s="1034"/>
      <c r="L39" s="1034"/>
      <c r="M39" s="1034"/>
      <c r="N39" s="1034"/>
      <c r="O39" s="1034"/>
      <c r="P39" s="1035"/>
      <c r="Q39" s="1039">
        <v>21610</v>
      </c>
      <c r="R39" s="1040"/>
      <c r="S39" s="1040"/>
      <c r="T39" s="1040"/>
      <c r="U39" s="1040"/>
      <c r="V39" s="1040">
        <v>20460</v>
      </c>
      <c r="W39" s="1040"/>
      <c r="X39" s="1040"/>
      <c r="Y39" s="1040"/>
      <c r="Z39" s="1040"/>
      <c r="AA39" s="1040">
        <v>1150</v>
      </c>
      <c r="AB39" s="1040"/>
      <c r="AC39" s="1040"/>
      <c r="AD39" s="1040"/>
      <c r="AE39" s="1041"/>
      <c r="AF39" s="1015">
        <v>125648</v>
      </c>
      <c r="AG39" s="1016"/>
      <c r="AH39" s="1016"/>
      <c r="AI39" s="1016"/>
      <c r="AJ39" s="1017"/>
      <c r="AK39" s="976">
        <v>0</v>
      </c>
      <c r="AL39" s="967"/>
      <c r="AM39" s="967"/>
      <c r="AN39" s="967"/>
      <c r="AO39" s="967"/>
      <c r="AP39" s="967">
        <v>208555</v>
      </c>
      <c r="AQ39" s="967"/>
      <c r="AR39" s="967"/>
      <c r="AS39" s="967"/>
      <c r="AT39" s="967"/>
      <c r="AU39" s="967">
        <v>0</v>
      </c>
      <c r="AV39" s="967"/>
      <c r="AW39" s="967"/>
      <c r="AX39" s="967"/>
      <c r="AY39" s="967"/>
      <c r="AZ39" s="1038" t="s">
        <v>485</v>
      </c>
      <c r="BA39" s="1038"/>
      <c r="BB39" s="1038"/>
      <c r="BC39" s="1038"/>
      <c r="BD39" s="1038"/>
      <c r="BE39" s="1028" t="s">
        <v>384</v>
      </c>
      <c r="BF39" s="1028"/>
      <c r="BG39" s="1028"/>
      <c r="BH39" s="1028"/>
      <c r="BI39" s="1029"/>
      <c r="BJ39" s="203"/>
      <c r="BK39" s="203"/>
      <c r="BL39" s="203"/>
      <c r="BM39" s="203"/>
      <c r="BN39" s="203"/>
      <c r="BO39" s="216"/>
      <c r="BP39" s="216"/>
      <c r="BQ39" s="213">
        <v>33</v>
      </c>
      <c r="BR39" s="214"/>
      <c r="BS39" s="1010" t="s">
        <v>583</v>
      </c>
      <c r="BT39" s="1011"/>
      <c r="BU39" s="1011"/>
      <c r="BV39" s="1011"/>
      <c r="BW39" s="1011"/>
      <c r="BX39" s="1011"/>
      <c r="BY39" s="1011"/>
      <c r="BZ39" s="1011"/>
      <c r="CA39" s="1011"/>
      <c r="CB39" s="1011"/>
      <c r="CC39" s="1011"/>
      <c r="CD39" s="1011"/>
      <c r="CE39" s="1011"/>
      <c r="CF39" s="1011"/>
      <c r="CG39" s="1012"/>
      <c r="CH39" s="985">
        <v>281</v>
      </c>
      <c r="CI39" s="986"/>
      <c r="CJ39" s="986"/>
      <c r="CK39" s="986"/>
      <c r="CL39" s="987"/>
      <c r="CM39" s="985">
        <v>1700</v>
      </c>
      <c r="CN39" s="986"/>
      <c r="CO39" s="986"/>
      <c r="CP39" s="986"/>
      <c r="CQ39" s="987"/>
      <c r="CR39" s="985">
        <v>225</v>
      </c>
      <c r="CS39" s="986"/>
      <c r="CT39" s="986"/>
      <c r="CU39" s="986"/>
      <c r="CV39" s="987"/>
      <c r="CW39" s="985">
        <v>0</v>
      </c>
      <c r="CX39" s="986"/>
      <c r="CY39" s="986"/>
      <c r="CZ39" s="986"/>
      <c r="DA39" s="987"/>
      <c r="DB39" s="985">
        <v>0</v>
      </c>
      <c r="DC39" s="986"/>
      <c r="DD39" s="986"/>
      <c r="DE39" s="986"/>
      <c r="DF39" s="987"/>
      <c r="DG39" s="985">
        <v>0</v>
      </c>
      <c r="DH39" s="986"/>
      <c r="DI39" s="986"/>
      <c r="DJ39" s="986"/>
      <c r="DK39" s="987"/>
      <c r="DL39" s="985">
        <v>0</v>
      </c>
      <c r="DM39" s="986"/>
      <c r="DN39" s="986"/>
      <c r="DO39" s="986"/>
      <c r="DP39" s="987"/>
      <c r="DQ39" s="985">
        <v>0</v>
      </c>
      <c r="DR39" s="986"/>
      <c r="DS39" s="986"/>
      <c r="DT39" s="986"/>
      <c r="DU39" s="987"/>
      <c r="DV39" s="988"/>
      <c r="DW39" s="989"/>
      <c r="DX39" s="989"/>
      <c r="DY39" s="989"/>
      <c r="DZ39" s="990"/>
      <c r="EA39" s="197"/>
    </row>
    <row r="40" spans="1:131" s="198" customFormat="1" ht="26.25" customHeight="1">
      <c r="A40" s="212">
        <v>13</v>
      </c>
      <c r="B40" s="1033" t="s">
        <v>391</v>
      </c>
      <c r="C40" s="1034"/>
      <c r="D40" s="1034"/>
      <c r="E40" s="1034"/>
      <c r="F40" s="1034"/>
      <c r="G40" s="1034"/>
      <c r="H40" s="1034"/>
      <c r="I40" s="1034"/>
      <c r="J40" s="1034"/>
      <c r="K40" s="1034"/>
      <c r="L40" s="1034"/>
      <c r="M40" s="1034"/>
      <c r="N40" s="1034"/>
      <c r="O40" s="1034"/>
      <c r="P40" s="1035"/>
      <c r="Q40" s="1039">
        <v>2511</v>
      </c>
      <c r="R40" s="1040"/>
      <c r="S40" s="1040"/>
      <c r="T40" s="1040"/>
      <c r="U40" s="1040"/>
      <c r="V40" s="1040">
        <v>2511</v>
      </c>
      <c r="W40" s="1040"/>
      <c r="X40" s="1040"/>
      <c r="Y40" s="1040"/>
      <c r="Z40" s="1040"/>
      <c r="AA40" s="1040">
        <v>0</v>
      </c>
      <c r="AB40" s="1040"/>
      <c r="AC40" s="1040"/>
      <c r="AD40" s="1040"/>
      <c r="AE40" s="1041"/>
      <c r="AF40" s="1015" t="s">
        <v>110</v>
      </c>
      <c r="AG40" s="1016"/>
      <c r="AH40" s="1016"/>
      <c r="AI40" s="1016"/>
      <c r="AJ40" s="1017"/>
      <c r="AK40" s="976">
        <v>328</v>
      </c>
      <c r="AL40" s="967"/>
      <c r="AM40" s="967"/>
      <c r="AN40" s="967"/>
      <c r="AO40" s="967"/>
      <c r="AP40" s="967">
        <v>2538</v>
      </c>
      <c r="AQ40" s="967"/>
      <c r="AR40" s="967"/>
      <c r="AS40" s="967"/>
      <c r="AT40" s="967"/>
      <c r="AU40" s="967">
        <v>1129</v>
      </c>
      <c r="AV40" s="967"/>
      <c r="AW40" s="967"/>
      <c r="AX40" s="967"/>
      <c r="AY40" s="967"/>
      <c r="AZ40" s="1038" t="s">
        <v>485</v>
      </c>
      <c r="BA40" s="1038"/>
      <c r="BB40" s="1038"/>
      <c r="BC40" s="1038"/>
      <c r="BD40" s="1038"/>
      <c r="BE40" s="1028" t="s">
        <v>392</v>
      </c>
      <c r="BF40" s="1028"/>
      <c r="BG40" s="1028"/>
      <c r="BH40" s="1028"/>
      <c r="BI40" s="1029"/>
      <c r="BJ40" s="203"/>
      <c r="BK40" s="203"/>
      <c r="BL40" s="203"/>
      <c r="BM40" s="203"/>
      <c r="BN40" s="203"/>
      <c r="BO40" s="216"/>
      <c r="BP40" s="216"/>
      <c r="BQ40" s="213">
        <v>34</v>
      </c>
      <c r="BR40" s="214" t="s">
        <v>550</v>
      </c>
      <c r="BS40" s="1010" t="s">
        <v>584</v>
      </c>
      <c r="BT40" s="1011"/>
      <c r="BU40" s="1011"/>
      <c r="BV40" s="1011"/>
      <c r="BW40" s="1011"/>
      <c r="BX40" s="1011"/>
      <c r="BY40" s="1011"/>
      <c r="BZ40" s="1011"/>
      <c r="CA40" s="1011"/>
      <c r="CB40" s="1011"/>
      <c r="CC40" s="1011"/>
      <c r="CD40" s="1011"/>
      <c r="CE40" s="1011"/>
      <c r="CF40" s="1011"/>
      <c r="CG40" s="1012"/>
      <c r="CH40" s="985">
        <v>-27</v>
      </c>
      <c r="CI40" s="986"/>
      <c r="CJ40" s="986"/>
      <c r="CK40" s="986"/>
      <c r="CL40" s="987"/>
      <c r="CM40" s="985">
        <v>333</v>
      </c>
      <c r="CN40" s="986"/>
      <c r="CO40" s="986"/>
      <c r="CP40" s="986"/>
      <c r="CQ40" s="987"/>
      <c r="CR40" s="985">
        <v>110</v>
      </c>
      <c r="CS40" s="986"/>
      <c r="CT40" s="986"/>
      <c r="CU40" s="986"/>
      <c r="CV40" s="987"/>
      <c r="CW40" s="985">
        <v>0</v>
      </c>
      <c r="CX40" s="986"/>
      <c r="CY40" s="986"/>
      <c r="CZ40" s="986"/>
      <c r="DA40" s="987"/>
      <c r="DB40" s="985">
        <v>0</v>
      </c>
      <c r="DC40" s="986"/>
      <c r="DD40" s="986"/>
      <c r="DE40" s="986"/>
      <c r="DF40" s="987"/>
      <c r="DG40" s="985">
        <v>0</v>
      </c>
      <c r="DH40" s="986"/>
      <c r="DI40" s="986"/>
      <c r="DJ40" s="986"/>
      <c r="DK40" s="987"/>
      <c r="DL40" s="985">
        <v>0</v>
      </c>
      <c r="DM40" s="986"/>
      <c r="DN40" s="986"/>
      <c r="DO40" s="986"/>
      <c r="DP40" s="987"/>
      <c r="DQ40" s="985">
        <v>0</v>
      </c>
      <c r="DR40" s="986"/>
      <c r="DS40" s="986"/>
      <c r="DT40" s="986"/>
      <c r="DU40" s="987"/>
      <c r="DV40" s="988"/>
      <c r="DW40" s="989"/>
      <c r="DX40" s="989"/>
      <c r="DY40" s="989"/>
      <c r="DZ40" s="990"/>
      <c r="EA40" s="197"/>
    </row>
    <row r="41" spans="1:131" s="198" customFormat="1" ht="26.25" customHeight="1">
      <c r="A41" s="212">
        <v>14</v>
      </c>
      <c r="B41" s="1033" t="s">
        <v>393</v>
      </c>
      <c r="C41" s="1034"/>
      <c r="D41" s="1034"/>
      <c r="E41" s="1034"/>
      <c r="F41" s="1034"/>
      <c r="G41" s="1034"/>
      <c r="H41" s="1034"/>
      <c r="I41" s="1034"/>
      <c r="J41" s="1034"/>
      <c r="K41" s="1034"/>
      <c r="L41" s="1034"/>
      <c r="M41" s="1034"/>
      <c r="N41" s="1034"/>
      <c r="O41" s="1034"/>
      <c r="P41" s="1035"/>
      <c r="Q41" s="1039">
        <v>1126</v>
      </c>
      <c r="R41" s="1040"/>
      <c r="S41" s="1040"/>
      <c r="T41" s="1040"/>
      <c r="U41" s="1040"/>
      <c r="V41" s="1040">
        <v>1126</v>
      </c>
      <c r="W41" s="1040"/>
      <c r="X41" s="1040"/>
      <c r="Y41" s="1040"/>
      <c r="Z41" s="1040"/>
      <c r="AA41" s="1040">
        <v>0</v>
      </c>
      <c r="AB41" s="1040"/>
      <c r="AC41" s="1040"/>
      <c r="AD41" s="1040"/>
      <c r="AE41" s="1041"/>
      <c r="AF41" s="1015" t="s">
        <v>110</v>
      </c>
      <c r="AG41" s="1016"/>
      <c r="AH41" s="1016"/>
      <c r="AI41" s="1016"/>
      <c r="AJ41" s="1017"/>
      <c r="AK41" s="976">
        <v>772</v>
      </c>
      <c r="AL41" s="967"/>
      <c r="AM41" s="967"/>
      <c r="AN41" s="967"/>
      <c r="AO41" s="967"/>
      <c r="AP41" s="967">
        <v>2080</v>
      </c>
      <c r="AQ41" s="967"/>
      <c r="AR41" s="967"/>
      <c r="AS41" s="967"/>
      <c r="AT41" s="967"/>
      <c r="AU41" s="967">
        <v>1666</v>
      </c>
      <c r="AV41" s="967"/>
      <c r="AW41" s="967"/>
      <c r="AX41" s="967"/>
      <c r="AY41" s="967"/>
      <c r="AZ41" s="1038" t="s">
        <v>485</v>
      </c>
      <c r="BA41" s="1038"/>
      <c r="BB41" s="1038"/>
      <c r="BC41" s="1038"/>
      <c r="BD41" s="1038"/>
      <c r="BE41" s="1028" t="s">
        <v>392</v>
      </c>
      <c r="BF41" s="1028"/>
      <c r="BG41" s="1028"/>
      <c r="BH41" s="1028"/>
      <c r="BI41" s="1029"/>
      <c r="BJ41" s="203"/>
      <c r="BK41" s="203"/>
      <c r="BL41" s="203"/>
      <c r="BM41" s="203"/>
      <c r="BN41" s="203"/>
      <c r="BO41" s="216"/>
      <c r="BP41" s="216"/>
      <c r="BQ41" s="213">
        <v>35</v>
      </c>
      <c r="BR41" s="214"/>
      <c r="BS41" s="1010" t="s">
        <v>585</v>
      </c>
      <c r="BT41" s="1011"/>
      <c r="BU41" s="1011"/>
      <c r="BV41" s="1011"/>
      <c r="BW41" s="1011"/>
      <c r="BX41" s="1011"/>
      <c r="BY41" s="1011"/>
      <c r="BZ41" s="1011"/>
      <c r="CA41" s="1011"/>
      <c r="CB41" s="1011"/>
      <c r="CC41" s="1011"/>
      <c r="CD41" s="1011"/>
      <c r="CE41" s="1011"/>
      <c r="CF41" s="1011"/>
      <c r="CG41" s="1012"/>
      <c r="CH41" s="985">
        <v>55</v>
      </c>
      <c r="CI41" s="986"/>
      <c r="CJ41" s="986"/>
      <c r="CK41" s="986"/>
      <c r="CL41" s="987"/>
      <c r="CM41" s="985">
        <v>684</v>
      </c>
      <c r="CN41" s="986"/>
      <c r="CO41" s="986"/>
      <c r="CP41" s="986"/>
      <c r="CQ41" s="987"/>
      <c r="CR41" s="985">
        <v>50</v>
      </c>
      <c r="CS41" s="986"/>
      <c r="CT41" s="986"/>
      <c r="CU41" s="986"/>
      <c r="CV41" s="987"/>
      <c r="CW41" s="985">
        <v>0</v>
      </c>
      <c r="CX41" s="986"/>
      <c r="CY41" s="986"/>
      <c r="CZ41" s="986"/>
      <c r="DA41" s="987"/>
      <c r="DB41" s="985">
        <v>0</v>
      </c>
      <c r="DC41" s="986"/>
      <c r="DD41" s="986"/>
      <c r="DE41" s="986"/>
      <c r="DF41" s="987"/>
      <c r="DG41" s="985">
        <v>0</v>
      </c>
      <c r="DH41" s="986"/>
      <c r="DI41" s="986"/>
      <c r="DJ41" s="986"/>
      <c r="DK41" s="987"/>
      <c r="DL41" s="985">
        <v>0</v>
      </c>
      <c r="DM41" s="986"/>
      <c r="DN41" s="986"/>
      <c r="DO41" s="986"/>
      <c r="DP41" s="987"/>
      <c r="DQ41" s="985">
        <v>0</v>
      </c>
      <c r="DR41" s="986"/>
      <c r="DS41" s="986"/>
      <c r="DT41" s="986"/>
      <c r="DU41" s="987"/>
      <c r="DV41" s="988"/>
      <c r="DW41" s="989"/>
      <c r="DX41" s="989"/>
      <c r="DY41" s="989"/>
      <c r="DZ41" s="990"/>
      <c r="EA41" s="197"/>
    </row>
    <row r="42" spans="1:131" s="198" customFormat="1" ht="26.25" customHeight="1">
      <c r="A42" s="212">
        <v>15</v>
      </c>
      <c r="B42" s="1033" t="s">
        <v>394</v>
      </c>
      <c r="C42" s="1034"/>
      <c r="D42" s="1034"/>
      <c r="E42" s="1034"/>
      <c r="F42" s="1034"/>
      <c r="G42" s="1034"/>
      <c r="H42" s="1034"/>
      <c r="I42" s="1034"/>
      <c r="J42" s="1034"/>
      <c r="K42" s="1034"/>
      <c r="L42" s="1034"/>
      <c r="M42" s="1034"/>
      <c r="N42" s="1034"/>
      <c r="O42" s="1034"/>
      <c r="P42" s="1035"/>
      <c r="Q42" s="1039">
        <v>1311</v>
      </c>
      <c r="R42" s="1040"/>
      <c r="S42" s="1040"/>
      <c r="T42" s="1040"/>
      <c r="U42" s="1040"/>
      <c r="V42" s="1040">
        <v>1311</v>
      </c>
      <c r="W42" s="1040"/>
      <c r="X42" s="1040"/>
      <c r="Y42" s="1040"/>
      <c r="Z42" s="1040"/>
      <c r="AA42" s="1040">
        <v>0</v>
      </c>
      <c r="AB42" s="1040"/>
      <c r="AC42" s="1040"/>
      <c r="AD42" s="1040"/>
      <c r="AE42" s="1041"/>
      <c r="AF42" s="1015" t="s">
        <v>110</v>
      </c>
      <c r="AG42" s="1016"/>
      <c r="AH42" s="1016"/>
      <c r="AI42" s="1016"/>
      <c r="AJ42" s="1017"/>
      <c r="AK42" s="976">
        <v>1045</v>
      </c>
      <c r="AL42" s="967"/>
      <c r="AM42" s="967"/>
      <c r="AN42" s="967"/>
      <c r="AO42" s="967"/>
      <c r="AP42" s="967">
        <v>9734</v>
      </c>
      <c r="AQ42" s="967"/>
      <c r="AR42" s="967"/>
      <c r="AS42" s="967"/>
      <c r="AT42" s="967"/>
      <c r="AU42" s="967">
        <v>9091</v>
      </c>
      <c r="AV42" s="967"/>
      <c r="AW42" s="967"/>
      <c r="AX42" s="967"/>
      <c r="AY42" s="967"/>
      <c r="AZ42" s="1038" t="s">
        <v>485</v>
      </c>
      <c r="BA42" s="1038"/>
      <c r="BB42" s="1038"/>
      <c r="BC42" s="1038"/>
      <c r="BD42" s="1038"/>
      <c r="BE42" s="1028" t="s">
        <v>392</v>
      </c>
      <c r="BF42" s="1028"/>
      <c r="BG42" s="1028"/>
      <c r="BH42" s="1028"/>
      <c r="BI42" s="1029"/>
      <c r="BJ42" s="203"/>
      <c r="BK42" s="203"/>
      <c r="BL42" s="203"/>
      <c r="BM42" s="203"/>
      <c r="BN42" s="203"/>
      <c r="BO42" s="216"/>
      <c r="BP42" s="216"/>
      <c r="BQ42" s="213">
        <v>36</v>
      </c>
      <c r="BR42" s="214"/>
      <c r="BS42" s="1010" t="s">
        <v>586</v>
      </c>
      <c r="BT42" s="1011"/>
      <c r="BU42" s="1011"/>
      <c r="BV42" s="1011"/>
      <c r="BW42" s="1011"/>
      <c r="BX42" s="1011"/>
      <c r="BY42" s="1011"/>
      <c r="BZ42" s="1011"/>
      <c r="CA42" s="1011"/>
      <c r="CB42" s="1011"/>
      <c r="CC42" s="1011"/>
      <c r="CD42" s="1011"/>
      <c r="CE42" s="1011"/>
      <c r="CF42" s="1011"/>
      <c r="CG42" s="1012"/>
      <c r="CH42" s="985">
        <v>40</v>
      </c>
      <c r="CI42" s="986"/>
      <c r="CJ42" s="986"/>
      <c r="CK42" s="986"/>
      <c r="CL42" s="987"/>
      <c r="CM42" s="985">
        <v>894</v>
      </c>
      <c r="CN42" s="986"/>
      <c r="CO42" s="986"/>
      <c r="CP42" s="986"/>
      <c r="CQ42" s="987"/>
      <c r="CR42" s="985">
        <v>175</v>
      </c>
      <c r="CS42" s="986"/>
      <c r="CT42" s="986"/>
      <c r="CU42" s="986"/>
      <c r="CV42" s="987"/>
      <c r="CW42" s="985">
        <v>67</v>
      </c>
      <c r="CX42" s="986"/>
      <c r="CY42" s="986"/>
      <c r="CZ42" s="986"/>
      <c r="DA42" s="987"/>
      <c r="DB42" s="985">
        <v>0</v>
      </c>
      <c r="DC42" s="986"/>
      <c r="DD42" s="986"/>
      <c r="DE42" s="986"/>
      <c r="DF42" s="987"/>
      <c r="DG42" s="985">
        <v>0</v>
      </c>
      <c r="DH42" s="986"/>
      <c r="DI42" s="986"/>
      <c r="DJ42" s="986"/>
      <c r="DK42" s="987"/>
      <c r="DL42" s="985">
        <v>0</v>
      </c>
      <c r="DM42" s="986"/>
      <c r="DN42" s="986"/>
      <c r="DO42" s="986"/>
      <c r="DP42" s="987"/>
      <c r="DQ42" s="985">
        <v>0</v>
      </c>
      <c r="DR42" s="986"/>
      <c r="DS42" s="986"/>
      <c r="DT42" s="986"/>
      <c r="DU42" s="987"/>
      <c r="DV42" s="988"/>
      <c r="DW42" s="989"/>
      <c r="DX42" s="989"/>
      <c r="DY42" s="989"/>
      <c r="DZ42" s="990"/>
      <c r="EA42" s="197"/>
    </row>
    <row r="43" spans="1:131" s="198" customFormat="1" ht="26.25" customHeight="1">
      <c r="A43" s="212">
        <v>16</v>
      </c>
      <c r="B43" s="1033" t="s">
        <v>395</v>
      </c>
      <c r="C43" s="1034"/>
      <c r="D43" s="1034"/>
      <c r="E43" s="1034"/>
      <c r="F43" s="1034"/>
      <c r="G43" s="1034"/>
      <c r="H43" s="1034"/>
      <c r="I43" s="1034"/>
      <c r="J43" s="1034"/>
      <c r="K43" s="1034"/>
      <c r="L43" s="1034"/>
      <c r="M43" s="1034"/>
      <c r="N43" s="1034"/>
      <c r="O43" s="1034"/>
      <c r="P43" s="1035"/>
      <c r="Q43" s="1039">
        <v>8977</v>
      </c>
      <c r="R43" s="1040"/>
      <c r="S43" s="1040"/>
      <c r="T43" s="1040"/>
      <c r="U43" s="1040"/>
      <c r="V43" s="1040">
        <v>8694</v>
      </c>
      <c r="W43" s="1040"/>
      <c r="X43" s="1040"/>
      <c r="Y43" s="1040"/>
      <c r="Z43" s="1040"/>
      <c r="AA43" s="1040">
        <v>283</v>
      </c>
      <c r="AB43" s="1040"/>
      <c r="AC43" s="1040"/>
      <c r="AD43" s="1040"/>
      <c r="AE43" s="1041"/>
      <c r="AF43" s="1015" t="s">
        <v>110</v>
      </c>
      <c r="AG43" s="1016"/>
      <c r="AH43" s="1016"/>
      <c r="AI43" s="1016"/>
      <c r="AJ43" s="1017"/>
      <c r="AK43" s="976">
        <v>6722</v>
      </c>
      <c r="AL43" s="967"/>
      <c r="AM43" s="967"/>
      <c r="AN43" s="967"/>
      <c r="AO43" s="967"/>
      <c r="AP43" s="967">
        <v>73844</v>
      </c>
      <c r="AQ43" s="967"/>
      <c r="AR43" s="967"/>
      <c r="AS43" s="967"/>
      <c r="AT43" s="967"/>
      <c r="AU43" s="967">
        <v>42445</v>
      </c>
      <c r="AV43" s="967"/>
      <c r="AW43" s="967"/>
      <c r="AX43" s="967"/>
      <c r="AY43" s="967"/>
      <c r="AZ43" s="1038" t="s">
        <v>485</v>
      </c>
      <c r="BA43" s="1038"/>
      <c r="BB43" s="1038"/>
      <c r="BC43" s="1038"/>
      <c r="BD43" s="1038"/>
      <c r="BE43" s="1028" t="s">
        <v>392</v>
      </c>
      <c r="BF43" s="1028"/>
      <c r="BG43" s="1028"/>
      <c r="BH43" s="1028"/>
      <c r="BI43" s="1029"/>
      <c r="BJ43" s="203"/>
      <c r="BK43" s="203"/>
      <c r="BL43" s="203"/>
      <c r="BM43" s="203"/>
      <c r="BN43" s="203"/>
      <c r="BO43" s="216"/>
      <c r="BP43" s="216"/>
      <c r="BQ43" s="213">
        <v>37</v>
      </c>
      <c r="BR43" s="214"/>
      <c r="BS43" s="1010" t="s">
        <v>587</v>
      </c>
      <c r="BT43" s="1011"/>
      <c r="BU43" s="1011"/>
      <c r="BV43" s="1011"/>
      <c r="BW43" s="1011"/>
      <c r="BX43" s="1011"/>
      <c r="BY43" s="1011"/>
      <c r="BZ43" s="1011"/>
      <c r="CA43" s="1011"/>
      <c r="CB43" s="1011"/>
      <c r="CC43" s="1011"/>
      <c r="CD43" s="1011"/>
      <c r="CE43" s="1011"/>
      <c r="CF43" s="1011"/>
      <c r="CG43" s="1012"/>
      <c r="CH43" s="985">
        <v>1</v>
      </c>
      <c r="CI43" s="986"/>
      <c r="CJ43" s="986"/>
      <c r="CK43" s="986"/>
      <c r="CL43" s="987"/>
      <c r="CM43" s="985">
        <v>458</v>
      </c>
      <c r="CN43" s="986"/>
      <c r="CO43" s="986"/>
      <c r="CP43" s="986"/>
      <c r="CQ43" s="987"/>
      <c r="CR43" s="985">
        <v>50</v>
      </c>
      <c r="CS43" s="986"/>
      <c r="CT43" s="986"/>
      <c r="CU43" s="986"/>
      <c r="CV43" s="987"/>
      <c r="CW43" s="985">
        <v>0</v>
      </c>
      <c r="CX43" s="986"/>
      <c r="CY43" s="986"/>
      <c r="CZ43" s="986"/>
      <c r="DA43" s="987"/>
      <c r="DB43" s="985">
        <v>0</v>
      </c>
      <c r="DC43" s="986"/>
      <c r="DD43" s="986"/>
      <c r="DE43" s="986"/>
      <c r="DF43" s="987"/>
      <c r="DG43" s="985">
        <v>0</v>
      </c>
      <c r="DH43" s="986"/>
      <c r="DI43" s="986"/>
      <c r="DJ43" s="986"/>
      <c r="DK43" s="987"/>
      <c r="DL43" s="985">
        <v>0</v>
      </c>
      <c r="DM43" s="986"/>
      <c r="DN43" s="986"/>
      <c r="DO43" s="986"/>
      <c r="DP43" s="987"/>
      <c r="DQ43" s="985">
        <v>0</v>
      </c>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t="s">
        <v>588</v>
      </c>
      <c r="BT44" s="1011"/>
      <c r="BU44" s="1011"/>
      <c r="BV44" s="1011"/>
      <c r="BW44" s="1011"/>
      <c r="BX44" s="1011"/>
      <c r="BY44" s="1011"/>
      <c r="BZ44" s="1011"/>
      <c r="CA44" s="1011"/>
      <c r="CB44" s="1011"/>
      <c r="CC44" s="1011"/>
      <c r="CD44" s="1011"/>
      <c r="CE44" s="1011"/>
      <c r="CF44" s="1011"/>
      <c r="CG44" s="1012"/>
      <c r="CH44" s="985">
        <v>-30</v>
      </c>
      <c r="CI44" s="986"/>
      <c r="CJ44" s="986"/>
      <c r="CK44" s="986"/>
      <c r="CL44" s="987"/>
      <c r="CM44" s="985">
        <v>1913</v>
      </c>
      <c r="CN44" s="986"/>
      <c r="CO44" s="986"/>
      <c r="CP44" s="986"/>
      <c r="CQ44" s="987"/>
      <c r="CR44" s="985">
        <v>0</v>
      </c>
      <c r="CS44" s="986"/>
      <c r="CT44" s="986"/>
      <c r="CU44" s="986"/>
      <c r="CV44" s="987"/>
      <c r="CW44" s="985">
        <v>847</v>
      </c>
      <c r="CX44" s="986"/>
      <c r="CY44" s="986"/>
      <c r="CZ44" s="986"/>
      <c r="DA44" s="987"/>
      <c r="DB44" s="985">
        <v>0</v>
      </c>
      <c r="DC44" s="986"/>
      <c r="DD44" s="986"/>
      <c r="DE44" s="986"/>
      <c r="DF44" s="987"/>
      <c r="DG44" s="985">
        <v>0</v>
      </c>
      <c r="DH44" s="986"/>
      <c r="DI44" s="986"/>
      <c r="DJ44" s="986"/>
      <c r="DK44" s="987"/>
      <c r="DL44" s="985">
        <v>0</v>
      </c>
      <c r="DM44" s="986"/>
      <c r="DN44" s="986"/>
      <c r="DO44" s="986"/>
      <c r="DP44" s="987"/>
      <c r="DQ44" s="985">
        <v>0</v>
      </c>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t="s">
        <v>589</v>
      </c>
      <c r="BT45" s="1011"/>
      <c r="BU45" s="1011"/>
      <c r="BV45" s="1011"/>
      <c r="BW45" s="1011"/>
      <c r="BX45" s="1011"/>
      <c r="BY45" s="1011"/>
      <c r="BZ45" s="1011"/>
      <c r="CA45" s="1011"/>
      <c r="CB45" s="1011"/>
      <c r="CC45" s="1011"/>
      <c r="CD45" s="1011"/>
      <c r="CE45" s="1011"/>
      <c r="CF45" s="1011"/>
      <c r="CG45" s="1012"/>
      <c r="CH45" s="985">
        <v>37</v>
      </c>
      <c r="CI45" s="986"/>
      <c r="CJ45" s="986"/>
      <c r="CK45" s="986"/>
      <c r="CL45" s="987"/>
      <c r="CM45" s="985">
        <v>703</v>
      </c>
      <c r="CN45" s="986"/>
      <c r="CO45" s="986"/>
      <c r="CP45" s="986"/>
      <c r="CQ45" s="987"/>
      <c r="CR45" s="985">
        <v>0</v>
      </c>
      <c r="CS45" s="986"/>
      <c r="CT45" s="986"/>
      <c r="CU45" s="986"/>
      <c r="CV45" s="987"/>
      <c r="CW45" s="985">
        <v>49</v>
      </c>
      <c r="CX45" s="986"/>
      <c r="CY45" s="986"/>
      <c r="CZ45" s="986"/>
      <c r="DA45" s="987"/>
      <c r="DB45" s="985">
        <v>1032</v>
      </c>
      <c r="DC45" s="986"/>
      <c r="DD45" s="986"/>
      <c r="DE45" s="986"/>
      <c r="DF45" s="987"/>
      <c r="DG45" s="985">
        <v>0</v>
      </c>
      <c r="DH45" s="986"/>
      <c r="DI45" s="986"/>
      <c r="DJ45" s="986"/>
      <c r="DK45" s="987"/>
      <c r="DL45" s="985">
        <v>0</v>
      </c>
      <c r="DM45" s="986"/>
      <c r="DN45" s="986"/>
      <c r="DO45" s="986"/>
      <c r="DP45" s="987"/>
      <c r="DQ45" s="985">
        <v>0</v>
      </c>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397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185139</v>
      </c>
      <c r="AG63" s="955"/>
      <c r="AH63" s="955"/>
      <c r="AI63" s="955"/>
      <c r="AJ63" s="1026"/>
      <c r="AK63" s="1027"/>
      <c r="AL63" s="959"/>
      <c r="AM63" s="959"/>
      <c r="AN63" s="959"/>
      <c r="AO63" s="959"/>
      <c r="AP63" s="955">
        <v>938259</v>
      </c>
      <c r="AQ63" s="955"/>
      <c r="AR63" s="955"/>
      <c r="AS63" s="955"/>
      <c r="AT63" s="955"/>
      <c r="AU63" s="955">
        <v>190496</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399</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400</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547</v>
      </c>
      <c r="C68" s="982"/>
      <c r="D68" s="982"/>
      <c r="E68" s="982"/>
      <c r="F68" s="982"/>
      <c r="G68" s="982"/>
      <c r="H68" s="982"/>
      <c r="I68" s="982"/>
      <c r="J68" s="982"/>
      <c r="K68" s="982"/>
      <c r="L68" s="982"/>
      <c r="M68" s="982"/>
      <c r="N68" s="982"/>
      <c r="O68" s="982"/>
      <c r="P68" s="983"/>
      <c r="Q68" s="984">
        <v>20632</v>
      </c>
      <c r="R68" s="978"/>
      <c r="S68" s="978"/>
      <c r="T68" s="978"/>
      <c r="U68" s="978"/>
      <c r="V68" s="978">
        <v>21565</v>
      </c>
      <c r="W68" s="978"/>
      <c r="X68" s="978"/>
      <c r="Y68" s="978"/>
      <c r="Z68" s="978"/>
      <c r="AA68" s="978">
        <v>-933</v>
      </c>
      <c r="AB68" s="978"/>
      <c r="AC68" s="978"/>
      <c r="AD68" s="978"/>
      <c r="AE68" s="978"/>
      <c r="AF68" s="978">
        <v>596</v>
      </c>
      <c r="AG68" s="978"/>
      <c r="AH68" s="978"/>
      <c r="AI68" s="978"/>
      <c r="AJ68" s="978"/>
      <c r="AK68" s="978">
        <v>0</v>
      </c>
      <c r="AL68" s="978"/>
      <c r="AM68" s="978"/>
      <c r="AN68" s="978"/>
      <c r="AO68" s="978"/>
      <c r="AP68" s="978">
        <v>74803</v>
      </c>
      <c r="AQ68" s="978"/>
      <c r="AR68" s="978"/>
      <c r="AS68" s="978"/>
      <c r="AT68" s="978"/>
      <c r="AU68" s="978">
        <v>1950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548</v>
      </c>
      <c r="C69" s="971"/>
      <c r="D69" s="971"/>
      <c r="E69" s="971"/>
      <c r="F69" s="971"/>
      <c r="G69" s="971"/>
      <c r="H69" s="971"/>
      <c r="I69" s="971"/>
      <c r="J69" s="971"/>
      <c r="K69" s="971"/>
      <c r="L69" s="971"/>
      <c r="M69" s="971"/>
      <c r="N69" s="971"/>
      <c r="O69" s="971"/>
      <c r="P69" s="972"/>
      <c r="Q69" s="973">
        <v>4005</v>
      </c>
      <c r="R69" s="967"/>
      <c r="S69" s="967"/>
      <c r="T69" s="967"/>
      <c r="U69" s="967"/>
      <c r="V69" s="967">
        <v>3884</v>
      </c>
      <c r="W69" s="967"/>
      <c r="X69" s="967"/>
      <c r="Y69" s="967"/>
      <c r="Z69" s="967"/>
      <c r="AA69" s="967">
        <v>121</v>
      </c>
      <c r="AB69" s="967"/>
      <c r="AC69" s="967"/>
      <c r="AD69" s="967"/>
      <c r="AE69" s="967"/>
      <c r="AF69" s="967">
        <v>121</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549</v>
      </c>
      <c r="C70" s="971"/>
      <c r="D70" s="971"/>
      <c r="E70" s="971"/>
      <c r="F70" s="971"/>
      <c r="G70" s="971"/>
      <c r="H70" s="971"/>
      <c r="I70" s="971"/>
      <c r="J70" s="971"/>
      <c r="K70" s="971"/>
      <c r="L70" s="971"/>
      <c r="M70" s="971"/>
      <c r="N70" s="971"/>
      <c r="O70" s="971"/>
      <c r="P70" s="972"/>
      <c r="Q70" s="973">
        <v>665317</v>
      </c>
      <c r="R70" s="967"/>
      <c r="S70" s="967"/>
      <c r="T70" s="967"/>
      <c r="U70" s="967"/>
      <c r="V70" s="967">
        <v>642459</v>
      </c>
      <c r="W70" s="967"/>
      <c r="X70" s="967"/>
      <c r="Y70" s="967"/>
      <c r="Z70" s="967"/>
      <c r="AA70" s="967">
        <v>22858</v>
      </c>
      <c r="AB70" s="967"/>
      <c r="AC70" s="967"/>
      <c r="AD70" s="967"/>
      <c r="AE70" s="967"/>
      <c r="AF70" s="967">
        <v>22858</v>
      </c>
      <c r="AG70" s="967"/>
      <c r="AH70" s="967"/>
      <c r="AI70" s="967"/>
      <c r="AJ70" s="967"/>
      <c r="AK70" s="967">
        <v>0</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593</v>
      </c>
      <c r="C71" s="971"/>
      <c r="D71" s="971"/>
      <c r="E71" s="971"/>
      <c r="F71" s="971"/>
      <c r="G71" s="971"/>
      <c r="H71" s="971"/>
      <c r="I71" s="971"/>
      <c r="J71" s="971"/>
      <c r="K71" s="971"/>
      <c r="L71" s="971"/>
      <c r="M71" s="971"/>
      <c r="N71" s="971"/>
      <c r="O71" s="971"/>
      <c r="P71" s="972"/>
      <c r="Q71" s="973">
        <v>1511</v>
      </c>
      <c r="R71" s="967"/>
      <c r="S71" s="967"/>
      <c r="T71" s="967"/>
      <c r="U71" s="967"/>
      <c r="V71" s="967">
        <v>1465</v>
      </c>
      <c r="W71" s="967"/>
      <c r="X71" s="967"/>
      <c r="Y71" s="967"/>
      <c r="Z71" s="967"/>
      <c r="AA71" s="967">
        <v>46</v>
      </c>
      <c r="AB71" s="967"/>
      <c r="AC71" s="967"/>
      <c r="AD71" s="967"/>
      <c r="AE71" s="967"/>
      <c r="AF71" s="967">
        <v>46</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401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23261</v>
      </c>
      <c r="AG88" s="955"/>
      <c r="AH88" s="955"/>
      <c r="AI88" s="955"/>
      <c r="AJ88" s="955"/>
      <c r="AK88" s="959"/>
      <c r="AL88" s="959"/>
      <c r="AM88" s="959"/>
      <c r="AN88" s="959"/>
      <c r="AO88" s="959"/>
      <c r="AP88" s="955">
        <v>74803</v>
      </c>
      <c r="AQ88" s="955"/>
      <c r="AR88" s="955"/>
      <c r="AS88" s="955"/>
      <c r="AT88" s="955"/>
      <c r="AU88" s="955">
        <v>1950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402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128092</v>
      </c>
      <c r="CS102" s="947"/>
      <c r="CT102" s="947"/>
      <c r="CU102" s="947"/>
      <c r="CV102" s="948"/>
      <c r="CW102" s="946">
        <v>8388</v>
      </c>
      <c r="CX102" s="947"/>
      <c r="CY102" s="947"/>
      <c r="CZ102" s="947"/>
      <c r="DA102" s="948"/>
      <c r="DB102" s="946">
        <v>99905</v>
      </c>
      <c r="DC102" s="947"/>
      <c r="DD102" s="947"/>
      <c r="DE102" s="947"/>
      <c r="DF102" s="948"/>
      <c r="DG102" s="946">
        <v>24712</v>
      </c>
      <c r="DH102" s="947"/>
      <c r="DI102" s="947"/>
      <c r="DJ102" s="947"/>
      <c r="DK102" s="948"/>
      <c r="DL102" s="946">
        <v>15872</v>
      </c>
      <c r="DM102" s="947"/>
      <c r="DN102" s="947"/>
      <c r="DO102" s="947"/>
      <c r="DP102" s="948"/>
      <c r="DQ102" s="946">
        <v>2246</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410</v>
      </c>
      <c r="AB109" s="888"/>
      <c r="AC109" s="888"/>
      <c r="AD109" s="888"/>
      <c r="AE109" s="889"/>
      <c r="AF109" s="890" t="s">
        <v>286</v>
      </c>
      <c r="AG109" s="888"/>
      <c r="AH109" s="888"/>
      <c r="AI109" s="888"/>
      <c r="AJ109" s="889"/>
      <c r="AK109" s="890" t="s">
        <v>285</v>
      </c>
      <c r="AL109" s="888"/>
      <c r="AM109" s="888"/>
      <c r="AN109" s="888"/>
      <c r="AO109" s="889"/>
      <c r="AP109" s="890" t="s">
        <v>411</v>
      </c>
      <c r="AQ109" s="888"/>
      <c r="AR109" s="888"/>
      <c r="AS109" s="888"/>
      <c r="AT109" s="919"/>
      <c r="AU109" s="887" t="s">
        <v>409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410</v>
      </c>
      <c r="BR109" s="888"/>
      <c r="BS109" s="888"/>
      <c r="BT109" s="888"/>
      <c r="BU109" s="889"/>
      <c r="BV109" s="890" t="s">
        <v>286</v>
      </c>
      <c r="BW109" s="888"/>
      <c r="BX109" s="888"/>
      <c r="BY109" s="888"/>
      <c r="BZ109" s="889"/>
      <c r="CA109" s="890" t="s">
        <v>285</v>
      </c>
      <c r="CB109" s="888"/>
      <c r="CC109" s="888"/>
      <c r="CD109" s="888"/>
      <c r="CE109" s="889"/>
      <c r="CF109" s="928" t="s">
        <v>411</v>
      </c>
      <c r="CG109" s="928"/>
      <c r="CH109" s="928"/>
      <c r="CI109" s="928"/>
      <c r="CJ109" s="928"/>
      <c r="CK109" s="890" t="s">
        <v>412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410</v>
      </c>
      <c r="DH109" s="888"/>
      <c r="DI109" s="888"/>
      <c r="DJ109" s="888"/>
      <c r="DK109" s="889"/>
      <c r="DL109" s="890" t="s">
        <v>286</v>
      </c>
      <c r="DM109" s="888"/>
      <c r="DN109" s="888"/>
      <c r="DO109" s="888"/>
      <c r="DP109" s="889"/>
      <c r="DQ109" s="890" t="s">
        <v>285</v>
      </c>
      <c r="DR109" s="888"/>
      <c r="DS109" s="888"/>
      <c r="DT109" s="888"/>
      <c r="DU109" s="889"/>
      <c r="DV109" s="890" t="s">
        <v>411</v>
      </c>
      <c r="DW109" s="888"/>
      <c r="DX109" s="888"/>
      <c r="DY109" s="888"/>
      <c r="DZ109" s="919"/>
    </row>
    <row r="110" spans="1:131" s="197" customFormat="1" ht="26.25" customHeight="1">
      <c r="A110" s="757" t="s">
        <v>413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61777401</v>
      </c>
      <c r="AB110" s="873"/>
      <c r="AC110" s="873"/>
      <c r="AD110" s="873"/>
      <c r="AE110" s="874"/>
      <c r="AF110" s="875">
        <v>59247375</v>
      </c>
      <c r="AG110" s="873"/>
      <c r="AH110" s="873"/>
      <c r="AI110" s="873"/>
      <c r="AJ110" s="874"/>
      <c r="AK110" s="875">
        <v>56820994</v>
      </c>
      <c r="AL110" s="873"/>
      <c r="AM110" s="873"/>
      <c r="AN110" s="873"/>
      <c r="AO110" s="874"/>
      <c r="AP110" s="876">
        <v>17.8</v>
      </c>
      <c r="AQ110" s="877"/>
      <c r="AR110" s="877"/>
      <c r="AS110" s="877"/>
      <c r="AT110" s="878"/>
      <c r="AU110" s="920" t="s">
        <v>60</v>
      </c>
      <c r="AV110" s="921"/>
      <c r="AW110" s="921"/>
      <c r="AX110" s="921"/>
      <c r="AY110" s="922"/>
      <c r="AZ110" s="816" t="s">
        <v>414</v>
      </c>
      <c r="BA110" s="758"/>
      <c r="BB110" s="758"/>
      <c r="BC110" s="758"/>
      <c r="BD110" s="758"/>
      <c r="BE110" s="758"/>
      <c r="BF110" s="758"/>
      <c r="BG110" s="758"/>
      <c r="BH110" s="758"/>
      <c r="BI110" s="758"/>
      <c r="BJ110" s="758"/>
      <c r="BK110" s="758"/>
      <c r="BL110" s="758"/>
      <c r="BM110" s="758"/>
      <c r="BN110" s="758"/>
      <c r="BO110" s="758"/>
      <c r="BP110" s="759"/>
      <c r="BQ110" s="799">
        <v>1214101718</v>
      </c>
      <c r="BR110" s="800"/>
      <c r="BS110" s="800"/>
      <c r="BT110" s="800"/>
      <c r="BU110" s="800"/>
      <c r="BV110" s="800">
        <v>1212305861</v>
      </c>
      <c r="BW110" s="800"/>
      <c r="BX110" s="800"/>
      <c r="BY110" s="800"/>
      <c r="BZ110" s="800"/>
      <c r="CA110" s="800">
        <v>1214531844</v>
      </c>
      <c r="CB110" s="800"/>
      <c r="CC110" s="800"/>
      <c r="CD110" s="800"/>
      <c r="CE110" s="800"/>
      <c r="CF110" s="861">
        <v>380.4</v>
      </c>
      <c r="CG110" s="862"/>
      <c r="CH110" s="862"/>
      <c r="CI110" s="862"/>
      <c r="CJ110" s="862"/>
      <c r="CK110" s="916" t="s">
        <v>415</v>
      </c>
      <c r="CL110" s="864"/>
      <c r="CM110" s="869" t="s">
        <v>416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3135646</v>
      </c>
      <c r="DH110" s="800"/>
      <c r="DI110" s="800"/>
      <c r="DJ110" s="800"/>
      <c r="DK110" s="800"/>
      <c r="DL110" s="800">
        <v>2996976</v>
      </c>
      <c r="DM110" s="800"/>
      <c r="DN110" s="800"/>
      <c r="DO110" s="800"/>
      <c r="DP110" s="800"/>
      <c r="DQ110" s="800">
        <v>2848062</v>
      </c>
      <c r="DR110" s="800"/>
      <c r="DS110" s="800"/>
      <c r="DT110" s="800"/>
      <c r="DU110" s="800"/>
      <c r="DV110" s="801">
        <v>0.9</v>
      </c>
      <c r="DW110" s="801"/>
      <c r="DX110" s="801"/>
      <c r="DY110" s="801"/>
      <c r="DZ110" s="802"/>
    </row>
    <row r="111" spans="1:131" s="197" customFormat="1" ht="26.25" customHeight="1">
      <c r="A111" s="778" t="s">
        <v>417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v>3194626</v>
      </c>
      <c r="AB111" s="909"/>
      <c r="AC111" s="909"/>
      <c r="AD111" s="909"/>
      <c r="AE111" s="910"/>
      <c r="AF111" s="911">
        <v>1952251</v>
      </c>
      <c r="AG111" s="909"/>
      <c r="AH111" s="909"/>
      <c r="AI111" s="909"/>
      <c r="AJ111" s="910"/>
      <c r="AK111" s="911">
        <v>656473</v>
      </c>
      <c r="AL111" s="909"/>
      <c r="AM111" s="909"/>
      <c r="AN111" s="909"/>
      <c r="AO111" s="910"/>
      <c r="AP111" s="912">
        <v>0.2</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v>20812971</v>
      </c>
      <c r="BR111" s="771"/>
      <c r="BS111" s="771"/>
      <c r="BT111" s="771"/>
      <c r="BU111" s="771"/>
      <c r="BV111" s="771">
        <v>12518891</v>
      </c>
      <c r="BW111" s="771"/>
      <c r="BX111" s="771"/>
      <c r="BY111" s="771"/>
      <c r="BZ111" s="771"/>
      <c r="CA111" s="771">
        <v>13033961</v>
      </c>
      <c r="CB111" s="771"/>
      <c r="CC111" s="771"/>
      <c r="CD111" s="771"/>
      <c r="CE111" s="771"/>
      <c r="CF111" s="848">
        <v>4.0999999999999996</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34885122</v>
      </c>
      <c r="AB112" s="784"/>
      <c r="AC112" s="784"/>
      <c r="AD112" s="784"/>
      <c r="AE112" s="785"/>
      <c r="AF112" s="786">
        <v>36381283</v>
      </c>
      <c r="AG112" s="784"/>
      <c r="AH112" s="784"/>
      <c r="AI112" s="784"/>
      <c r="AJ112" s="785"/>
      <c r="AK112" s="786">
        <v>36759999</v>
      </c>
      <c r="AL112" s="784"/>
      <c r="AM112" s="784"/>
      <c r="AN112" s="784"/>
      <c r="AO112" s="785"/>
      <c r="AP112" s="754">
        <v>11.5</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232550256</v>
      </c>
      <c r="BR112" s="771"/>
      <c r="BS112" s="771"/>
      <c r="BT112" s="771"/>
      <c r="BU112" s="771"/>
      <c r="BV112" s="771">
        <v>204603344</v>
      </c>
      <c r="BW112" s="771"/>
      <c r="BX112" s="771"/>
      <c r="BY112" s="771"/>
      <c r="BZ112" s="771"/>
      <c r="CA112" s="771">
        <v>190496395</v>
      </c>
      <c r="CB112" s="771"/>
      <c r="CC112" s="771"/>
      <c r="CD112" s="771"/>
      <c r="CE112" s="771"/>
      <c r="CF112" s="848">
        <v>59.7</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277098</v>
      </c>
      <c r="DH112" s="771"/>
      <c r="DI112" s="771"/>
      <c r="DJ112" s="771"/>
      <c r="DK112" s="771"/>
      <c r="DL112" s="771">
        <v>163066</v>
      </c>
      <c r="DM112" s="771"/>
      <c r="DN112" s="771"/>
      <c r="DO112" s="771"/>
      <c r="DP112" s="771"/>
      <c r="DQ112" s="771">
        <v>71125</v>
      </c>
      <c r="DR112" s="771"/>
      <c r="DS112" s="771"/>
      <c r="DT112" s="771"/>
      <c r="DU112" s="771"/>
      <c r="DV112" s="823">
        <v>0</v>
      </c>
      <c r="DW112" s="823"/>
      <c r="DX112" s="823"/>
      <c r="DY112" s="823"/>
      <c r="DZ112" s="824"/>
    </row>
    <row r="113" spans="1:130" s="197" customFormat="1" ht="26.25" customHeight="1">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18499822</v>
      </c>
      <c r="AB113" s="909"/>
      <c r="AC113" s="909"/>
      <c r="AD113" s="909"/>
      <c r="AE113" s="910"/>
      <c r="AF113" s="911">
        <v>17601373</v>
      </c>
      <c r="AG113" s="909"/>
      <c r="AH113" s="909"/>
      <c r="AI113" s="909"/>
      <c r="AJ113" s="910"/>
      <c r="AK113" s="911">
        <v>17447067</v>
      </c>
      <c r="AL113" s="909"/>
      <c r="AM113" s="909"/>
      <c r="AN113" s="909"/>
      <c r="AO113" s="910"/>
      <c r="AP113" s="912">
        <v>5.5</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3431974</v>
      </c>
      <c r="BR113" s="771"/>
      <c r="BS113" s="771"/>
      <c r="BT113" s="771"/>
      <c r="BU113" s="771"/>
      <c r="BV113" s="771">
        <v>2443340</v>
      </c>
      <c r="BW113" s="771"/>
      <c r="BX113" s="771"/>
      <c r="BY113" s="771"/>
      <c r="BZ113" s="771"/>
      <c r="CA113" s="771">
        <v>1950493</v>
      </c>
      <c r="CB113" s="771"/>
      <c r="CC113" s="771"/>
      <c r="CD113" s="771"/>
      <c r="CE113" s="771"/>
      <c r="CF113" s="848">
        <v>0.6</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1088113</v>
      </c>
      <c r="AB114" s="784"/>
      <c r="AC114" s="784"/>
      <c r="AD114" s="784"/>
      <c r="AE114" s="785"/>
      <c r="AF114" s="786">
        <v>1052522</v>
      </c>
      <c r="AG114" s="784"/>
      <c r="AH114" s="784"/>
      <c r="AI114" s="784"/>
      <c r="AJ114" s="785"/>
      <c r="AK114" s="786">
        <v>1046447</v>
      </c>
      <c r="AL114" s="784"/>
      <c r="AM114" s="784"/>
      <c r="AN114" s="784"/>
      <c r="AO114" s="785"/>
      <c r="AP114" s="754">
        <v>0.3</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117820191</v>
      </c>
      <c r="BR114" s="771"/>
      <c r="BS114" s="771"/>
      <c r="BT114" s="771"/>
      <c r="BU114" s="771"/>
      <c r="BV114" s="771">
        <v>111776734</v>
      </c>
      <c r="BW114" s="771"/>
      <c r="BX114" s="771"/>
      <c r="BY114" s="771"/>
      <c r="BZ114" s="771"/>
      <c r="CA114" s="771">
        <v>103298694</v>
      </c>
      <c r="CB114" s="771"/>
      <c r="CC114" s="771"/>
      <c r="CD114" s="771"/>
      <c r="CE114" s="771"/>
      <c r="CF114" s="848">
        <v>32.4</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1935256</v>
      </c>
      <c r="AB115" s="909"/>
      <c r="AC115" s="909"/>
      <c r="AD115" s="909"/>
      <c r="AE115" s="910"/>
      <c r="AF115" s="911">
        <v>1971218</v>
      </c>
      <c r="AG115" s="909"/>
      <c r="AH115" s="909"/>
      <c r="AI115" s="909"/>
      <c r="AJ115" s="910"/>
      <c r="AK115" s="911">
        <v>1945008</v>
      </c>
      <c r="AL115" s="909"/>
      <c r="AM115" s="909"/>
      <c r="AN115" s="909"/>
      <c r="AO115" s="910"/>
      <c r="AP115" s="912">
        <v>0.6</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v>4250691</v>
      </c>
      <c r="BR115" s="771"/>
      <c r="BS115" s="771"/>
      <c r="BT115" s="771"/>
      <c r="BU115" s="771"/>
      <c r="BV115" s="771">
        <v>3220963</v>
      </c>
      <c r="BW115" s="771"/>
      <c r="BX115" s="771"/>
      <c r="BY115" s="771"/>
      <c r="BZ115" s="771"/>
      <c r="CA115" s="771">
        <v>2445445</v>
      </c>
      <c r="CB115" s="771"/>
      <c r="CC115" s="771"/>
      <c r="CD115" s="771"/>
      <c r="CE115" s="771"/>
      <c r="CF115" s="848">
        <v>0.8</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121380340</v>
      </c>
      <c r="AB117" s="895"/>
      <c r="AC117" s="895"/>
      <c r="AD117" s="895"/>
      <c r="AE117" s="896"/>
      <c r="AF117" s="898">
        <v>118206022</v>
      </c>
      <c r="AG117" s="895"/>
      <c r="AH117" s="895"/>
      <c r="AI117" s="895"/>
      <c r="AJ117" s="896"/>
      <c r="AK117" s="898">
        <v>114675988</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412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410</v>
      </c>
      <c r="AB118" s="888"/>
      <c r="AC118" s="888"/>
      <c r="AD118" s="888"/>
      <c r="AE118" s="889"/>
      <c r="AF118" s="890" t="s">
        <v>286</v>
      </c>
      <c r="AG118" s="888"/>
      <c r="AH118" s="888"/>
      <c r="AI118" s="888"/>
      <c r="AJ118" s="889"/>
      <c r="AK118" s="890" t="s">
        <v>285</v>
      </c>
      <c r="AL118" s="888"/>
      <c r="AM118" s="888"/>
      <c r="AN118" s="888"/>
      <c r="AO118" s="889"/>
      <c r="AP118" s="891" t="s">
        <v>411</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439</v>
      </c>
      <c r="BP118" s="838"/>
      <c r="BQ118" s="857">
        <v>1592967801</v>
      </c>
      <c r="BR118" s="858"/>
      <c r="BS118" s="858"/>
      <c r="BT118" s="858"/>
      <c r="BU118" s="858"/>
      <c r="BV118" s="858">
        <v>1546869133</v>
      </c>
      <c r="BW118" s="858"/>
      <c r="BX118" s="858"/>
      <c r="BY118" s="858"/>
      <c r="BZ118" s="858"/>
      <c r="CA118" s="858">
        <v>1525756832</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415</v>
      </c>
      <c r="B119" s="864"/>
      <c r="C119" s="869" t="s">
        <v>416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193859</v>
      </c>
      <c r="AB119" s="873"/>
      <c r="AC119" s="873"/>
      <c r="AD119" s="873"/>
      <c r="AE119" s="874"/>
      <c r="AF119" s="875">
        <v>157650</v>
      </c>
      <c r="AG119" s="873"/>
      <c r="AH119" s="873"/>
      <c r="AI119" s="873"/>
      <c r="AJ119" s="874"/>
      <c r="AK119" s="875">
        <v>184398</v>
      </c>
      <c r="AL119" s="873"/>
      <c r="AM119" s="873"/>
      <c r="AN119" s="873"/>
      <c r="AO119" s="874"/>
      <c r="AP119" s="876">
        <v>0.1</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217768772</v>
      </c>
      <c r="BR119" s="800"/>
      <c r="BS119" s="800"/>
      <c r="BT119" s="800"/>
      <c r="BU119" s="800"/>
      <c r="BV119" s="800">
        <v>241411798</v>
      </c>
      <c r="BW119" s="800"/>
      <c r="BX119" s="800"/>
      <c r="BY119" s="800"/>
      <c r="BZ119" s="800"/>
      <c r="CA119" s="800">
        <v>258653806</v>
      </c>
      <c r="CB119" s="800"/>
      <c r="CC119" s="800"/>
      <c r="CD119" s="800"/>
      <c r="CE119" s="800"/>
      <c r="CF119" s="861">
        <v>81</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17400227</v>
      </c>
      <c r="DH119" s="717"/>
      <c r="DI119" s="717"/>
      <c r="DJ119" s="717"/>
      <c r="DK119" s="718"/>
      <c r="DL119" s="719">
        <v>9358849</v>
      </c>
      <c r="DM119" s="717"/>
      <c r="DN119" s="717"/>
      <c r="DO119" s="717"/>
      <c r="DP119" s="718"/>
      <c r="DQ119" s="719">
        <v>10114774</v>
      </c>
      <c r="DR119" s="717"/>
      <c r="DS119" s="717"/>
      <c r="DT119" s="717"/>
      <c r="DU119" s="718"/>
      <c r="DV119" s="807">
        <v>3.2</v>
      </c>
      <c r="DW119" s="808"/>
      <c r="DX119" s="808"/>
      <c r="DY119" s="808"/>
      <c r="DZ119" s="809"/>
    </row>
    <row r="120" spans="1:130" s="197" customFormat="1" ht="26.25" customHeight="1">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263084803</v>
      </c>
      <c r="BR120" s="771"/>
      <c r="BS120" s="771"/>
      <c r="BT120" s="771"/>
      <c r="BU120" s="771"/>
      <c r="BV120" s="771">
        <v>260771741</v>
      </c>
      <c r="BW120" s="771"/>
      <c r="BX120" s="771"/>
      <c r="BY120" s="771"/>
      <c r="BZ120" s="771"/>
      <c r="CA120" s="771">
        <v>244837518</v>
      </c>
      <c r="CB120" s="771"/>
      <c r="CC120" s="771"/>
      <c r="CD120" s="771"/>
      <c r="CE120" s="771"/>
      <c r="CF120" s="848">
        <v>76.7</v>
      </c>
      <c r="CG120" s="849"/>
      <c r="CH120" s="849"/>
      <c r="CI120" s="849"/>
      <c r="CJ120" s="849"/>
      <c r="CK120" s="850" t="s">
        <v>445</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51136554</v>
      </c>
      <c r="DH120" s="800"/>
      <c r="DI120" s="800"/>
      <c r="DJ120" s="800"/>
      <c r="DK120" s="800"/>
      <c r="DL120" s="800">
        <v>49784102</v>
      </c>
      <c r="DM120" s="800"/>
      <c r="DN120" s="800"/>
      <c r="DO120" s="800"/>
      <c r="DP120" s="800"/>
      <c r="DQ120" s="800">
        <v>51267987</v>
      </c>
      <c r="DR120" s="800"/>
      <c r="DS120" s="800"/>
      <c r="DT120" s="800"/>
      <c r="DU120" s="800"/>
      <c r="DV120" s="801">
        <v>16.100000000000001</v>
      </c>
      <c r="DW120" s="801"/>
      <c r="DX120" s="801"/>
      <c r="DY120" s="801"/>
      <c r="DZ120" s="802"/>
    </row>
    <row r="121" spans="1:130" s="197" customFormat="1" ht="26.25" customHeight="1">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164970</v>
      </c>
      <c r="AB121" s="784"/>
      <c r="AC121" s="784"/>
      <c r="AD121" s="784"/>
      <c r="AE121" s="785"/>
      <c r="AF121" s="786">
        <v>129684</v>
      </c>
      <c r="AG121" s="784"/>
      <c r="AH121" s="784"/>
      <c r="AI121" s="784"/>
      <c r="AJ121" s="785"/>
      <c r="AK121" s="786">
        <v>100623</v>
      </c>
      <c r="AL121" s="784"/>
      <c r="AM121" s="784"/>
      <c r="AN121" s="784"/>
      <c r="AO121" s="785"/>
      <c r="AP121" s="754">
        <v>0</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729329648</v>
      </c>
      <c r="BR121" s="858"/>
      <c r="BS121" s="858"/>
      <c r="BT121" s="858"/>
      <c r="BU121" s="858"/>
      <c r="BV121" s="858">
        <v>741968091</v>
      </c>
      <c r="BW121" s="858"/>
      <c r="BX121" s="858"/>
      <c r="BY121" s="858"/>
      <c r="BZ121" s="858"/>
      <c r="CA121" s="858">
        <v>747340548</v>
      </c>
      <c r="CB121" s="858"/>
      <c r="CC121" s="858"/>
      <c r="CD121" s="858"/>
      <c r="CE121" s="858"/>
      <c r="CF121" s="859">
        <v>234.1</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49520059</v>
      </c>
      <c r="DH121" s="771"/>
      <c r="DI121" s="771"/>
      <c r="DJ121" s="771"/>
      <c r="DK121" s="771"/>
      <c r="DL121" s="771">
        <v>47202638</v>
      </c>
      <c r="DM121" s="771"/>
      <c r="DN121" s="771"/>
      <c r="DO121" s="771"/>
      <c r="DP121" s="771"/>
      <c r="DQ121" s="771">
        <v>45549889</v>
      </c>
      <c r="DR121" s="771"/>
      <c r="DS121" s="771"/>
      <c r="DT121" s="771"/>
      <c r="DU121" s="771"/>
      <c r="DV121" s="823">
        <v>14.3</v>
      </c>
      <c r="DW121" s="823"/>
      <c r="DX121" s="823"/>
      <c r="DY121" s="823"/>
      <c r="DZ121" s="824"/>
    </row>
    <row r="122" spans="1:130" s="197" customFormat="1" ht="26.25" customHeight="1">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448</v>
      </c>
      <c r="BP122" s="838"/>
      <c r="BQ122" s="839">
        <v>1210183223</v>
      </c>
      <c r="BR122" s="840"/>
      <c r="BS122" s="840"/>
      <c r="BT122" s="840"/>
      <c r="BU122" s="840"/>
      <c r="BV122" s="840">
        <v>1244151630</v>
      </c>
      <c r="BW122" s="840"/>
      <c r="BX122" s="840"/>
      <c r="BY122" s="840"/>
      <c r="BZ122" s="840"/>
      <c r="CA122" s="840">
        <v>1250831872</v>
      </c>
      <c r="CB122" s="840"/>
      <c r="CC122" s="840"/>
      <c r="CD122" s="840"/>
      <c r="CE122" s="840"/>
      <c r="CF122" s="743"/>
      <c r="CG122" s="744"/>
      <c r="CH122" s="744"/>
      <c r="CI122" s="744"/>
      <c r="CJ122" s="841"/>
      <c r="CK122" s="851"/>
      <c r="CL122" s="812"/>
      <c r="CM122" s="812"/>
      <c r="CN122" s="812"/>
      <c r="CO122" s="813"/>
      <c r="CP122" s="828" t="s">
        <v>395</v>
      </c>
      <c r="CQ122" s="829"/>
      <c r="CR122" s="829"/>
      <c r="CS122" s="829"/>
      <c r="CT122" s="829"/>
      <c r="CU122" s="829"/>
      <c r="CV122" s="829"/>
      <c r="CW122" s="829"/>
      <c r="CX122" s="829"/>
      <c r="CY122" s="829"/>
      <c r="CZ122" s="829"/>
      <c r="DA122" s="829"/>
      <c r="DB122" s="829"/>
      <c r="DC122" s="829"/>
      <c r="DD122" s="829"/>
      <c r="DE122" s="829"/>
      <c r="DF122" s="830"/>
      <c r="DG122" s="770">
        <v>57882319</v>
      </c>
      <c r="DH122" s="771"/>
      <c r="DI122" s="771"/>
      <c r="DJ122" s="771"/>
      <c r="DK122" s="771"/>
      <c r="DL122" s="771">
        <v>47178349</v>
      </c>
      <c r="DM122" s="771"/>
      <c r="DN122" s="771"/>
      <c r="DO122" s="771"/>
      <c r="DP122" s="771"/>
      <c r="DQ122" s="771">
        <v>42445372</v>
      </c>
      <c r="DR122" s="771"/>
      <c r="DS122" s="771"/>
      <c r="DT122" s="771"/>
      <c r="DU122" s="771"/>
      <c r="DV122" s="823">
        <v>13.3</v>
      </c>
      <c r="DW122" s="823"/>
      <c r="DX122" s="823"/>
      <c r="DY122" s="823"/>
      <c r="DZ122" s="824"/>
    </row>
    <row r="123" spans="1:130" s="197" customFormat="1" ht="26.25" customHeight="1" thickBot="1">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120.2</v>
      </c>
      <c r="BR123" s="832"/>
      <c r="BS123" s="832"/>
      <c r="BT123" s="832"/>
      <c r="BU123" s="832"/>
      <c r="BV123" s="832">
        <v>94.6</v>
      </c>
      <c r="BW123" s="832"/>
      <c r="BX123" s="832"/>
      <c r="BY123" s="832"/>
      <c r="BZ123" s="832"/>
      <c r="CA123" s="832">
        <v>86.1</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v>59013143</v>
      </c>
      <c r="DH123" s="784"/>
      <c r="DI123" s="784"/>
      <c r="DJ123" s="784"/>
      <c r="DK123" s="785"/>
      <c r="DL123" s="786">
        <v>47094363</v>
      </c>
      <c r="DM123" s="784"/>
      <c r="DN123" s="784"/>
      <c r="DO123" s="784"/>
      <c r="DP123" s="785"/>
      <c r="DQ123" s="786">
        <v>38852734</v>
      </c>
      <c r="DR123" s="784"/>
      <c r="DS123" s="784"/>
      <c r="DT123" s="784"/>
      <c r="DU123" s="785"/>
      <c r="DV123" s="754">
        <v>12.2</v>
      </c>
      <c r="DW123" s="755"/>
      <c r="DX123" s="755"/>
      <c r="DY123" s="755"/>
      <c r="DZ123" s="756"/>
    </row>
    <row r="124" spans="1:130" s="197" customFormat="1" ht="26.25" customHeight="1">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v>14698592</v>
      </c>
      <c r="DH124" s="717"/>
      <c r="DI124" s="717"/>
      <c r="DJ124" s="717"/>
      <c r="DK124" s="718"/>
      <c r="DL124" s="719">
        <v>13090211</v>
      </c>
      <c r="DM124" s="717"/>
      <c r="DN124" s="717"/>
      <c r="DO124" s="717"/>
      <c r="DP124" s="718"/>
      <c r="DQ124" s="719">
        <v>12241697</v>
      </c>
      <c r="DR124" s="717"/>
      <c r="DS124" s="717"/>
      <c r="DT124" s="717"/>
      <c r="DU124" s="718"/>
      <c r="DV124" s="807">
        <v>3.8</v>
      </c>
      <c r="DW124" s="808"/>
      <c r="DX124" s="808"/>
      <c r="DY124" s="808"/>
      <c r="DZ124" s="809"/>
    </row>
    <row r="125" spans="1:130" s="197" customFormat="1" ht="26.25" customHeight="1" thickBot="1">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1573937</v>
      </c>
      <c r="AB126" s="784"/>
      <c r="AC126" s="784"/>
      <c r="AD126" s="784"/>
      <c r="AE126" s="785"/>
      <c r="AF126" s="786">
        <v>1650202</v>
      </c>
      <c r="AG126" s="784"/>
      <c r="AH126" s="784"/>
      <c r="AI126" s="784"/>
      <c r="AJ126" s="785"/>
      <c r="AK126" s="786">
        <v>1618487</v>
      </c>
      <c r="AL126" s="784"/>
      <c r="AM126" s="784"/>
      <c r="AN126" s="784"/>
      <c r="AO126" s="785"/>
      <c r="AP126" s="754">
        <v>0.5</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2490</v>
      </c>
      <c r="AB127" s="784"/>
      <c r="AC127" s="784"/>
      <c r="AD127" s="784"/>
      <c r="AE127" s="785"/>
      <c r="AF127" s="786">
        <v>33682</v>
      </c>
      <c r="AG127" s="784"/>
      <c r="AH127" s="784"/>
      <c r="AI127" s="784"/>
      <c r="AJ127" s="785"/>
      <c r="AK127" s="786">
        <v>41500</v>
      </c>
      <c r="AL127" s="784"/>
      <c r="AM127" s="784"/>
      <c r="AN127" s="784"/>
      <c r="AO127" s="785"/>
      <c r="AP127" s="754">
        <v>0</v>
      </c>
      <c r="AQ127" s="755"/>
      <c r="AR127" s="755"/>
      <c r="AS127" s="755"/>
      <c r="AT127" s="756"/>
      <c r="AU127" s="233"/>
      <c r="AV127" s="233"/>
      <c r="AW127" s="233"/>
      <c r="AX127" s="757" t="s">
        <v>459</v>
      </c>
      <c r="AY127" s="758"/>
      <c r="AZ127" s="758"/>
      <c r="BA127" s="758"/>
      <c r="BB127" s="758"/>
      <c r="BC127" s="758"/>
      <c r="BD127" s="758"/>
      <c r="BE127" s="759"/>
      <c r="BF127" s="760" t="s">
        <v>110</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v>4250691</v>
      </c>
      <c r="DH127" s="820"/>
      <c r="DI127" s="820"/>
      <c r="DJ127" s="820"/>
      <c r="DK127" s="820"/>
      <c r="DL127" s="820">
        <v>3220963</v>
      </c>
      <c r="DM127" s="820"/>
      <c r="DN127" s="820"/>
      <c r="DO127" s="820"/>
      <c r="DP127" s="820"/>
      <c r="DQ127" s="820">
        <v>2445445</v>
      </c>
      <c r="DR127" s="820"/>
      <c r="DS127" s="820"/>
      <c r="DT127" s="820"/>
      <c r="DU127" s="820"/>
      <c r="DV127" s="821">
        <v>0.8</v>
      </c>
      <c r="DW127" s="821"/>
      <c r="DX127" s="821"/>
      <c r="DY127" s="821"/>
      <c r="DZ127" s="822"/>
    </row>
    <row r="128" spans="1:130" s="197" customFormat="1" ht="26.25" customHeight="1">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30002438</v>
      </c>
      <c r="AB128" s="724"/>
      <c r="AC128" s="724"/>
      <c r="AD128" s="724"/>
      <c r="AE128" s="725"/>
      <c r="AF128" s="726">
        <v>27791498</v>
      </c>
      <c r="AG128" s="724"/>
      <c r="AH128" s="724"/>
      <c r="AI128" s="724"/>
      <c r="AJ128" s="725"/>
      <c r="AK128" s="726">
        <v>28636232</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110</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379268337</v>
      </c>
      <c r="AB129" s="784"/>
      <c r="AC129" s="784"/>
      <c r="AD129" s="784"/>
      <c r="AE129" s="785"/>
      <c r="AF129" s="786">
        <v>381144902</v>
      </c>
      <c r="AG129" s="784"/>
      <c r="AH129" s="784"/>
      <c r="AI129" s="784"/>
      <c r="AJ129" s="785"/>
      <c r="AK129" s="786">
        <v>380828168</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8.6999999999999993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61024505</v>
      </c>
      <c r="AB130" s="784"/>
      <c r="AC130" s="784"/>
      <c r="AD130" s="784"/>
      <c r="AE130" s="785"/>
      <c r="AF130" s="786">
        <v>61275760</v>
      </c>
      <c r="AG130" s="784"/>
      <c r="AH130" s="784"/>
      <c r="AI130" s="784"/>
      <c r="AJ130" s="785"/>
      <c r="AK130" s="786">
        <v>61524247</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86.1</v>
      </c>
      <c r="BG130" s="706"/>
      <c r="BH130" s="706"/>
      <c r="BI130" s="706"/>
      <c r="BJ130" s="706"/>
      <c r="BK130" s="706"/>
      <c r="BL130" s="707"/>
      <c r="BM130" s="705">
        <v>400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318243832</v>
      </c>
      <c r="AB131" s="717"/>
      <c r="AC131" s="717"/>
      <c r="AD131" s="717"/>
      <c r="AE131" s="718"/>
      <c r="AF131" s="719">
        <v>319869142</v>
      </c>
      <c r="AG131" s="717"/>
      <c r="AH131" s="717"/>
      <c r="AI131" s="717"/>
      <c r="AJ131" s="718"/>
      <c r="AK131" s="719">
        <v>319303921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9.5377801380000005</v>
      </c>
      <c r="AB132" s="740"/>
      <c r="AC132" s="740"/>
      <c r="AD132" s="740"/>
      <c r="AE132" s="741"/>
      <c r="AF132" s="742">
        <v>9.1095889460000006</v>
      </c>
      <c r="AG132" s="740"/>
      <c r="AH132" s="740"/>
      <c r="AI132" s="740"/>
      <c r="AJ132" s="741"/>
      <c r="AK132" s="742">
        <v>7.6777976680000002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10.9</v>
      </c>
      <c r="AB133" s="749"/>
      <c r="AC133" s="749"/>
      <c r="AD133" s="749"/>
      <c r="AE133" s="750"/>
      <c r="AF133" s="748">
        <v>10.1</v>
      </c>
      <c r="AG133" s="749"/>
      <c r="AH133" s="749"/>
      <c r="AI133" s="749"/>
      <c r="AJ133" s="750"/>
      <c r="AK133" s="748">
        <v>8.6999999999999993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N55" zoomScale="70" zoomScaleNormal="85" zoomScaleSheetLayoutView="70" workbookViewId="0">
      <selection activeCell="AD29" sqref="AD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L52" zoomScale="70" zoomScaleNormal="70" zoomScaleSheetLayoutView="55" workbookViewId="0">
      <selection activeCell="AD29" sqref="AD29"/>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zoomScale="85" zoomScaleSheetLayoutView="85" workbookViewId="0">
      <selection activeCell="AD29" sqref="AD2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22" t="s">
        <v>475</v>
      </c>
      <c r="L7" s="254"/>
      <c r="M7" s="255" t="s">
        <v>476</v>
      </c>
      <c r="N7" s="256"/>
    </row>
    <row r="8" spans="1:16">
      <c r="A8" s="248"/>
      <c r="B8" s="244"/>
      <c r="C8" s="244"/>
      <c r="D8" s="244"/>
      <c r="E8" s="244"/>
      <c r="F8" s="244"/>
      <c r="G8" s="257"/>
      <c r="H8" s="258"/>
      <c r="I8" s="258"/>
      <c r="J8" s="259"/>
      <c r="K8" s="1123"/>
      <c r="L8" s="260" t="s">
        <v>477</v>
      </c>
      <c r="M8" s="261" t="s">
        <v>478</v>
      </c>
      <c r="N8" s="262" t="s">
        <v>479</v>
      </c>
    </row>
    <row r="9" spans="1:16">
      <c r="A9" s="248"/>
      <c r="B9" s="244"/>
      <c r="C9" s="244"/>
      <c r="D9" s="244"/>
      <c r="E9" s="244"/>
      <c r="F9" s="244"/>
      <c r="G9" s="1136" t="s">
        <v>480</v>
      </c>
      <c r="H9" s="1137"/>
      <c r="I9" s="1137"/>
      <c r="J9" s="1138"/>
      <c r="K9" s="263">
        <v>116805292</v>
      </c>
      <c r="L9" s="264">
        <v>75318</v>
      </c>
      <c r="M9" s="265">
        <v>63107</v>
      </c>
      <c r="N9" s="266">
        <v>19.3</v>
      </c>
    </row>
    <row r="10" spans="1:16">
      <c r="A10" s="248"/>
      <c r="B10" s="244"/>
      <c r="C10" s="244"/>
      <c r="D10" s="244"/>
      <c r="E10" s="244"/>
      <c r="F10" s="244"/>
      <c r="G10" s="1136" t="s">
        <v>481</v>
      </c>
      <c r="H10" s="1137"/>
      <c r="I10" s="1137"/>
      <c r="J10" s="1138"/>
      <c r="K10" s="267">
        <v>2949686</v>
      </c>
      <c r="L10" s="268">
        <v>1902</v>
      </c>
      <c r="M10" s="269">
        <v>1396</v>
      </c>
      <c r="N10" s="270">
        <v>36.200000000000003</v>
      </c>
    </row>
    <row r="11" spans="1:16" ht="13.5" customHeight="1">
      <c r="A11" s="248"/>
      <c r="B11" s="244"/>
      <c r="C11" s="244"/>
      <c r="D11" s="244"/>
      <c r="E11" s="244"/>
      <c r="F11" s="244"/>
      <c r="G11" s="1136" t="s">
        <v>482</v>
      </c>
      <c r="H11" s="1137"/>
      <c r="I11" s="1137"/>
      <c r="J11" s="1138"/>
      <c r="K11" s="267">
        <v>118</v>
      </c>
      <c r="L11" s="268">
        <v>0</v>
      </c>
      <c r="M11" s="269">
        <v>49</v>
      </c>
      <c r="N11" s="270">
        <v>-100</v>
      </c>
    </row>
    <row r="12" spans="1:16" ht="13.5" customHeight="1">
      <c r="A12" s="248"/>
      <c r="B12" s="244"/>
      <c r="C12" s="244"/>
      <c r="D12" s="244"/>
      <c r="E12" s="244"/>
      <c r="F12" s="244"/>
      <c r="G12" s="1136" t="s">
        <v>483</v>
      </c>
      <c r="H12" s="1137"/>
      <c r="I12" s="1137"/>
      <c r="J12" s="1138"/>
      <c r="K12" s="267">
        <v>819033</v>
      </c>
      <c r="L12" s="268">
        <v>528</v>
      </c>
      <c r="M12" s="269">
        <v>1372</v>
      </c>
      <c r="N12" s="270">
        <v>-61.5</v>
      </c>
    </row>
    <row r="13" spans="1:16" ht="13.5" customHeight="1">
      <c r="A13" s="248"/>
      <c r="B13" s="244"/>
      <c r="C13" s="244"/>
      <c r="D13" s="244"/>
      <c r="E13" s="244"/>
      <c r="F13" s="244"/>
      <c r="G13" s="1136" t="s">
        <v>484</v>
      </c>
      <c r="H13" s="1137"/>
      <c r="I13" s="1137"/>
      <c r="J13" s="1138"/>
      <c r="K13" s="267" t="s">
        <v>485</v>
      </c>
      <c r="L13" s="268" t="s">
        <v>485</v>
      </c>
      <c r="M13" s="269">
        <v>15</v>
      </c>
      <c r="N13" s="270" t="s">
        <v>485</v>
      </c>
    </row>
    <row r="14" spans="1:16" ht="13.5" customHeight="1">
      <c r="A14" s="248"/>
      <c r="B14" s="244"/>
      <c r="C14" s="244"/>
      <c r="D14" s="244"/>
      <c r="E14" s="244"/>
      <c r="F14" s="244"/>
      <c r="G14" s="1136" t="s">
        <v>486</v>
      </c>
      <c r="H14" s="1137"/>
      <c r="I14" s="1137"/>
      <c r="J14" s="1138"/>
      <c r="K14" s="267">
        <v>3140590</v>
      </c>
      <c r="L14" s="268">
        <v>2025</v>
      </c>
      <c r="M14" s="269">
        <v>1866</v>
      </c>
      <c r="N14" s="270">
        <v>8.5</v>
      </c>
    </row>
    <row r="15" spans="1:16" ht="13.5" customHeight="1">
      <c r="A15" s="248"/>
      <c r="B15" s="244"/>
      <c r="C15" s="244"/>
      <c r="D15" s="244"/>
      <c r="E15" s="244"/>
      <c r="F15" s="244"/>
      <c r="G15" s="1136" t="s">
        <v>487</v>
      </c>
      <c r="H15" s="1137"/>
      <c r="I15" s="1137"/>
      <c r="J15" s="1138"/>
      <c r="K15" s="267">
        <v>1350549</v>
      </c>
      <c r="L15" s="268">
        <v>871</v>
      </c>
      <c r="M15" s="269">
        <v>1215</v>
      </c>
      <c r="N15" s="270">
        <v>-28.3</v>
      </c>
    </row>
    <row r="16" spans="1:16">
      <c r="A16" s="248"/>
      <c r="B16" s="244"/>
      <c r="C16" s="244"/>
      <c r="D16" s="244"/>
      <c r="E16" s="244"/>
      <c r="F16" s="244"/>
      <c r="G16" s="1139" t="s">
        <v>488</v>
      </c>
      <c r="H16" s="1140"/>
      <c r="I16" s="1140"/>
      <c r="J16" s="1141"/>
      <c r="K16" s="268">
        <v>-10267686</v>
      </c>
      <c r="L16" s="268">
        <v>-6621</v>
      </c>
      <c r="M16" s="269">
        <v>-5468</v>
      </c>
      <c r="N16" s="270">
        <v>21.1</v>
      </c>
    </row>
    <row r="17" spans="1:16">
      <c r="A17" s="248"/>
      <c r="B17" s="244"/>
      <c r="C17" s="244"/>
      <c r="D17" s="244"/>
      <c r="E17" s="244"/>
      <c r="F17" s="244"/>
      <c r="G17" s="1139" t="s">
        <v>169</v>
      </c>
      <c r="H17" s="1140"/>
      <c r="I17" s="1140"/>
      <c r="J17" s="1141"/>
      <c r="K17" s="268">
        <v>114797582</v>
      </c>
      <c r="L17" s="268">
        <v>74023</v>
      </c>
      <c r="M17" s="269">
        <v>63553</v>
      </c>
      <c r="N17" s="270">
        <v>16.5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33" t="s">
        <v>493</v>
      </c>
      <c r="H21" s="1134"/>
      <c r="I21" s="1134"/>
      <c r="J21" s="1135"/>
      <c r="K21" s="280">
        <v>7.36</v>
      </c>
      <c r="L21" s="281">
        <v>6.55</v>
      </c>
      <c r="M21" s="282">
        <v>0.81</v>
      </c>
      <c r="N21" s="249"/>
      <c r="O21" s="283"/>
      <c r="P21" s="279"/>
    </row>
    <row r="22" spans="1:16" s="284" customFormat="1">
      <c r="A22" s="279"/>
      <c r="B22" s="249"/>
      <c r="C22" s="249"/>
      <c r="D22" s="249"/>
      <c r="E22" s="249"/>
      <c r="F22" s="249"/>
      <c r="G22" s="1133" t="s">
        <v>494</v>
      </c>
      <c r="H22" s="1134"/>
      <c r="I22" s="1134"/>
      <c r="J22" s="1135"/>
      <c r="K22" s="285">
        <v>101.6</v>
      </c>
      <c r="L22" s="286">
        <v>101.3</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22" t="s">
        <v>475</v>
      </c>
      <c r="L30" s="254"/>
      <c r="M30" s="255" t="s">
        <v>476</v>
      </c>
      <c r="N30" s="256"/>
    </row>
    <row r="31" spans="1:16">
      <c r="A31" s="248"/>
      <c r="B31" s="244"/>
      <c r="C31" s="244"/>
      <c r="D31" s="244"/>
      <c r="E31" s="244"/>
      <c r="F31" s="244"/>
      <c r="G31" s="257"/>
      <c r="H31" s="258"/>
      <c r="I31" s="258"/>
      <c r="J31" s="259"/>
      <c r="K31" s="1123"/>
      <c r="L31" s="260" t="s">
        <v>477</v>
      </c>
      <c r="M31" s="261" t="s">
        <v>478</v>
      </c>
      <c r="N31" s="262" t="s">
        <v>479</v>
      </c>
    </row>
    <row r="32" spans="1:16" ht="27" customHeight="1">
      <c r="A32" s="248"/>
      <c r="B32" s="244"/>
      <c r="C32" s="244"/>
      <c r="D32" s="244"/>
      <c r="E32" s="244"/>
      <c r="F32" s="244"/>
      <c r="G32" s="1124" t="s">
        <v>497</v>
      </c>
      <c r="H32" s="1125"/>
      <c r="I32" s="1125"/>
      <c r="J32" s="1126"/>
      <c r="K32" s="294">
        <v>56820994</v>
      </c>
      <c r="L32" s="294">
        <v>36639</v>
      </c>
      <c r="M32" s="295">
        <v>34659</v>
      </c>
      <c r="N32" s="296">
        <v>5.7</v>
      </c>
    </row>
    <row r="33" spans="1:16" ht="13.5" customHeight="1">
      <c r="A33" s="248"/>
      <c r="B33" s="244"/>
      <c r="C33" s="244"/>
      <c r="D33" s="244"/>
      <c r="E33" s="244"/>
      <c r="F33" s="244"/>
      <c r="G33" s="1124" t="s">
        <v>498</v>
      </c>
      <c r="H33" s="1125"/>
      <c r="I33" s="1125"/>
      <c r="J33" s="1126"/>
      <c r="K33" s="294">
        <v>656473</v>
      </c>
      <c r="L33" s="294">
        <v>423</v>
      </c>
      <c r="M33" s="295">
        <v>4073</v>
      </c>
      <c r="N33" s="296">
        <v>-89.6</v>
      </c>
    </row>
    <row r="34" spans="1:16" ht="27" customHeight="1">
      <c r="A34" s="248"/>
      <c r="B34" s="244"/>
      <c r="C34" s="244"/>
      <c r="D34" s="244"/>
      <c r="E34" s="244"/>
      <c r="F34" s="244"/>
      <c r="G34" s="1124" t="s">
        <v>499</v>
      </c>
      <c r="H34" s="1125"/>
      <c r="I34" s="1125"/>
      <c r="J34" s="1126"/>
      <c r="K34" s="294">
        <v>36759999</v>
      </c>
      <c r="L34" s="294">
        <v>23703</v>
      </c>
      <c r="M34" s="295">
        <v>20339</v>
      </c>
      <c r="N34" s="296">
        <v>16.5</v>
      </c>
    </row>
    <row r="35" spans="1:16" ht="27" customHeight="1">
      <c r="A35" s="248"/>
      <c r="B35" s="244"/>
      <c r="C35" s="244"/>
      <c r="D35" s="244"/>
      <c r="E35" s="244"/>
      <c r="F35" s="244"/>
      <c r="G35" s="1124" t="s">
        <v>500</v>
      </c>
      <c r="H35" s="1125"/>
      <c r="I35" s="1125"/>
      <c r="J35" s="1126"/>
      <c r="K35" s="294">
        <v>17447067</v>
      </c>
      <c r="L35" s="294">
        <v>11250</v>
      </c>
      <c r="M35" s="295">
        <v>13347</v>
      </c>
      <c r="N35" s="296">
        <v>-15.7</v>
      </c>
    </row>
    <row r="36" spans="1:16" ht="27" customHeight="1">
      <c r="A36" s="248"/>
      <c r="B36" s="244"/>
      <c r="C36" s="244"/>
      <c r="D36" s="244"/>
      <c r="E36" s="244"/>
      <c r="F36" s="244"/>
      <c r="G36" s="1124" t="s">
        <v>501</v>
      </c>
      <c r="H36" s="1125"/>
      <c r="I36" s="1125"/>
      <c r="J36" s="1126"/>
      <c r="K36" s="294">
        <v>1046447</v>
      </c>
      <c r="L36" s="294">
        <v>675</v>
      </c>
      <c r="M36" s="295">
        <v>214</v>
      </c>
      <c r="N36" s="296">
        <v>215.4</v>
      </c>
    </row>
    <row r="37" spans="1:16" ht="13.5" customHeight="1">
      <c r="A37" s="248"/>
      <c r="B37" s="244"/>
      <c r="C37" s="244"/>
      <c r="D37" s="244"/>
      <c r="E37" s="244"/>
      <c r="F37" s="244"/>
      <c r="G37" s="1124" t="s">
        <v>502</v>
      </c>
      <c r="H37" s="1125"/>
      <c r="I37" s="1125"/>
      <c r="J37" s="1126"/>
      <c r="K37" s="294">
        <v>1945008</v>
      </c>
      <c r="L37" s="294">
        <v>1254</v>
      </c>
      <c r="M37" s="295">
        <v>1185</v>
      </c>
      <c r="N37" s="296">
        <v>5.8</v>
      </c>
    </row>
    <row r="38" spans="1:16" ht="27" customHeight="1">
      <c r="A38" s="248"/>
      <c r="B38" s="244"/>
      <c r="C38" s="244"/>
      <c r="D38" s="244"/>
      <c r="E38" s="244"/>
      <c r="F38" s="244"/>
      <c r="G38" s="1127" t="s">
        <v>503</v>
      </c>
      <c r="H38" s="1128"/>
      <c r="I38" s="1128"/>
      <c r="J38" s="1129"/>
      <c r="K38" s="297" t="s">
        <v>485</v>
      </c>
      <c r="L38" s="297" t="s">
        <v>485</v>
      </c>
      <c r="M38" s="298">
        <v>8</v>
      </c>
      <c r="N38" s="299" t="s">
        <v>485</v>
      </c>
      <c r="O38" s="293"/>
    </row>
    <row r="39" spans="1:16">
      <c r="A39" s="248"/>
      <c r="B39" s="244"/>
      <c r="C39" s="244"/>
      <c r="D39" s="244"/>
      <c r="E39" s="244"/>
      <c r="F39" s="244"/>
      <c r="G39" s="1127" t="s">
        <v>504</v>
      </c>
      <c r="H39" s="1128"/>
      <c r="I39" s="1128"/>
      <c r="J39" s="1129"/>
      <c r="K39" s="300">
        <v>-28636232</v>
      </c>
      <c r="L39" s="300">
        <v>-18465</v>
      </c>
      <c r="M39" s="301">
        <v>-16624</v>
      </c>
      <c r="N39" s="302">
        <v>11.1</v>
      </c>
      <c r="O39" s="293"/>
    </row>
    <row r="40" spans="1:16" ht="27" customHeight="1">
      <c r="A40" s="248"/>
      <c r="B40" s="244"/>
      <c r="C40" s="244"/>
      <c r="D40" s="244"/>
      <c r="E40" s="244"/>
      <c r="F40" s="244"/>
      <c r="G40" s="1124" t="s">
        <v>505</v>
      </c>
      <c r="H40" s="1125"/>
      <c r="I40" s="1125"/>
      <c r="J40" s="1126"/>
      <c r="K40" s="300">
        <v>-61524247</v>
      </c>
      <c r="L40" s="300">
        <v>-39672</v>
      </c>
      <c r="M40" s="301">
        <v>-34764</v>
      </c>
      <c r="N40" s="302">
        <v>14.1</v>
      </c>
      <c r="O40" s="293"/>
    </row>
    <row r="41" spans="1:16">
      <c r="A41" s="248"/>
      <c r="B41" s="244"/>
      <c r="C41" s="244"/>
      <c r="D41" s="244"/>
      <c r="E41" s="244"/>
      <c r="F41" s="244"/>
      <c r="G41" s="1130" t="s">
        <v>280</v>
      </c>
      <c r="H41" s="1131"/>
      <c r="I41" s="1131"/>
      <c r="J41" s="1132"/>
      <c r="K41" s="294">
        <v>24515509</v>
      </c>
      <c r="L41" s="300">
        <v>15808</v>
      </c>
      <c r="M41" s="301">
        <v>22437</v>
      </c>
      <c r="N41" s="302">
        <v>-29.5</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17" t="s">
        <v>475</v>
      </c>
      <c r="J49" s="1119" t="s">
        <v>509</v>
      </c>
      <c r="K49" s="1120"/>
      <c r="L49" s="1120"/>
      <c r="M49" s="1120"/>
      <c r="N49" s="1121"/>
    </row>
    <row r="50" spans="1:14">
      <c r="A50" s="248"/>
      <c r="B50" s="244"/>
      <c r="C50" s="244"/>
      <c r="D50" s="244"/>
      <c r="E50" s="244"/>
      <c r="F50" s="244"/>
      <c r="G50" s="312"/>
      <c r="H50" s="313"/>
      <c r="I50" s="1118"/>
      <c r="J50" s="314" t="s">
        <v>510</v>
      </c>
      <c r="K50" s="315" t="s">
        <v>511</v>
      </c>
      <c r="L50" s="316" t="s">
        <v>512</v>
      </c>
      <c r="M50" s="317" t="s">
        <v>513</v>
      </c>
      <c r="N50" s="318" t="s">
        <v>514</v>
      </c>
    </row>
    <row r="51" spans="1:14">
      <c r="A51" s="248"/>
      <c r="B51" s="244"/>
      <c r="C51" s="244"/>
      <c r="D51" s="244"/>
      <c r="E51" s="244"/>
      <c r="F51" s="244"/>
      <c r="G51" s="310" t="s">
        <v>515</v>
      </c>
      <c r="H51" s="311"/>
      <c r="I51" s="319">
        <v>100298539</v>
      </c>
      <c r="J51" s="320">
        <v>66341</v>
      </c>
      <c r="K51" s="321">
        <v>2.2000000000000002</v>
      </c>
      <c r="L51" s="322">
        <v>52334</v>
      </c>
      <c r="M51" s="323">
        <v>-6.2</v>
      </c>
      <c r="N51" s="324">
        <v>8.4</v>
      </c>
    </row>
    <row r="52" spans="1:14">
      <c r="A52" s="248"/>
      <c r="B52" s="244"/>
      <c r="C52" s="244"/>
      <c r="D52" s="244"/>
      <c r="E52" s="244"/>
      <c r="F52" s="244"/>
      <c r="G52" s="325"/>
      <c r="H52" s="326" t="s">
        <v>516</v>
      </c>
      <c r="I52" s="327">
        <v>48127307</v>
      </c>
      <c r="J52" s="328">
        <v>31833</v>
      </c>
      <c r="K52" s="329">
        <v>23.4</v>
      </c>
      <c r="L52" s="330">
        <v>29965</v>
      </c>
      <c r="M52" s="331">
        <v>-5</v>
      </c>
      <c r="N52" s="332">
        <v>28.4</v>
      </c>
    </row>
    <row r="53" spans="1:14">
      <c r="A53" s="248"/>
      <c r="B53" s="244"/>
      <c r="C53" s="244"/>
      <c r="D53" s="244"/>
      <c r="E53" s="244"/>
      <c r="F53" s="244"/>
      <c r="G53" s="310" t="s">
        <v>517</v>
      </c>
      <c r="H53" s="311"/>
      <c r="I53" s="319">
        <v>77810042</v>
      </c>
      <c r="J53" s="320">
        <v>51458</v>
      </c>
      <c r="K53" s="321">
        <v>-22.4</v>
      </c>
      <c r="L53" s="322">
        <v>48794</v>
      </c>
      <c r="M53" s="323">
        <v>-6.8</v>
      </c>
      <c r="N53" s="324">
        <v>-15.6</v>
      </c>
    </row>
    <row r="54" spans="1:14">
      <c r="A54" s="248"/>
      <c r="B54" s="244"/>
      <c r="C54" s="244"/>
      <c r="D54" s="244"/>
      <c r="E54" s="244"/>
      <c r="F54" s="244"/>
      <c r="G54" s="325"/>
      <c r="H54" s="326" t="s">
        <v>516</v>
      </c>
      <c r="I54" s="327">
        <v>42913274</v>
      </c>
      <c r="J54" s="328">
        <v>28380</v>
      </c>
      <c r="K54" s="329">
        <v>-10.8</v>
      </c>
      <c r="L54" s="330">
        <v>25698</v>
      </c>
      <c r="M54" s="331">
        <v>-14.2</v>
      </c>
      <c r="N54" s="332">
        <v>3.4</v>
      </c>
    </row>
    <row r="55" spans="1:14">
      <c r="A55" s="248"/>
      <c r="B55" s="244"/>
      <c r="C55" s="244"/>
      <c r="D55" s="244"/>
      <c r="E55" s="244"/>
      <c r="F55" s="244"/>
      <c r="G55" s="310" t="s">
        <v>518</v>
      </c>
      <c r="H55" s="311"/>
      <c r="I55" s="319">
        <v>59405940</v>
      </c>
      <c r="J55" s="320">
        <v>38199</v>
      </c>
      <c r="K55" s="321">
        <v>-25.8</v>
      </c>
      <c r="L55" s="322">
        <v>47129</v>
      </c>
      <c r="M55" s="323">
        <v>-3.4</v>
      </c>
      <c r="N55" s="324">
        <v>-22.4</v>
      </c>
    </row>
    <row r="56" spans="1:14">
      <c r="A56" s="248"/>
      <c r="B56" s="244"/>
      <c r="C56" s="244"/>
      <c r="D56" s="244"/>
      <c r="E56" s="244"/>
      <c r="F56" s="244"/>
      <c r="G56" s="325"/>
      <c r="H56" s="326" t="s">
        <v>516</v>
      </c>
      <c r="I56" s="327">
        <v>28485385</v>
      </c>
      <c r="J56" s="328">
        <v>18317</v>
      </c>
      <c r="K56" s="329">
        <v>-35.5</v>
      </c>
      <c r="L56" s="330">
        <v>23069</v>
      </c>
      <c r="M56" s="331">
        <v>-10.199999999999999</v>
      </c>
      <c r="N56" s="332">
        <v>-25.3</v>
      </c>
    </row>
    <row r="57" spans="1:14">
      <c r="A57" s="248"/>
      <c r="B57" s="244"/>
      <c r="C57" s="244"/>
      <c r="D57" s="244"/>
      <c r="E57" s="244"/>
      <c r="F57" s="244"/>
      <c r="G57" s="310" t="s">
        <v>519</v>
      </c>
      <c r="H57" s="311"/>
      <c r="I57" s="319">
        <v>98539783</v>
      </c>
      <c r="J57" s="320">
        <v>63419</v>
      </c>
      <c r="K57" s="321">
        <v>66</v>
      </c>
      <c r="L57" s="322">
        <v>50848</v>
      </c>
      <c r="M57" s="323">
        <v>7.9</v>
      </c>
      <c r="N57" s="324">
        <v>58.1</v>
      </c>
    </row>
    <row r="58" spans="1:14">
      <c r="A58" s="248"/>
      <c r="B58" s="244"/>
      <c r="C58" s="244"/>
      <c r="D58" s="244"/>
      <c r="E58" s="244"/>
      <c r="F58" s="244"/>
      <c r="G58" s="325"/>
      <c r="H58" s="326" t="s">
        <v>516</v>
      </c>
      <c r="I58" s="327">
        <v>44938067</v>
      </c>
      <c r="J58" s="328">
        <v>28922</v>
      </c>
      <c r="K58" s="329">
        <v>57.9</v>
      </c>
      <c r="L58" s="330">
        <v>22583</v>
      </c>
      <c r="M58" s="331">
        <v>-2.1</v>
      </c>
      <c r="N58" s="332">
        <v>60</v>
      </c>
    </row>
    <row r="59" spans="1:14">
      <c r="A59" s="248"/>
      <c r="B59" s="244"/>
      <c r="C59" s="244"/>
      <c r="D59" s="244"/>
      <c r="E59" s="244"/>
      <c r="F59" s="244"/>
      <c r="G59" s="310" t="s">
        <v>520</v>
      </c>
      <c r="H59" s="311"/>
      <c r="I59" s="319">
        <v>86093204</v>
      </c>
      <c r="J59" s="320">
        <v>55514</v>
      </c>
      <c r="K59" s="321">
        <v>-12.5</v>
      </c>
      <c r="L59" s="322">
        <v>53572</v>
      </c>
      <c r="M59" s="323">
        <v>5.4</v>
      </c>
      <c r="N59" s="324">
        <v>-17.899999999999999</v>
      </c>
    </row>
    <row r="60" spans="1:14">
      <c r="A60" s="248"/>
      <c r="B60" s="244"/>
      <c r="C60" s="244"/>
      <c r="D60" s="244"/>
      <c r="E60" s="244"/>
      <c r="F60" s="244"/>
      <c r="G60" s="325"/>
      <c r="H60" s="326" t="s">
        <v>516</v>
      </c>
      <c r="I60" s="333">
        <v>39572870</v>
      </c>
      <c r="J60" s="328">
        <v>25517</v>
      </c>
      <c r="K60" s="329">
        <v>-11.8</v>
      </c>
      <c r="L60" s="330">
        <v>25259</v>
      </c>
      <c r="M60" s="331">
        <v>11.8</v>
      </c>
      <c r="N60" s="332">
        <v>-23.6</v>
      </c>
    </row>
    <row r="61" spans="1:14">
      <c r="A61" s="248"/>
      <c r="B61" s="244"/>
      <c r="C61" s="244"/>
      <c r="D61" s="244"/>
      <c r="E61" s="244"/>
      <c r="F61" s="244"/>
      <c r="G61" s="310" t="s">
        <v>521</v>
      </c>
      <c r="H61" s="334"/>
      <c r="I61" s="335">
        <v>84429502</v>
      </c>
      <c r="J61" s="336">
        <v>54986</v>
      </c>
      <c r="K61" s="337">
        <v>1.5</v>
      </c>
      <c r="L61" s="338">
        <v>50535</v>
      </c>
      <c r="M61" s="339">
        <v>-0.6</v>
      </c>
      <c r="N61" s="324">
        <v>2.1</v>
      </c>
    </row>
    <row r="62" spans="1:14">
      <c r="A62" s="248"/>
      <c r="B62" s="244"/>
      <c r="C62" s="244"/>
      <c r="D62" s="244"/>
      <c r="E62" s="244"/>
      <c r="F62" s="244"/>
      <c r="G62" s="325"/>
      <c r="H62" s="326" t="s">
        <v>516</v>
      </c>
      <c r="I62" s="327">
        <v>40807381</v>
      </c>
      <c r="J62" s="328">
        <v>26594</v>
      </c>
      <c r="K62" s="329">
        <v>4.5999999999999996</v>
      </c>
      <c r="L62" s="330">
        <v>25315</v>
      </c>
      <c r="M62" s="331">
        <v>-3.9</v>
      </c>
      <c r="N62" s="332">
        <v>8.5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37" zoomScale="70" zoomScaleNormal="70" zoomScaleSheetLayoutView="100" workbookViewId="0">
      <selection activeCell="AD29" sqref="AD2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42" t="s">
        <v>3</v>
      </c>
      <c r="D47" s="1142"/>
      <c r="E47" s="1143"/>
      <c r="F47" s="11">
        <v>0.08</v>
      </c>
      <c r="G47" s="12">
        <v>0.11</v>
      </c>
      <c r="H47" s="12">
        <v>0.87</v>
      </c>
      <c r="I47" s="12">
        <v>2.2000000000000002</v>
      </c>
      <c r="J47" s="13">
        <v>2.89</v>
      </c>
    </row>
    <row r="48" spans="2:10" ht="57.75" customHeight="1">
      <c r="B48" s="14"/>
      <c r="C48" s="1144" t="s">
        <v>4</v>
      </c>
      <c r="D48" s="1144"/>
      <c r="E48" s="1145"/>
      <c r="F48" s="15">
        <v>0.02</v>
      </c>
      <c r="G48" s="16">
        <v>0.57999999999999996</v>
      </c>
      <c r="H48" s="16">
        <v>0.52</v>
      </c>
      <c r="I48" s="16">
        <v>0.69</v>
      </c>
      <c r="J48" s="17">
        <v>0.41</v>
      </c>
    </row>
    <row r="49" spans="2:10" ht="57.75" customHeight="1" thickBot="1">
      <c r="B49" s="18"/>
      <c r="C49" s="1146" t="s">
        <v>5</v>
      </c>
      <c r="D49" s="1146"/>
      <c r="E49" s="1147"/>
      <c r="F49" s="19" t="s">
        <v>528</v>
      </c>
      <c r="G49" s="20">
        <v>0.57999999999999996</v>
      </c>
      <c r="H49" s="20">
        <v>0.7</v>
      </c>
      <c r="I49" s="20">
        <v>1.5</v>
      </c>
      <c r="J49" s="21">
        <v>0.41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D16" zoomScale="70" zoomScaleNormal="70" zoomScaleSheetLayoutView="100" workbookViewId="0">
      <selection activeCell="AD29" sqref="AD2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54" t="s">
        <v>529</v>
      </c>
      <c r="D34" s="1154"/>
      <c r="E34" s="1155"/>
      <c r="F34" s="32" t="s">
        <v>530</v>
      </c>
      <c r="G34" s="33" t="s">
        <v>528</v>
      </c>
      <c r="H34" s="33" t="s">
        <v>531</v>
      </c>
      <c r="I34" s="33" t="s">
        <v>532</v>
      </c>
      <c r="J34" s="34" t="s">
        <v>533</v>
      </c>
      <c r="K34" s="22"/>
      <c r="L34" s="22"/>
      <c r="M34" s="22"/>
      <c r="N34" s="22"/>
      <c r="O34" s="22"/>
      <c r="P34" s="22"/>
    </row>
    <row r="35" spans="1:16" ht="39" customHeight="1">
      <c r="A35" s="22"/>
      <c r="B35" s="35"/>
      <c r="C35" s="1148" t="s">
        <v>534</v>
      </c>
      <c r="D35" s="1149"/>
      <c r="E35" s="1150"/>
      <c r="F35" s="36">
        <v>12</v>
      </c>
      <c r="G35" s="37">
        <v>18.91</v>
      </c>
      <c r="H35" s="37">
        <v>31.62</v>
      </c>
      <c r="I35" s="37">
        <v>32.049999999999997</v>
      </c>
      <c r="J35" s="38">
        <v>32.99</v>
      </c>
      <c r="K35" s="22"/>
      <c r="L35" s="22"/>
      <c r="M35" s="22"/>
      <c r="N35" s="22"/>
      <c r="O35" s="22"/>
      <c r="P35" s="22"/>
    </row>
    <row r="36" spans="1:16" ht="39" customHeight="1">
      <c r="A36" s="22"/>
      <c r="B36" s="35"/>
      <c r="C36" s="1148" t="s">
        <v>535</v>
      </c>
      <c r="D36" s="1149"/>
      <c r="E36" s="1150"/>
      <c r="F36" s="36">
        <v>5.45</v>
      </c>
      <c r="G36" s="37">
        <v>6.04</v>
      </c>
      <c r="H36" s="37">
        <v>6.28</v>
      </c>
      <c r="I36" s="37">
        <v>6.97</v>
      </c>
      <c r="J36" s="38">
        <v>7.08</v>
      </c>
      <c r="K36" s="22"/>
      <c r="L36" s="22"/>
      <c r="M36" s="22"/>
      <c r="N36" s="22"/>
      <c r="O36" s="22"/>
      <c r="P36" s="22"/>
    </row>
    <row r="37" spans="1:16" ht="39" customHeight="1">
      <c r="A37" s="22"/>
      <c r="B37" s="35"/>
      <c r="C37" s="1148" t="s">
        <v>536</v>
      </c>
      <c r="D37" s="1149"/>
      <c r="E37" s="1150"/>
      <c r="F37" s="36">
        <v>2.96</v>
      </c>
      <c r="G37" s="37">
        <v>2.59</v>
      </c>
      <c r="H37" s="37">
        <v>3.43</v>
      </c>
      <c r="I37" s="37">
        <v>4.3499999999999996</v>
      </c>
      <c r="J37" s="38">
        <v>4.8899999999999997</v>
      </c>
      <c r="K37" s="22"/>
      <c r="L37" s="22"/>
      <c r="M37" s="22"/>
      <c r="N37" s="22"/>
      <c r="O37" s="22"/>
      <c r="P37" s="22"/>
    </row>
    <row r="38" spans="1:16" ht="39" customHeight="1">
      <c r="A38" s="22"/>
      <c r="B38" s="35"/>
      <c r="C38" s="1148" t="s">
        <v>537</v>
      </c>
      <c r="D38" s="1149"/>
      <c r="E38" s="1150"/>
      <c r="F38" s="36">
        <v>15.53</v>
      </c>
      <c r="G38" s="37">
        <v>16.190000000000001</v>
      </c>
      <c r="H38" s="37">
        <v>16.57</v>
      </c>
      <c r="I38" s="37">
        <v>16.170000000000002</v>
      </c>
      <c r="J38" s="38">
        <v>2.2200000000000002</v>
      </c>
      <c r="K38" s="22"/>
      <c r="L38" s="22"/>
      <c r="M38" s="22"/>
      <c r="N38" s="22"/>
      <c r="O38" s="22"/>
      <c r="P38" s="22"/>
    </row>
    <row r="39" spans="1:16" ht="39" customHeight="1">
      <c r="A39" s="22"/>
      <c r="B39" s="35"/>
      <c r="C39" s="1148" t="s">
        <v>538</v>
      </c>
      <c r="D39" s="1149"/>
      <c r="E39" s="1150"/>
      <c r="F39" s="36">
        <v>0.33</v>
      </c>
      <c r="G39" s="37">
        <v>0.39</v>
      </c>
      <c r="H39" s="37">
        <v>0.56000000000000005</v>
      </c>
      <c r="I39" s="37">
        <v>0.73</v>
      </c>
      <c r="J39" s="38">
        <v>0.89</v>
      </c>
      <c r="K39" s="22"/>
      <c r="L39" s="22"/>
      <c r="M39" s="22"/>
      <c r="N39" s="22"/>
      <c r="O39" s="22"/>
      <c r="P39" s="22"/>
    </row>
    <row r="40" spans="1:16" ht="39" customHeight="1">
      <c r="A40" s="22"/>
      <c r="B40" s="35"/>
      <c r="C40" s="1148" t="s">
        <v>539</v>
      </c>
      <c r="D40" s="1149"/>
      <c r="E40" s="1150"/>
      <c r="F40" s="36">
        <v>0.17</v>
      </c>
      <c r="G40" s="37">
        <v>0.4</v>
      </c>
      <c r="H40" s="37">
        <v>0.21</v>
      </c>
      <c r="I40" s="37">
        <v>0.28000000000000003</v>
      </c>
      <c r="J40" s="38">
        <v>0.54</v>
      </c>
      <c r="K40" s="22"/>
      <c r="L40" s="22"/>
      <c r="M40" s="22"/>
      <c r="N40" s="22"/>
      <c r="O40" s="22"/>
      <c r="P40" s="22"/>
    </row>
    <row r="41" spans="1:16" ht="39" customHeight="1">
      <c r="A41" s="22"/>
      <c r="B41" s="35"/>
      <c r="C41" s="1148" t="s">
        <v>540</v>
      </c>
      <c r="D41" s="1149"/>
      <c r="E41" s="1150"/>
      <c r="F41" s="36">
        <v>0.01</v>
      </c>
      <c r="G41" s="37">
        <v>0.56999999999999995</v>
      </c>
      <c r="H41" s="37">
        <v>0.52</v>
      </c>
      <c r="I41" s="37">
        <v>0.68</v>
      </c>
      <c r="J41" s="38">
        <v>0.41</v>
      </c>
      <c r="K41" s="22"/>
      <c r="L41" s="22"/>
      <c r="M41" s="22"/>
      <c r="N41" s="22"/>
      <c r="O41" s="22"/>
      <c r="P41" s="22"/>
    </row>
    <row r="42" spans="1:16" ht="39" customHeight="1">
      <c r="A42" s="22"/>
      <c r="B42" s="39"/>
      <c r="C42" s="1148" t="s">
        <v>541</v>
      </c>
      <c r="D42" s="1149"/>
      <c r="E42" s="1150"/>
      <c r="F42" s="36" t="s">
        <v>485</v>
      </c>
      <c r="G42" s="37" t="s">
        <v>485</v>
      </c>
      <c r="H42" s="37" t="s">
        <v>485</v>
      </c>
      <c r="I42" s="37" t="s">
        <v>485</v>
      </c>
      <c r="J42" s="38" t="s">
        <v>485</v>
      </c>
      <c r="K42" s="22"/>
      <c r="L42" s="22"/>
      <c r="M42" s="22"/>
      <c r="N42" s="22"/>
      <c r="O42" s="22"/>
      <c r="P42" s="22"/>
    </row>
    <row r="43" spans="1:16" ht="39" customHeight="1" thickBot="1">
      <c r="A43" s="22"/>
      <c r="B43" s="40"/>
      <c r="C43" s="1151" t="s">
        <v>542</v>
      </c>
      <c r="D43" s="1152"/>
      <c r="E43" s="1153"/>
      <c r="F43" s="41">
        <v>0.48</v>
      </c>
      <c r="G43" s="42">
        <v>0.53</v>
      </c>
      <c r="H43" s="42">
        <v>0.54</v>
      </c>
      <c r="I43" s="42">
        <v>0.32</v>
      </c>
      <c r="J43" s="43">
        <v>0.28999999999999998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zoomScale="70" zoomScaleNormal="70" zoomScaleSheetLayoutView="55" workbookViewId="0">
      <selection activeCell="AD29" sqref="AD2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64" t="s">
        <v>11</v>
      </c>
      <c r="C45" s="1165"/>
      <c r="D45" s="58"/>
      <c r="E45" s="1170" t="s">
        <v>12</v>
      </c>
      <c r="F45" s="1170"/>
      <c r="G45" s="1170"/>
      <c r="H45" s="1170"/>
      <c r="I45" s="1170"/>
      <c r="J45" s="1171"/>
      <c r="K45" s="59">
        <v>74150</v>
      </c>
      <c r="L45" s="60">
        <v>70174</v>
      </c>
      <c r="M45" s="60">
        <v>61777</v>
      </c>
      <c r="N45" s="60">
        <v>59247</v>
      </c>
      <c r="O45" s="61">
        <v>56821</v>
      </c>
      <c r="P45" s="48"/>
      <c r="Q45" s="48"/>
      <c r="R45" s="48"/>
      <c r="S45" s="48"/>
      <c r="T45" s="48"/>
      <c r="U45" s="48"/>
    </row>
    <row r="46" spans="1:21" ht="30.75" customHeight="1">
      <c r="A46" s="48"/>
      <c r="B46" s="1166"/>
      <c r="C46" s="1167"/>
      <c r="D46" s="62"/>
      <c r="E46" s="1158" t="s">
        <v>13</v>
      </c>
      <c r="F46" s="1158"/>
      <c r="G46" s="1158"/>
      <c r="H46" s="1158"/>
      <c r="I46" s="1158"/>
      <c r="J46" s="1159"/>
      <c r="K46" s="63">
        <v>4371</v>
      </c>
      <c r="L46" s="64">
        <v>4497</v>
      </c>
      <c r="M46" s="64">
        <v>3195</v>
      </c>
      <c r="N46" s="64">
        <v>1952</v>
      </c>
      <c r="O46" s="65">
        <v>656</v>
      </c>
      <c r="P46" s="48"/>
      <c r="Q46" s="48"/>
      <c r="R46" s="48"/>
      <c r="S46" s="48"/>
      <c r="T46" s="48"/>
      <c r="U46" s="48"/>
    </row>
    <row r="47" spans="1:21" ht="30.75" customHeight="1">
      <c r="A47" s="48"/>
      <c r="B47" s="1166"/>
      <c r="C47" s="1167"/>
      <c r="D47" s="62"/>
      <c r="E47" s="1158" t="s">
        <v>14</v>
      </c>
      <c r="F47" s="1158"/>
      <c r="G47" s="1158"/>
      <c r="H47" s="1158"/>
      <c r="I47" s="1158"/>
      <c r="J47" s="1159"/>
      <c r="K47" s="63">
        <v>32161</v>
      </c>
      <c r="L47" s="64">
        <v>33497</v>
      </c>
      <c r="M47" s="64">
        <v>34885</v>
      </c>
      <c r="N47" s="64">
        <v>36381</v>
      </c>
      <c r="O47" s="65">
        <v>36760</v>
      </c>
      <c r="P47" s="48"/>
      <c r="Q47" s="48"/>
      <c r="R47" s="48"/>
      <c r="S47" s="48"/>
      <c r="T47" s="48"/>
      <c r="U47" s="48"/>
    </row>
    <row r="48" spans="1:21" ht="30.75" customHeight="1">
      <c r="A48" s="48"/>
      <c r="B48" s="1166"/>
      <c r="C48" s="1167"/>
      <c r="D48" s="62"/>
      <c r="E48" s="1158" t="s">
        <v>15</v>
      </c>
      <c r="F48" s="1158"/>
      <c r="G48" s="1158"/>
      <c r="H48" s="1158"/>
      <c r="I48" s="1158"/>
      <c r="J48" s="1159"/>
      <c r="K48" s="63">
        <v>23526</v>
      </c>
      <c r="L48" s="64">
        <v>25923</v>
      </c>
      <c r="M48" s="64">
        <v>18500</v>
      </c>
      <c r="N48" s="64">
        <v>17601</v>
      </c>
      <c r="O48" s="65">
        <v>17447</v>
      </c>
      <c r="P48" s="48"/>
      <c r="Q48" s="48"/>
      <c r="R48" s="48"/>
      <c r="S48" s="48"/>
      <c r="T48" s="48"/>
      <c r="U48" s="48"/>
    </row>
    <row r="49" spans="1:21" ht="30.75" customHeight="1">
      <c r="A49" s="48"/>
      <c r="B49" s="1166"/>
      <c r="C49" s="1167"/>
      <c r="D49" s="62"/>
      <c r="E49" s="1158" t="s">
        <v>16</v>
      </c>
      <c r="F49" s="1158"/>
      <c r="G49" s="1158"/>
      <c r="H49" s="1158"/>
      <c r="I49" s="1158"/>
      <c r="J49" s="1159"/>
      <c r="K49" s="63">
        <v>1190</v>
      </c>
      <c r="L49" s="64">
        <v>1135</v>
      </c>
      <c r="M49" s="64">
        <v>1088</v>
      </c>
      <c r="N49" s="64">
        <v>1053</v>
      </c>
      <c r="O49" s="65">
        <v>1046</v>
      </c>
      <c r="P49" s="48"/>
      <c r="Q49" s="48"/>
      <c r="R49" s="48"/>
      <c r="S49" s="48"/>
      <c r="T49" s="48"/>
      <c r="U49" s="48"/>
    </row>
    <row r="50" spans="1:21" ht="30.75" customHeight="1">
      <c r="A50" s="48"/>
      <c r="B50" s="1166"/>
      <c r="C50" s="1167"/>
      <c r="D50" s="62"/>
      <c r="E50" s="1158" t="s">
        <v>17</v>
      </c>
      <c r="F50" s="1158"/>
      <c r="G50" s="1158"/>
      <c r="H50" s="1158"/>
      <c r="I50" s="1158"/>
      <c r="J50" s="1159"/>
      <c r="K50" s="63">
        <v>2181</v>
      </c>
      <c r="L50" s="64">
        <v>2001</v>
      </c>
      <c r="M50" s="64">
        <v>1935</v>
      </c>
      <c r="N50" s="64">
        <v>1971</v>
      </c>
      <c r="O50" s="65">
        <v>1945</v>
      </c>
      <c r="P50" s="48"/>
      <c r="Q50" s="48"/>
      <c r="R50" s="48"/>
      <c r="S50" s="48"/>
      <c r="T50" s="48"/>
      <c r="U50" s="48"/>
    </row>
    <row r="51" spans="1:21" ht="30.75" customHeight="1">
      <c r="A51" s="48"/>
      <c r="B51" s="1168"/>
      <c r="C51" s="1169"/>
      <c r="D51" s="66"/>
      <c r="E51" s="1158" t="s">
        <v>18</v>
      </c>
      <c r="F51" s="1158"/>
      <c r="G51" s="1158"/>
      <c r="H51" s="1158"/>
      <c r="I51" s="1158"/>
      <c r="J51" s="1159"/>
      <c r="K51" s="63" t="s">
        <v>485</v>
      </c>
      <c r="L51" s="64" t="s">
        <v>485</v>
      </c>
      <c r="M51" s="64" t="s">
        <v>485</v>
      </c>
      <c r="N51" s="64" t="s">
        <v>485</v>
      </c>
      <c r="O51" s="65" t="s">
        <v>485</v>
      </c>
      <c r="P51" s="48"/>
      <c r="Q51" s="48"/>
      <c r="R51" s="48"/>
      <c r="S51" s="48"/>
      <c r="T51" s="48"/>
      <c r="U51" s="48"/>
    </row>
    <row r="52" spans="1:21" ht="30.75" customHeight="1">
      <c r="A52" s="48"/>
      <c r="B52" s="1156" t="s">
        <v>19</v>
      </c>
      <c r="C52" s="1157"/>
      <c r="D52" s="66"/>
      <c r="E52" s="1158" t="s">
        <v>20</v>
      </c>
      <c r="F52" s="1158"/>
      <c r="G52" s="1158"/>
      <c r="H52" s="1158"/>
      <c r="I52" s="1158"/>
      <c r="J52" s="1159"/>
      <c r="K52" s="63">
        <v>102583</v>
      </c>
      <c r="L52" s="64">
        <v>100300</v>
      </c>
      <c r="M52" s="64">
        <v>91026</v>
      </c>
      <c r="N52" s="64">
        <v>89066</v>
      </c>
      <c r="O52" s="65">
        <v>90161</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34996</v>
      </c>
      <c r="L53" s="69">
        <v>36927</v>
      </c>
      <c r="M53" s="69">
        <v>30354</v>
      </c>
      <c r="N53" s="69">
        <v>29139</v>
      </c>
      <c r="O53" s="70">
        <v>24514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2016-05-31T10:32:31Z</cp:lastPrinted>
  <dcterms:created xsi:type="dcterms:W3CDTF">2016-02-15T01:46:59Z</dcterms:created>
  <dcterms:modified xsi:type="dcterms:W3CDTF">2016-05-31T10:35:43Z</dcterms:modified>
  <cp:category/>
</cp:coreProperties>
</file>