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F68" i="11" l="1"/>
  <c r="AA68" i="11"/>
  <c r="V68" i="11"/>
  <c r="Q68" i="11"/>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AM36" i="9"/>
  <c r="CO35" i="9"/>
  <c r="AM35" i="9"/>
  <c r="C35" i="9"/>
  <c r="C36" i="9" s="1"/>
  <c r="CO34" i="9"/>
  <c r="BW34" i="9"/>
  <c r="BW35" i="9" s="1"/>
  <c r="BW36" i="9" s="1"/>
  <c r="BW37" i="9" s="1"/>
  <c r="BW38" i="9" s="1"/>
  <c r="BW39" i="9" s="1"/>
  <c r="BW40" i="9" s="1"/>
  <c r="BW41" i="9" s="1"/>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alcChain>
</file>

<file path=xl/sharedStrings.xml><?xml version="1.0" encoding="utf-8"?>
<sst xmlns="http://schemas.openxmlformats.org/spreadsheetml/2006/main" count="982" uniqueCount="547">
  <si>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</si>
  <si>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</si>
  <si>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</si>
  <si>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</si>
  <si>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</si>
  <si>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</si>
  <si>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</si>
  <si>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</si>
  <si>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</si>
  <si>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</si>
  <si>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</si>
  <si>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</si>
  <si>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</si>
  <si>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</si>
  <si>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</si>
  <si>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</si>
  <si>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</si>
  <si>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</si>
  <si>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</si>
  <si>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</si>
  <si>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</si>
  <si>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</si>
  <si>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</si>
  <si>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</si>
  <si>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</si>
  <si>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</si>
  <si>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</si>
  <si>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</si>
  <si>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</si>
  <si>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</si>
  <si>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</si>
  <si>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</si>
  <si>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</si>
  <si>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</si>
  <si>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</si>
  <si>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</si>
  <si>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</si>
  <si>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</si>
  <si>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</si>
  <si>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</si>
  <si>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</si>
  <si>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</si>
  <si>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</si>
  <si>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</si>
  <si>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</si>
  <si>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</si>
  <si>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</si>
  <si>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</si>
  <si>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</si>
  <si>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</si>
  <si>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</si>
  <si>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</si>
  <si>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</si>
  <si>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</si>
  <si>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</si>
  <si>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</si>
  <si>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</si>
  <si>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</si>
  <si>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</si>
  <si>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</si>
  <si>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</si>
  <si>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</si>
  <si>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</si>
  <si>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</si>
  <si>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</si>
  <si>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</si>
  <si>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</si>
  <si>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</si>
  <si>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</si>
  <si>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</si>
  <si>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</si>
  <si>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</si>
  <si>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</si>
  <si>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</si>
  <si>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</si>
  <si>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</si>
  <si>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</si>
  <si>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</si>
  <si>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</si>
  <si>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</si>
  <si>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</si>
  <si>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</si>
  <si>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</si>
  <si>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</si>
  <si>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</si>
  <si>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</si>
  <si>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</si>
  <si>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</si>
  <si>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</si>
  <si>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</si>
  <si>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</si>
  <si>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</si>
  <si>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</si>
  <si>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</si>
  <si>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</si>
  <si>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</si>
  <si>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</si>
  <si>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</si>
  <si>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</si>
  <si>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</si>
  <si>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</si>
  <si>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</si>
  <si>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</si>
  <si>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</si>
  <si>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</si>
  <si>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</si>
  <si>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</si>
  <si>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</si>
  <si>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</si>
  <si>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</si>
  <si>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</si>
  <si>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</si>
  <si>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</si>
  <si>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</si>
  <si>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</si>
  <si>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</si>
  <si>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</si>
  <si>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</si>
  <si>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</si>
  <si>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</si>
  <si>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</si>
  <si>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</si>
  <si>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</si>
  <si>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</si>
  <si>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</si>
  <si>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</si>
  <si>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</si>
  <si>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</si>
  <si>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</si>
  <si>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</si>
  <si>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</si>
  <si>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</si>
  <si>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</si>
  <si>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</si>
  <si>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</si>
  <si>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</si>
  <si>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</si>
  <si>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</si>
  <si>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</si>
  <si>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</si>
  <si>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</si>
  <si>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</si>
  <si>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</si>
  <si>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</si>
  <si>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</si>
  <si>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</si>
  <si>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</si>
  <si>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</si>
  <si>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</si>
  <si>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</si>
  <si>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</si>
  <si>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</si>
  <si>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</si>
  <si>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</si>
  <si>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</si>
  <si>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</si>
  <si>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</si>
  <si>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</si>
  <si>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</si>
  <si>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</si>
  <si>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</si>
  <si>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</si>
  <si>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</si>
  <si>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</si>
  <si>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</si>
  <si>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</si>
  <si>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</si>
  <si>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</si>
  <si>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</si>
  <si>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</si>
  <si>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</si>
  <si>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</si>
  <si>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</si>
  <si>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</si>
  <si>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</si>
  <si>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</si>
  <si>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</si>
  <si>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</si>
  <si>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</si>
  <si>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</si>
  <si>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</si>
  <si>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</si>
  <si>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</si>
  <si>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</si>
  <si>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</si>
  <si>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</si>
  <si>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</si>
  <si>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</si>
  <si>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</si>
  <si>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</si>
  <si>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</si>
  <si>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</si>
  <si>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</si>
  <si>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</si>
  <si>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</si>
  <si>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</si>
  <si>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兵庫県多可町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</si>
  <si>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</si>
  <si>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</si>
  <si>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</si>
  <si>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</si>
  <si>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</si>
  <si>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</si>
  <si>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</si>
  <si>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</si>
  <si>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</si>
  <si>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</si>
  <si>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</si>
  <si>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</si>
  <si>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</si>
  <si>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</si>
  <si>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</si>
  <si>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</si>
  <si>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</si>
  <si>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</si>
  <si>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</si>
  <si>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</si>
  <si>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</si>
  <si>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</si>
  <si>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</si>
  <si>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</si>
  <si>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</si>
  <si>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</si>
  <si>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</si>
  <si>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</si>
  <si>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</si>
  <si>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</si>
  <si>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</si>
  <si>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</si>
  <si>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</si>
  <si>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</si>
  <si>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</si>
  <si>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</si>
  <si>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</si>
  <si>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</si>
  <si>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</si>
  <si>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</si>
  <si>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</si>
  <si>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</si>
  <si>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</si>
  <si>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</si>
  <si>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</si>
  <si>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</si>
  <si>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</si>
  <si>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</si>
  <si>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</si>
  <si>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</si>
  <si>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</si>
  <si>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</si>
  <si>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</si>
  <si>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</si>
  <si>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</si>
  <si>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</si>
  <si>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</si>
  <si>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</si>
  <si>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</si>
  <si>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</si>
  <si>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</si>
  <si>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</si>
  <si>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</si>
  <si>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</si>
  <si>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</si>
  <si>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</si>
  <si>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</si>
  <si>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</si>
  <si>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</si>
  <si>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</si>
  <si>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</si>
  <si>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</si>
  <si>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</si>
  <si>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</si>
  <si>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</si>
  <si>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</si>
  <si>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</si>
  <si>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</si>
  <si>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</si>
  <si>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</si>
  <si>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</si>
  <si>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</si>
  <si>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</si>
  <si>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</si>
  <si>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</si>
  <si>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</si>
  <si>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</si>
  <si>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</si>
  <si>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</si>
  <si>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</si>
  <si>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</si>
  <si>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</si>
  <si>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</si>
  <si>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</si>
  <si>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</si>
  <si>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</si>
  <si>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</si>
  <si>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</si>
  <si>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</si>
  <si>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</si>
  <si>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</si>
  <si>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</si>
  <si>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</si>
  <si>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</si>
  <si>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</si>
  <si>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</si>
  <si>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</si>
  <si>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</si>
  <si>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</si>
  <si>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</si>
  <si>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</si>
  <si>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</si>
  <si>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</si>
  <si>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</si>
  <si>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</si>
  <si>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</si>
  <si>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</si>
  <si>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</si>
  <si>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</si>
  <si>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</si>
  <si>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</si>
  <si>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</si>
  <si>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</si>
  <si>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</si>
  <si>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</si>
  <si>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</si>
  <si>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</si>
  <si>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</si>
  <si>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</si>
  <si>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</si>
  <si>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</si>
  <si>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</si>
  <si>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</si>
  <si>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</si>
  <si>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</si>
  <si>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</si>
  <si>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</si>
  <si>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</si>
  <si>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</si>
  <si>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</si>
  <si>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</si>
  <si>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</si>
  <si>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</si>
  <si>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</si>
  <si>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</si>
  <si>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</si>
  <si>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</si>
  <si>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兵庫県多可町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</si>
  <si>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</si>
  <si>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</si>
  <si>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</si>
  <si>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</si>
  <si>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</si>
  <si>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</si>
  <si>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</si>
  <si>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</si>
  <si>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</si>
  <si>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</si>
  <si>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</si>
  <si>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</si>
  <si>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</si>
  <si>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</si>
  <si>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</si>
  <si>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</si>
  <si>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</si>
  <si>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</si>
  <si>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</si>
  <si>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</si>
  <si>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学校給食事業特別会計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</si>
  <si>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</si>
  <si>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</si>
  <si>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</si>
  <si>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</si>
  <si>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</si>
  <si>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</si>
  <si>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</si>
  <si>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</si>
  <si>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</si>
  <si>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</si>
  <si>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</si>
  <si>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</si>
  <si>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</si>
  <si>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</si>
  <si>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</si>
  <si>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</si>
  <si>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t>
    <phoneticPr fontId="5"/>
  </si>
  <si>
    <t>後期高齢者医療事業特別会計</t>
    <phoneticPr fontId="5"/>
  </si>
  <si>
    <t>水道事業</t>
    <phoneticPr fontId="5"/>
  </si>
  <si>
    <t>法適用企業</t>
    <phoneticPr fontId="5"/>
  </si>
  <si>
    <t>簡易水道事業</t>
    <phoneticPr fontId="5"/>
  </si>
  <si>
    <t>法非適用企業</t>
    <phoneticPr fontId="5"/>
  </si>
  <si>
    <t>下水道事業</t>
    <phoneticPr fontId="5"/>
  </si>
  <si>
    <t>宅地造成事業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</si>
  <si>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</si>
  <si>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</si>
  <si>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</si>
  <si>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</si>
  <si>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</si>
  <si>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</si>
  <si>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</si>
  <si>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</si>
  <si>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</si>
  <si>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</si>
  <si>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</si>
  <si>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</si>
  <si>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</si>
  <si>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</si>
  <si>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</si>
  <si>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</si>
  <si>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</si>
  <si>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</si>
  <si>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</si>
  <si>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</si>
  <si>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</si>
  <si>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</si>
  <si>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</si>
  <si>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</si>
  <si>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</si>
  <si>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</si>
  <si>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</si>
  <si>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</si>
  <si>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</si>
  <si>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</si>
  <si>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</si>
  <si>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</si>
  <si>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</si>
  <si>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</si>
  <si>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</si>
  <si>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</si>
  <si>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</si>
  <si>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</si>
  <si>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</si>
  <si>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</si>
  <si>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</si>
  <si>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</si>
  <si>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</si>
  <si>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</si>
  <si>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</si>
  <si>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</si>
  <si>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</si>
  <si>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</si>
  <si>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</si>
  <si>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</si>
  <si>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</si>
  <si>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</si>
  <si>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</si>
  <si>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</si>
  <si>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</si>
  <si>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</si>
  <si>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</si>
  <si>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</si>
  <si>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</si>
  <si>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</si>
  <si>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</si>
  <si>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</si>
  <si>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</si>
  <si>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</si>
  <si>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</si>
  <si>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</si>
  <si>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</si>
  <si>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</si>
  <si>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</si>
  <si>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</si>
  <si>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</si>
  <si>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</si>
  <si>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</si>
  <si>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</si>
  <si>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</si>
  <si>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</si>
  <si>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</si>
  <si>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</si>
  <si>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</si>
  <si>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</si>
  <si>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</si>
  <si>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</si>
  <si>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</si>
  <si>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</si>
  <si>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</si>
  <si>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</si>
  <si>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</si>
  <si>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</si>
  <si>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</si>
  <si>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</si>
  <si>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</si>
  <si>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</si>
  <si>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</si>
  <si>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</si>
  <si>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</si>
  <si>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</si>
  <si>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</si>
  <si>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</si>
  <si>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</si>
  <si>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</si>
  <si>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</si>
  <si>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</si>
  <si>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</si>
  <si>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</si>
  <si>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</si>
  <si>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</si>
  <si>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</si>
  <si>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</si>
  <si>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</si>
  <si>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</si>
  <si>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</si>
  <si>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</si>
  <si>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</si>
  <si>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</si>
  <si>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</si>
  <si>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</si>
  <si>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</si>
  <si>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</si>
  <si>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</si>
  <si>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</si>
  <si>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</si>
  <si>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</si>
  <si>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</si>
  <si>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</si>
  <si>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</si>
  <si>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</si>
  <si>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</si>
  <si>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</si>
  <si>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</si>
  <si>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</si>
  <si>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</si>
  <si>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</si>
  <si>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</si>
  <si>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2.92</t>
  </si>
  <si>
    <t>▲ 2.86</t>
  </si>
  <si>
    <t>▲ 0.82</t>
  </si>
  <si>
    <t>水道事業</t>
  </si>
  <si>
    <t>一般会計</t>
  </si>
  <si>
    <t>簡易水道事業</t>
  </si>
  <si>
    <t>介護保険特別会計</t>
  </si>
  <si>
    <t>国民健康保険特別会計（事業勘定）</t>
  </si>
  <si>
    <t>下水道事業</t>
  </si>
  <si>
    <t>宅地造成事業</t>
  </si>
  <si>
    <t>後期高齢者医療事業特別会計</t>
  </si>
  <si>
    <t>その他会計（赤字）</t>
  </si>
  <si>
    <t>その他会計（黒字）</t>
  </si>
  <si>
    <t>西脇多可行政事務組合</t>
    <rPh sb="0" eb="2">
      <t>ニシワキ</t>
    </rPh>
    <rPh sb="2" eb="4">
      <t>タカ</t>
    </rPh>
    <rPh sb="4" eb="6">
      <t>ギョウセイ</t>
    </rPh>
    <rPh sb="6" eb="8">
      <t>ジム</t>
    </rPh>
    <rPh sb="8" eb="10">
      <t>クミアイ</t>
    </rPh>
    <phoneticPr fontId="5"/>
  </si>
  <si>
    <t>北播磨清掃事務組合</t>
    <rPh sb="0" eb="1">
      <t>キタ</t>
    </rPh>
    <rPh sb="1" eb="3">
      <t>ハリマ</t>
    </rPh>
    <rPh sb="3" eb="5">
      <t>セイソウ</t>
    </rPh>
    <rPh sb="5" eb="7">
      <t>ジム</t>
    </rPh>
    <rPh sb="7" eb="9">
      <t>クミアイ</t>
    </rPh>
    <phoneticPr fontId="5"/>
  </si>
  <si>
    <t>兵庫県市町村職員退職手当組合</t>
    <phoneticPr fontId="2"/>
  </si>
  <si>
    <t>兵庫県市町交通災害共済組合</t>
    <phoneticPr fontId="2"/>
  </si>
  <si>
    <t>兵庫県町議会議員公務災害補償組合</t>
    <phoneticPr fontId="2"/>
  </si>
  <si>
    <t>丹波少年自然の家事務組合</t>
    <phoneticPr fontId="2"/>
  </si>
  <si>
    <t>兵庫県後期高齢者医療広域連合（一般会計）</t>
    <phoneticPr fontId="2"/>
  </si>
  <si>
    <t>兵庫県後期高齢者医療広域連合（特別会計）</t>
    <phoneticPr fontId="2"/>
  </si>
  <si>
    <t>播磨内陸医務事業組合</t>
    <rPh sb="0" eb="2">
      <t>ハリマ</t>
    </rPh>
    <rPh sb="2" eb="4">
      <t>ナイリク</t>
    </rPh>
    <rPh sb="4" eb="6">
      <t>イム</t>
    </rPh>
    <rPh sb="6" eb="8">
      <t>ジギョウ</t>
    </rPh>
    <rPh sb="8" eb="10">
      <t>クミアイ</t>
    </rPh>
    <phoneticPr fontId="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</si>
  <si>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
  </si>
  <si>
    <t>北はりま消防組合</t>
    <rPh sb="0" eb="1">
      <t>キタ</t>
    </rPh>
    <rPh sb="4" eb="6">
      <t>ショウボウ</t>
    </rPh>
    <rPh sb="6" eb="8">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</si>
</sst>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55958</c:v>
                </c:pt>
                <c:pt idx="1">
                  <c:v>59338</c:v>
                </c:pt>
                <c:pt idx="2">
                  <c:v>51262</c:v>
                </c:pt>
                <c:pt idx="3">
                  <c:v>48407</c:v>
                </c:pt>
                <c:pt idx="4">
                  <c:v>69477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60556</c:v>
                </c:pt>
                <c:pt idx="1">
                  <c:v>92248</c:v>
                </c:pt>
                <c:pt idx="2">
                  <c:v>46174</c:v>
                </c:pt>
                <c:pt idx="3">
                  <c:v>92680</c:v>
                </c:pt>
                <c:pt idx="4">
                  <c:v>96221</c:v>
                </c:pt>
              </c:numCache>
            </c:numRef>
          </c:val>
          <c:smooth val="0"/>
        </c:ser>
        <c:dLbls>
          <c:showLegendKey val="0"/>
          <c:showVal val="0"/>
          <c:showCatName val="0"/>
          <c:showSerName val="0"/>
          <c:showPercent val="0"/>
          <c:showBubbleSize val="0"/>
        </c:dLbls>
        <c:marker val="1"/>
        <c:smooth val="0"/>
        <c:axId val="89314048"/>
        <c:axId val="89315968"/>
      </c:lineChart>
      <c:catAx>
        <c:axId val="893140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9315968"/>
        <c:crosses val="autoZero"/>
        <c:auto val="1"/>
        <c:lblAlgn val="ctr"/>
        <c:lblOffset val="100"/>
        <c:tickLblSkip val="1"/>
        <c:tickMarkSkip val="1"/>
        <c:noMultiLvlLbl val="0"/>
      </c:catAx>
      <c:valAx>
        <c:axId val="8931596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93140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3.71</c:v>
                </c:pt>
                <c:pt idx="1">
                  <c:v>4.1900000000000004</c:v>
                </c:pt>
                <c:pt idx="2">
                  <c:v>1.32</c:v>
                </c:pt>
                <c:pt idx="3">
                  <c:v>4.09</c:v>
                </c:pt>
                <c:pt idx="4">
                  <c:v>3.18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30.77</c:v>
                </c:pt>
                <c:pt idx="1">
                  <c:v>31.88</c:v>
                </c:pt>
                <c:pt idx="2">
                  <c:v>35.74</c:v>
                </c:pt>
                <c:pt idx="3">
                  <c:v>36.659999999999997</c:v>
                </c:pt>
                <c:pt idx="4">
                  <c:v>39.340000000000003</c:v>
                </c:pt>
              </c:numCache>
            </c:numRef>
          </c:val>
        </c:ser>
        <c:dLbls>
          <c:showLegendKey val="0"/>
          <c:showVal val="0"/>
          <c:showCatName val="0"/>
          <c:showSerName val="0"/>
          <c:showPercent val="0"/>
          <c:showBubbleSize val="0"/>
        </c:dLbls>
        <c:gapWidth val="250"/>
        <c:overlap val="100"/>
        <c:axId val="106447232"/>
        <c:axId val="1064491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-2.92</c:v>
                </c:pt>
                <c:pt idx="1">
                  <c:v>2.54</c:v>
                </c:pt>
                <c:pt idx="2">
                  <c:v>-2.86</c:v>
                </c:pt>
                <c:pt idx="3">
                  <c:v>2.86</c:v>
                </c:pt>
                <c:pt idx="4">
                  <c:v>-0.82</c:v>
                </c:pt>
              </c:numCache>
            </c:numRef>
          </c:val>
          <c:smooth val="0"/>
        </c:ser>
        <c:dLbls>
          <c:showLegendKey val="0"/>
          <c:showVal val="0"/>
          <c:showCatName val="0"/>
          <c:showSerName val="0"/>
          <c:showPercent val="0"/>
          <c:showBubbleSize val="0"/>
        </c:dLbls>
        <c:marker val="1"/>
        <c:smooth val="0"/>
        <c:axId val="106447232"/>
        <c:axId val="106449152"/>
      </c:lineChart>
      <c:catAx>
        <c:axId val="106447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49152"/>
        <c:crosses val="autoZero"/>
        <c:auto val="1"/>
        <c:lblAlgn val="ctr"/>
        <c:lblOffset val="100"/>
        <c:tickLblSkip val="1"/>
        <c:tickMarkSkip val="1"/>
        <c:noMultiLvlLbl val="0"/>
      </c:catAx>
      <c:valAx>
        <c:axId val="106449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47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0.05</c:v>
                </c:pt>
                <c:pt idx="4">
                  <c:v>#N/A</c:v>
                </c:pt>
                <c:pt idx="5">
                  <c:v>0.04</c:v>
                </c:pt>
                <c:pt idx="6">
                  <c:v>#N/A</c:v>
                </c:pt>
                <c:pt idx="7">
                  <c:v>0.04</c:v>
                </c:pt>
                <c:pt idx="8">
                  <c:v>#N/A</c:v>
                </c:pt>
                <c:pt idx="9">
                  <c:v>0.09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0.05</c:v>
                </c:pt>
                <c:pt idx="2">
                  <c:v>#N/A</c:v>
                </c:pt>
                <c:pt idx="3">
                  <c:v>0.04</c:v>
                </c:pt>
                <c:pt idx="4">
                  <c:v>#N/A</c:v>
                </c:pt>
                <c:pt idx="5">
                  <c:v>0.04</c:v>
                </c:pt>
                <c:pt idx="6">
                  <c:v>#N/A</c:v>
                </c:pt>
                <c:pt idx="7">
                  <c:v>0.05</c:v>
                </c:pt>
                <c:pt idx="8">
                  <c:v>#N/A</c:v>
                </c:pt>
                <c:pt idx="9">
                  <c:v>0.08</c:v>
                </c:pt>
              </c:numCache>
            </c:numRef>
          </c:val>
        </c:ser>
        <c:ser>
          <c:idx val="3"/>
          <c:order val="3"/>
          <c:tx>
            <c:strRef>
              <c:f>データシート!$A$30</c:f>
              <c:strCache>
                <c:ptCount val="1"/>
                <c:pt idx="0">
                  <c:v>宅地造成事業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0.24</c:v>
                </c:pt>
                <c:pt idx="2">
                  <c:v>#N/A</c:v>
                </c:pt>
                <c:pt idx="3">
                  <c:v>0.22</c:v>
                </c:pt>
                <c:pt idx="4">
                  <c:v>#N/A</c:v>
                </c:pt>
                <c:pt idx="5">
                  <c:v>0.12</c:v>
                </c:pt>
                <c:pt idx="6">
                  <c:v>#N/A</c:v>
                </c:pt>
                <c:pt idx="7">
                  <c:v>0.13</c:v>
                </c:pt>
                <c:pt idx="8">
                  <c:v>#N/A</c:v>
                </c:pt>
                <c:pt idx="9">
                  <c:v>0.12</c:v>
                </c:pt>
              </c:numCache>
            </c:numRef>
          </c:val>
        </c:ser>
        <c:ser>
          <c:idx val="4"/>
          <c:order val="4"/>
          <c:tx>
            <c:strRef>
              <c:f>データシート!$A$31</c:f>
              <c:strCache>
                <c:ptCount val="1"/>
                <c:pt idx="0">
                  <c:v>下水道事業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7.0000000000000007E-2</c:v>
                </c:pt>
                <c:pt idx="4">
                  <c:v>#N/A</c:v>
                </c:pt>
                <c:pt idx="5">
                  <c:v>0.09</c:v>
                </c:pt>
                <c:pt idx="6">
                  <c:v>#N/A</c:v>
                </c:pt>
                <c:pt idx="7">
                  <c:v>0.21</c:v>
                </c:pt>
                <c:pt idx="8">
                  <c:v>#N/A</c:v>
                </c:pt>
                <c:pt idx="9">
                  <c:v>0.46</c:v>
                </c:pt>
              </c:numCache>
            </c:numRef>
          </c:val>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0.28000000000000003</c:v>
                </c:pt>
                <c:pt idx="2">
                  <c:v>#N/A</c:v>
                </c:pt>
                <c:pt idx="3">
                  <c:v>0.61</c:v>
                </c:pt>
                <c:pt idx="4">
                  <c:v>#N/A</c:v>
                </c:pt>
                <c:pt idx="5">
                  <c:v>0.55000000000000004</c:v>
                </c:pt>
                <c:pt idx="6">
                  <c:v>#N/A</c:v>
                </c:pt>
                <c:pt idx="7">
                  <c:v>0.3</c:v>
                </c:pt>
                <c:pt idx="8">
                  <c:v>#N/A</c:v>
                </c:pt>
                <c:pt idx="9">
                  <c:v>0.52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0.45</c:v>
                </c:pt>
                <c:pt idx="2">
                  <c:v>#N/A</c:v>
                </c:pt>
                <c:pt idx="3">
                  <c:v>0.19</c:v>
                </c:pt>
                <c:pt idx="4">
                  <c:v>#N/A</c:v>
                </c:pt>
                <c:pt idx="5">
                  <c:v>0.19</c:v>
                </c:pt>
                <c:pt idx="6">
                  <c:v>#N/A</c:v>
                </c:pt>
                <c:pt idx="7">
                  <c:v>0.5</c:v>
                </c:pt>
                <c:pt idx="8">
                  <c:v>#N/A</c:v>
                </c:pt>
                <c:pt idx="9">
                  <c:v>0.6</c:v>
                </c:pt>
              </c:numCache>
            </c:numRef>
          </c:val>
        </c:ser>
        <c:ser>
          <c:idx val="7"/>
          <c:order val="7"/>
          <c:tx>
            <c:strRef>
              <c:f>データシート!$A$34</c:f>
              <c:strCache>
                <c:ptCount val="1"/>
                <c:pt idx="0">
                  <c:v>簡易水道事業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0.02</c:v>
                </c:pt>
                <c:pt idx="2">
                  <c:v>#N/A</c:v>
                </c:pt>
                <c:pt idx="3">
                  <c:v>0.1</c:v>
                </c:pt>
                <c:pt idx="4">
                  <c:v>#N/A</c:v>
                </c:pt>
                <c:pt idx="5">
                  <c:v>0.08</c:v>
                </c:pt>
                <c:pt idx="6">
                  <c:v>#N/A</c:v>
                </c:pt>
                <c:pt idx="7">
                  <c:v>0.25</c:v>
                </c:pt>
                <c:pt idx="8">
                  <c:v>#N/A</c:v>
                </c:pt>
                <c:pt idx="9">
                  <c:v>0.91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3.7</c:v>
                </c:pt>
                <c:pt idx="2">
                  <c:v>#N/A</c:v>
                </c:pt>
                <c:pt idx="3">
                  <c:v>4.1900000000000004</c:v>
                </c:pt>
                <c:pt idx="4">
                  <c:v>#N/A</c:v>
                </c:pt>
                <c:pt idx="5">
                  <c:v>1.3</c:v>
                </c:pt>
                <c:pt idx="6">
                  <c:v>#N/A</c:v>
                </c:pt>
                <c:pt idx="7">
                  <c:v>4.07</c:v>
                </c:pt>
                <c:pt idx="8">
                  <c:v>#N/A</c:v>
                </c:pt>
                <c:pt idx="9">
                  <c:v>3.11</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9.34</c:v>
                </c:pt>
                <c:pt idx="2">
                  <c:v>#N/A</c:v>
                </c:pt>
                <c:pt idx="3">
                  <c:v>9.3800000000000008</c:v>
                </c:pt>
                <c:pt idx="4">
                  <c:v>#N/A</c:v>
                </c:pt>
                <c:pt idx="5">
                  <c:v>9.52</c:v>
                </c:pt>
                <c:pt idx="6">
                  <c:v>#N/A</c:v>
                </c:pt>
                <c:pt idx="7">
                  <c:v>10.49</c:v>
                </c:pt>
                <c:pt idx="8">
                  <c:v>#N/A</c:v>
                </c:pt>
                <c:pt idx="9">
                  <c:v>10.210000000000001</c:v>
                </c:pt>
              </c:numCache>
            </c:numRef>
          </c:val>
        </c:ser>
        <c:dLbls>
          <c:showLegendKey val="0"/>
          <c:showVal val="0"/>
          <c:showCatName val="0"/>
          <c:showSerName val="0"/>
          <c:showPercent val="0"/>
          <c:showBubbleSize val="0"/>
        </c:dLbls>
        <c:gapWidth val="150"/>
        <c:overlap val="100"/>
        <c:axId val="106993920"/>
        <c:axId val="107012096"/>
      </c:barChart>
      <c:catAx>
        <c:axId val="106993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012096"/>
        <c:crosses val="autoZero"/>
        <c:auto val="1"/>
        <c:lblAlgn val="ctr"/>
        <c:lblOffset val="100"/>
        <c:tickLblSkip val="1"/>
        <c:tickMarkSkip val="1"/>
        <c:noMultiLvlLbl val="0"/>
      </c:catAx>
      <c:valAx>
        <c:axId val="107012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93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1529</c:v>
                </c:pt>
                <c:pt idx="5">
                  <c:v>1643</c:v>
                </c:pt>
                <c:pt idx="8">
                  <c:v>1654</c:v>
                </c:pt>
                <c:pt idx="11">
                  <c:v>1651</c:v>
                </c:pt>
                <c:pt idx="14">
                  <c:v>1702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2</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171</c:v>
                </c:pt>
                <c:pt idx="3">
                  <c:v>108</c:v>
                </c:pt>
                <c:pt idx="6">
                  <c:v>102</c:v>
                </c:pt>
                <c:pt idx="9">
                  <c:v>82</c:v>
                </c:pt>
                <c:pt idx="12">
                  <c:v>91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555</c:v>
                </c:pt>
                <c:pt idx="3">
                  <c:v>516</c:v>
                </c:pt>
                <c:pt idx="6">
                  <c:v>553</c:v>
                </c:pt>
                <c:pt idx="9">
                  <c:v>611</c:v>
                </c:pt>
                <c:pt idx="12">
                  <c:v>640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1834</c:v>
                </c:pt>
                <c:pt idx="3">
                  <c:v>1978</c:v>
                </c:pt>
                <c:pt idx="6">
                  <c:v>1964</c:v>
                </c:pt>
                <c:pt idx="9">
                  <c:v>1885</c:v>
                </c:pt>
                <c:pt idx="12">
                  <c:v>1869</c:v>
                </c:pt>
              </c:numCache>
            </c:numRef>
          </c:val>
        </c:ser>
        <c:dLbls>
          <c:showLegendKey val="0"/>
          <c:showVal val="0"/>
          <c:showCatName val="0"/>
          <c:showSerName val="0"/>
          <c:showPercent val="0"/>
          <c:showBubbleSize val="0"/>
        </c:dLbls>
        <c:gapWidth val="100"/>
        <c:overlap val="100"/>
        <c:axId val="105481728"/>
        <c:axId val="105483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1032</c:v>
                </c:pt>
                <c:pt idx="2">
                  <c:v>#N/A</c:v>
                </c:pt>
                <c:pt idx="3">
                  <c:v>#N/A</c:v>
                </c:pt>
                <c:pt idx="4">
                  <c:v>961</c:v>
                </c:pt>
                <c:pt idx="5">
                  <c:v>#N/A</c:v>
                </c:pt>
                <c:pt idx="6">
                  <c:v>#N/A</c:v>
                </c:pt>
                <c:pt idx="7">
                  <c:v>966</c:v>
                </c:pt>
                <c:pt idx="8">
                  <c:v>#N/A</c:v>
                </c:pt>
                <c:pt idx="9">
                  <c:v>#N/A</c:v>
                </c:pt>
                <c:pt idx="10">
                  <c:v>928</c:v>
                </c:pt>
                <c:pt idx="11">
                  <c:v>#N/A</c:v>
                </c:pt>
                <c:pt idx="12">
                  <c:v>#N/A</c:v>
                </c:pt>
                <c:pt idx="13">
                  <c:v>899</c:v>
                </c:pt>
                <c:pt idx="14">
                  <c:v>#N/A</c:v>
                </c:pt>
              </c:numCache>
            </c:numRef>
          </c:val>
          <c:smooth val="0"/>
        </c:ser>
        <c:dLbls>
          <c:showLegendKey val="0"/>
          <c:showVal val="0"/>
          <c:showCatName val="0"/>
          <c:showSerName val="0"/>
          <c:showPercent val="0"/>
          <c:showBubbleSize val="0"/>
        </c:dLbls>
        <c:marker val="1"/>
        <c:smooth val="0"/>
        <c:axId val="105481728"/>
        <c:axId val="105483648"/>
      </c:lineChart>
      <c:catAx>
        <c:axId val="10548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83648"/>
        <c:crosses val="autoZero"/>
        <c:auto val="1"/>
        <c:lblAlgn val="ctr"/>
        <c:lblOffset val="100"/>
        <c:tickLblSkip val="1"/>
        <c:tickMarkSkip val="1"/>
        <c:noMultiLvlLbl val="0"/>
      </c:catAx>
      <c:valAx>
        <c:axId val="105483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81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18535</c:v>
                </c:pt>
                <c:pt idx="5">
                  <c:v>18613</c:v>
                </c:pt>
                <c:pt idx="8">
                  <c:v>18344</c:v>
                </c:pt>
                <c:pt idx="11">
                  <c:v>18814</c:v>
                </c:pt>
                <c:pt idx="14">
                  <c:v>18503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1027</c:v>
                </c:pt>
                <c:pt idx="5">
                  <c:v>1065</c:v>
                </c:pt>
                <c:pt idx="8">
                  <c:v>1023</c:v>
                </c:pt>
                <c:pt idx="11">
                  <c:v>886</c:v>
                </c:pt>
                <c:pt idx="14">
                  <c:v>758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3786</c:v>
                </c:pt>
                <c:pt idx="5">
                  <c:v>3989</c:v>
                </c:pt>
                <c:pt idx="8">
                  <c:v>4345</c:v>
                </c:pt>
                <c:pt idx="11">
                  <c:v>4759</c:v>
                </c:pt>
                <c:pt idx="14">
                  <c:v>5013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2393</c:v>
                </c:pt>
                <c:pt idx="3">
                  <c:v>2197</c:v>
                </c:pt>
                <c:pt idx="6">
                  <c:v>2221</c:v>
                </c:pt>
                <c:pt idx="9">
                  <c:v>2089</c:v>
                </c:pt>
                <c:pt idx="12">
                  <c:v>2173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1145</c:v>
                </c:pt>
                <c:pt idx="3">
                  <c:v>962</c:v>
                </c:pt>
                <c:pt idx="6">
                  <c:v>874</c:v>
                </c:pt>
                <c:pt idx="9">
                  <c:v>772</c:v>
                </c:pt>
                <c:pt idx="12">
                  <c:v>725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7279</c:v>
                </c:pt>
                <c:pt idx="3">
                  <c:v>6676</c:v>
                </c:pt>
                <c:pt idx="6">
                  <c:v>6464</c:v>
                </c:pt>
                <c:pt idx="9">
                  <c:v>6689</c:v>
                </c:pt>
                <c:pt idx="12">
                  <c:v>7082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31</c:v>
                </c:pt>
                <c:pt idx="3">
                  <c:v>22</c:v>
                </c:pt>
                <c:pt idx="6">
                  <c:v>14</c:v>
                </c:pt>
                <c:pt idx="9">
                  <c:v>8</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17918</c:v>
                </c:pt>
                <c:pt idx="3">
                  <c:v>17702</c:v>
                </c:pt>
                <c:pt idx="6">
                  <c:v>17092</c:v>
                </c:pt>
                <c:pt idx="9">
                  <c:v>17147</c:v>
                </c:pt>
                <c:pt idx="12">
                  <c:v>16906</c:v>
                </c:pt>
              </c:numCache>
            </c:numRef>
          </c:val>
        </c:ser>
        <c:dLbls>
          <c:showLegendKey val="0"/>
          <c:showVal val="0"/>
          <c:showCatName val="0"/>
          <c:showSerName val="0"/>
          <c:showPercent val="0"/>
          <c:showBubbleSize val="0"/>
        </c:dLbls>
        <c:gapWidth val="100"/>
        <c:overlap val="100"/>
        <c:axId val="106507648"/>
        <c:axId val="106530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5418</c:v>
                </c:pt>
                <c:pt idx="2">
                  <c:v>#N/A</c:v>
                </c:pt>
                <c:pt idx="3">
                  <c:v>#N/A</c:v>
                </c:pt>
                <c:pt idx="4">
                  <c:v>3892</c:v>
                </c:pt>
                <c:pt idx="5">
                  <c:v>#N/A</c:v>
                </c:pt>
                <c:pt idx="6">
                  <c:v>#N/A</c:v>
                </c:pt>
                <c:pt idx="7">
                  <c:v>2953</c:v>
                </c:pt>
                <c:pt idx="8">
                  <c:v>#N/A</c:v>
                </c:pt>
                <c:pt idx="9">
                  <c:v>#N/A</c:v>
                </c:pt>
                <c:pt idx="10">
                  <c:v>2247</c:v>
                </c:pt>
                <c:pt idx="11">
                  <c:v>#N/A</c:v>
                </c:pt>
                <c:pt idx="12">
                  <c:v>#N/A</c:v>
                </c:pt>
                <c:pt idx="13">
                  <c:v>2615</c:v>
                </c:pt>
                <c:pt idx="14">
                  <c:v>#N/A</c:v>
                </c:pt>
              </c:numCache>
            </c:numRef>
          </c:val>
          <c:smooth val="0"/>
        </c:ser>
        <c:dLbls>
          <c:showLegendKey val="0"/>
          <c:showVal val="0"/>
          <c:showCatName val="0"/>
          <c:showSerName val="0"/>
          <c:showPercent val="0"/>
          <c:showBubbleSize val="0"/>
        </c:dLbls>
        <c:marker val="1"/>
        <c:smooth val="0"/>
        <c:axId val="106507648"/>
        <c:axId val="106530304"/>
      </c:lineChart>
      <c:catAx>
        <c:axId val="106507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530304"/>
        <c:crosses val="autoZero"/>
        <c:auto val="1"/>
        <c:lblAlgn val="ctr"/>
        <c:lblOffset val="100"/>
        <c:tickLblSkip val="1"/>
        <c:tickMarkSkip val="1"/>
        <c:noMultiLvlLbl val="0"/>
      </c:catAx>
      <c:valAx>
        <c:axId val="106530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07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22,719
22,564
185.15
13,016,800
12,686,350
248,988
7,837,751
16,905,790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41.9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町の大部分を森林や農地が占め、かつ、民間企業の立地が少ないため、法人町民税や固定資産税をはじめとした町税収入が少なく、財政基盤が弱いことから、類似団体平均</a:t>
          </a:r>
          <a:r>
            <a:rPr kumimoji="1" lang="en-US" altLang="ja-JP" sz="1300">
              <a:latin typeface="ＭＳ Ｐゴシック"/>
            </a:rPr>
            <a:t>0.63</a:t>
          </a:r>
          <a:r>
            <a:rPr kumimoji="1" lang="ja-JP" altLang="en-US" sz="1300">
              <a:latin typeface="ＭＳ Ｐゴシック"/>
            </a:rPr>
            <a:t>と比較してもかなり下回っている。　</a:t>
          </a:r>
          <a:endParaRPr kumimoji="1" lang="en-US" altLang="ja-JP" sz="1300">
            <a:latin typeface="ＭＳ Ｐゴシック"/>
          </a:endParaRPr>
        </a:p>
        <a:p>
          <a:r>
            <a:rPr kumimoji="1" lang="ja-JP" altLang="en-US" sz="1300">
              <a:latin typeface="ＭＳ Ｐゴシック"/>
            </a:rPr>
            <a:t>　よって、税の徴収強化等による税収増加により歳入確保に努める。</a:t>
          </a:r>
        </a:p>
        <a:p>
          <a:r>
            <a:rPr kumimoji="1" lang="ja-JP" altLang="en-US" sz="1300">
              <a:latin typeface="ＭＳ Ｐゴシック"/>
            </a:rPr>
            <a:t>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144992</xdr:rowOff>
    </xdr:to>
    <xdr:cxnSp macro="">
      <xdr:nvCxnSpPr>
        <xdr:cNvPr id="63" name="直線コネクタ 62"/>
        <xdr:cNvCxnSpPr/>
      </xdr:nvCxnSpPr>
      <xdr:spPr>
        <a:xfrm flipV="1">
          <a:off x="4953000" y="6080125"/>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117069</xdr:rowOff>
    </xdr:from>
    <xdr:ext cx="762000" cy="259045"/>
    <xdr:sp macro="" textlink="">
      <xdr:nvSpPr>
        <xdr:cNvPr id="64" name="財政力最小値テキスト"/>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44</xdr:row>
      <xdr:rowOff>144992</xdr:rowOff>
    </xdr:from>
    <xdr:to>
      <xdr:col>7</xdr:col>
      <xdr:colOff>241300</xdr:colOff>
      <xdr:row>44</xdr:row>
      <xdr:rowOff>144992</xdr:rowOff>
    </xdr:to>
    <xdr:cxnSp macro="">
      <xdr:nvCxnSpPr>
        <xdr:cNvPr id="65" name="直線コネクタ 64"/>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155575</xdr:rowOff>
    </xdr:to>
    <xdr:cxnSp macro="">
      <xdr:nvCxnSpPr>
        <xdr:cNvPr id="68" name="直線コネクタ 67"/>
        <xdr:cNvCxnSpPr/>
      </xdr:nvCxnSpPr>
      <xdr:spPr>
        <a:xfrm>
          <a:off x="4114800" y="750781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75142</xdr:rowOff>
    </xdr:from>
    <xdr:to>
      <xdr:col>4</xdr:col>
      <xdr:colOff>482600</xdr:colOff>
      <xdr:row>43</xdr:row>
      <xdr:rowOff>115358</xdr:rowOff>
    </xdr:to>
    <xdr:cxnSp macro="">
      <xdr:nvCxnSpPr>
        <xdr:cNvPr id="74" name="直線コネクタ 73"/>
        <xdr:cNvCxnSpPr/>
      </xdr:nvCxnSpPr>
      <xdr:spPr>
        <a:xfrm>
          <a:off x="2336800" y="74474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66675</xdr:rowOff>
    </xdr:from>
    <xdr:to>
      <xdr:col>4</xdr:col>
      <xdr:colOff>533400</xdr:colOff>
      <xdr:row>39</xdr:row>
      <xdr:rowOff>168275</xdr:rowOff>
    </xdr:to>
    <xdr:sp macro="" textlink="">
      <xdr:nvSpPr>
        <xdr:cNvPr id="75" name="フローチャート : 判断 74"/>
        <xdr:cNvSpPr/>
      </xdr:nvSpPr>
      <xdr:spPr>
        <a:xfrm>
          <a:off x="3175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7002</xdr:rowOff>
    </xdr:from>
    <xdr:ext cx="762000" cy="259045"/>
    <xdr:sp macro="" textlink="">
      <xdr:nvSpPr>
        <xdr:cNvPr id="76" name="テキスト ボックス 75"/>
        <xdr:cNvSpPr txBox="1"/>
      </xdr:nvSpPr>
      <xdr:spPr>
        <a:xfrm>
          <a:off x="2844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34925</xdr:rowOff>
    </xdr:from>
    <xdr:to>
      <xdr:col>3</xdr:col>
      <xdr:colOff>279400</xdr:colOff>
      <xdr:row>43</xdr:row>
      <xdr:rowOff>75142</xdr:rowOff>
    </xdr:to>
    <xdr:cxnSp macro="">
      <xdr:nvCxnSpPr>
        <xdr:cNvPr id="77" name="直線コネクタ 76"/>
        <xdr:cNvCxnSpPr/>
      </xdr:nvCxnSpPr>
      <xdr:spPr>
        <a:xfrm>
          <a:off x="1447800" y="74072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8" name="フローチャート : 判断 77"/>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87435</xdr:rowOff>
    </xdr:from>
    <xdr:ext cx="762000" cy="259045"/>
    <xdr:sp macro="" textlink="">
      <xdr:nvSpPr>
        <xdr:cNvPr id="79" name="テキスト ボックス 78"/>
        <xdr:cNvSpPr txBox="1"/>
      </xdr:nvSpPr>
      <xdr:spPr>
        <a:xfrm>
          <a:off x="1955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117475</xdr:rowOff>
    </xdr:from>
    <xdr:to>
      <xdr:col>2</xdr:col>
      <xdr:colOff>127000</xdr:colOff>
      <xdr:row>39</xdr:row>
      <xdr:rowOff>47625</xdr:rowOff>
    </xdr:to>
    <xdr:sp macro="" textlink="">
      <xdr:nvSpPr>
        <xdr:cNvPr id="80" name="フローチャート : 判断 79"/>
        <xdr:cNvSpPr/>
      </xdr:nvSpPr>
      <xdr:spPr>
        <a:xfrm>
          <a:off x="1397000" y="663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57802</xdr:rowOff>
    </xdr:from>
    <xdr:ext cx="762000" cy="259045"/>
    <xdr:sp macro="" textlink="">
      <xdr:nvSpPr>
        <xdr:cNvPr id="81" name="テキスト ボックス 80"/>
        <xdr:cNvSpPr txBox="1"/>
      </xdr:nvSpPr>
      <xdr:spPr>
        <a:xfrm>
          <a:off x="10668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104775</xdr:rowOff>
    </xdr:from>
    <xdr:to>
      <xdr:col>7</xdr:col>
      <xdr:colOff>203200</xdr:colOff>
      <xdr:row>44</xdr:row>
      <xdr:rowOff>34925</xdr:rowOff>
    </xdr:to>
    <xdr:sp macro="" textlink="">
      <xdr:nvSpPr>
        <xdr:cNvPr id="87" name="円/楕円 86"/>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76852</xdr:rowOff>
    </xdr:from>
    <xdr:ext cx="762000" cy="259045"/>
    <xdr:sp macro="" textlink="">
      <xdr:nvSpPr>
        <xdr:cNvPr id="88" name="財政力該当値テキスト"/>
        <xdr:cNvSpPr txBox="1"/>
      </xdr:nvSpPr>
      <xdr:spPr>
        <a:xfrm>
          <a:off x="5041900" y="744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24342</xdr:rowOff>
    </xdr:from>
    <xdr:to>
      <xdr:col>3</xdr:col>
      <xdr:colOff>330200</xdr:colOff>
      <xdr:row>43</xdr:row>
      <xdr:rowOff>125942</xdr:rowOff>
    </xdr:to>
    <xdr:sp macro="" textlink="">
      <xdr:nvSpPr>
        <xdr:cNvPr id="93" name="円/楕円 92"/>
        <xdr:cNvSpPr/>
      </xdr:nvSpPr>
      <xdr:spPr>
        <a:xfrm>
          <a:off x="2286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110719</xdr:rowOff>
    </xdr:from>
    <xdr:ext cx="762000" cy="259045"/>
    <xdr:sp macro="" textlink="">
      <xdr:nvSpPr>
        <xdr:cNvPr id="94" name="テキスト ボックス 93"/>
        <xdr:cNvSpPr txBox="1"/>
      </xdr:nvSpPr>
      <xdr:spPr>
        <a:xfrm>
          <a:off x="1955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155575</xdr:rowOff>
    </xdr:from>
    <xdr:to>
      <xdr:col>2</xdr:col>
      <xdr:colOff>127000</xdr:colOff>
      <xdr:row>43</xdr:row>
      <xdr:rowOff>85725</xdr:rowOff>
    </xdr:to>
    <xdr:sp macro="" textlink="">
      <xdr:nvSpPr>
        <xdr:cNvPr id="95" name="円/楕円 94"/>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70502</xdr:rowOff>
    </xdr:from>
    <xdr:ext cx="762000" cy="259045"/>
    <xdr:sp macro="" textlink="">
      <xdr:nvSpPr>
        <xdr:cNvPr id="96" name="テキスト ボックス 95"/>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義務的経費である公債費、人件費、扶助費は、総額こそ削減となったが、経常経費における割合は昨年度と比較して</a:t>
          </a:r>
          <a:r>
            <a:rPr kumimoji="1" lang="en-US" altLang="ja-JP" sz="1300">
              <a:latin typeface="ＭＳ Ｐゴシック"/>
            </a:rPr>
            <a:t>0.6%</a:t>
          </a:r>
          <a:r>
            <a:rPr kumimoji="1" lang="ja-JP" altLang="en-US" sz="1300">
              <a:latin typeface="ＭＳ Ｐゴシック"/>
            </a:rPr>
            <a:t>増加している。</a:t>
          </a:r>
        </a:p>
        <a:p>
          <a:r>
            <a:rPr kumimoji="1" lang="ja-JP" altLang="en-US" sz="1300">
              <a:latin typeface="ＭＳ Ｐゴシック"/>
            </a:rPr>
            <a:t>　特に、類似団体の中でも公債費は一番大きいことに加え、物件費総額も増加したため、昨年度と比較して</a:t>
          </a:r>
          <a:r>
            <a:rPr kumimoji="1" lang="en-US" altLang="ja-JP" sz="1300">
              <a:latin typeface="ＭＳ Ｐゴシック"/>
            </a:rPr>
            <a:t>1.6%</a:t>
          </a:r>
          <a:r>
            <a:rPr kumimoji="1" lang="ja-JP" altLang="en-US" sz="1300">
              <a:latin typeface="ＭＳ Ｐゴシック"/>
            </a:rPr>
            <a:t>増加し依然厳しい状況が続いている。</a:t>
          </a:r>
        </a:p>
        <a:p>
          <a:r>
            <a:rPr kumimoji="1" lang="ja-JP" altLang="en-US" sz="1300">
              <a:latin typeface="ＭＳ Ｐゴシック"/>
            </a:rPr>
            <a:t>今後は、新発債を抑制するとともに、補助費等や物件費の削減に着手していく。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167217</xdr:rowOff>
    </xdr:from>
    <xdr:to>
      <xdr:col>7</xdr:col>
      <xdr:colOff>152400</xdr:colOff>
      <xdr:row>67</xdr:row>
      <xdr:rowOff>71967</xdr:rowOff>
    </xdr:to>
    <xdr:cxnSp macro="">
      <xdr:nvCxnSpPr>
        <xdr:cNvPr id="126" name="直線コネクタ 125"/>
        <xdr:cNvCxnSpPr/>
      </xdr:nvCxnSpPr>
      <xdr:spPr>
        <a:xfrm flipV="1">
          <a:off x="4953000" y="1011131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44044</xdr:rowOff>
    </xdr:from>
    <xdr:ext cx="762000" cy="259045"/>
    <xdr:sp macro="" textlink="">
      <xdr:nvSpPr>
        <xdr:cNvPr id="127" name="財政構造の弾力性最小値テキスト"/>
        <xdr:cNvSpPr txBox="1"/>
      </xdr:nvSpPr>
      <xdr:spPr>
        <a:xfrm>
          <a:off x="5041900" y="1153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94.5</a:t>
          </a:r>
          <a:endParaRPr kumimoji="1" lang="ja-JP" altLang="en-US" sz="1000" b="1">
            <a:latin typeface="ＭＳ Ｐゴシック"/>
          </a:endParaRPr>
        </a:p>
      </xdr:txBody>
    </xdr:sp>
    <xdr:clientData/>
  </xdr:oneCellAnchor>
  <xdr:twoCellAnchor>
    <xdr:from>
      <xdr:col>7</xdr:col>
      <xdr:colOff>63500</xdr:colOff>
      <xdr:row>67</xdr:row>
      <xdr:rowOff>71967</xdr:rowOff>
    </xdr:from>
    <xdr:to>
      <xdr:col>7</xdr:col>
      <xdr:colOff>241300</xdr:colOff>
      <xdr:row>67</xdr:row>
      <xdr:rowOff>71967</xdr:rowOff>
    </xdr:to>
    <xdr:cxnSp macro="">
      <xdr:nvCxnSpPr>
        <xdr:cNvPr id="128" name="直線コネクタ 127"/>
        <xdr:cNvCxnSpPr/>
      </xdr:nvCxnSpPr>
      <xdr:spPr>
        <a:xfrm>
          <a:off x="4864100" y="1155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82144</xdr:rowOff>
    </xdr:from>
    <xdr:ext cx="762000" cy="259045"/>
    <xdr:sp macro="" textlink="">
      <xdr:nvSpPr>
        <xdr:cNvPr id="129" name="財政構造の弾力性最大値テキスト"/>
        <xdr:cNvSpPr txBox="1"/>
      </xdr:nvSpPr>
      <xdr:spPr>
        <a:xfrm>
          <a:off x="5041900" y="985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76.5</a:t>
          </a:r>
          <a:endParaRPr kumimoji="1" lang="ja-JP" altLang="en-US" sz="1000" b="1">
            <a:latin typeface="ＭＳ Ｐゴシック"/>
          </a:endParaRPr>
        </a:p>
      </xdr:txBody>
    </xdr:sp>
    <xdr:clientData/>
  </xdr:oneCellAnchor>
  <xdr:twoCellAnchor>
    <xdr:from>
      <xdr:col>7</xdr:col>
      <xdr:colOff>63500</xdr:colOff>
      <xdr:row>58</xdr:row>
      <xdr:rowOff>167217</xdr:rowOff>
    </xdr:from>
    <xdr:to>
      <xdr:col>7</xdr:col>
      <xdr:colOff>241300</xdr:colOff>
      <xdr:row>58</xdr:row>
      <xdr:rowOff>167217</xdr:rowOff>
    </xdr:to>
    <xdr:cxnSp macro="">
      <xdr:nvCxnSpPr>
        <xdr:cNvPr id="130" name="直線コネクタ 129"/>
        <xdr:cNvCxnSpPr/>
      </xdr:nvCxnSpPr>
      <xdr:spPr>
        <a:xfrm>
          <a:off x="4864100" y="1011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117263</xdr:rowOff>
    </xdr:from>
    <xdr:to>
      <xdr:col>7</xdr:col>
      <xdr:colOff>152400</xdr:colOff>
      <xdr:row>66</xdr:row>
      <xdr:rowOff>74506</xdr:rowOff>
    </xdr:to>
    <xdr:cxnSp macro="">
      <xdr:nvCxnSpPr>
        <xdr:cNvPr id="131" name="直線コネクタ 130"/>
        <xdr:cNvCxnSpPr/>
      </xdr:nvCxnSpPr>
      <xdr:spPr>
        <a:xfrm>
          <a:off x="4114800" y="11261513"/>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7637</xdr:rowOff>
    </xdr:from>
    <xdr:ext cx="762000" cy="259045"/>
    <xdr:sp macro="" textlink="">
      <xdr:nvSpPr>
        <xdr:cNvPr id="132" name="財政構造の弾力性平均値テキスト"/>
        <xdr:cNvSpPr txBox="1"/>
      </xdr:nvSpPr>
      <xdr:spPr>
        <a:xfrm>
          <a:off x="5041900" y="10637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162560</xdr:rowOff>
    </xdr:from>
    <xdr:to>
      <xdr:col>7</xdr:col>
      <xdr:colOff>203200</xdr:colOff>
      <xdr:row>63</xdr:row>
      <xdr:rowOff>92710</xdr:rowOff>
    </xdr:to>
    <xdr:sp macro="" textlink="">
      <xdr:nvSpPr>
        <xdr:cNvPr id="133" name="フローチャート : 判断 132"/>
        <xdr:cNvSpPr/>
      </xdr:nvSpPr>
      <xdr:spPr>
        <a:xfrm>
          <a:off x="49022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117263</xdr:rowOff>
    </xdr:from>
    <xdr:to>
      <xdr:col>6</xdr:col>
      <xdr:colOff>0</xdr:colOff>
      <xdr:row>67</xdr:row>
      <xdr:rowOff>136313</xdr:rowOff>
    </xdr:to>
    <xdr:cxnSp macro="">
      <xdr:nvCxnSpPr>
        <xdr:cNvPr id="134" name="直線コネクタ 133"/>
        <xdr:cNvCxnSpPr/>
      </xdr:nvCxnSpPr>
      <xdr:spPr>
        <a:xfrm flipV="1">
          <a:off x="3225800" y="11261513"/>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55456</xdr:rowOff>
    </xdr:from>
    <xdr:to>
      <xdr:col>6</xdr:col>
      <xdr:colOff>50800</xdr:colOff>
      <xdr:row>63</xdr:row>
      <xdr:rowOff>157056</xdr:rowOff>
    </xdr:to>
    <xdr:sp macro="" textlink="">
      <xdr:nvSpPr>
        <xdr:cNvPr id="135" name="フローチャート : 判断 134"/>
        <xdr:cNvSpPr/>
      </xdr:nvSpPr>
      <xdr:spPr>
        <a:xfrm>
          <a:off x="4064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167233</xdr:rowOff>
    </xdr:from>
    <xdr:ext cx="736600" cy="259045"/>
    <xdr:sp macro="" textlink="">
      <xdr:nvSpPr>
        <xdr:cNvPr id="136" name="テキスト ボックス 135"/>
        <xdr:cNvSpPr txBox="1"/>
      </xdr:nvSpPr>
      <xdr:spPr>
        <a:xfrm>
          <a:off x="3733800" y="1062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101177</xdr:rowOff>
    </xdr:from>
    <xdr:to>
      <xdr:col>4</xdr:col>
      <xdr:colOff>482600</xdr:colOff>
      <xdr:row>67</xdr:row>
      <xdr:rowOff>136313</xdr:rowOff>
    </xdr:to>
    <xdr:cxnSp macro="">
      <xdr:nvCxnSpPr>
        <xdr:cNvPr id="137" name="直線コネクタ 136"/>
        <xdr:cNvCxnSpPr/>
      </xdr:nvCxnSpPr>
      <xdr:spPr>
        <a:xfrm>
          <a:off x="2336800" y="11245427"/>
          <a:ext cx="889000" cy="37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95673</xdr:rowOff>
    </xdr:from>
    <xdr:to>
      <xdr:col>4</xdr:col>
      <xdr:colOff>533400</xdr:colOff>
      <xdr:row>64</xdr:row>
      <xdr:rowOff>25823</xdr:rowOff>
    </xdr:to>
    <xdr:sp macro="" textlink="">
      <xdr:nvSpPr>
        <xdr:cNvPr id="138" name="フローチャート : 判断 137"/>
        <xdr:cNvSpPr/>
      </xdr:nvSpPr>
      <xdr:spPr>
        <a:xfrm>
          <a:off x="3175000" y="108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36000</xdr:rowOff>
    </xdr:from>
    <xdr:ext cx="762000" cy="259045"/>
    <xdr:sp macro="" textlink="">
      <xdr:nvSpPr>
        <xdr:cNvPr id="139" name="テキスト ボックス 138"/>
        <xdr:cNvSpPr txBox="1"/>
      </xdr:nvSpPr>
      <xdr:spPr>
        <a:xfrm>
          <a:off x="2844800" y="1066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101177</xdr:rowOff>
    </xdr:from>
    <xdr:to>
      <xdr:col>3</xdr:col>
      <xdr:colOff>279400</xdr:colOff>
      <xdr:row>67</xdr:row>
      <xdr:rowOff>160444</xdr:rowOff>
    </xdr:to>
    <xdr:cxnSp macro="">
      <xdr:nvCxnSpPr>
        <xdr:cNvPr id="140" name="直線コネクタ 139"/>
        <xdr:cNvCxnSpPr/>
      </xdr:nvCxnSpPr>
      <xdr:spPr>
        <a:xfrm flipV="1">
          <a:off x="1447800" y="11245427"/>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41910</xdr:rowOff>
    </xdr:from>
    <xdr:to>
      <xdr:col>3</xdr:col>
      <xdr:colOff>330200</xdr:colOff>
      <xdr:row>62</xdr:row>
      <xdr:rowOff>143510</xdr:rowOff>
    </xdr:to>
    <xdr:sp macro="" textlink="">
      <xdr:nvSpPr>
        <xdr:cNvPr id="141" name="フローチャート : 判断 140"/>
        <xdr:cNvSpPr/>
      </xdr:nvSpPr>
      <xdr:spPr>
        <a:xfrm>
          <a:off x="2286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153687</xdr:rowOff>
    </xdr:from>
    <xdr:ext cx="762000" cy="259045"/>
    <xdr:sp macro="" textlink="">
      <xdr:nvSpPr>
        <xdr:cNvPr id="142" name="テキスト ボックス 141"/>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146473</xdr:rowOff>
    </xdr:from>
    <xdr:to>
      <xdr:col>2</xdr:col>
      <xdr:colOff>127000</xdr:colOff>
      <xdr:row>63</xdr:row>
      <xdr:rowOff>76623</xdr:rowOff>
    </xdr:to>
    <xdr:sp macro="" textlink="">
      <xdr:nvSpPr>
        <xdr:cNvPr id="143" name="フローチャート : 判断 142"/>
        <xdr:cNvSpPr/>
      </xdr:nvSpPr>
      <xdr:spPr>
        <a:xfrm>
          <a:off x="1397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86800</xdr:rowOff>
    </xdr:from>
    <xdr:ext cx="762000" cy="259045"/>
    <xdr:sp macro="" textlink="">
      <xdr:nvSpPr>
        <xdr:cNvPr id="144" name="テキスト ボックス 143"/>
        <xdr:cNvSpPr txBox="1"/>
      </xdr:nvSpPr>
      <xdr:spPr>
        <a:xfrm>
          <a:off x="1066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66</xdr:row>
      <xdr:rowOff>23706</xdr:rowOff>
    </xdr:from>
    <xdr:to>
      <xdr:col>7</xdr:col>
      <xdr:colOff>203200</xdr:colOff>
      <xdr:row>66</xdr:row>
      <xdr:rowOff>125306</xdr:rowOff>
    </xdr:to>
    <xdr:sp macro="" textlink="">
      <xdr:nvSpPr>
        <xdr:cNvPr id="150" name="円/楕円 149"/>
        <xdr:cNvSpPr/>
      </xdr:nvSpPr>
      <xdr:spPr>
        <a:xfrm>
          <a:off x="4902200" y="1133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167233</xdr:rowOff>
    </xdr:from>
    <xdr:ext cx="762000" cy="259045"/>
    <xdr:sp macro="" textlink="">
      <xdr:nvSpPr>
        <xdr:cNvPr id="151" name="財政構造の弾力性該当値テキスト"/>
        <xdr:cNvSpPr txBox="1"/>
      </xdr:nvSpPr>
      <xdr:spPr>
        <a:xfrm>
          <a:off x="5041900" y="1131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66463</xdr:rowOff>
    </xdr:from>
    <xdr:to>
      <xdr:col>6</xdr:col>
      <xdr:colOff>50800</xdr:colOff>
      <xdr:row>65</xdr:row>
      <xdr:rowOff>168063</xdr:rowOff>
    </xdr:to>
    <xdr:sp macro="" textlink="">
      <xdr:nvSpPr>
        <xdr:cNvPr id="152" name="円/楕円 151"/>
        <xdr:cNvSpPr/>
      </xdr:nvSpPr>
      <xdr:spPr>
        <a:xfrm>
          <a:off x="4064000" y="1121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152840</xdr:rowOff>
    </xdr:from>
    <xdr:ext cx="736600" cy="259045"/>
    <xdr:sp macro="" textlink="">
      <xdr:nvSpPr>
        <xdr:cNvPr id="153" name="テキスト ボックス 152"/>
        <xdr:cNvSpPr txBox="1"/>
      </xdr:nvSpPr>
      <xdr:spPr>
        <a:xfrm>
          <a:off x="3733800" y="11297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4</xdr:col>
      <xdr:colOff>431800</xdr:colOff>
      <xdr:row>67</xdr:row>
      <xdr:rowOff>85513</xdr:rowOff>
    </xdr:from>
    <xdr:to>
      <xdr:col>4</xdr:col>
      <xdr:colOff>533400</xdr:colOff>
      <xdr:row>68</xdr:row>
      <xdr:rowOff>15663</xdr:rowOff>
    </xdr:to>
    <xdr:sp macro="" textlink="">
      <xdr:nvSpPr>
        <xdr:cNvPr id="154" name="円/楕円 153"/>
        <xdr:cNvSpPr/>
      </xdr:nvSpPr>
      <xdr:spPr>
        <a:xfrm>
          <a:off x="3175000" y="11572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68</xdr:row>
      <xdr:rowOff>440</xdr:rowOff>
    </xdr:from>
    <xdr:ext cx="762000" cy="259045"/>
    <xdr:sp macro="" textlink="">
      <xdr:nvSpPr>
        <xdr:cNvPr id="155" name="テキスト ボックス 154"/>
        <xdr:cNvSpPr txBox="1"/>
      </xdr:nvSpPr>
      <xdr:spPr>
        <a:xfrm>
          <a:off x="2844800" y="11659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50377</xdr:rowOff>
    </xdr:from>
    <xdr:to>
      <xdr:col>3</xdr:col>
      <xdr:colOff>330200</xdr:colOff>
      <xdr:row>65</xdr:row>
      <xdr:rowOff>151977</xdr:rowOff>
    </xdr:to>
    <xdr:sp macro="" textlink="">
      <xdr:nvSpPr>
        <xdr:cNvPr id="156" name="円/楕円 155"/>
        <xdr:cNvSpPr/>
      </xdr:nvSpPr>
      <xdr:spPr>
        <a:xfrm>
          <a:off x="2286000" y="1119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136754</xdr:rowOff>
    </xdr:from>
    <xdr:ext cx="762000" cy="259045"/>
    <xdr:sp macro="" textlink="">
      <xdr:nvSpPr>
        <xdr:cNvPr id="157" name="テキスト ボックス 156"/>
        <xdr:cNvSpPr txBox="1"/>
      </xdr:nvSpPr>
      <xdr:spPr>
        <a:xfrm>
          <a:off x="1955800" y="1128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2</xdr:col>
      <xdr:colOff>25400</xdr:colOff>
      <xdr:row>67</xdr:row>
      <xdr:rowOff>109644</xdr:rowOff>
    </xdr:from>
    <xdr:to>
      <xdr:col>2</xdr:col>
      <xdr:colOff>127000</xdr:colOff>
      <xdr:row>68</xdr:row>
      <xdr:rowOff>39794</xdr:rowOff>
    </xdr:to>
    <xdr:sp macro="" textlink="">
      <xdr:nvSpPr>
        <xdr:cNvPr id="158" name="円/楕円 157"/>
        <xdr:cNvSpPr/>
      </xdr:nvSpPr>
      <xdr:spPr>
        <a:xfrm>
          <a:off x="1397000" y="1159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68</xdr:row>
      <xdr:rowOff>24571</xdr:rowOff>
    </xdr:from>
    <xdr:ext cx="762000" cy="259045"/>
    <xdr:sp macro="" textlink="">
      <xdr:nvSpPr>
        <xdr:cNvPr id="159" name="テキスト ボックス 158"/>
        <xdr:cNvSpPr txBox="1"/>
      </xdr:nvSpPr>
      <xdr:spPr>
        <a:xfrm>
          <a:off x="1066800" y="11683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[164,686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想定外の退職により人件費総額の削減は進んでいるが、市町村合併後も旧町単位でほとんどの施設が存続しているため、類似団体平均を大幅に上回っている。</a:t>
          </a:r>
        </a:p>
        <a:p>
          <a:r>
            <a:rPr kumimoji="1" lang="ja-JP" altLang="en-US" sz="1300">
              <a:latin typeface="ＭＳ Ｐゴシック"/>
            </a:rPr>
            <a:t>　今後は中長期の人口動態を見据え施設の統廃合を進め、経常経費の削減を図っていく。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11988</xdr:rowOff>
    </xdr:from>
    <xdr:to>
      <xdr:col>7</xdr:col>
      <xdr:colOff>152400</xdr:colOff>
      <xdr:row>90</xdr:row>
      <xdr:rowOff>47831</xdr:rowOff>
    </xdr:to>
    <xdr:cxnSp macro="">
      <xdr:nvCxnSpPr>
        <xdr:cNvPr id="189" name="直線コネクタ 188"/>
        <xdr:cNvCxnSpPr/>
      </xdr:nvCxnSpPr>
      <xdr:spPr>
        <a:xfrm flipV="1">
          <a:off x="4953000" y="13899438"/>
          <a:ext cx="0" cy="15788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19908</xdr:rowOff>
    </xdr:from>
    <xdr:ext cx="762000" cy="259045"/>
    <xdr:sp macro="" textlink="">
      <xdr:nvSpPr>
        <xdr:cNvPr id="190" name="人件費・物件費等の状況最小値テキスト"/>
        <xdr:cNvSpPr txBox="1"/>
      </xdr:nvSpPr>
      <xdr:spPr>
        <a:xfrm>
          <a:off x="5041900" y="15450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185,147</a:t>
          </a:r>
          <a:endParaRPr kumimoji="1" lang="ja-JP" altLang="en-US" sz="1000" b="1">
            <a:latin typeface="ＭＳ Ｐゴシック"/>
          </a:endParaRPr>
        </a:p>
      </xdr:txBody>
    </xdr:sp>
    <xdr:clientData/>
  </xdr:oneCellAnchor>
  <xdr:twoCellAnchor>
    <xdr:from>
      <xdr:col>7</xdr:col>
      <xdr:colOff>63500</xdr:colOff>
      <xdr:row>90</xdr:row>
      <xdr:rowOff>47831</xdr:rowOff>
    </xdr:from>
    <xdr:to>
      <xdr:col>7</xdr:col>
      <xdr:colOff>241300</xdr:colOff>
      <xdr:row>90</xdr:row>
      <xdr:rowOff>47831</xdr:rowOff>
    </xdr:to>
    <xdr:cxnSp macro="">
      <xdr:nvCxnSpPr>
        <xdr:cNvPr id="191" name="直線コネクタ 190"/>
        <xdr:cNvCxnSpPr/>
      </xdr:nvCxnSpPr>
      <xdr:spPr>
        <a:xfrm>
          <a:off x="4864100" y="15478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98365</xdr:rowOff>
    </xdr:from>
    <xdr:ext cx="762000" cy="259045"/>
    <xdr:sp macro="" textlink="">
      <xdr:nvSpPr>
        <xdr:cNvPr id="192" name="人件費・物件費等の状況最大値テキスト"/>
        <xdr:cNvSpPr txBox="1"/>
      </xdr:nvSpPr>
      <xdr:spPr>
        <a:xfrm>
          <a:off x="5041900" y="1364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67,368</a:t>
          </a:r>
          <a:endParaRPr kumimoji="1" lang="ja-JP" altLang="en-US" sz="1000" b="1">
            <a:latin typeface="ＭＳ Ｐゴシック"/>
          </a:endParaRPr>
        </a:p>
      </xdr:txBody>
    </xdr:sp>
    <xdr:clientData/>
  </xdr:oneCellAnchor>
  <xdr:twoCellAnchor>
    <xdr:from>
      <xdr:col>7</xdr:col>
      <xdr:colOff>63500</xdr:colOff>
      <xdr:row>81</xdr:row>
      <xdr:rowOff>11988</xdr:rowOff>
    </xdr:from>
    <xdr:to>
      <xdr:col>7</xdr:col>
      <xdr:colOff>241300</xdr:colOff>
      <xdr:row>81</xdr:row>
      <xdr:rowOff>11988</xdr:rowOff>
    </xdr:to>
    <xdr:cxnSp macro="">
      <xdr:nvCxnSpPr>
        <xdr:cNvPr id="193" name="直線コネクタ 192"/>
        <xdr:cNvCxnSpPr/>
      </xdr:nvCxnSpPr>
      <xdr:spPr>
        <a:xfrm>
          <a:off x="4864100" y="13899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67672</xdr:rowOff>
    </xdr:from>
    <xdr:to>
      <xdr:col>7</xdr:col>
      <xdr:colOff>152400</xdr:colOff>
      <xdr:row>88</xdr:row>
      <xdr:rowOff>116441</xdr:rowOff>
    </xdr:to>
    <xdr:cxnSp macro="">
      <xdr:nvCxnSpPr>
        <xdr:cNvPr id="194" name="直線コネクタ 193"/>
        <xdr:cNvCxnSpPr/>
      </xdr:nvCxnSpPr>
      <xdr:spPr>
        <a:xfrm>
          <a:off x="4114800" y="15155272"/>
          <a:ext cx="838200" cy="48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29483</xdr:rowOff>
    </xdr:from>
    <xdr:ext cx="762000" cy="259045"/>
    <xdr:sp macro="" textlink="">
      <xdr:nvSpPr>
        <xdr:cNvPr id="195" name="人件費・物件費等の状況平均値テキスト"/>
        <xdr:cNvSpPr txBox="1"/>
      </xdr:nvSpPr>
      <xdr:spPr>
        <a:xfrm>
          <a:off x="5041900" y="14259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109,598</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12956</xdr:rowOff>
    </xdr:from>
    <xdr:to>
      <xdr:col>7</xdr:col>
      <xdr:colOff>203200</xdr:colOff>
      <xdr:row>84</xdr:row>
      <xdr:rowOff>114556</xdr:rowOff>
    </xdr:to>
    <xdr:sp macro="" textlink="">
      <xdr:nvSpPr>
        <xdr:cNvPr id="196" name="フローチャート : 判断 195"/>
        <xdr:cNvSpPr/>
      </xdr:nvSpPr>
      <xdr:spPr>
        <a:xfrm>
          <a:off x="4902200" y="1441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88</xdr:row>
      <xdr:rowOff>67672</xdr:rowOff>
    </xdr:from>
    <xdr:to>
      <xdr:col>6</xdr:col>
      <xdr:colOff>0</xdr:colOff>
      <xdr:row>88</xdr:row>
      <xdr:rowOff>119779</xdr:rowOff>
    </xdr:to>
    <xdr:cxnSp macro="">
      <xdr:nvCxnSpPr>
        <xdr:cNvPr id="197" name="直線コネクタ 196"/>
        <xdr:cNvCxnSpPr/>
      </xdr:nvCxnSpPr>
      <xdr:spPr>
        <a:xfrm flipV="1">
          <a:off x="3225800" y="15155272"/>
          <a:ext cx="889000" cy="52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16039</xdr:rowOff>
    </xdr:from>
    <xdr:to>
      <xdr:col>6</xdr:col>
      <xdr:colOff>50800</xdr:colOff>
      <xdr:row>84</xdr:row>
      <xdr:rowOff>117639</xdr:rowOff>
    </xdr:to>
    <xdr:sp macro="" textlink="">
      <xdr:nvSpPr>
        <xdr:cNvPr id="198" name="フローチャート : 判断 197"/>
        <xdr:cNvSpPr/>
      </xdr:nvSpPr>
      <xdr:spPr>
        <a:xfrm>
          <a:off x="4064000" y="1441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127816</xdr:rowOff>
    </xdr:from>
    <xdr:ext cx="736600" cy="259045"/>
    <xdr:sp macro="" textlink="">
      <xdr:nvSpPr>
        <xdr:cNvPr id="199" name="テキスト ボックス 198"/>
        <xdr:cNvSpPr txBox="1"/>
      </xdr:nvSpPr>
      <xdr:spPr>
        <a:xfrm>
          <a:off x="3733800" y="1418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twoCellAnchor>
    <xdr:from>
      <xdr:col>3</xdr:col>
      <xdr:colOff>279400</xdr:colOff>
      <xdr:row>88</xdr:row>
      <xdr:rowOff>22682</xdr:rowOff>
    </xdr:from>
    <xdr:to>
      <xdr:col>4</xdr:col>
      <xdr:colOff>482600</xdr:colOff>
      <xdr:row>88</xdr:row>
      <xdr:rowOff>119779</xdr:rowOff>
    </xdr:to>
    <xdr:cxnSp macro="">
      <xdr:nvCxnSpPr>
        <xdr:cNvPr id="200" name="直線コネクタ 199"/>
        <xdr:cNvCxnSpPr/>
      </xdr:nvCxnSpPr>
      <xdr:spPr>
        <a:xfrm>
          <a:off x="2336800" y="15110282"/>
          <a:ext cx="889000" cy="97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89891</xdr:rowOff>
    </xdr:from>
    <xdr:to>
      <xdr:col>4</xdr:col>
      <xdr:colOff>533400</xdr:colOff>
      <xdr:row>85</xdr:row>
      <xdr:rowOff>20041</xdr:rowOff>
    </xdr:to>
    <xdr:sp macro="" textlink="">
      <xdr:nvSpPr>
        <xdr:cNvPr id="201" name="フローチャート : 判断 200"/>
        <xdr:cNvSpPr/>
      </xdr:nvSpPr>
      <xdr:spPr>
        <a:xfrm>
          <a:off x="3175000" y="14491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30218</xdr:rowOff>
    </xdr:from>
    <xdr:ext cx="762000" cy="259045"/>
    <xdr:sp macro="" textlink="">
      <xdr:nvSpPr>
        <xdr:cNvPr id="202" name="テキスト ボックス 201"/>
        <xdr:cNvSpPr txBox="1"/>
      </xdr:nvSpPr>
      <xdr:spPr>
        <a:xfrm>
          <a:off x="2844800" y="14260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115,337</a:t>
          </a:r>
          <a:endParaRPr kumimoji="1" lang="ja-JP" altLang="en-US" sz="1000" b="1">
            <a:solidFill>
              <a:srgbClr val="000080"/>
            </a:solidFill>
            <a:latin typeface="ＭＳ Ｐゴシック"/>
          </a:endParaRPr>
        </a:p>
      </xdr:txBody>
    </xdr:sp>
    <xdr:clientData/>
  </xdr:oneCellAnchor>
  <xdr:twoCellAnchor>
    <xdr:from>
      <xdr:col>2</xdr:col>
      <xdr:colOff>76200</xdr:colOff>
      <xdr:row>88</xdr:row>
      <xdr:rowOff>14773</xdr:rowOff>
    </xdr:from>
    <xdr:to>
      <xdr:col>3</xdr:col>
      <xdr:colOff>279400</xdr:colOff>
      <xdr:row>88</xdr:row>
      <xdr:rowOff>22682</xdr:rowOff>
    </xdr:to>
    <xdr:cxnSp macro="">
      <xdr:nvCxnSpPr>
        <xdr:cNvPr id="203" name="直線コネクタ 202"/>
        <xdr:cNvCxnSpPr/>
      </xdr:nvCxnSpPr>
      <xdr:spPr>
        <a:xfrm>
          <a:off x="1447800" y="15102373"/>
          <a:ext cx="889000" cy="7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142949</xdr:rowOff>
    </xdr:from>
    <xdr:to>
      <xdr:col>3</xdr:col>
      <xdr:colOff>330200</xdr:colOff>
      <xdr:row>85</xdr:row>
      <xdr:rowOff>73099</xdr:rowOff>
    </xdr:to>
    <xdr:sp macro="" textlink="">
      <xdr:nvSpPr>
        <xdr:cNvPr id="204" name="フローチャート : 判断 203"/>
        <xdr:cNvSpPr/>
      </xdr:nvSpPr>
      <xdr:spPr>
        <a:xfrm>
          <a:off x="2286000" y="14544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83276</xdr:rowOff>
    </xdr:from>
    <xdr:ext cx="762000" cy="259045"/>
    <xdr:sp macro="" textlink="">
      <xdr:nvSpPr>
        <xdr:cNvPr id="205" name="テキスト ボックス 204"/>
        <xdr:cNvSpPr txBox="1"/>
      </xdr:nvSpPr>
      <xdr:spPr>
        <a:xfrm>
          <a:off x="1955800" y="14313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94300</xdr:rowOff>
    </xdr:from>
    <xdr:to>
      <xdr:col>2</xdr:col>
      <xdr:colOff>127000</xdr:colOff>
      <xdr:row>85</xdr:row>
      <xdr:rowOff>24450</xdr:rowOff>
    </xdr:to>
    <xdr:sp macro="" textlink="">
      <xdr:nvSpPr>
        <xdr:cNvPr id="206" name="フローチャート : 判断 205"/>
        <xdr:cNvSpPr/>
      </xdr:nvSpPr>
      <xdr:spPr>
        <a:xfrm>
          <a:off x="1397000" y="1449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34627</xdr:rowOff>
    </xdr:from>
    <xdr:ext cx="762000" cy="259045"/>
    <xdr:sp macro="" textlink="">
      <xdr:nvSpPr>
        <xdr:cNvPr id="207" name="テキスト ボックス 206"/>
        <xdr:cNvSpPr txBox="1"/>
      </xdr:nvSpPr>
      <xdr:spPr>
        <a:xfrm>
          <a:off x="1066800" y="142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88</xdr:row>
      <xdr:rowOff>65641</xdr:rowOff>
    </xdr:from>
    <xdr:to>
      <xdr:col>7</xdr:col>
      <xdr:colOff>203200</xdr:colOff>
      <xdr:row>88</xdr:row>
      <xdr:rowOff>167241</xdr:rowOff>
    </xdr:to>
    <xdr:sp macro="" textlink="">
      <xdr:nvSpPr>
        <xdr:cNvPr id="213" name="円/楕円 212"/>
        <xdr:cNvSpPr/>
      </xdr:nvSpPr>
      <xdr:spPr>
        <a:xfrm>
          <a:off x="4902200" y="1515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37718</xdr:rowOff>
    </xdr:from>
    <xdr:ext cx="762000" cy="259045"/>
    <xdr:sp macro="" textlink="">
      <xdr:nvSpPr>
        <xdr:cNvPr id="214" name="人件費・物件費等の状況該当値テキスト"/>
        <xdr:cNvSpPr txBox="1"/>
      </xdr:nvSpPr>
      <xdr:spPr>
        <a:xfrm>
          <a:off x="5041900" y="15125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164,686</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16872</xdr:rowOff>
    </xdr:from>
    <xdr:to>
      <xdr:col>6</xdr:col>
      <xdr:colOff>50800</xdr:colOff>
      <xdr:row>88</xdr:row>
      <xdr:rowOff>118472</xdr:rowOff>
    </xdr:to>
    <xdr:sp macro="" textlink="">
      <xdr:nvSpPr>
        <xdr:cNvPr id="215" name="円/楕円 214"/>
        <xdr:cNvSpPr/>
      </xdr:nvSpPr>
      <xdr:spPr>
        <a:xfrm>
          <a:off x="4064000" y="1510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103249</xdr:rowOff>
    </xdr:from>
    <xdr:ext cx="736600" cy="259045"/>
    <xdr:sp macro="" textlink="">
      <xdr:nvSpPr>
        <xdr:cNvPr id="216" name="テキスト ボックス 215"/>
        <xdr:cNvSpPr txBox="1"/>
      </xdr:nvSpPr>
      <xdr:spPr>
        <a:xfrm>
          <a:off x="3733800" y="1519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161,048</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68979</xdr:rowOff>
    </xdr:from>
    <xdr:to>
      <xdr:col>4</xdr:col>
      <xdr:colOff>533400</xdr:colOff>
      <xdr:row>88</xdr:row>
      <xdr:rowOff>170579</xdr:rowOff>
    </xdr:to>
    <xdr:sp macro="" textlink="">
      <xdr:nvSpPr>
        <xdr:cNvPr id="217" name="円/楕円 216"/>
        <xdr:cNvSpPr/>
      </xdr:nvSpPr>
      <xdr:spPr>
        <a:xfrm>
          <a:off x="3175000" y="15156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155356</xdr:rowOff>
    </xdr:from>
    <xdr:ext cx="762000" cy="259045"/>
    <xdr:sp macro="" textlink="">
      <xdr:nvSpPr>
        <xdr:cNvPr id="218" name="テキスト ボックス 217"/>
        <xdr:cNvSpPr txBox="1"/>
      </xdr:nvSpPr>
      <xdr:spPr>
        <a:xfrm>
          <a:off x="2844800" y="15242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164,935</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143332</xdr:rowOff>
    </xdr:from>
    <xdr:to>
      <xdr:col>3</xdr:col>
      <xdr:colOff>330200</xdr:colOff>
      <xdr:row>88</xdr:row>
      <xdr:rowOff>73482</xdr:rowOff>
    </xdr:to>
    <xdr:sp macro="" textlink="">
      <xdr:nvSpPr>
        <xdr:cNvPr id="219" name="円/楕円 218"/>
        <xdr:cNvSpPr/>
      </xdr:nvSpPr>
      <xdr:spPr>
        <a:xfrm>
          <a:off x="2286000" y="15059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58259</xdr:rowOff>
    </xdr:from>
    <xdr:ext cx="762000" cy="259045"/>
    <xdr:sp macro="" textlink="">
      <xdr:nvSpPr>
        <xdr:cNvPr id="220" name="テキスト ボックス 219"/>
        <xdr:cNvSpPr txBox="1"/>
      </xdr:nvSpPr>
      <xdr:spPr>
        <a:xfrm>
          <a:off x="1955800" y="15145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157,692</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135423</xdr:rowOff>
    </xdr:from>
    <xdr:to>
      <xdr:col>2</xdr:col>
      <xdr:colOff>127000</xdr:colOff>
      <xdr:row>88</xdr:row>
      <xdr:rowOff>65573</xdr:rowOff>
    </xdr:to>
    <xdr:sp macro="" textlink="">
      <xdr:nvSpPr>
        <xdr:cNvPr id="221" name="円/楕円 220"/>
        <xdr:cNvSpPr/>
      </xdr:nvSpPr>
      <xdr:spPr>
        <a:xfrm>
          <a:off x="1397000" y="15051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88</xdr:row>
      <xdr:rowOff>50350</xdr:rowOff>
    </xdr:from>
    <xdr:ext cx="762000" cy="259045"/>
    <xdr:sp macro="" textlink="">
      <xdr:nvSpPr>
        <xdr:cNvPr id="222" name="テキスト ボックス 221"/>
        <xdr:cNvSpPr txBox="1"/>
      </xdr:nvSpPr>
      <xdr:spPr>
        <a:xfrm>
          <a:off x="1066800" y="15137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157,102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H23</a:t>
          </a:r>
          <a:r>
            <a:rPr kumimoji="1" lang="ja-JP" altLang="en-US" sz="1300">
              <a:latin typeface="ＭＳ Ｐゴシック"/>
            </a:rPr>
            <a:t>、</a:t>
          </a:r>
          <a:r>
            <a:rPr kumimoji="1" lang="en-US" altLang="ja-JP" sz="1300">
              <a:latin typeface="ＭＳ Ｐゴシック"/>
            </a:rPr>
            <a:t>H24</a:t>
          </a:r>
          <a:r>
            <a:rPr kumimoji="1" lang="ja-JP" altLang="en-US" sz="1300">
              <a:latin typeface="ＭＳ Ｐゴシック"/>
            </a:rPr>
            <a:t>の</a:t>
          </a:r>
          <a:r>
            <a:rPr kumimoji="1" lang="en-US" altLang="ja-JP" sz="1300">
              <a:latin typeface="ＭＳ Ｐゴシック"/>
            </a:rPr>
            <a:t>2</a:t>
          </a:r>
          <a:r>
            <a:rPr kumimoji="1" lang="ja-JP" altLang="en-US" sz="1300">
              <a:latin typeface="ＭＳ Ｐゴシック"/>
            </a:rPr>
            <a:t>年間は国家公務員の時限的な給与改定特例法による措置のため、</a:t>
          </a:r>
          <a:r>
            <a:rPr kumimoji="1" lang="en-US" altLang="ja-JP" sz="1300">
              <a:latin typeface="ＭＳ Ｐゴシック"/>
            </a:rPr>
            <a:t>100%</a:t>
          </a:r>
          <a:r>
            <a:rPr kumimoji="1" lang="ja-JP" altLang="en-US" sz="1300">
              <a:latin typeface="ＭＳ Ｐゴシック"/>
            </a:rPr>
            <a:t>を超える値となったが、これら特殊要因を除いても</a:t>
          </a:r>
          <a:r>
            <a:rPr kumimoji="1" lang="en-US" altLang="ja-JP" sz="1300">
              <a:latin typeface="ＭＳ Ｐゴシック"/>
            </a:rPr>
            <a:t>H23</a:t>
          </a:r>
          <a:r>
            <a:rPr kumimoji="1" lang="ja-JP" altLang="en-US" sz="1300">
              <a:latin typeface="ＭＳ Ｐゴシック"/>
            </a:rPr>
            <a:t>年度</a:t>
          </a:r>
          <a:r>
            <a:rPr kumimoji="1" lang="en-US" altLang="ja-JP" sz="1300">
              <a:latin typeface="ＭＳ Ｐゴシック"/>
            </a:rPr>
            <a:t>98.0%</a:t>
          </a:r>
          <a:r>
            <a:rPr kumimoji="1" lang="ja-JP" altLang="en-US" sz="1300">
              <a:latin typeface="ＭＳ Ｐゴシック"/>
            </a:rPr>
            <a:t>、</a:t>
          </a:r>
          <a:r>
            <a:rPr kumimoji="1" lang="en-US" altLang="ja-JP" sz="1300">
              <a:latin typeface="ＭＳ Ｐゴシック"/>
            </a:rPr>
            <a:t>H24</a:t>
          </a:r>
          <a:r>
            <a:rPr kumimoji="1" lang="ja-JP" altLang="en-US" sz="1300">
              <a:latin typeface="ＭＳ Ｐゴシック"/>
            </a:rPr>
            <a:t>年度</a:t>
          </a:r>
          <a:r>
            <a:rPr kumimoji="1" lang="en-US" altLang="ja-JP" sz="1300">
              <a:latin typeface="ＭＳ Ｐゴシック"/>
            </a:rPr>
            <a:t>98.1%</a:t>
          </a:r>
          <a:r>
            <a:rPr kumimoji="1" lang="ja-JP" altLang="en-US" sz="1300">
              <a:latin typeface="ＭＳ Ｐゴシック"/>
            </a:rPr>
            <a:t>となっており、類似団体比較で平均値より大きい。よって、給与水準の適正化も検討していく。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84</xdr:row>
      <xdr:rowOff>154939</xdr:rowOff>
    </xdr:to>
    <xdr:cxnSp macro="">
      <xdr:nvCxnSpPr>
        <xdr:cNvPr id="251" name="直線コネクタ 250"/>
        <xdr:cNvCxnSpPr/>
      </xdr:nvCxnSpPr>
      <xdr:spPr>
        <a:xfrm flipV="1">
          <a:off x="17018000" y="13832839"/>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127016</xdr:rowOff>
    </xdr:from>
    <xdr:ext cx="762000" cy="259045"/>
    <xdr:sp macro="" textlink="">
      <xdr:nvSpPr>
        <xdr:cNvPr id="252" name="給与水準   （国との比較）最小値テキスト"/>
        <xdr:cNvSpPr txBox="1"/>
      </xdr:nvSpPr>
      <xdr:spPr>
        <a:xfrm>
          <a:off x="17106900" y="14528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99.4</a:t>
          </a:r>
          <a:endParaRPr kumimoji="1" lang="ja-JP" altLang="en-US" sz="1000" b="1">
            <a:latin typeface="ＭＳ Ｐゴシック"/>
          </a:endParaRPr>
        </a:p>
      </xdr:txBody>
    </xdr:sp>
    <xdr:clientData/>
  </xdr:oneCellAnchor>
  <xdr:twoCellAnchor>
    <xdr:from>
      <xdr:col>24</xdr:col>
      <xdr:colOff>469900</xdr:colOff>
      <xdr:row>84</xdr:row>
      <xdr:rowOff>154939</xdr:rowOff>
    </xdr:from>
    <xdr:to>
      <xdr:col>24</xdr:col>
      <xdr:colOff>647700</xdr:colOff>
      <xdr:row>84</xdr:row>
      <xdr:rowOff>154939</xdr:rowOff>
    </xdr:to>
    <xdr:cxnSp macro="">
      <xdr:nvCxnSpPr>
        <xdr:cNvPr id="253" name="直線コネクタ 252"/>
        <xdr:cNvCxnSpPr/>
      </xdr:nvCxnSpPr>
      <xdr:spPr>
        <a:xfrm>
          <a:off x="16929100" y="1455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54"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5" name="直線コネクタ 254"/>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88</xdr:row>
      <xdr:rowOff>32173</xdr:rowOff>
    </xdr:to>
    <xdr:cxnSp macro="">
      <xdr:nvCxnSpPr>
        <xdr:cNvPr id="256" name="直線コネクタ 255"/>
        <xdr:cNvCxnSpPr/>
      </xdr:nvCxnSpPr>
      <xdr:spPr>
        <a:xfrm flipV="1">
          <a:off x="16179800" y="14444134"/>
          <a:ext cx="838200" cy="67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26688</xdr:rowOff>
    </xdr:from>
    <xdr:ext cx="762000" cy="259045"/>
    <xdr:sp macro="" textlink="">
      <xdr:nvSpPr>
        <xdr:cNvPr id="257" name="給与水準   （国との比較）平均値テキスト"/>
        <xdr:cNvSpPr txBox="1"/>
      </xdr:nvSpPr>
      <xdr:spPr>
        <a:xfrm>
          <a:off x="17106900" y="140855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10161</xdr:rowOff>
    </xdr:from>
    <xdr:to>
      <xdr:col>24</xdr:col>
      <xdr:colOff>609600</xdr:colOff>
      <xdr:row>83</xdr:row>
      <xdr:rowOff>111761</xdr:rowOff>
    </xdr:to>
    <xdr:sp macro="" textlink="">
      <xdr:nvSpPr>
        <xdr:cNvPr id="258" name="フローチャート : 判断 257"/>
        <xdr:cNvSpPr/>
      </xdr:nvSpPr>
      <xdr:spPr>
        <a:xfrm>
          <a:off x="169672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16087</xdr:rowOff>
    </xdr:from>
    <xdr:to>
      <xdr:col>23</xdr:col>
      <xdr:colOff>406400</xdr:colOff>
      <xdr:row>88</xdr:row>
      <xdr:rowOff>32173</xdr:rowOff>
    </xdr:to>
    <xdr:cxnSp macro="">
      <xdr:nvCxnSpPr>
        <xdr:cNvPr id="259" name="直線コネクタ 258"/>
        <xdr:cNvCxnSpPr/>
      </xdr:nvCxnSpPr>
      <xdr:spPr>
        <a:xfrm>
          <a:off x="15290800" y="151036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107104</xdr:rowOff>
    </xdr:from>
    <xdr:to>
      <xdr:col>23</xdr:col>
      <xdr:colOff>457200</xdr:colOff>
      <xdr:row>87</xdr:row>
      <xdr:rowOff>37254</xdr:rowOff>
    </xdr:to>
    <xdr:sp macro="" textlink="">
      <xdr:nvSpPr>
        <xdr:cNvPr id="260" name="フローチャート : 判断 259"/>
        <xdr:cNvSpPr/>
      </xdr:nvSpPr>
      <xdr:spPr>
        <a:xfrm>
          <a:off x="16129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47431</xdr:rowOff>
    </xdr:from>
    <xdr:ext cx="736600" cy="259045"/>
    <xdr:sp macro="" textlink="">
      <xdr:nvSpPr>
        <xdr:cNvPr id="261" name="テキスト ボックス 260"/>
        <xdr:cNvSpPr txBox="1"/>
      </xdr:nvSpPr>
      <xdr:spPr>
        <a:xfrm>
          <a:off x="15798800" y="14620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42334</xdr:rowOff>
    </xdr:from>
    <xdr:to>
      <xdr:col>22</xdr:col>
      <xdr:colOff>203200</xdr:colOff>
      <xdr:row>88</xdr:row>
      <xdr:rowOff>16087</xdr:rowOff>
    </xdr:to>
    <xdr:cxnSp macro="">
      <xdr:nvCxnSpPr>
        <xdr:cNvPr id="262" name="直線コネクタ 261"/>
        <xdr:cNvCxnSpPr/>
      </xdr:nvCxnSpPr>
      <xdr:spPr>
        <a:xfrm>
          <a:off x="14401800" y="1444413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131234</xdr:rowOff>
    </xdr:from>
    <xdr:to>
      <xdr:col>22</xdr:col>
      <xdr:colOff>254000</xdr:colOff>
      <xdr:row>87</xdr:row>
      <xdr:rowOff>61384</xdr:rowOff>
    </xdr:to>
    <xdr:sp macro="" textlink="">
      <xdr:nvSpPr>
        <xdr:cNvPr id="263" name="フローチャート : 判断 262"/>
        <xdr:cNvSpPr/>
      </xdr:nvSpPr>
      <xdr:spPr>
        <a:xfrm>
          <a:off x="15240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71561</xdr:rowOff>
    </xdr:from>
    <xdr:ext cx="762000" cy="259045"/>
    <xdr:sp macro="" textlink="">
      <xdr:nvSpPr>
        <xdr:cNvPr id="264" name="テキスト ボックス 263"/>
        <xdr:cNvSpPr txBox="1"/>
      </xdr:nvSpPr>
      <xdr:spPr>
        <a:xfrm>
          <a:off x="14909800" y="1464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84</xdr:row>
      <xdr:rowOff>42334</xdr:rowOff>
    </xdr:to>
    <xdr:cxnSp macro="">
      <xdr:nvCxnSpPr>
        <xdr:cNvPr id="265" name="直線コネクタ 264"/>
        <xdr:cNvCxnSpPr/>
      </xdr:nvCxnSpPr>
      <xdr:spPr>
        <a:xfrm>
          <a:off x="13512800" y="1444413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77046</xdr:rowOff>
    </xdr:from>
    <xdr:to>
      <xdr:col>21</xdr:col>
      <xdr:colOff>50800</xdr:colOff>
      <xdr:row>83</xdr:row>
      <xdr:rowOff>7196</xdr:rowOff>
    </xdr:to>
    <xdr:sp macro="" textlink="">
      <xdr:nvSpPr>
        <xdr:cNvPr id="266" name="フローチャート : 判断 265"/>
        <xdr:cNvSpPr/>
      </xdr:nvSpPr>
      <xdr:spPr>
        <a:xfrm>
          <a:off x="14351000" y="1413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17373</xdr:rowOff>
    </xdr:from>
    <xdr:ext cx="762000" cy="259045"/>
    <xdr:sp macro="" textlink="">
      <xdr:nvSpPr>
        <xdr:cNvPr id="267" name="テキスト ボックス 266"/>
        <xdr:cNvSpPr txBox="1"/>
      </xdr:nvSpPr>
      <xdr:spPr>
        <a:xfrm>
          <a:off x="14020800" y="1390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60961</xdr:rowOff>
    </xdr:from>
    <xdr:to>
      <xdr:col>19</xdr:col>
      <xdr:colOff>533400</xdr:colOff>
      <xdr:row>82</xdr:row>
      <xdr:rowOff>162561</xdr:rowOff>
    </xdr:to>
    <xdr:sp macro="" textlink="">
      <xdr:nvSpPr>
        <xdr:cNvPr id="268" name="フローチャート : 判断 267"/>
        <xdr:cNvSpPr/>
      </xdr:nvSpPr>
      <xdr:spPr>
        <a:xfrm>
          <a:off x="13462000" y="1411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1288</xdr:rowOff>
    </xdr:from>
    <xdr:ext cx="762000" cy="259045"/>
    <xdr:sp macro="" textlink="">
      <xdr:nvSpPr>
        <xdr:cNvPr id="269" name="テキスト ボックス 268"/>
        <xdr:cNvSpPr txBox="1"/>
      </xdr:nvSpPr>
      <xdr:spPr>
        <a:xfrm>
          <a:off x="13131800" y="13888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5" name="円/楕円 274"/>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58861</xdr:rowOff>
    </xdr:from>
    <xdr:ext cx="762000" cy="259045"/>
    <xdr:sp macro="" textlink="">
      <xdr:nvSpPr>
        <xdr:cNvPr id="276" name="給与水準   （国との比較）該当値テキスト"/>
        <xdr:cNvSpPr txBox="1"/>
      </xdr:nvSpPr>
      <xdr:spPr>
        <a:xfrm>
          <a:off x="17106900" y="1428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152823</xdr:rowOff>
    </xdr:from>
    <xdr:to>
      <xdr:col>23</xdr:col>
      <xdr:colOff>457200</xdr:colOff>
      <xdr:row>88</xdr:row>
      <xdr:rowOff>82973</xdr:rowOff>
    </xdr:to>
    <xdr:sp macro="" textlink="">
      <xdr:nvSpPr>
        <xdr:cNvPr id="277" name="円/楕円 276"/>
        <xdr:cNvSpPr/>
      </xdr:nvSpPr>
      <xdr:spPr>
        <a:xfrm>
          <a:off x="16129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67750</xdr:rowOff>
    </xdr:from>
    <xdr:ext cx="736600" cy="259045"/>
    <xdr:sp macro="" textlink="">
      <xdr:nvSpPr>
        <xdr:cNvPr id="278" name="テキスト ボックス 277"/>
        <xdr:cNvSpPr txBox="1"/>
      </xdr:nvSpPr>
      <xdr:spPr>
        <a:xfrm>
          <a:off x="15798800" y="15155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136737</xdr:rowOff>
    </xdr:from>
    <xdr:to>
      <xdr:col>22</xdr:col>
      <xdr:colOff>254000</xdr:colOff>
      <xdr:row>88</xdr:row>
      <xdr:rowOff>66887</xdr:rowOff>
    </xdr:to>
    <xdr:sp macro="" textlink="">
      <xdr:nvSpPr>
        <xdr:cNvPr id="279" name="円/楕円 278"/>
        <xdr:cNvSpPr/>
      </xdr:nvSpPr>
      <xdr:spPr>
        <a:xfrm>
          <a:off x="15240000" y="1505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51664</xdr:rowOff>
    </xdr:from>
    <xdr:ext cx="762000" cy="259045"/>
    <xdr:sp macro="" textlink="">
      <xdr:nvSpPr>
        <xdr:cNvPr id="280" name="テキスト ボックス 279"/>
        <xdr:cNvSpPr txBox="1"/>
      </xdr:nvSpPr>
      <xdr:spPr>
        <a:xfrm>
          <a:off x="14909800" y="1513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162984</xdr:rowOff>
    </xdr:from>
    <xdr:to>
      <xdr:col>21</xdr:col>
      <xdr:colOff>50800</xdr:colOff>
      <xdr:row>84</xdr:row>
      <xdr:rowOff>93134</xdr:rowOff>
    </xdr:to>
    <xdr:sp macro="" textlink="">
      <xdr:nvSpPr>
        <xdr:cNvPr id="281" name="円/楕円 280"/>
        <xdr:cNvSpPr/>
      </xdr:nvSpPr>
      <xdr:spPr>
        <a:xfrm>
          <a:off x="14351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77911</xdr:rowOff>
    </xdr:from>
    <xdr:ext cx="762000" cy="259045"/>
    <xdr:sp macro="" textlink="">
      <xdr:nvSpPr>
        <xdr:cNvPr id="282" name="テキスト ボックス 281"/>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83" name="円/楕円 282"/>
        <xdr:cNvSpPr/>
      </xdr:nvSpPr>
      <xdr:spPr>
        <a:xfrm>
          <a:off x="13462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84" name="テキスト ボックス 283"/>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新規採用を極力抑えたことや、想定外の退職により、Ｈ</a:t>
          </a:r>
          <a:r>
            <a:rPr kumimoji="1" lang="en-US" altLang="ja-JP" sz="1300">
              <a:latin typeface="ＭＳ Ｐゴシック"/>
            </a:rPr>
            <a:t>26</a:t>
          </a:r>
          <a:r>
            <a:rPr kumimoji="1" lang="ja-JP" altLang="en-US" sz="1300">
              <a:latin typeface="ＭＳ Ｐゴシック"/>
            </a:rPr>
            <a:t>年度定員適正化計画の目標値である</a:t>
          </a:r>
          <a:r>
            <a:rPr kumimoji="1" lang="en-US" altLang="ja-JP" sz="1300">
              <a:latin typeface="ＭＳ Ｐゴシック"/>
            </a:rPr>
            <a:t>259</a:t>
          </a:r>
          <a:r>
            <a:rPr kumimoji="1" lang="ja-JP" altLang="en-US" sz="1300">
              <a:latin typeface="ＭＳ Ｐゴシック"/>
            </a:rPr>
            <a:t>人を</a:t>
          </a:r>
          <a:r>
            <a:rPr kumimoji="1" lang="en-US" altLang="ja-JP" sz="1300">
              <a:latin typeface="ＭＳ Ｐゴシック"/>
            </a:rPr>
            <a:t>28</a:t>
          </a:r>
          <a:r>
            <a:rPr kumimoji="1" lang="ja-JP" altLang="en-US" sz="1300">
              <a:latin typeface="ＭＳ Ｐゴシック"/>
            </a:rPr>
            <a:t>人も上回る急激な減少となったが、診療所３箇所、町営幼保一体化施設２箇所、地域局２箇所、</a:t>
          </a:r>
          <a:r>
            <a:rPr kumimoji="1" lang="en-US" altLang="ja-JP" sz="1300">
              <a:latin typeface="ＭＳ Ｐゴシック"/>
            </a:rPr>
            <a:t>CATV</a:t>
          </a:r>
          <a:r>
            <a:rPr kumimoji="1" lang="ja-JP" altLang="en-US" sz="1300">
              <a:latin typeface="ＭＳ Ｐゴシック"/>
            </a:rPr>
            <a:t>事業の運営等の特殊要因により、全国、県内、類似平均を依然上回っている。</a:t>
          </a:r>
        </a:p>
        <a:p>
          <a:r>
            <a:rPr kumimoji="1" lang="ja-JP" altLang="en-US" sz="1300">
              <a:latin typeface="ＭＳ Ｐゴシック"/>
            </a:rPr>
            <a:t>　本町特有の行政需要を加味するとともに、</a:t>
          </a:r>
          <a:r>
            <a:rPr kumimoji="1" lang="en-US" altLang="ja-JP" sz="1300">
              <a:latin typeface="ＭＳ Ｐゴシック"/>
            </a:rPr>
            <a:t>30</a:t>
          </a:r>
          <a:r>
            <a:rPr kumimoji="1" lang="ja-JP" altLang="en-US" sz="1300">
              <a:latin typeface="ＭＳ Ｐゴシック"/>
            </a:rPr>
            <a:t>代の職員が全体の</a:t>
          </a:r>
          <a:r>
            <a:rPr kumimoji="1" lang="en-US" altLang="ja-JP" sz="1300">
              <a:latin typeface="ＭＳ Ｐゴシック"/>
            </a:rPr>
            <a:t>7.3%</a:t>
          </a:r>
          <a:r>
            <a:rPr kumimoji="1" lang="ja-JP" altLang="en-US" sz="1300">
              <a:latin typeface="ＭＳ Ｐゴシック"/>
            </a:rPr>
            <a:t>と極端に少ない中、職員構成にも配慮しながら、定型業務等の業務委託を検討する等、事務事業のスリム化を図り、適正な定員管理に努める。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5821</xdr:rowOff>
    </xdr:from>
    <xdr:to>
      <xdr:col>24</xdr:col>
      <xdr:colOff>558800</xdr:colOff>
      <xdr:row>67</xdr:row>
      <xdr:rowOff>43815</xdr:rowOff>
    </xdr:to>
    <xdr:cxnSp macro="">
      <xdr:nvCxnSpPr>
        <xdr:cNvPr id="314" name="直線コネクタ 313"/>
        <xdr:cNvCxnSpPr/>
      </xdr:nvCxnSpPr>
      <xdr:spPr>
        <a:xfrm flipV="1">
          <a:off x="17018000" y="10121371"/>
          <a:ext cx="0" cy="14095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15892</xdr:rowOff>
    </xdr:from>
    <xdr:ext cx="762000" cy="259045"/>
    <xdr:sp macro="" textlink="">
      <xdr:nvSpPr>
        <xdr:cNvPr id="315" name="定員管理の状況最小値テキスト"/>
        <xdr:cNvSpPr txBox="1"/>
      </xdr:nvSpPr>
      <xdr:spPr>
        <a:xfrm>
          <a:off x="17106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11.66</a:t>
          </a:r>
          <a:endParaRPr kumimoji="1" lang="ja-JP" altLang="en-US" sz="1000" b="1">
            <a:latin typeface="ＭＳ Ｐゴシック"/>
          </a:endParaRPr>
        </a:p>
      </xdr:txBody>
    </xdr:sp>
    <xdr:clientData/>
  </xdr:oneCellAnchor>
  <xdr:twoCellAnchor>
    <xdr:from>
      <xdr:col>24</xdr:col>
      <xdr:colOff>469900</xdr:colOff>
      <xdr:row>67</xdr:row>
      <xdr:rowOff>43815</xdr:rowOff>
    </xdr:from>
    <xdr:to>
      <xdr:col>24</xdr:col>
      <xdr:colOff>647700</xdr:colOff>
      <xdr:row>67</xdr:row>
      <xdr:rowOff>43815</xdr:rowOff>
    </xdr:to>
    <xdr:cxnSp macro="">
      <xdr:nvCxnSpPr>
        <xdr:cNvPr id="316" name="直線コネクタ 315"/>
        <xdr:cNvCxnSpPr/>
      </xdr:nvCxnSpPr>
      <xdr:spPr>
        <a:xfrm>
          <a:off x="16929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92198</xdr:rowOff>
    </xdr:from>
    <xdr:ext cx="762000" cy="259045"/>
    <xdr:sp macro="" textlink="">
      <xdr:nvSpPr>
        <xdr:cNvPr id="317" name="定員管理の状況最大値テキスト"/>
        <xdr:cNvSpPr txBox="1"/>
      </xdr:nvSpPr>
      <xdr:spPr>
        <a:xfrm>
          <a:off x="17106900" y="9864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4.65</a:t>
          </a:r>
          <a:endParaRPr kumimoji="1" lang="ja-JP" altLang="en-US" sz="1000" b="1">
            <a:latin typeface="ＭＳ Ｐゴシック"/>
          </a:endParaRPr>
        </a:p>
      </xdr:txBody>
    </xdr:sp>
    <xdr:clientData/>
  </xdr:oneCellAnchor>
  <xdr:twoCellAnchor>
    <xdr:from>
      <xdr:col>24</xdr:col>
      <xdr:colOff>469900</xdr:colOff>
      <xdr:row>59</xdr:row>
      <xdr:rowOff>5821</xdr:rowOff>
    </xdr:from>
    <xdr:to>
      <xdr:col>24</xdr:col>
      <xdr:colOff>647700</xdr:colOff>
      <xdr:row>59</xdr:row>
      <xdr:rowOff>5821</xdr:rowOff>
    </xdr:to>
    <xdr:cxnSp macro="">
      <xdr:nvCxnSpPr>
        <xdr:cNvPr id="318" name="直線コネクタ 317"/>
        <xdr:cNvCxnSpPr/>
      </xdr:nvCxnSpPr>
      <xdr:spPr>
        <a:xfrm>
          <a:off x="16929100" y="10121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107738</xdr:rowOff>
    </xdr:from>
    <xdr:to>
      <xdr:col>24</xdr:col>
      <xdr:colOff>558800</xdr:colOff>
      <xdr:row>65</xdr:row>
      <xdr:rowOff>30797</xdr:rowOff>
    </xdr:to>
    <xdr:cxnSp macro="">
      <xdr:nvCxnSpPr>
        <xdr:cNvPr id="319" name="直線コネクタ 318"/>
        <xdr:cNvCxnSpPr/>
      </xdr:nvCxnSpPr>
      <xdr:spPr>
        <a:xfrm flipV="1">
          <a:off x="16179800" y="11080538"/>
          <a:ext cx="838200" cy="94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169562</xdr:rowOff>
    </xdr:from>
    <xdr:ext cx="762000" cy="259045"/>
    <xdr:sp macro="" textlink="">
      <xdr:nvSpPr>
        <xdr:cNvPr id="320" name="定員管理の状況平均値テキスト"/>
        <xdr:cNvSpPr txBox="1"/>
      </xdr:nvSpPr>
      <xdr:spPr>
        <a:xfrm>
          <a:off x="17106900" y="10456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153035</xdr:rowOff>
    </xdr:from>
    <xdr:to>
      <xdr:col>24</xdr:col>
      <xdr:colOff>609600</xdr:colOff>
      <xdr:row>62</xdr:row>
      <xdr:rowOff>83185</xdr:rowOff>
    </xdr:to>
    <xdr:sp macro="" textlink="">
      <xdr:nvSpPr>
        <xdr:cNvPr id="321" name="フローチャート : 判断 320"/>
        <xdr:cNvSpPr/>
      </xdr:nvSpPr>
      <xdr:spPr>
        <a:xfrm>
          <a:off x="16967200" y="1061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30797</xdr:rowOff>
    </xdr:from>
    <xdr:to>
      <xdr:col>23</xdr:col>
      <xdr:colOff>406400</xdr:colOff>
      <xdr:row>65</xdr:row>
      <xdr:rowOff>83079</xdr:rowOff>
    </xdr:to>
    <xdr:cxnSp macro="">
      <xdr:nvCxnSpPr>
        <xdr:cNvPr id="322" name="直線コネクタ 321"/>
        <xdr:cNvCxnSpPr/>
      </xdr:nvCxnSpPr>
      <xdr:spPr>
        <a:xfrm flipV="1">
          <a:off x="15290800" y="11175047"/>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142981</xdr:rowOff>
    </xdr:from>
    <xdr:to>
      <xdr:col>23</xdr:col>
      <xdr:colOff>457200</xdr:colOff>
      <xdr:row>62</xdr:row>
      <xdr:rowOff>73131</xdr:rowOff>
    </xdr:to>
    <xdr:sp macro="" textlink="">
      <xdr:nvSpPr>
        <xdr:cNvPr id="323" name="フローチャート : 判断 322"/>
        <xdr:cNvSpPr/>
      </xdr:nvSpPr>
      <xdr:spPr>
        <a:xfrm>
          <a:off x="16129000" y="10601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83308</xdr:rowOff>
    </xdr:from>
    <xdr:ext cx="736600" cy="259045"/>
    <xdr:sp macro="" textlink="">
      <xdr:nvSpPr>
        <xdr:cNvPr id="324" name="テキスト ボックス 323"/>
        <xdr:cNvSpPr txBox="1"/>
      </xdr:nvSpPr>
      <xdr:spPr>
        <a:xfrm>
          <a:off x="15798800" y="10370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83079</xdr:rowOff>
    </xdr:from>
    <xdr:to>
      <xdr:col>22</xdr:col>
      <xdr:colOff>203200</xdr:colOff>
      <xdr:row>65</xdr:row>
      <xdr:rowOff>157480</xdr:rowOff>
    </xdr:to>
    <xdr:cxnSp macro="">
      <xdr:nvCxnSpPr>
        <xdr:cNvPr id="325" name="直線コネクタ 324"/>
        <xdr:cNvCxnSpPr/>
      </xdr:nvCxnSpPr>
      <xdr:spPr>
        <a:xfrm flipV="1">
          <a:off x="14401800" y="11227329"/>
          <a:ext cx="889000" cy="74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23813</xdr:rowOff>
    </xdr:from>
    <xdr:to>
      <xdr:col>22</xdr:col>
      <xdr:colOff>254000</xdr:colOff>
      <xdr:row>62</xdr:row>
      <xdr:rowOff>125413</xdr:rowOff>
    </xdr:to>
    <xdr:sp macro="" textlink="">
      <xdr:nvSpPr>
        <xdr:cNvPr id="326" name="フローチャート : 判断 325"/>
        <xdr:cNvSpPr/>
      </xdr:nvSpPr>
      <xdr:spPr>
        <a:xfrm>
          <a:off x="15240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135590</xdr:rowOff>
    </xdr:from>
    <xdr:ext cx="762000" cy="259045"/>
    <xdr:sp macro="" textlink="">
      <xdr:nvSpPr>
        <xdr:cNvPr id="327" name="テキスト ボックス 326"/>
        <xdr:cNvSpPr txBox="1"/>
      </xdr:nvSpPr>
      <xdr:spPr>
        <a:xfrm>
          <a:off x="14909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7.55</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135361</xdr:rowOff>
    </xdr:from>
    <xdr:to>
      <xdr:col>21</xdr:col>
      <xdr:colOff>0</xdr:colOff>
      <xdr:row>65</xdr:row>
      <xdr:rowOff>157480</xdr:rowOff>
    </xdr:to>
    <xdr:cxnSp macro="">
      <xdr:nvCxnSpPr>
        <xdr:cNvPr id="328" name="直線コネクタ 327"/>
        <xdr:cNvCxnSpPr/>
      </xdr:nvCxnSpPr>
      <xdr:spPr>
        <a:xfrm>
          <a:off x="13512800" y="11279611"/>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166581</xdr:rowOff>
    </xdr:from>
    <xdr:to>
      <xdr:col>21</xdr:col>
      <xdr:colOff>50800</xdr:colOff>
      <xdr:row>63</xdr:row>
      <xdr:rowOff>96731</xdr:rowOff>
    </xdr:to>
    <xdr:sp macro="" textlink="">
      <xdr:nvSpPr>
        <xdr:cNvPr id="329" name="フローチャート : 判断 328"/>
        <xdr:cNvSpPr/>
      </xdr:nvSpPr>
      <xdr:spPr>
        <a:xfrm>
          <a:off x="14351000" y="1079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106908</xdr:rowOff>
    </xdr:from>
    <xdr:ext cx="762000" cy="259045"/>
    <xdr:sp macro="" textlink="">
      <xdr:nvSpPr>
        <xdr:cNvPr id="330" name="テキスト ボックス 329"/>
        <xdr:cNvSpPr txBox="1"/>
      </xdr:nvSpPr>
      <xdr:spPr>
        <a:xfrm>
          <a:off x="14020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140441</xdr:rowOff>
    </xdr:from>
    <xdr:to>
      <xdr:col>19</xdr:col>
      <xdr:colOff>533400</xdr:colOff>
      <xdr:row>63</xdr:row>
      <xdr:rowOff>70591</xdr:rowOff>
    </xdr:to>
    <xdr:sp macro="" textlink="">
      <xdr:nvSpPr>
        <xdr:cNvPr id="331" name="フローチャート : 判断 330"/>
        <xdr:cNvSpPr/>
      </xdr:nvSpPr>
      <xdr:spPr>
        <a:xfrm>
          <a:off x="13462000" y="10770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80768</xdr:rowOff>
    </xdr:from>
    <xdr:ext cx="762000" cy="259045"/>
    <xdr:sp macro="" textlink="">
      <xdr:nvSpPr>
        <xdr:cNvPr id="332" name="テキスト ボックス 331"/>
        <xdr:cNvSpPr txBox="1"/>
      </xdr:nvSpPr>
      <xdr:spPr>
        <a:xfrm>
          <a:off x="13131800" y="10539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56938</xdr:rowOff>
    </xdr:from>
    <xdr:to>
      <xdr:col>24</xdr:col>
      <xdr:colOff>609600</xdr:colOff>
      <xdr:row>64</xdr:row>
      <xdr:rowOff>158538</xdr:rowOff>
    </xdr:to>
    <xdr:sp macro="" textlink="">
      <xdr:nvSpPr>
        <xdr:cNvPr id="338" name="円/楕円 337"/>
        <xdr:cNvSpPr/>
      </xdr:nvSpPr>
      <xdr:spPr>
        <a:xfrm>
          <a:off x="169672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29015</xdr:rowOff>
    </xdr:from>
    <xdr:ext cx="762000" cy="259045"/>
    <xdr:sp macro="" textlink="">
      <xdr:nvSpPr>
        <xdr:cNvPr id="339" name="定員管理の状況該当値テキスト"/>
        <xdr:cNvSpPr txBox="1"/>
      </xdr:nvSpPr>
      <xdr:spPr>
        <a:xfrm>
          <a:off x="17106900" y="11001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151447</xdr:rowOff>
    </xdr:from>
    <xdr:to>
      <xdr:col>23</xdr:col>
      <xdr:colOff>457200</xdr:colOff>
      <xdr:row>65</xdr:row>
      <xdr:rowOff>81597</xdr:rowOff>
    </xdr:to>
    <xdr:sp macro="" textlink="">
      <xdr:nvSpPr>
        <xdr:cNvPr id="340" name="円/楕円 339"/>
        <xdr:cNvSpPr/>
      </xdr:nvSpPr>
      <xdr:spPr>
        <a:xfrm>
          <a:off x="16129000" y="1112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66374</xdr:rowOff>
    </xdr:from>
    <xdr:ext cx="736600" cy="259045"/>
    <xdr:sp macro="" textlink="">
      <xdr:nvSpPr>
        <xdr:cNvPr id="341" name="テキスト ボックス 340"/>
        <xdr:cNvSpPr txBox="1"/>
      </xdr:nvSpPr>
      <xdr:spPr>
        <a:xfrm>
          <a:off x="15798800" y="11210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32279</xdr:rowOff>
    </xdr:from>
    <xdr:to>
      <xdr:col>22</xdr:col>
      <xdr:colOff>254000</xdr:colOff>
      <xdr:row>65</xdr:row>
      <xdr:rowOff>133879</xdr:rowOff>
    </xdr:to>
    <xdr:sp macro="" textlink="">
      <xdr:nvSpPr>
        <xdr:cNvPr id="342" name="円/楕円 341"/>
        <xdr:cNvSpPr/>
      </xdr:nvSpPr>
      <xdr:spPr>
        <a:xfrm>
          <a:off x="15240000" y="1117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118656</xdr:rowOff>
    </xdr:from>
    <xdr:ext cx="762000" cy="259045"/>
    <xdr:sp macro="" textlink="">
      <xdr:nvSpPr>
        <xdr:cNvPr id="343" name="テキスト ボックス 342"/>
        <xdr:cNvSpPr txBox="1"/>
      </xdr:nvSpPr>
      <xdr:spPr>
        <a:xfrm>
          <a:off x="14909800" y="1126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106680</xdr:rowOff>
    </xdr:from>
    <xdr:to>
      <xdr:col>21</xdr:col>
      <xdr:colOff>50800</xdr:colOff>
      <xdr:row>66</xdr:row>
      <xdr:rowOff>36830</xdr:rowOff>
    </xdr:to>
    <xdr:sp macro="" textlink="">
      <xdr:nvSpPr>
        <xdr:cNvPr id="344" name="円/楕円 343"/>
        <xdr:cNvSpPr/>
      </xdr:nvSpPr>
      <xdr:spPr>
        <a:xfrm>
          <a:off x="14351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21607</xdr:rowOff>
    </xdr:from>
    <xdr:ext cx="762000" cy="259045"/>
    <xdr:sp macro="" textlink="">
      <xdr:nvSpPr>
        <xdr:cNvPr id="345" name="テキスト ボックス 344"/>
        <xdr:cNvSpPr txBox="1"/>
      </xdr:nvSpPr>
      <xdr:spPr>
        <a:xfrm>
          <a:off x="14020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84561</xdr:rowOff>
    </xdr:from>
    <xdr:to>
      <xdr:col>19</xdr:col>
      <xdr:colOff>533400</xdr:colOff>
      <xdr:row>66</xdr:row>
      <xdr:rowOff>14711</xdr:rowOff>
    </xdr:to>
    <xdr:sp macro="" textlink="">
      <xdr:nvSpPr>
        <xdr:cNvPr id="346" name="円/楕円 345"/>
        <xdr:cNvSpPr/>
      </xdr:nvSpPr>
      <xdr:spPr>
        <a:xfrm>
          <a:off x="13462000" y="1122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170938</xdr:rowOff>
    </xdr:from>
    <xdr:ext cx="762000" cy="259045"/>
    <xdr:sp macro="" textlink="">
      <xdr:nvSpPr>
        <xdr:cNvPr id="347" name="テキスト ボックス 346"/>
        <xdr:cNvSpPr txBox="1"/>
      </xdr:nvSpPr>
      <xdr:spPr>
        <a:xfrm>
          <a:off x="13131800" y="1131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地方債発行については、原則、合併特例債を中心とした交付税算入率の高い起債を活用してきたが、類似団体と比較すれば</a:t>
          </a:r>
          <a:r>
            <a:rPr kumimoji="1" lang="en-US" altLang="ja-JP" sz="1300">
              <a:latin typeface="ＭＳ Ｐゴシック"/>
            </a:rPr>
            <a:t>5.4%</a:t>
          </a:r>
          <a:r>
            <a:rPr kumimoji="1" lang="ja-JP" altLang="en-US" sz="1300">
              <a:latin typeface="ＭＳ Ｐゴシック"/>
            </a:rPr>
            <a:t>も高く、依然、公債費が重くのしかかっている。</a:t>
          </a:r>
        </a:p>
        <a:p>
          <a:r>
            <a:rPr kumimoji="1" lang="ja-JP" altLang="en-US" sz="1300">
              <a:latin typeface="ＭＳ Ｐゴシック"/>
            </a:rPr>
            <a:t>　今後、安全安心な生活を維持する基盤整備事業（終期分）を控えており、今後の人口動態、交付税の段階的縮減も見据えて、これまで以上に事業精査し、新規発行債の抑制に努めていく。</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40640</xdr:rowOff>
    </xdr:from>
    <xdr:to>
      <xdr:col>24</xdr:col>
      <xdr:colOff>558800</xdr:colOff>
      <xdr:row>43</xdr:row>
      <xdr:rowOff>111337</xdr:rowOff>
    </xdr:to>
    <xdr:cxnSp macro="">
      <xdr:nvCxnSpPr>
        <xdr:cNvPr id="376" name="直線コネクタ 375"/>
        <xdr:cNvCxnSpPr/>
      </xdr:nvCxnSpPr>
      <xdr:spPr>
        <a:xfrm flipV="1">
          <a:off x="17018000" y="6212840"/>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83414</xdr:rowOff>
    </xdr:from>
    <xdr:ext cx="762000" cy="259045"/>
    <xdr:sp macro="" textlink="">
      <xdr:nvSpPr>
        <xdr:cNvPr id="377" name="公債費負担の状況最小値テキスト"/>
        <xdr:cNvSpPr txBox="1"/>
      </xdr:nvSpPr>
      <xdr:spPr>
        <a:xfrm>
          <a:off x="17106900" y="745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43</xdr:row>
      <xdr:rowOff>111337</xdr:rowOff>
    </xdr:from>
    <xdr:to>
      <xdr:col>24</xdr:col>
      <xdr:colOff>647700</xdr:colOff>
      <xdr:row>43</xdr:row>
      <xdr:rowOff>111337</xdr:rowOff>
    </xdr:to>
    <xdr:cxnSp macro="">
      <xdr:nvCxnSpPr>
        <xdr:cNvPr id="378" name="直線コネクタ 377"/>
        <xdr:cNvCxnSpPr/>
      </xdr:nvCxnSpPr>
      <xdr:spPr>
        <a:xfrm>
          <a:off x="16929100" y="748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127017</xdr:rowOff>
    </xdr:from>
    <xdr:ext cx="762000" cy="259045"/>
    <xdr:sp macro="" textlink="">
      <xdr:nvSpPr>
        <xdr:cNvPr id="379" name="公債費負担の状況最大値テキスト"/>
        <xdr:cNvSpPr txBox="1"/>
      </xdr:nvSpPr>
      <xdr:spPr>
        <a:xfrm>
          <a:off x="17106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36</xdr:row>
      <xdr:rowOff>40640</xdr:rowOff>
    </xdr:from>
    <xdr:to>
      <xdr:col>24</xdr:col>
      <xdr:colOff>647700</xdr:colOff>
      <xdr:row>36</xdr:row>
      <xdr:rowOff>40640</xdr:rowOff>
    </xdr:to>
    <xdr:cxnSp macro="">
      <xdr:nvCxnSpPr>
        <xdr:cNvPr id="380" name="直線コネクタ 379"/>
        <xdr:cNvCxnSpPr/>
      </xdr:nvCxnSpPr>
      <xdr:spPr>
        <a:xfrm>
          <a:off x="16929100" y="621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170180</xdr:rowOff>
    </xdr:from>
    <xdr:to>
      <xdr:col>24</xdr:col>
      <xdr:colOff>558800</xdr:colOff>
      <xdr:row>43</xdr:row>
      <xdr:rowOff>6773</xdr:rowOff>
    </xdr:to>
    <xdr:cxnSp macro="">
      <xdr:nvCxnSpPr>
        <xdr:cNvPr id="381" name="直線コネクタ 380"/>
        <xdr:cNvCxnSpPr/>
      </xdr:nvCxnSpPr>
      <xdr:spPr>
        <a:xfrm flipV="1">
          <a:off x="16179800" y="737108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44467</xdr:rowOff>
    </xdr:from>
    <xdr:ext cx="762000" cy="259045"/>
    <xdr:sp macro="" textlink="">
      <xdr:nvSpPr>
        <xdr:cNvPr id="382" name="公債費負担の状況平均値テキスト"/>
        <xdr:cNvSpPr txBox="1"/>
      </xdr:nvSpPr>
      <xdr:spPr>
        <a:xfrm>
          <a:off x="17106900" y="673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27940</xdr:rowOff>
    </xdr:from>
    <xdr:to>
      <xdr:col>24</xdr:col>
      <xdr:colOff>609600</xdr:colOff>
      <xdr:row>40</xdr:row>
      <xdr:rowOff>129540</xdr:rowOff>
    </xdr:to>
    <xdr:sp macro="" textlink="">
      <xdr:nvSpPr>
        <xdr:cNvPr id="383" name="フローチャート : 判断 382"/>
        <xdr:cNvSpPr/>
      </xdr:nvSpPr>
      <xdr:spPr>
        <a:xfrm>
          <a:off x="169672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6773</xdr:rowOff>
    </xdr:from>
    <xdr:to>
      <xdr:col>23</xdr:col>
      <xdr:colOff>406400</xdr:colOff>
      <xdr:row>43</xdr:row>
      <xdr:rowOff>63077</xdr:rowOff>
    </xdr:to>
    <xdr:cxnSp macro="">
      <xdr:nvCxnSpPr>
        <xdr:cNvPr id="384" name="直線コネクタ 383"/>
        <xdr:cNvCxnSpPr/>
      </xdr:nvCxnSpPr>
      <xdr:spPr>
        <a:xfrm flipV="1">
          <a:off x="15290800" y="737912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100330</xdr:rowOff>
    </xdr:from>
    <xdr:to>
      <xdr:col>23</xdr:col>
      <xdr:colOff>457200</xdr:colOff>
      <xdr:row>41</xdr:row>
      <xdr:rowOff>30480</xdr:rowOff>
    </xdr:to>
    <xdr:sp macro="" textlink="">
      <xdr:nvSpPr>
        <xdr:cNvPr id="385" name="フローチャート : 判断 384"/>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6" name="テキスト ボックス 385"/>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63077</xdr:rowOff>
    </xdr:from>
    <xdr:to>
      <xdr:col>22</xdr:col>
      <xdr:colOff>203200</xdr:colOff>
      <xdr:row>43</xdr:row>
      <xdr:rowOff>151554</xdr:rowOff>
    </xdr:to>
    <xdr:cxnSp macro="">
      <xdr:nvCxnSpPr>
        <xdr:cNvPr id="387" name="直線コネクタ 386"/>
        <xdr:cNvCxnSpPr/>
      </xdr:nvCxnSpPr>
      <xdr:spPr>
        <a:xfrm flipV="1">
          <a:off x="14401800" y="743542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164677</xdr:rowOff>
    </xdr:from>
    <xdr:to>
      <xdr:col>22</xdr:col>
      <xdr:colOff>254000</xdr:colOff>
      <xdr:row>41</xdr:row>
      <xdr:rowOff>94827</xdr:rowOff>
    </xdr:to>
    <xdr:sp macro="" textlink="">
      <xdr:nvSpPr>
        <xdr:cNvPr id="388" name="フローチャート : 判断 387"/>
        <xdr:cNvSpPr/>
      </xdr:nvSpPr>
      <xdr:spPr>
        <a:xfrm>
          <a:off x="15240000" y="70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105004</xdr:rowOff>
    </xdr:from>
    <xdr:ext cx="762000" cy="259045"/>
    <xdr:sp macro="" textlink="">
      <xdr:nvSpPr>
        <xdr:cNvPr id="389" name="テキスト ボックス 388"/>
        <xdr:cNvSpPr txBox="1"/>
      </xdr:nvSpPr>
      <xdr:spPr>
        <a:xfrm>
          <a:off x="14909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151554</xdr:rowOff>
    </xdr:from>
    <xdr:to>
      <xdr:col>21</xdr:col>
      <xdr:colOff>0</xdr:colOff>
      <xdr:row>44</xdr:row>
      <xdr:rowOff>84667</xdr:rowOff>
    </xdr:to>
    <xdr:cxnSp macro="">
      <xdr:nvCxnSpPr>
        <xdr:cNvPr id="390" name="直線コネクタ 389"/>
        <xdr:cNvCxnSpPr/>
      </xdr:nvCxnSpPr>
      <xdr:spPr>
        <a:xfrm flipV="1">
          <a:off x="13512800" y="7523904"/>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33444</xdr:rowOff>
    </xdr:from>
    <xdr:to>
      <xdr:col>21</xdr:col>
      <xdr:colOff>50800</xdr:colOff>
      <xdr:row>41</xdr:row>
      <xdr:rowOff>135044</xdr:rowOff>
    </xdr:to>
    <xdr:sp macro="" textlink="">
      <xdr:nvSpPr>
        <xdr:cNvPr id="391" name="フローチャート : 判断 390"/>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145221</xdr:rowOff>
    </xdr:from>
    <xdr:ext cx="762000" cy="259045"/>
    <xdr:sp macro="" textlink="">
      <xdr:nvSpPr>
        <xdr:cNvPr id="392" name="テキスト ボックス 391"/>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9313</xdr:rowOff>
    </xdr:from>
    <xdr:to>
      <xdr:col>19</xdr:col>
      <xdr:colOff>533400</xdr:colOff>
      <xdr:row>41</xdr:row>
      <xdr:rowOff>110913</xdr:rowOff>
    </xdr:to>
    <xdr:sp macro="" textlink="">
      <xdr:nvSpPr>
        <xdr:cNvPr id="393" name="フローチャート : 判断 392"/>
        <xdr:cNvSpPr/>
      </xdr:nvSpPr>
      <xdr:spPr>
        <a:xfrm>
          <a:off x="13462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121090</xdr:rowOff>
    </xdr:from>
    <xdr:ext cx="762000" cy="259045"/>
    <xdr:sp macro="" textlink="">
      <xdr:nvSpPr>
        <xdr:cNvPr id="394" name="テキスト ボックス 393"/>
        <xdr:cNvSpPr txBox="1"/>
      </xdr:nvSpPr>
      <xdr:spPr>
        <a:xfrm>
          <a:off x="13131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119380</xdr:rowOff>
    </xdr:from>
    <xdr:to>
      <xdr:col>24</xdr:col>
      <xdr:colOff>609600</xdr:colOff>
      <xdr:row>43</xdr:row>
      <xdr:rowOff>49530</xdr:rowOff>
    </xdr:to>
    <xdr:sp macro="" textlink="">
      <xdr:nvSpPr>
        <xdr:cNvPr id="400" name="円/楕円 399"/>
        <xdr:cNvSpPr/>
      </xdr:nvSpPr>
      <xdr:spPr>
        <a:xfrm>
          <a:off x="169672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15257</xdr:rowOff>
    </xdr:from>
    <xdr:ext cx="762000" cy="259045"/>
    <xdr:sp macro="" textlink="">
      <xdr:nvSpPr>
        <xdr:cNvPr id="401" name="公債費負担の状況該当値テキスト"/>
        <xdr:cNvSpPr txBox="1"/>
      </xdr:nvSpPr>
      <xdr:spPr>
        <a:xfrm>
          <a:off x="17106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127423</xdr:rowOff>
    </xdr:from>
    <xdr:to>
      <xdr:col>23</xdr:col>
      <xdr:colOff>457200</xdr:colOff>
      <xdr:row>43</xdr:row>
      <xdr:rowOff>57573</xdr:rowOff>
    </xdr:to>
    <xdr:sp macro="" textlink="">
      <xdr:nvSpPr>
        <xdr:cNvPr id="402" name="円/楕円 401"/>
        <xdr:cNvSpPr/>
      </xdr:nvSpPr>
      <xdr:spPr>
        <a:xfrm>
          <a:off x="16129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42350</xdr:rowOff>
    </xdr:from>
    <xdr:ext cx="736600" cy="259045"/>
    <xdr:sp macro="" textlink="">
      <xdr:nvSpPr>
        <xdr:cNvPr id="403" name="テキスト ボックス 402"/>
        <xdr:cNvSpPr txBox="1"/>
      </xdr:nvSpPr>
      <xdr:spPr>
        <a:xfrm>
          <a:off x="15798800" y="7414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12277</xdr:rowOff>
    </xdr:from>
    <xdr:to>
      <xdr:col>22</xdr:col>
      <xdr:colOff>254000</xdr:colOff>
      <xdr:row>43</xdr:row>
      <xdr:rowOff>113877</xdr:rowOff>
    </xdr:to>
    <xdr:sp macro="" textlink="">
      <xdr:nvSpPr>
        <xdr:cNvPr id="404" name="円/楕円 403"/>
        <xdr:cNvSpPr/>
      </xdr:nvSpPr>
      <xdr:spPr>
        <a:xfrm>
          <a:off x="15240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98654</xdr:rowOff>
    </xdr:from>
    <xdr:ext cx="762000" cy="259045"/>
    <xdr:sp macro="" textlink="">
      <xdr:nvSpPr>
        <xdr:cNvPr id="405" name="テキスト ボックス 404"/>
        <xdr:cNvSpPr txBox="1"/>
      </xdr:nvSpPr>
      <xdr:spPr>
        <a:xfrm>
          <a:off x="14909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100754</xdr:rowOff>
    </xdr:from>
    <xdr:to>
      <xdr:col>21</xdr:col>
      <xdr:colOff>50800</xdr:colOff>
      <xdr:row>44</xdr:row>
      <xdr:rowOff>30904</xdr:rowOff>
    </xdr:to>
    <xdr:sp macro="" textlink="">
      <xdr:nvSpPr>
        <xdr:cNvPr id="406" name="円/楕円 405"/>
        <xdr:cNvSpPr/>
      </xdr:nvSpPr>
      <xdr:spPr>
        <a:xfrm>
          <a:off x="14351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15681</xdr:rowOff>
    </xdr:from>
    <xdr:ext cx="762000" cy="259045"/>
    <xdr:sp macro="" textlink="">
      <xdr:nvSpPr>
        <xdr:cNvPr id="407" name="テキスト ボックス 406"/>
        <xdr:cNvSpPr txBox="1"/>
      </xdr:nvSpPr>
      <xdr:spPr>
        <a:xfrm>
          <a:off x="14020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33867</xdr:rowOff>
    </xdr:from>
    <xdr:to>
      <xdr:col>19</xdr:col>
      <xdr:colOff>533400</xdr:colOff>
      <xdr:row>44</xdr:row>
      <xdr:rowOff>135467</xdr:rowOff>
    </xdr:to>
    <xdr:sp macro="" textlink="">
      <xdr:nvSpPr>
        <xdr:cNvPr id="408" name="円/楕円 407"/>
        <xdr:cNvSpPr/>
      </xdr:nvSpPr>
      <xdr:spPr>
        <a:xfrm>
          <a:off x="13462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120244</xdr:rowOff>
    </xdr:from>
    <xdr:ext cx="762000" cy="259045"/>
    <xdr:sp macro="" textlink="">
      <xdr:nvSpPr>
        <xdr:cNvPr id="409" name="テキスト ボックス 408"/>
        <xdr:cNvSpPr txBox="1"/>
      </xdr:nvSpPr>
      <xdr:spPr>
        <a:xfrm>
          <a:off x="13131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1" name="テキスト ボックス 41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2" name="テキスト ボックス 41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[41.9%]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起債を抑制してきたことで公債費総額の削減は進んでいる。また、積極的に補助事業等の特財を利用した施策展開を行い一般財源の歳出を抑制しているため、現段階では財政調整基金を取り崩すことなく充当可能基金は増えている。</a:t>
          </a:r>
        </a:p>
        <a:p>
          <a:r>
            <a:rPr kumimoji="1" lang="ja-JP" altLang="en-US" sz="1300">
              <a:latin typeface="ＭＳ Ｐゴシック"/>
            </a:rPr>
            <a:t>　しかし、想定外の退職により退職手当負担見込額が増加したことや、今後、大型投資的事業の終期分の実施等を考慮すれば、比率が上昇することが予測される。</a:t>
          </a:r>
        </a:p>
        <a:p>
          <a:r>
            <a:rPr kumimoji="1" lang="ja-JP" altLang="en-US" sz="1300">
              <a:latin typeface="ＭＳ Ｐゴシック"/>
            </a:rPr>
            <a:t>　よって、更なる事業実施の適正化を図り、財政の健全化に努める。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165142</xdr:rowOff>
    </xdr:from>
    <xdr:to>
      <xdr:col>24</xdr:col>
      <xdr:colOff>558800</xdr:colOff>
      <xdr:row>22</xdr:row>
      <xdr:rowOff>79544</xdr:rowOff>
    </xdr:to>
    <xdr:cxnSp macro="">
      <xdr:nvCxnSpPr>
        <xdr:cNvPr id="438" name="直線コネクタ 437"/>
        <xdr:cNvCxnSpPr/>
      </xdr:nvCxnSpPr>
      <xdr:spPr>
        <a:xfrm flipV="1">
          <a:off x="17018000" y="2393992"/>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51621</xdr:rowOff>
    </xdr:from>
    <xdr:ext cx="762000" cy="259045"/>
    <xdr:sp macro="" textlink="">
      <xdr:nvSpPr>
        <xdr:cNvPr id="439" name="将来負担の状況最小値テキスト"/>
        <xdr:cNvSpPr txBox="1"/>
      </xdr:nvSpPr>
      <xdr:spPr>
        <a:xfrm>
          <a:off x="17106900" y="382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184.1</a:t>
          </a:r>
          <a:endParaRPr kumimoji="1" lang="ja-JP" altLang="en-US" sz="1000" b="1">
            <a:latin typeface="ＭＳ Ｐゴシック"/>
          </a:endParaRPr>
        </a:p>
      </xdr:txBody>
    </xdr:sp>
    <xdr:clientData/>
  </xdr:oneCellAnchor>
  <xdr:twoCellAnchor>
    <xdr:from>
      <xdr:col>24</xdr:col>
      <xdr:colOff>469900</xdr:colOff>
      <xdr:row>22</xdr:row>
      <xdr:rowOff>79544</xdr:rowOff>
    </xdr:from>
    <xdr:to>
      <xdr:col>24</xdr:col>
      <xdr:colOff>647700</xdr:colOff>
      <xdr:row>22</xdr:row>
      <xdr:rowOff>79544</xdr:rowOff>
    </xdr:to>
    <xdr:cxnSp macro="">
      <xdr:nvCxnSpPr>
        <xdr:cNvPr id="440" name="直線コネクタ 439"/>
        <xdr:cNvCxnSpPr/>
      </xdr:nvCxnSpPr>
      <xdr:spPr>
        <a:xfrm>
          <a:off x="16929100" y="3851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80069</xdr:rowOff>
    </xdr:from>
    <xdr:ext cx="762000" cy="259045"/>
    <xdr:sp macro="" textlink="">
      <xdr:nvSpPr>
        <xdr:cNvPr id="441" name="将来負担の状況最大値テキスト"/>
        <xdr:cNvSpPr txBox="1"/>
      </xdr:nvSpPr>
      <xdr:spPr>
        <a:xfrm>
          <a:off x="17106900" y="2137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24</xdr:col>
      <xdr:colOff>469900</xdr:colOff>
      <xdr:row>13</xdr:row>
      <xdr:rowOff>165142</xdr:rowOff>
    </xdr:from>
    <xdr:to>
      <xdr:col>24</xdr:col>
      <xdr:colOff>647700</xdr:colOff>
      <xdr:row>13</xdr:row>
      <xdr:rowOff>165142</xdr:rowOff>
    </xdr:to>
    <xdr:cxnSp macro="">
      <xdr:nvCxnSpPr>
        <xdr:cNvPr id="442" name="直線コネクタ 441"/>
        <xdr:cNvCxnSpPr/>
      </xdr:nvCxnSpPr>
      <xdr:spPr>
        <a:xfrm>
          <a:off x="16929100" y="2393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86064</xdr:rowOff>
    </xdr:from>
    <xdr:to>
      <xdr:col>24</xdr:col>
      <xdr:colOff>558800</xdr:colOff>
      <xdr:row>15</xdr:row>
      <xdr:rowOff>135932</xdr:rowOff>
    </xdr:to>
    <xdr:cxnSp macro="">
      <xdr:nvCxnSpPr>
        <xdr:cNvPr id="443" name="直線コネクタ 442"/>
        <xdr:cNvCxnSpPr/>
      </xdr:nvCxnSpPr>
      <xdr:spPr>
        <a:xfrm>
          <a:off x="16179800" y="2657814"/>
          <a:ext cx="8382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62247</xdr:rowOff>
    </xdr:from>
    <xdr:ext cx="762000" cy="259045"/>
    <xdr:sp macro="" textlink="">
      <xdr:nvSpPr>
        <xdr:cNvPr id="444" name="将来負担の状況平均値テキスト"/>
        <xdr:cNvSpPr txBox="1"/>
      </xdr:nvSpPr>
      <xdr:spPr>
        <a:xfrm>
          <a:off x="17106900" y="2462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45720</xdr:rowOff>
    </xdr:from>
    <xdr:to>
      <xdr:col>24</xdr:col>
      <xdr:colOff>609600</xdr:colOff>
      <xdr:row>15</xdr:row>
      <xdr:rowOff>147320</xdr:rowOff>
    </xdr:to>
    <xdr:sp macro="" textlink="">
      <xdr:nvSpPr>
        <xdr:cNvPr id="445" name="フローチャート : 判断 444"/>
        <xdr:cNvSpPr/>
      </xdr:nvSpPr>
      <xdr:spPr>
        <a:xfrm>
          <a:off x="16967200" y="261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86064</xdr:rowOff>
    </xdr:from>
    <xdr:to>
      <xdr:col>23</xdr:col>
      <xdr:colOff>406400</xdr:colOff>
      <xdr:row>16</xdr:row>
      <xdr:rowOff>3895</xdr:rowOff>
    </xdr:to>
    <xdr:cxnSp macro="">
      <xdr:nvCxnSpPr>
        <xdr:cNvPr id="446" name="直線コネクタ 445"/>
        <xdr:cNvCxnSpPr/>
      </xdr:nvCxnSpPr>
      <xdr:spPr>
        <a:xfrm flipV="1">
          <a:off x="15290800" y="2657814"/>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93980</xdr:rowOff>
    </xdr:from>
    <xdr:to>
      <xdr:col>23</xdr:col>
      <xdr:colOff>457200</xdr:colOff>
      <xdr:row>16</xdr:row>
      <xdr:rowOff>24130</xdr:rowOff>
    </xdr:to>
    <xdr:sp macro="" textlink="">
      <xdr:nvSpPr>
        <xdr:cNvPr id="447" name="フローチャート : 判断 446"/>
        <xdr:cNvSpPr/>
      </xdr:nvSpPr>
      <xdr:spPr>
        <a:xfrm>
          <a:off x="16129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8907</xdr:rowOff>
    </xdr:from>
    <xdr:ext cx="736600" cy="259045"/>
    <xdr:sp macro="" textlink="">
      <xdr:nvSpPr>
        <xdr:cNvPr id="448" name="テキスト ボックス 447"/>
        <xdr:cNvSpPr txBox="1"/>
      </xdr:nvSpPr>
      <xdr:spPr>
        <a:xfrm>
          <a:off x="15798800" y="2752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3895</xdr:rowOff>
    </xdr:from>
    <xdr:to>
      <xdr:col>22</xdr:col>
      <xdr:colOff>203200</xdr:colOff>
      <xdr:row>16</xdr:row>
      <xdr:rowOff>111675</xdr:rowOff>
    </xdr:to>
    <xdr:cxnSp macro="">
      <xdr:nvCxnSpPr>
        <xdr:cNvPr id="449" name="直線コネクタ 448"/>
        <xdr:cNvCxnSpPr/>
      </xdr:nvCxnSpPr>
      <xdr:spPr>
        <a:xfrm flipV="1">
          <a:off x="14401800" y="2747095"/>
          <a:ext cx="889000" cy="10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105241</xdr:rowOff>
    </xdr:from>
    <xdr:to>
      <xdr:col>22</xdr:col>
      <xdr:colOff>254000</xdr:colOff>
      <xdr:row>16</xdr:row>
      <xdr:rowOff>35391</xdr:rowOff>
    </xdr:to>
    <xdr:sp macro="" textlink="">
      <xdr:nvSpPr>
        <xdr:cNvPr id="450" name="フローチャート : 判断 449"/>
        <xdr:cNvSpPr/>
      </xdr:nvSpPr>
      <xdr:spPr>
        <a:xfrm>
          <a:off x="15240000" y="267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45568</xdr:rowOff>
    </xdr:from>
    <xdr:ext cx="762000" cy="259045"/>
    <xdr:sp macro="" textlink="">
      <xdr:nvSpPr>
        <xdr:cNvPr id="451" name="テキスト ボックス 450"/>
        <xdr:cNvSpPr txBox="1"/>
      </xdr:nvSpPr>
      <xdr:spPr>
        <a:xfrm>
          <a:off x="14909800" y="244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111675</xdr:rowOff>
    </xdr:from>
    <xdr:to>
      <xdr:col>21</xdr:col>
      <xdr:colOff>0</xdr:colOff>
      <xdr:row>17</xdr:row>
      <xdr:rowOff>163830</xdr:rowOff>
    </xdr:to>
    <xdr:cxnSp macro="">
      <xdr:nvCxnSpPr>
        <xdr:cNvPr id="452" name="直線コネクタ 451"/>
        <xdr:cNvCxnSpPr/>
      </xdr:nvCxnSpPr>
      <xdr:spPr>
        <a:xfrm flipV="1">
          <a:off x="13512800" y="2854875"/>
          <a:ext cx="889000" cy="223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80984</xdr:rowOff>
    </xdr:from>
    <xdr:to>
      <xdr:col>21</xdr:col>
      <xdr:colOff>50800</xdr:colOff>
      <xdr:row>17</xdr:row>
      <xdr:rowOff>11134</xdr:rowOff>
    </xdr:to>
    <xdr:sp macro="" textlink="">
      <xdr:nvSpPr>
        <xdr:cNvPr id="453" name="フローチャート : 判断 452"/>
        <xdr:cNvSpPr/>
      </xdr:nvSpPr>
      <xdr:spPr>
        <a:xfrm>
          <a:off x="14351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167361</xdr:rowOff>
    </xdr:from>
    <xdr:ext cx="762000" cy="259045"/>
    <xdr:sp macro="" textlink="">
      <xdr:nvSpPr>
        <xdr:cNvPr id="454" name="テキスト ボックス 453"/>
        <xdr:cNvSpPr txBox="1"/>
      </xdr:nvSpPr>
      <xdr:spPr>
        <a:xfrm>
          <a:off x="14020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110744</xdr:rowOff>
    </xdr:from>
    <xdr:to>
      <xdr:col>19</xdr:col>
      <xdr:colOff>533400</xdr:colOff>
      <xdr:row>17</xdr:row>
      <xdr:rowOff>40894</xdr:rowOff>
    </xdr:to>
    <xdr:sp macro="" textlink="">
      <xdr:nvSpPr>
        <xdr:cNvPr id="455" name="フローチャート : 判断 454"/>
        <xdr:cNvSpPr/>
      </xdr:nvSpPr>
      <xdr:spPr>
        <a:xfrm>
          <a:off x="13462000" y="28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51071</xdr:rowOff>
    </xdr:from>
    <xdr:ext cx="762000" cy="259045"/>
    <xdr:sp macro="" textlink="">
      <xdr:nvSpPr>
        <xdr:cNvPr id="456" name="テキスト ボックス 455"/>
        <xdr:cNvSpPr txBox="1"/>
      </xdr:nvSpPr>
      <xdr:spPr>
        <a:xfrm>
          <a:off x="13131800" y="262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85132</xdr:rowOff>
    </xdr:from>
    <xdr:to>
      <xdr:col>24</xdr:col>
      <xdr:colOff>609600</xdr:colOff>
      <xdr:row>16</xdr:row>
      <xdr:rowOff>15282</xdr:rowOff>
    </xdr:to>
    <xdr:sp macro="" textlink="">
      <xdr:nvSpPr>
        <xdr:cNvPr id="462" name="円/楕円 461"/>
        <xdr:cNvSpPr/>
      </xdr:nvSpPr>
      <xdr:spPr>
        <a:xfrm>
          <a:off x="16967200" y="2656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57209</xdr:rowOff>
    </xdr:from>
    <xdr:ext cx="762000" cy="259045"/>
    <xdr:sp macro="" textlink="">
      <xdr:nvSpPr>
        <xdr:cNvPr id="463" name="将来負担の状況該当値テキスト"/>
        <xdr:cNvSpPr txBox="1"/>
      </xdr:nvSpPr>
      <xdr:spPr>
        <a:xfrm>
          <a:off x="17106900" y="2628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35264</xdr:rowOff>
    </xdr:from>
    <xdr:to>
      <xdr:col>23</xdr:col>
      <xdr:colOff>457200</xdr:colOff>
      <xdr:row>15</xdr:row>
      <xdr:rowOff>136864</xdr:rowOff>
    </xdr:to>
    <xdr:sp macro="" textlink="">
      <xdr:nvSpPr>
        <xdr:cNvPr id="464" name="円/楕円 463"/>
        <xdr:cNvSpPr/>
      </xdr:nvSpPr>
      <xdr:spPr>
        <a:xfrm>
          <a:off x="16129000" y="260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147041</xdr:rowOff>
    </xdr:from>
    <xdr:ext cx="736600" cy="259045"/>
    <xdr:sp macro="" textlink="">
      <xdr:nvSpPr>
        <xdr:cNvPr id="465" name="テキスト ボックス 464"/>
        <xdr:cNvSpPr txBox="1"/>
      </xdr:nvSpPr>
      <xdr:spPr>
        <a:xfrm>
          <a:off x="15798800" y="2375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124545</xdr:rowOff>
    </xdr:from>
    <xdr:to>
      <xdr:col>22</xdr:col>
      <xdr:colOff>254000</xdr:colOff>
      <xdr:row>16</xdr:row>
      <xdr:rowOff>54695</xdr:rowOff>
    </xdr:to>
    <xdr:sp macro="" textlink="">
      <xdr:nvSpPr>
        <xdr:cNvPr id="466" name="円/楕円 465"/>
        <xdr:cNvSpPr/>
      </xdr:nvSpPr>
      <xdr:spPr>
        <a:xfrm>
          <a:off x="15240000" y="269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39472</xdr:rowOff>
    </xdr:from>
    <xdr:ext cx="762000" cy="259045"/>
    <xdr:sp macro="" textlink="">
      <xdr:nvSpPr>
        <xdr:cNvPr id="467" name="テキスト ボックス 466"/>
        <xdr:cNvSpPr txBox="1"/>
      </xdr:nvSpPr>
      <xdr:spPr>
        <a:xfrm>
          <a:off x="14909800" y="2782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60875</xdr:rowOff>
    </xdr:from>
    <xdr:to>
      <xdr:col>21</xdr:col>
      <xdr:colOff>50800</xdr:colOff>
      <xdr:row>16</xdr:row>
      <xdr:rowOff>162475</xdr:rowOff>
    </xdr:to>
    <xdr:sp macro="" textlink="">
      <xdr:nvSpPr>
        <xdr:cNvPr id="468" name="円/楕円 467"/>
        <xdr:cNvSpPr/>
      </xdr:nvSpPr>
      <xdr:spPr>
        <a:xfrm>
          <a:off x="14351000" y="280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1202</xdr:rowOff>
    </xdr:from>
    <xdr:ext cx="762000" cy="259045"/>
    <xdr:sp macro="" textlink="">
      <xdr:nvSpPr>
        <xdr:cNvPr id="469" name="テキスト ボックス 468"/>
        <xdr:cNvSpPr txBox="1"/>
      </xdr:nvSpPr>
      <xdr:spPr>
        <a:xfrm>
          <a:off x="14020800" y="257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113030</xdr:rowOff>
    </xdr:from>
    <xdr:to>
      <xdr:col>19</xdr:col>
      <xdr:colOff>533400</xdr:colOff>
      <xdr:row>18</xdr:row>
      <xdr:rowOff>43180</xdr:rowOff>
    </xdr:to>
    <xdr:sp macro="" textlink="">
      <xdr:nvSpPr>
        <xdr:cNvPr id="470" name="円/楕円 469"/>
        <xdr:cNvSpPr/>
      </xdr:nvSpPr>
      <xdr:spPr>
        <a:xfrm>
          <a:off x="13462000" y="302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27957</xdr:rowOff>
    </xdr:from>
    <xdr:ext cx="762000" cy="259045"/>
    <xdr:sp macro="" textlink="">
      <xdr:nvSpPr>
        <xdr:cNvPr id="471" name="テキスト ボックス 470"/>
        <xdr:cNvSpPr txBox="1"/>
      </xdr:nvSpPr>
      <xdr:spPr>
        <a:xfrm>
          <a:off x="13131800" y="311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22,719
22,564
185.15
13,016,800
12,686,350
248,988
7,837,751
16,905,790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41.9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想定外の退職者が続いていることや、合併時及び合併後に給与見直し等を行ったことにより、人件費総額は減少しているが、類似団体と比較すれば、高い状況が続いている。</a:t>
          </a:r>
        </a:p>
        <a:p>
          <a:r>
            <a:rPr kumimoji="1" lang="ja-JP" altLang="en-US" sz="1300">
              <a:latin typeface="ＭＳ Ｐゴシック"/>
            </a:rPr>
            <a:t>　今後は類似団体等の動向を注視しつつも、本町特有の行政需要を考慮した定員管理を行うとともに、住居手当の廃止等を検討し、人件費の適正水準を維持していく。</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42</xdr:row>
      <xdr:rowOff>61685</xdr:rowOff>
    </xdr:to>
    <xdr:cxnSp macro="">
      <xdr:nvCxnSpPr>
        <xdr:cNvPr id="62" name="直線コネクタ 61"/>
        <xdr:cNvCxnSpPr/>
      </xdr:nvCxnSpPr>
      <xdr:spPr>
        <a:xfrm flipV="1">
          <a:off x="4826000" y="5738586"/>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33762</xdr:rowOff>
    </xdr:from>
    <xdr:ext cx="762000" cy="259045"/>
    <xdr:sp macro="" textlink="">
      <xdr:nvSpPr>
        <xdr:cNvPr id="63" name="人件費最小値テキスト"/>
        <xdr:cNvSpPr txBox="1"/>
      </xdr:nvSpPr>
      <xdr:spPr>
        <a:xfrm>
          <a:off x="4914900" y="723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a:t>
          </a:r>
          <a:endParaRPr kumimoji="1" lang="ja-JP" altLang="en-US" sz="1000" b="1">
            <a:latin typeface="ＭＳ Ｐゴシック"/>
          </a:endParaRPr>
        </a:p>
      </xdr:txBody>
    </xdr:sp>
    <xdr:clientData/>
  </xdr:oneCellAnchor>
  <xdr:twoCellAnchor>
    <xdr:from>
      <xdr:col>6</xdr:col>
      <xdr:colOff>612775</xdr:colOff>
      <xdr:row>42</xdr:row>
      <xdr:rowOff>61685</xdr:rowOff>
    </xdr:from>
    <xdr:to>
      <xdr:col>7</xdr:col>
      <xdr:colOff>104775</xdr:colOff>
      <xdr:row>42</xdr:row>
      <xdr:rowOff>61685</xdr:rowOff>
    </xdr:to>
    <xdr:cxnSp macro="">
      <xdr:nvCxnSpPr>
        <xdr:cNvPr id="64" name="直線コネクタ 63"/>
        <xdr:cNvCxnSpPr/>
      </xdr:nvCxnSpPr>
      <xdr:spPr>
        <a:xfrm>
          <a:off x="4737100" y="726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5"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6" name="直線コネクタ 65"/>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18143</xdr:rowOff>
    </xdr:from>
    <xdr:to>
      <xdr:col>7</xdr:col>
      <xdr:colOff>15875</xdr:colOff>
      <xdr:row>38</xdr:row>
      <xdr:rowOff>61685</xdr:rowOff>
    </xdr:to>
    <xdr:cxnSp macro="">
      <xdr:nvCxnSpPr>
        <xdr:cNvPr id="67" name="直線コネクタ 66"/>
        <xdr:cNvCxnSpPr/>
      </xdr:nvCxnSpPr>
      <xdr:spPr>
        <a:xfrm>
          <a:off x="3987800" y="6533243"/>
          <a:ext cx="8382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119941</xdr:rowOff>
    </xdr:from>
    <xdr:ext cx="762000" cy="259045"/>
    <xdr:sp macro="" textlink="">
      <xdr:nvSpPr>
        <xdr:cNvPr id="68" name="人件費平均値テキスト"/>
        <xdr:cNvSpPr txBox="1"/>
      </xdr:nvSpPr>
      <xdr:spPr>
        <a:xfrm>
          <a:off x="4914900" y="6120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69" name="フローチャート : 判断 68"/>
        <xdr:cNvSpPr/>
      </xdr:nvSpPr>
      <xdr:spPr>
        <a:xfrm>
          <a:off x="47752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18143</xdr:rowOff>
    </xdr:from>
    <xdr:to>
      <xdr:col>5</xdr:col>
      <xdr:colOff>549275</xdr:colOff>
      <xdr:row>38</xdr:row>
      <xdr:rowOff>105228</xdr:rowOff>
    </xdr:to>
    <xdr:cxnSp macro="">
      <xdr:nvCxnSpPr>
        <xdr:cNvPr id="70" name="直線コネクタ 69"/>
        <xdr:cNvCxnSpPr/>
      </xdr:nvCxnSpPr>
      <xdr:spPr>
        <a:xfrm flipV="1">
          <a:off x="3098800" y="6533243"/>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51707</xdr:rowOff>
    </xdr:from>
    <xdr:to>
      <xdr:col>5</xdr:col>
      <xdr:colOff>600075</xdr:colOff>
      <xdr:row>37</xdr:row>
      <xdr:rowOff>153307</xdr:rowOff>
    </xdr:to>
    <xdr:sp macro="" textlink="">
      <xdr:nvSpPr>
        <xdr:cNvPr id="71" name="フローチャート : 判断 70"/>
        <xdr:cNvSpPr/>
      </xdr:nvSpPr>
      <xdr:spPr>
        <a:xfrm>
          <a:off x="3937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163484</xdr:rowOff>
    </xdr:from>
    <xdr:ext cx="736600" cy="259045"/>
    <xdr:sp macro="" textlink="">
      <xdr:nvSpPr>
        <xdr:cNvPr id="72" name="テキスト ボックス 71"/>
        <xdr:cNvSpPr txBox="1"/>
      </xdr:nvSpPr>
      <xdr:spPr>
        <a:xfrm>
          <a:off x="3606800" y="616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124278</xdr:rowOff>
    </xdr:from>
    <xdr:to>
      <xdr:col>4</xdr:col>
      <xdr:colOff>346075</xdr:colOff>
      <xdr:row>38</xdr:row>
      <xdr:rowOff>105228</xdr:rowOff>
    </xdr:to>
    <xdr:cxnSp macro="">
      <xdr:nvCxnSpPr>
        <xdr:cNvPr id="73" name="直線コネクタ 72"/>
        <xdr:cNvCxnSpPr/>
      </xdr:nvCxnSpPr>
      <xdr:spPr>
        <a:xfrm>
          <a:off x="2209800" y="6467928"/>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160565</xdr:rowOff>
    </xdr:from>
    <xdr:to>
      <xdr:col>4</xdr:col>
      <xdr:colOff>396875</xdr:colOff>
      <xdr:row>38</xdr:row>
      <xdr:rowOff>90715</xdr:rowOff>
    </xdr:to>
    <xdr:sp macro="" textlink="">
      <xdr:nvSpPr>
        <xdr:cNvPr id="74" name="フローチャート : 判断 73"/>
        <xdr:cNvSpPr/>
      </xdr:nvSpPr>
      <xdr:spPr>
        <a:xfrm>
          <a:off x="3048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100891</xdr:rowOff>
    </xdr:from>
    <xdr:ext cx="762000" cy="259045"/>
    <xdr:sp macro="" textlink="">
      <xdr:nvSpPr>
        <xdr:cNvPr id="75" name="テキスト ボックス 74"/>
        <xdr:cNvSpPr txBox="1"/>
      </xdr:nvSpPr>
      <xdr:spPr>
        <a:xfrm>
          <a:off x="2717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124278</xdr:rowOff>
    </xdr:from>
    <xdr:to>
      <xdr:col>3</xdr:col>
      <xdr:colOff>142875</xdr:colOff>
      <xdr:row>38</xdr:row>
      <xdr:rowOff>159657</xdr:rowOff>
    </xdr:to>
    <xdr:cxnSp macro="">
      <xdr:nvCxnSpPr>
        <xdr:cNvPr id="76" name="直線コネクタ 75"/>
        <xdr:cNvCxnSpPr/>
      </xdr:nvCxnSpPr>
      <xdr:spPr>
        <a:xfrm flipV="1">
          <a:off x="1320800" y="6467928"/>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7" name="フローチャート : 判断 76"/>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10177</xdr:rowOff>
    </xdr:from>
    <xdr:ext cx="762000" cy="259045"/>
    <xdr:sp macro="" textlink="">
      <xdr:nvSpPr>
        <xdr:cNvPr id="78" name="テキスト ボックス 77"/>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97972</xdr:rowOff>
    </xdr:from>
    <xdr:to>
      <xdr:col>1</xdr:col>
      <xdr:colOff>676275</xdr:colOff>
      <xdr:row>39</xdr:row>
      <xdr:rowOff>28122</xdr:rowOff>
    </xdr:to>
    <xdr:sp macro="" textlink="">
      <xdr:nvSpPr>
        <xdr:cNvPr id="79" name="フローチャート : 判断 78"/>
        <xdr:cNvSpPr/>
      </xdr:nvSpPr>
      <xdr:spPr>
        <a:xfrm>
          <a:off x="1270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38299</xdr:rowOff>
    </xdr:from>
    <xdr:ext cx="762000" cy="259045"/>
    <xdr:sp macro="" textlink="">
      <xdr:nvSpPr>
        <xdr:cNvPr id="80" name="テキスト ボックス 79"/>
        <xdr:cNvSpPr txBox="1"/>
      </xdr:nvSpPr>
      <xdr:spPr>
        <a:xfrm>
          <a:off x="939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10885</xdr:rowOff>
    </xdr:from>
    <xdr:to>
      <xdr:col>7</xdr:col>
      <xdr:colOff>66675</xdr:colOff>
      <xdr:row>38</xdr:row>
      <xdr:rowOff>112485</xdr:rowOff>
    </xdr:to>
    <xdr:sp macro="" textlink="">
      <xdr:nvSpPr>
        <xdr:cNvPr id="86" name="円/楕円 85"/>
        <xdr:cNvSpPr/>
      </xdr:nvSpPr>
      <xdr:spPr>
        <a:xfrm>
          <a:off x="47752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154412</xdr:rowOff>
    </xdr:from>
    <xdr:ext cx="762000" cy="259045"/>
    <xdr:sp macro="" textlink="">
      <xdr:nvSpPr>
        <xdr:cNvPr id="87" name="人件費該当値テキスト"/>
        <xdr:cNvSpPr txBox="1"/>
      </xdr:nvSpPr>
      <xdr:spPr>
        <a:xfrm>
          <a:off x="4914900" y="649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138793</xdr:rowOff>
    </xdr:from>
    <xdr:to>
      <xdr:col>5</xdr:col>
      <xdr:colOff>600075</xdr:colOff>
      <xdr:row>38</xdr:row>
      <xdr:rowOff>68943</xdr:rowOff>
    </xdr:to>
    <xdr:sp macro="" textlink="">
      <xdr:nvSpPr>
        <xdr:cNvPr id="88" name="円/楕円 87"/>
        <xdr:cNvSpPr/>
      </xdr:nvSpPr>
      <xdr:spPr>
        <a:xfrm>
          <a:off x="3937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53720</xdr:rowOff>
    </xdr:from>
    <xdr:ext cx="736600" cy="259045"/>
    <xdr:sp macro="" textlink="">
      <xdr:nvSpPr>
        <xdr:cNvPr id="89" name="テキスト ボックス 88"/>
        <xdr:cNvSpPr txBox="1"/>
      </xdr:nvSpPr>
      <xdr:spPr>
        <a:xfrm>
          <a:off x="3606800" y="656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54428</xdr:rowOff>
    </xdr:from>
    <xdr:to>
      <xdr:col>4</xdr:col>
      <xdr:colOff>396875</xdr:colOff>
      <xdr:row>38</xdr:row>
      <xdr:rowOff>156028</xdr:rowOff>
    </xdr:to>
    <xdr:sp macro="" textlink="">
      <xdr:nvSpPr>
        <xdr:cNvPr id="90" name="円/楕円 89"/>
        <xdr:cNvSpPr/>
      </xdr:nvSpPr>
      <xdr:spPr>
        <a:xfrm>
          <a:off x="3048000" y="656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140805</xdr:rowOff>
    </xdr:from>
    <xdr:ext cx="762000" cy="259045"/>
    <xdr:sp macro="" textlink="">
      <xdr:nvSpPr>
        <xdr:cNvPr id="91" name="テキスト ボックス 90"/>
        <xdr:cNvSpPr txBox="1"/>
      </xdr:nvSpPr>
      <xdr:spPr>
        <a:xfrm>
          <a:off x="2717800" y="66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73478</xdr:rowOff>
    </xdr:from>
    <xdr:to>
      <xdr:col>3</xdr:col>
      <xdr:colOff>193675</xdr:colOff>
      <xdr:row>38</xdr:row>
      <xdr:rowOff>3628</xdr:rowOff>
    </xdr:to>
    <xdr:sp macro="" textlink="">
      <xdr:nvSpPr>
        <xdr:cNvPr id="92" name="円/楕円 91"/>
        <xdr:cNvSpPr/>
      </xdr:nvSpPr>
      <xdr:spPr>
        <a:xfrm>
          <a:off x="2159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13805</xdr:rowOff>
    </xdr:from>
    <xdr:ext cx="762000" cy="259045"/>
    <xdr:sp macro="" textlink="">
      <xdr:nvSpPr>
        <xdr:cNvPr id="93" name="テキスト ボックス 92"/>
        <xdr:cNvSpPr txBox="1"/>
      </xdr:nvSpPr>
      <xdr:spPr>
        <a:xfrm>
          <a:off x="1828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94" name="円/楕円 93"/>
        <xdr:cNvSpPr/>
      </xdr:nvSpPr>
      <xdr:spPr>
        <a:xfrm>
          <a:off x="127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23784</xdr:rowOff>
    </xdr:from>
    <xdr:ext cx="762000" cy="259045"/>
    <xdr:sp macro="" textlink="">
      <xdr:nvSpPr>
        <xdr:cNvPr id="95" name="テキスト ボックス 94"/>
        <xdr:cNvSpPr txBox="1"/>
      </xdr:nvSpPr>
      <xdr:spPr>
        <a:xfrm>
          <a:off x="939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類似団体比較では</a:t>
          </a:r>
          <a:r>
            <a:rPr kumimoji="1" lang="en-US" altLang="ja-JP" sz="1300">
              <a:latin typeface="ＭＳ Ｐゴシック"/>
            </a:rPr>
            <a:t>1.3%</a:t>
          </a:r>
          <a:r>
            <a:rPr kumimoji="1" lang="ja-JP" altLang="en-US" sz="1300">
              <a:latin typeface="ＭＳ Ｐゴシック"/>
            </a:rPr>
            <a:t>低いが、昨年度と比較して総額は増えており、経常経費に占める割合も</a:t>
          </a:r>
          <a:r>
            <a:rPr kumimoji="1" lang="en-US" altLang="ja-JP" sz="1300">
              <a:latin typeface="ＭＳ Ｐゴシック"/>
            </a:rPr>
            <a:t>1.8%</a:t>
          </a:r>
          <a:r>
            <a:rPr kumimoji="1" lang="ja-JP" altLang="en-US" sz="1300">
              <a:latin typeface="ＭＳ Ｐゴシック"/>
            </a:rPr>
            <a:t>増加している。これは、学校給食や診療所、幼稚園等における賃金増加によるものである。</a:t>
          </a:r>
        </a:p>
        <a:p>
          <a:r>
            <a:rPr kumimoji="1" lang="ja-JP" altLang="en-US" sz="1300">
              <a:latin typeface="ＭＳ Ｐゴシック"/>
            </a:rPr>
            <a:t>　今後も全事業を精査するとともに、施設の整理統合を図る中で改善を目指す。</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165100</xdr:rowOff>
    </xdr:from>
    <xdr:to>
      <xdr:col>24</xdr:col>
      <xdr:colOff>31750</xdr:colOff>
      <xdr:row>21</xdr:row>
      <xdr:rowOff>48078</xdr:rowOff>
    </xdr:to>
    <xdr:cxnSp macro="">
      <xdr:nvCxnSpPr>
        <xdr:cNvPr id="125" name="直線コネクタ 124"/>
        <xdr:cNvCxnSpPr/>
      </xdr:nvCxnSpPr>
      <xdr:spPr>
        <a:xfrm flipV="1">
          <a:off x="16510000" y="2222500"/>
          <a:ext cx="0" cy="1426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20155</xdr:rowOff>
    </xdr:from>
    <xdr:ext cx="762000" cy="259045"/>
    <xdr:sp macro="" textlink="">
      <xdr:nvSpPr>
        <xdr:cNvPr id="126" name="物件費最小値テキスト"/>
        <xdr:cNvSpPr txBox="1"/>
      </xdr:nvSpPr>
      <xdr:spPr>
        <a:xfrm>
          <a:off x="16598900" y="362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21</xdr:row>
      <xdr:rowOff>48078</xdr:rowOff>
    </xdr:from>
    <xdr:to>
      <xdr:col>24</xdr:col>
      <xdr:colOff>120650</xdr:colOff>
      <xdr:row>21</xdr:row>
      <xdr:rowOff>48078</xdr:rowOff>
    </xdr:to>
    <xdr:cxnSp macro="">
      <xdr:nvCxnSpPr>
        <xdr:cNvPr id="127" name="直線コネクタ 126"/>
        <xdr:cNvCxnSpPr/>
      </xdr:nvCxnSpPr>
      <xdr:spPr>
        <a:xfrm>
          <a:off x="16421100" y="3648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80027</xdr:rowOff>
    </xdr:from>
    <xdr:ext cx="762000" cy="259045"/>
    <xdr:sp macro="" textlink="">
      <xdr:nvSpPr>
        <xdr:cNvPr id="128" name="物件費最大値テキスト"/>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12</xdr:row>
      <xdr:rowOff>165100</xdr:rowOff>
    </xdr:from>
    <xdr:to>
      <xdr:col>24</xdr:col>
      <xdr:colOff>120650</xdr:colOff>
      <xdr:row>12</xdr:row>
      <xdr:rowOff>165100</xdr:rowOff>
    </xdr:to>
    <xdr:cxnSp macro="">
      <xdr:nvCxnSpPr>
        <xdr:cNvPr id="129" name="直線コネクタ 128"/>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156936</xdr:rowOff>
    </xdr:from>
    <xdr:to>
      <xdr:col>24</xdr:col>
      <xdr:colOff>31750</xdr:colOff>
      <xdr:row>15</xdr:row>
      <xdr:rowOff>9979</xdr:rowOff>
    </xdr:to>
    <xdr:cxnSp macro="">
      <xdr:nvCxnSpPr>
        <xdr:cNvPr id="130" name="直線コネクタ 129"/>
        <xdr:cNvCxnSpPr/>
      </xdr:nvCxnSpPr>
      <xdr:spPr>
        <a:xfrm>
          <a:off x="15671800" y="2385786"/>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72770</xdr:rowOff>
    </xdr:from>
    <xdr:ext cx="762000" cy="259045"/>
    <xdr:sp macro="" textlink="">
      <xdr:nvSpPr>
        <xdr:cNvPr id="131" name="物件費平均値テキスト"/>
        <xdr:cNvSpPr txBox="1"/>
      </xdr:nvSpPr>
      <xdr:spPr>
        <a:xfrm>
          <a:off x="16598900" y="2644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100693</xdr:rowOff>
    </xdr:from>
    <xdr:to>
      <xdr:col>24</xdr:col>
      <xdr:colOff>82550</xdr:colOff>
      <xdr:row>16</xdr:row>
      <xdr:rowOff>30843</xdr:rowOff>
    </xdr:to>
    <xdr:sp macro="" textlink="">
      <xdr:nvSpPr>
        <xdr:cNvPr id="132" name="フローチャート : 判断 131"/>
        <xdr:cNvSpPr/>
      </xdr:nvSpPr>
      <xdr:spPr>
        <a:xfrm>
          <a:off x="164592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102507</xdr:rowOff>
    </xdr:from>
    <xdr:to>
      <xdr:col>22</xdr:col>
      <xdr:colOff>565150</xdr:colOff>
      <xdr:row>13</xdr:row>
      <xdr:rowOff>156936</xdr:rowOff>
    </xdr:to>
    <xdr:cxnSp macro="">
      <xdr:nvCxnSpPr>
        <xdr:cNvPr id="133" name="直線コネクタ 132"/>
        <xdr:cNvCxnSpPr/>
      </xdr:nvCxnSpPr>
      <xdr:spPr>
        <a:xfrm>
          <a:off x="14782800" y="23313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13607</xdr:rowOff>
    </xdr:from>
    <xdr:to>
      <xdr:col>22</xdr:col>
      <xdr:colOff>615950</xdr:colOff>
      <xdr:row>15</xdr:row>
      <xdr:rowOff>115207</xdr:rowOff>
    </xdr:to>
    <xdr:sp macro="" textlink="">
      <xdr:nvSpPr>
        <xdr:cNvPr id="134" name="フローチャート : 判断 133"/>
        <xdr:cNvSpPr/>
      </xdr:nvSpPr>
      <xdr:spPr>
        <a:xfrm>
          <a:off x="15621000" y="258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99984</xdr:rowOff>
    </xdr:from>
    <xdr:ext cx="736600" cy="259045"/>
    <xdr:sp macro="" textlink="">
      <xdr:nvSpPr>
        <xdr:cNvPr id="135" name="テキスト ボックス 134"/>
        <xdr:cNvSpPr txBox="1"/>
      </xdr:nvSpPr>
      <xdr:spPr>
        <a:xfrm>
          <a:off x="15290800" y="267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58964</xdr:rowOff>
    </xdr:from>
    <xdr:to>
      <xdr:col>21</xdr:col>
      <xdr:colOff>361950</xdr:colOff>
      <xdr:row>13</xdr:row>
      <xdr:rowOff>102507</xdr:rowOff>
    </xdr:to>
    <xdr:cxnSp macro="">
      <xdr:nvCxnSpPr>
        <xdr:cNvPr id="136" name="直線コネクタ 135"/>
        <xdr:cNvCxnSpPr/>
      </xdr:nvCxnSpPr>
      <xdr:spPr>
        <a:xfrm>
          <a:off x="13893800" y="22878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7" name="フローチャート : 判断 136"/>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8" name="テキスト ボックス 137"/>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58964</xdr:rowOff>
    </xdr:from>
    <xdr:to>
      <xdr:col>20</xdr:col>
      <xdr:colOff>158750</xdr:colOff>
      <xdr:row>13</xdr:row>
      <xdr:rowOff>156936</xdr:rowOff>
    </xdr:to>
    <xdr:cxnSp macro="">
      <xdr:nvCxnSpPr>
        <xdr:cNvPr id="139" name="直線コネクタ 138"/>
        <xdr:cNvCxnSpPr/>
      </xdr:nvCxnSpPr>
      <xdr:spPr>
        <a:xfrm flipV="1">
          <a:off x="13004800" y="22878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76200</xdr:rowOff>
    </xdr:from>
    <xdr:to>
      <xdr:col>20</xdr:col>
      <xdr:colOff>209550</xdr:colOff>
      <xdr:row>15</xdr:row>
      <xdr:rowOff>6350</xdr:rowOff>
    </xdr:to>
    <xdr:sp macro="" textlink="">
      <xdr:nvSpPr>
        <xdr:cNvPr id="140" name="フローチャート : 判断 139"/>
        <xdr:cNvSpPr/>
      </xdr:nvSpPr>
      <xdr:spPr>
        <a:xfrm>
          <a:off x="138430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162577</xdr:rowOff>
    </xdr:from>
    <xdr:ext cx="762000" cy="259045"/>
    <xdr:sp macro="" textlink="">
      <xdr:nvSpPr>
        <xdr:cNvPr id="141" name="テキスト ボックス 140"/>
        <xdr:cNvSpPr txBox="1"/>
      </xdr:nvSpPr>
      <xdr:spPr>
        <a:xfrm>
          <a:off x="135128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87086</xdr:rowOff>
    </xdr:from>
    <xdr:to>
      <xdr:col>19</xdr:col>
      <xdr:colOff>6350</xdr:colOff>
      <xdr:row>15</xdr:row>
      <xdr:rowOff>17236</xdr:rowOff>
    </xdr:to>
    <xdr:sp macro="" textlink="">
      <xdr:nvSpPr>
        <xdr:cNvPr id="142" name="フローチャート : 判断 141"/>
        <xdr:cNvSpPr/>
      </xdr:nvSpPr>
      <xdr:spPr>
        <a:xfrm>
          <a:off x="12954000" y="248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2013</xdr:rowOff>
    </xdr:from>
    <xdr:ext cx="762000" cy="259045"/>
    <xdr:sp macro="" textlink="">
      <xdr:nvSpPr>
        <xdr:cNvPr id="143" name="テキスト ボックス 142"/>
        <xdr:cNvSpPr txBox="1"/>
      </xdr:nvSpPr>
      <xdr:spPr>
        <a:xfrm>
          <a:off x="12623800" y="257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130629</xdr:rowOff>
    </xdr:from>
    <xdr:to>
      <xdr:col>24</xdr:col>
      <xdr:colOff>82550</xdr:colOff>
      <xdr:row>15</xdr:row>
      <xdr:rowOff>60779</xdr:rowOff>
    </xdr:to>
    <xdr:sp macro="" textlink="">
      <xdr:nvSpPr>
        <xdr:cNvPr id="149" name="円/楕円 148"/>
        <xdr:cNvSpPr/>
      </xdr:nvSpPr>
      <xdr:spPr>
        <a:xfrm>
          <a:off x="164592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147156</xdr:rowOff>
    </xdr:from>
    <xdr:ext cx="762000" cy="259045"/>
    <xdr:sp macro="" textlink="">
      <xdr:nvSpPr>
        <xdr:cNvPr id="150" name="物件費該当値テキスト"/>
        <xdr:cNvSpPr txBox="1"/>
      </xdr:nvSpPr>
      <xdr:spPr>
        <a:xfrm>
          <a:off x="165989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106136</xdr:rowOff>
    </xdr:from>
    <xdr:to>
      <xdr:col>22</xdr:col>
      <xdr:colOff>615950</xdr:colOff>
      <xdr:row>14</xdr:row>
      <xdr:rowOff>36286</xdr:rowOff>
    </xdr:to>
    <xdr:sp macro="" textlink="">
      <xdr:nvSpPr>
        <xdr:cNvPr id="151" name="円/楕円 150"/>
        <xdr:cNvSpPr/>
      </xdr:nvSpPr>
      <xdr:spPr>
        <a:xfrm>
          <a:off x="15621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46463</xdr:rowOff>
    </xdr:from>
    <xdr:ext cx="736600" cy="259045"/>
    <xdr:sp macro="" textlink="">
      <xdr:nvSpPr>
        <xdr:cNvPr id="152" name="テキスト ボックス 151"/>
        <xdr:cNvSpPr txBox="1"/>
      </xdr:nvSpPr>
      <xdr:spPr>
        <a:xfrm>
          <a:off x="15290800" y="2103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51707</xdr:rowOff>
    </xdr:from>
    <xdr:to>
      <xdr:col>21</xdr:col>
      <xdr:colOff>412750</xdr:colOff>
      <xdr:row>13</xdr:row>
      <xdr:rowOff>153307</xdr:rowOff>
    </xdr:to>
    <xdr:sp macro="" textlink="">
      <xdr:nvSpPr>
        <xdr:cNvPr id="153" name="円/楕円 152"/>
        <xdr:cNvSpPr/>
      </xdr:nvSpPr>
      <xdr:spPr>
        <a:xfrm>
          <a:off x="14732000" y="228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163484</xdr:rowOff>
    </xdr:from>
    <xdr:ext cx="762000" cy="259045"/>
    <xdr:sp macro="" textlink="">
      <xdr:nvSpPr>
        <xdr:cNvPr id="154" name="テキスト ボックス 153"/>
        <xdr:cNvSpPr txBox="1"/>
      </xdr:nvSpPr>
      <xdr:spPr>
        <a:xfrm>
          <a:off x="14401800" y="204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8164</xdr:rowOff>
    </xdr:from>
    <xdr:to>
      <xdr:col>20</xdr:col>
      <xdr:colOff>209550</xdr:colOff>
      <xdr:row>13</xdr:row>
      <xdr:rowOff>109764</xdr:rowOff>
    </xdr:to>
    <xdr:sp macro="" textlink="">
      <xdr:nvSpPr>
        <xdr:cNvPr id="155" name="円/楕円 154"/>
        <xdr:cNvSpPr/>
      </xdr:nvSpPr>
      <xdr:spPr>
        <a:xfrm>
          <a:off x="13843000" y="223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119941</xdr:rowOff>
    </xdr:from>
    <xdr:ext cx="762000" cy="259045"/>
    <xdr:sp macro="" textlink="">
      <xdr:nvSpPr>
        <xdr:cNvPr id="156" name="テキスト ボックス 155"/>
        <xdr:cNvSpPr txBox="1"/>
      </xdr:nvSpPr>
      <xdr:spPr>
        <a:xfrm>
          <a:off x="135128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106136</xdr:rowOff>
    </xdr:from>
    <xdr:to>
      <xdr:col>19</xdr:col>
      <xdr:colOff>6350</xdr:colOff>
      <xdr:row>14</xdr:row>
      <xdr:rowOff>36286</xdr:rowOff>
    </xdr:to>
    <xdr:sp macro="" textlink="">
      <xdr:nvSpPr>
        <xdr:cNvPr id="157" name="円/楕円 156"/>
        <xdr:cNvSpPr/>
      </xdr:nvSpPr>
      <xdr:spPr>
        <a:xfrm>
          <a:off x="12954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46463</xdr:rowOff>
    </xdr:from>
    <xdr:ext cx="762000" cy="259045"/>
    <xdr:sp macro="" textlink="">
      <xdr:nvSpPr>
        <xdr:cNvPr id="158" name="テキスト ボックス 157"/>
        <xdr:cNvSpPr txBox="1"/>
      </xdr:nvSpPr>
      <xdr:spPr>
        <a:xfrm>
          <a:off x="12623800" y="210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現段階では類似団体平均を大きく下回っているが、今後は</a:t>
          </a:r>
          <a:r>
            <a:rPr kumimoji="1" lang="en-US" altLang="ja-JP" sz="1300">
              <a:latin typeface="ＭＳ Ｐゴシック"/>
            </a:rPr>
            <a:t>75</a:t>
          </a:r>
          <a:r>
            <a:rPr kumimoji="1" lang="ja-JP" altLang="en-US" sz="1300">
              <a:latin typeface="ＭＳ Ｐゴシック"/>
            </a:rPr>
            <a:t>歳以上が増加していくため、介護や福祉、医療等の社会福祉費の増加が予測される。</a:t>
          </a:r>
        </a:p>
        <a:p>
          <a:r>
            <a:rPr kumimoji="1" lang="ja-JP" altLang="en-US" sz="1300">
              <a:latin typeface="ＭＳ Ｐゴシック"/>
            </a:rPr>
            <a:t>　よって、医療費等の支給対象条件を見直すとともに、町独自加算の見直しにも努める。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3" name="直線コネクタ 172"/>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4" name="テキスト ボックス 173"/>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5" name="直線コネクタ 174"/>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6" name="テキスト ボックス 175"/>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7" name="直線コネクタ 176"/>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8" name="テキスト ボックス 177"/>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9" name="直線コネクタ 178"/>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80" name="テキスト ボックス 179"/>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61</xdr:row>
      <xdr:rowOff>138430</xdr:rowOff>
    </xdr:to>
    <xdr:cxnSp macro="">
      <xdr:nvCxnSpPr>
        <xdr:cNvPr id="184" name="直線コネクタ 183"/>
        <xdr:cNvCxnSpPr/>
      </xdr:nvCxnSpPr>
      <xdr:spPr>
        <a:xfrm flipV="1">
          <a:off x="4826000" y="9019540"/>
          <a:ext cx="0"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110507</xdr:rowOff>
    </xdr:from>
    <xdr:ext cx="762000" cy="259045"/>
    <xdr:sp macro="" textlink="">
      <xdr:nvSpPr>
        <xdr:cNvPr id="185" name="扶助費最小値テキスト"/>
        <xdr:cNvSpPr txBox="1"/>
      </xdr:nvSpPr>
      <xdr:spPr>
        <a:xfrm>
          <a:off x="4914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61</xdr:row>
      <xdr:rowOff>138430</xdr:rowOff>
    </xdr:from>
    <xdr:to>
      <xdr:col>7</xdr:col>
      <xdr:colOff>104775</xdr:colOff>
      <xdr:row>61</xdr:row>
      <xdr:rowOff>138430</xdr:rowOff>
    </xdr:to>
    <xdr:cxnSp macro="">
      <xdr:nvCxnSpPr>
        <xdr:cNvPr id="186" name="直線コネクタ 185"/>
        <xdr:cNvCxnSpPr/>
      </xdr:nvCxnSpPr>
      <xdr:spPr>
        <a:xfrm>
          <a:off x="4737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7"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8" name="直線コネクタ 187"/>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58420</xdr:rowOff>
    </xdr:from>
    <xdr:to>
      <xdr:col>7</xdr:col>
      <xdr:colOff>15875</xdr:colOff>
      <xdr:row>54</xdr:row>
      <xdr:rowOff>104140</xdr:rowOff>
    </xdr:to>
    <xdr:cxnSp macro="">
      <xdr:nvCxnSpPr>
        <xdr:cNvPr id="189" name="直線コネクタ 188"/>
        <xdr:cNvCxnSpPr/>
      </xdr:nvCxnSpPr>
      <xdr:spPr>
        <a:xfrm>
          <a:off x="3987800" y="93167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0"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1" name="フローチャート : 判断 190"/>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58420</xdr:rowOff>
    </xdr:from>
    <xdr:to>
      <xdr:col>5</xdr:col>
      <xdr:colOff>549275</xdr:colOff>
      <xdr:row>54</xdr:row>
      <xdr:rowOff>58420</xdr:rowOff>
    </xdr:to>
    <xdr:cxnSp macro="">
      <xdr:nvCxnSpPr>
        <xdr:cNvPr id="192" name="直線コネクタ 191"/>
        <xdr:cNvCxnSpPr/>
      </xdr:nvCxnSpPr>
      <xdr:spPr>
        <a:xfrm>
          <a:off x="3098800" y="93167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167640</xdr:rowOff>
    </xdr:from>
    <xdr:to>
      <xdr:col>5</xdr:col>
      <xdr:colOff>600075</xdr:colOff>
      <xdr:row>57</xdr:row>
      <xdr:rowOff>97790</xdr:rowOff>
    </xdr:to>
    <xdr:sp macro="" textlink="">
      <xdr:nvSpPr>
        <xdr:cNvPr id="193" name="フローチャート : 判断 192"/>
        <xdr:cNvSpPr/>
      </xdr:nvSpPr>
      <xdr:spPr>
        <a:xfrm>
          <a:off x="3937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82567</xdr:rowOff>
    </xdr:from>
    <xdr:ext cx="736600" cy="259045"/>
    <xdr:sp macro="" textlink="">
      <xdr:nvSpPr>
        <xdr:cNvPr id="194" name="テキスト ボックス 193"/>
        <xdr:cNvSpPr txBox="1"/>
      </xdr:nvSpPr>
      <xdr:spPr>
        <a:xfrm>
          <a:off x="3606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58420</xdr:rowOff>
    </xdr:from>
    <xdr:to>
      <xdr:col>4</xdr:col>
      <xdr:colOff>346075</xdr:colOff>
      <xdr:row>54</xdr:row>
      <xdr:rowOff>81280</xdr:rowOff>
    </xdr:to>
    <xdr:cxnSp macro="">
      <xdr:nvCxnSpPr>
        <xdr:cNvPr id="195" name="直線コネクタ 194"/>
        <xdr:cNvCxnSpPr/>
      </xdr:nvCxnSpPr>
      <xdr:spPr>
        <a:xfrm flipV="1">
          <a:off x="2209800" y="9316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76200</xdr:rowOff>
    </xdr:from>
    <xdr:to>
      <xdr:col>4</xdr:col>
      <xdr:colOff>396875</xdr:colOff>
      <xdr:row>57</xdr:row>
      <xdr:rowOff>6350</xdr:rowOff>
    </xdr:to>
    <xdr:sp macro="" textlink="">
      <xdr:nvSpPr>
        <xdr:cNvPr id="196" name="フローチャート : 判断 195"/>
        <xdr:cNvSpPr/>
      </xdr:nvSpPr>
      <xdr:spPr>
        <a:xfrm>
          <a:off x="3048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197" name="テキスト ボックス 196"/>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35560</xdr:rowOff>
    </xdr:from>
    <xdr:to>
      <xdr:col>3</xdr:col>
      <xdr:colOff>142875</xdr:colOff>
      <xdr:row>54</xdr:row>
      <xdr:rowOff>81280</xdr:rowOff>
    </xdr:to>
    <xdr:cxnSp macro="">
      <xdr:nvCxnSpPr>
        <xdr:cNvPr id="198" name="直線コネクタ 197"/>
        <xdr:cNvCxnSpPr/>
      </xdr:nvCxnSpPr>
      <xdr:spPr>
        <a:xfrm>
          <a:off x="1320800" y="9293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110490</xdr:rowOff>
    </xdr:from>
    <xdr:to>
      <xdr:col>3</xdr:col>
      <xdr:colOff>193675</xdr:colOff>
      <xdr:row>56</xdr:row>
      <xdr:rowOff>40640</xdr:rowOff>
    </xdr:to>
    <xdr:sp macro="" textlink="">
      <xdr:nvSpPr>
        <xdr:cNvPr id="199" name="フローチャート : 判断 198"/>
        <xdr:cNvSpPr/>
      </xdr:nvSpPr>
      <xdr:spPr>
        <a:xfrm>
          <a:off x="2159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25417</xdr:rowOff>
    </xdr:from>
    <xdr:ext cx="762000" cy="259045"/>
    <xdr:sp macro="" textlink="">
      <xdr:nvSpPr>
        <xdr:cNvPr id="200" name="テキスト ボックス 199"/>
        <xdr:cNvSpPr txBox="1"/>
      </xdr:nvSpPr>
      <xdr:spPr>
        <a:xfrm>
          <a:off x="1828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64770</xdr:rowOff>
    </xdr:from>
    <xdr:to>
      <xdr:col>1</xdr:col>
      <xdr:colOff>676275</xdr:colOff>
      <xdr:row>55</xdr:row>
      <xdr:rowOff>166370</xdr:rowOff>
    </xdr:to>
    <xdr:sp macro="" textlink="">
      <xdr:nvSpPr>
        <xdr:cNvPr id="201" name="フローチャート : 判断 200"/>
        <xdr:cNvSpPr/>
      </xdr:nvSpPr>
      <xdr:spPr>
        <a:xfrm>
          <a:off x="1270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151147</xdr:rowOff>
    </xdr:from>
    <xdr:ext cx="762000" cy="259045"/>
    <xdr:sp macro="" textlink="">
      <xdr:nvSpPr>
        <xdr:cNvPr id="202" name="テキスト ボックス 201"/>
        <xdr:cNvSpPr txBox="1"/>
      </xdr:nvSpPr>
      <xdr:spPr>
        <a:xfrm>
          <a:off x="939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53340</xdr:rowOff>
    </xdr:from>
    <xdr:to>
      <xdr:col>7</xdr:col>
      <xdr:colOff>66675</xdr:colOff>
      <xdr:row>54</xdr:row>
      <xdr:rowOff>154940</xdr:rowOff>
    </xdr:to>
    <xdr:sp macro="" textlink="">
      <xdr:nvSpPr>
        <xdr:cNvPr id="208" name="円/楕円 207"/>
        <xdr:cNvSpPr/>
      </xdr:nvSpPr>
      <xdr:spPr>
        <a:xfrm>
          <a:off x="47752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69867</xdr:rowOff>
    </xdr:from>
    <xdr:ext cx="762000" cy="259045"/>
    <xdr:sp macro="" textlink="">
      <xdr:nvSpPr>
        <xdr:cNvPr id="209" name="扶助費該当値テキスト"/>
        <xdr:cNvSpPr txBox="1"/>
      </xdr:nvSpPr>
      <xdr:spPr>
        <a:xfrm>
          <a:off x="49149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xdr:rowOff>
    </xdr:from>
    <xdr:to>
      <xdr:col>5</xdr:col>
      <xdr:colOff>600075</xdr:colOff>
      <xdr:row>54</xdr:row>
      <xdr:rowOff>109220</xdr:rowOff>
    </xdr:to>
    <xdr:sp macro="" textlink="">
      <xdr:nvSpPr>
        <xdr:cNvPr id="210" name="円/楕円 209"/>
        <xdr:cNvSpPr/>
      </xdr:nvSpPr>
      <xdr:spPr>
        <a:xfrm>
          <a:off x="3937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119397</xdr:rowOff>
    </xdr:from>
    <xdr:ext cx="736600" cy="259045"/>
    <xdr:sp macro="" textlink="">
      <xdr:nvSpPr>
        <xdr:cNvPr id="211" name="テキスト ボックス 210"/>
        <xdr:cNvSpPr txBox="1"/>
      </xdr:nvSpPr>
      <xdr:spPr>
        <a:xfrm>
          <a:off x="3606800" y="903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xdr:rowOff>
    </xdr:from>
    <xdr:to>
      <xdr:col>4</xdr:col>
      <xdr:colOff>396875</xdr:colOff>
      <xdr:row>54</xdr:row>
      <xdr:rowOff>109220</xdr:rowOff>
    </xdr:to>
    <xdr:sp macro="" textlink="">
      <xdr:nvSpPr>
        <xdr:cNvPr id="212" name="円/楕円 211"/>
        <xdr:cNvSpPr/>
      </xdr:nvSpPr>
      <xdr:spPr>
        <a:xfrm>
          <a:off x="3048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119397</xdr:rowOff>
    </xdr:from>
    <xdr:ext cx="762000" cy="259045"/>
    <xdr:sp macro="" textlink="">
      <xdr:nvSpPr>
        <xdr:cNvPr id="213" name="テキスト ボックス 212"/>
        <xdr:cNvSpPr txBox="1"/>
      </xdr:nvSpPr>
      <xdr:spPr>
        <a:xfrm>
          <a:off x="2717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30480</xdr:rowOff>
    </xdr:from>
    <xdr:to>
      <xdr:col>3</xdr:col>
      <xdr:colOff>193675</xdr:colOff>
      <xdr:row>54</xdr:row>
      <xdr:rowOff>132080</xdr:rowOff>
    </xdr:to>
    <xdr:sp macro="" textlink="">
      <xdr:nvSpPr>
        <xdr:cNvPr id="214" name="円/楕円 213"/>
        <xdr:cNvSpPr/>
      </xdr:nvSpPr>
      <xdr:spPr>
        <a:xfrm>
          <a:off x="2159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142257</xdr:rowOff>
    </xdr:from>
    <xdr:ext cx="762000" cy="259045"/>
    <xdr:sp macro="" textlink="">
      <xdr:nvSpPr>
        <xdr:cNvPr id="215" name="テキスト ボックス 214"/>
        <xdr:cNvSpPr txBox="1"/>
      </xdr:nvSpPr>
      <xdr:spPr>
        <a:xfrm>
          <a:off x="1828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156210</xdr:rowOff>
    </xdr:from>
    <xdr:to>
      <xdr:col>1</xdr:col>
      <xdr:colOff>676275</xdr:colOff>
      <xdr:row>54</xdr:row>
      <xdr:rowOff>86360</xdr:rowOff>
    </xdr:to>
    <xdr:sp macro="" textlink="">
      <xdr:nvSpPr>
        <xdr:cNvPr id="216" name="円/楕円 215"/>
        <xdr:cNvSpPr/>
      </xdr:nvSpPr>
      <xdr:spPr>
        <a:xfrm>
          <a:off x="1270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96537</xdr:rowOff>
    </xdr:from>
    <xdr:ext cx="762000" cy="259045"/>
    <xdr:sp macro="" textlink="">
      <xdr:nvSpPr>
        <xdr:cNvPr id="217" name="テキスト ボックス 216"/>
        <xdr:cNvSpPr txBox="1"/>
      </xdr:nvSpPr>
      <xdr:spPr>
        <a:xfrm>
          <a:off x="939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主な経費は繰出金である。中でも下水道事業の維持管理経費や国民健康保険事業会計への赤字補填的な繰出金が多額となっている。</a:t>
          </a:r>
          <a:endParaRPr kumimoji="1" lang="en-US" altLang="ja-JP" sz="1200">
            <a:latin typeface="ＭＳ Ｐゴシック"/>
          </a:endParaRPr>
        </a:p>
        <a:p>
          <a:r>
            <a:rPr kumimoji="1" lang="ja-JP" altLang="en-US" sz="1200">
              <a:latin typeface="ＭＳ Ｐゴシック"/>
            </a:rPr>
            <a:t>　このため、下水道事業については、独立採算の原則に立ち返った適切な料金を目指し、</a:t>
          </a:r>
          <a:r>
            <a:rPr kumimoji="1" lang="en-US" altLang="ja-JP" sz="1200">
              <a:latin typeface="ＭＳ Ｐゴシック"/>
            </a:rPr>
            <a:t>H</a:t>
          </a:r>
          <a:r>
            <a:rPr kumimoji="1" lang="ja-JP" altLang="en-US" sz="1200">
              <a:latin typeface="ＭＳ Ｐゴシック"/>
            </a:rPr>
            <a:t>２６年度に人頭制から従量制に基づく料金改定を行った。</a:t>
          </a:r>
        </a:p>
        <a:p>
          <a:r>
            <a:rPr kumimoji="1" lang="ja-JP" altLang="en-US" sz="1200">
              <a:latin typeface="ＭＳ Ｐゴシック"/>
            </a:rPr>
            <a:t>　また</a:t>
          </a:r>
          <a:r>
            <a:rPr kumimoji="1" lang="en-US" altLang="ja-JP" sz="1200">
              <a:latin typeface="ＭＳ Ｐゴシック"/>
            </a:rPr>
            <a:t>､</a:t>
          </a:r>
          <a:r>
            <a:rPr kumimoji="1" lang="ja-JP" altLang="en-US" sz="1200">
              <a:latin typeface="ＭＳ Ｐゴシック"/>
            </a:rPr>
            <a:t>国民健康保険事業会計については、広域化の動向を注視しつつ保険料の適正化を図ることにより、一般会計の負担を減らしていくいくよう努める。</a:t>
          </a:r>
        </a:p>
        <a:p>
          <a:endParaRPr kumimoji="1" lang="ja-JP" altLang="en-US" sz="1300">
            <a:latin typeface="ＭＳ Ｐゴシック"/>
          </a:endParaRP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60</xdr:row>
      <xdr:rowOff>104140</xdr:rowOff>
    </xdr:to>
    <xdr:cxnSp macro="">
      <xdr:nvCxnSpPr>
        <xdr:cNvPr id="245" name="直線コネクタ 244"/>
        <xdr:cNvCxnSpPr/>
      </xdr:nvCxnSpPr>
      <xdr:spPr>
        <a:xfrm flipV="1">
          <a:off x="16510000" y="9232900"/>
          <a:ext cx="0" cy="1158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76217</xdr:rowOff>
    </xdr:from>
    <xdr:ext cx="762000" cy="259045"/>
    <xdr:sp macro="" textlink="">
      <xdr:nvSpPr>
        <xdr:cNvPr id="246" name="その他最小値テキスト"/>
        <xdr:cNvSpPr txBox="1"/>
      </xdr:nvSpPr>
      <xdr:spPr>
        <a:xfrm>
          <a:off x="16598900" y="10363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22.2</a:t>
          </a:r>
          <a:endParaRPr kumimoji="1" lang="ja-JP" altLang="en-US" sz="1000" b="1">
            <a:latin typeface="ＭＳ Ｐゴシック"/>
          </a:endParaRPr>
        </a:p>
      </xdr:txBody>
    </xdr:sp>
    <xdr:clientData/>
  </xdr:oneCellAnchor>
  <xdr:twoCellAnchor>
    <xdr:from>
      <xdr:col>23</xdr:col>
      <xdr:colOff>628650</xdr:colOff>
      <xdr:row>60</xdr:row>
      <xdr:rowOff>104140</xdr:rowOff>
    </xdr:from>
    <xdr:to>
      <xdr:col>24</xdr:col>
      <xdr:colOff>120650</xdr:colOff>
      <xdr:row>60</xdr:row>
      <xdr:rowOff>104140</xdr:rowOff>
    </xdr:to>
    <xdr:cxnSp macro="">
      <xdr:nvCxnSpPr>
        <xdr:cNvPr id="247" name="直線コネクタ 246"/>
        <xdr:cNvCxnSpPr/>
      </xdr:nvCxnSpPr>
      <xdr:spPr>
        <a:xfrm>
          <a:off x="16421100" y="10391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8"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9" name="直線コネクタ 248"/>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73660</xdr:rowOff>
    </xdr:from>
    <xdr:to>
      <xdr:col>24</xdr:col>
      <xdr:colOff>31750</xdr:colOff>
      <xdr:row>56</xdr:row>
      <xdr:rowOff>165100</xdr:rowOff>
    </xdr:to>
    <xdr:cxnSp macro="">
      <xdr:nvCxnSpPr>
        <xdr:cNvPr id="250" name="直線コネクタ 249"/>
        <xdr:cNvCxnSpPr/>
      </xdr:nvCxnSpPr>
      <xdr:spPr>
        <a:xfrm>
          <a:off x="15671800" y="96748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123207</xdr:rowOff>
    </xdr:from>
    <xdr:ext cx="762000" cy="259045"/>
    <xdr:sp macro="" textlink="">
      <xdr:nvSpPr>
        <xdr:cNvPr id="251" name="その他平均値テキスト"/>
        <xdr:cNvSpPr txBox="1"/>
      </xdr:nvSpPr>
      <xdr:spPr>
        <a:xfrm>
          <a:off x="16598900" y="9552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2" name="フローチャート : 判断 251"/>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73660</xdr:rowOff>
    </xdr:from>
    <xdr:to>
      <xdr:col>22</xdr:col>
      <xdr:colOff>565150</xdr:colOff>
      <xdr:row>57</xdr:row>
      <xdr:rowOff>123190</xdr:rowOff>
    </xdr:to>
    <xdr:cxnSp macro="">
      <xdr:nvCxnSpPr>
        <xdr:cNvPr id="253" name="直線コネクタ 252"/>
        <xdr:cNvCxnSpPr/>
      </xdr:nvCxnSpPr>
      <xdr:spPr>
        <a:xfrm flipV="1">
          <a:off x="14782800" y="967486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129540</xdr:rowOff>
    </xdr:from>
    <xdr:to>
      <xdr:col>22</xdr:col>
      <xdr:colOff>615950</xdr:colOff>
      <xdr:row>57</xdr:row>
      <xdr:rowOff>59690</xdr:rowOff>
    </xdr:to>
    <xdr:sp macro="" textlink="">
      <xdr:nvSpPr>
        <xdr:cNvPr id="254" name="フローチャート : 判断 253"/>
        <xdr:cNvSpPr/>
      </xdr:nvSpPr>
      <xdr:spPr>
        <a:xfrm>
          <a:off x="15621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44467</xdr:rowOff>
    </xdr:from>
    <xdr:ext cx="736600" cy="259045"/>
    <xdr:sp macro="" textlink="">
      <xdr:nvSpPr>
        <xdr:cNvPr id="255" name="テキスト ボックス 254"/>
        <xdr:cNvSpPr txBox="1"/>
      </xdr:nvSpPr>
      <xdr:spPr>
        <a:xfrm>
          <a:off x="15290800" y="9817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46990</xdr:rowOff>
    </xdr:from>
    <xdr:to>
      <xdr:col>21</xdr:col>
      <xdr:colOff>361950</xdr:colOff>
      <xdr:row>57</xdr:row>
      <xdr:rowOff>123190</xdr:rowOff>
    </xdr:to>
    <xdr:cxnSp macro="">
      <xdr:nvCxnSpPr>
        <xdr:cNvPr id="256" name="直線コネクタ 255"/>
        <xdr:cNvCxnSpPr/>
      </xdr:nvCxnSpPr>
      <xdr:spPr>
        <a:xfrm>
          <a:off x="13893800" y="9819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7" name="フローチャート : 判断 256"/>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58" name="テキスト ボックス 257"/>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115570</xdr:rowOff>
    </xdr:to>
    <xdr:cxnSp macro="">
      <xdr:nvCxnSpPr>
        <xdr:cNvPr id="259" name="直線コネクタ 258"/>
        <xdr:cNvCxnSpPr/>
      </xdr:nvCxnSpPr>
      <xdr:spPr>
        <a:xfrm flipV="1">
          <a:off x="13004800" y="98196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38100</xdr:rowOff>
    </xdr:from>
    <xdr:to>
      <xdr:col>20</xdr:col>
      <xdr:colOff>209550</xdr:colOff>
      <xdr:row>56</xdr:row>
      <xdr:rowOff>139700</xdr:rowOff>
    </xdr:to>
    <xdr:sp macro="" textlink="">
      <xdr:nvSpPr>
        <xdr:cNvPr id="260" name="フローチャート : 判断 259"/>
        <xdr:cNvSpPr/>
      </xdr:nvSpPr>
      <xdr:spPr>
        <a:xfrm>
          <a:off x="13843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149877</xdr:rowOff>
    </xdr:from>
    <xdr:ext cx="762000" cy="259045"/>
    <xdr:sp macro="" textlink="">
      <xdr:nvSpPr>
        <xdr:cNvPr id="261" name="テキスト ボックス 260"/>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62" name="フローチャート : 判断 261"/>
        <xdr:cNvSpPr/>
      </xdr:nvSpPr>
      <xdr:spPr>
        <a:xfrm>
          <a:off x="12954000" y="9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63" name="テキスト ボックス 262"/>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69" name="円/楕円 268"/>
        <xdr:cNvSpPr/>
      </xdr:nvSpPr>
      <xdr:spPr>
        <a:xfrm>
          <a:off x="16459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86377</xdr:rowOff>
    </xdr:from>
    <xdr:ext cx="762000" cy="259045"/>
    <xdr:sp macro="" textlink="">
      <xdr:nvSpPr>
        <xdr:cNvPr id="270" name="その他該当値テキスト"/>
        <xdr:cNvSpPr txBox="1"/>
      </xdr:nvSpPr>
      <xdr:spPr>
        <a:xfrm>
          <a:off x="16598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22860</xdr:rowOff>
    </xdr:from>
    <xdr:to>
      <xdr:col>22</xdr:col>
      <xdr:colOff>615950</xdr:colOff>
      <xdr:row>56</xdr:row>
      <xdr:rowOff>124460</xdr:rowOff>
    </xdr:to>
    <xdr:sp macro="" textlink="">
      <xdr:nvSpPr>
        <xdr:cNvPr id="271" name="円/楕円 270"/>
        <xdr:cNvSpPr/>
      </xdr:nvSpPr>
      <xdr:spPr>
        <a:xfrm>
          <a:off x="15621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134637</xdr:rowOff>
    </xdr:from>
    <xdr:ext cx="736600" cy="259045"/>
    <xdr:sp macro="" textlink="">
      <xdr:nvSpPr>
        <xdr:cNvPr id="272" name="テキスト ボックス 271"/>
        <xdr:cNvSpPr txBox="1"/>
      </xdr:nvSpPr>
      <xdr:spPr>
        <a:xfrm>
          <a:off x="15290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73" name="円/楕円 272"/>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4" name="テキスト ボックス 273"/>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5" name="円/楕円 274"/>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6" name="テキスト ボックス 275"/>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77" name="円/楕円 276"/>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151147</xdr:rowOff>
    </xdr:from>
    <xdr:ext cx="762000" cy="259045"/>
    <xdr:sp macro="" textlink="">
      <xdr:nvSpPr>
        <xdr:cNvPr id="278" name="テキスト ボックス 277"/>
        <xdr:cNvSpPr txBox="1"/>
      </xdr:nvSpPr>
      <xdr:spPr>
        <a:xfrm>
          <a:off x="12623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H21</a:t>
          </a:r>
          <a:r>
            <a:rPr kumimoji="1" lang="ja-JP" altLang="en-US" sz="1300">
              <a:latin typeface="ＭＳ Ｐゴシック"/>
            </a:rPr>
            <a:t>年度に補助金額の見直しを行ったこともあり類似団体比較では平均水準と言えるが、旧町からの独自補制度等を継続していることに加え、新たな政策補助を行っているため、抜本的な改善には繋がっていない。</a:t>
          </a:r>
        </a:p>
        <a:p>
          <a:r>
            <a:rPr kumimoji="1" lang="ja-JP" altLang="en-US" sz="1300">
              <a:latin typeface="ＭＳ Ｐゴシック"/>
            </a:rPr>
            <a:t>　今後は、補助金交付に町統一の基準（団体補助への交付基準、事業費補助への交付終期等）を設け、Ｈ</a:t>
          </a:r>
          <a:r>
            <a:rPr kumimoji="1" lang="en-US" altLang="ja-JP" sz="1300">
              <a:latin typeface="ＭＳ Ｐゴシック"/>
            </a:rPr>
            <a:t>27</a:t>
          </a:r>
          <a:r>
            <a:rPr kumimoji="1" lang="ja-JP" altLang="en-US" sz="1300">
              <a:latin typeface="ＭＳ Ｐゴシック"/>
            </a:rPr>
            <a:t>年度からＨ</a:t>
          </a:r>
          <a:r>
            <a:rPr kumimoji="1" lang="en-US" altLang="ja-JP" sz="1300">
              <a:latin typeface="ＭＳ Ｐゴシック"/>
            </a:rPr>
            <a:t>31</a:t>
          </a:r>
          <a:r>
            <a:rPr kumimoji="1" lang="ja-JP" altLang="en-US" sz="1300">
              <a:latin typeface="ＭＳ Ｐゴシック"/>
            </a:rPr>
            <a:t>年度の</a:t>
          </a:r>
          <a:r>
            <a:rPr kumimoji="1" lang="en-US" altLang="ja-JP" sz="1300">
              <a:latin typeface="ＭＳ Ｐゴシック"/>
            </a:rPr>
            <a:t>5</a:t>
          </a:r>
          <a:r>
            <a:rPr kumimoji="1" lang="ja-JP" altLang="en-US" sz="1300">
              <a:latin typeface="ＭＳ Ｐゴシック"/>
            </a:rPr>
            <a:t>年間にＨ</a:t>
          </a:r>
          <a:r>
            <a:rPr kumimoji="1" lang="en-US" altLang="ja-JP" sz="1300">
              <a:latin typeface="ＭＳ Ｐゴシック"/>
            </a:rPr>
            <a:t>25</a:t>
          </a:r>
          <a:r>
            <a:rPr kumimoji="1" lang="ja-JP" altLang="en-US" sz="1300">
              <a:latin typeface="ＭＳ Ｐゴシック"/>
            </a:rPr>
            <a:t>年度実績で</a:t>
          </a:r>
          <a:r>
            <a:rPr kumimoji="1" lang="en-US" altLang="ja-JP" sz="1300">
              <a:latin typeface="ＭＳ Ｐゴシック"/>
            </a:rPr>
            <a:t>10%</a:t>
          </a:r>
          <a:r>
            <a:rPr kumimoji="1" lang="ja-JP" altLang="en-US" sz="1300">
              <a:latin typeface="ＭＳ Ｐゴシック"/>
            </a:rPr>
            <a:t>の削減を目指す。</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3" name="直線コネクタ 292"/>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4" name="テキスト ボックス 293"/>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5" name="直線コネクタ 294"/>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6" name="テキスト ボックス 295"/>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7" name="直線コネクタ 296"/>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8" name="テキスト ボックス 297"/>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9" name="直線コネクタ 298"/>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0" name="テキスト ボックス 299"/>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35560</xdr:rowOff>
    </xdr:from>
    <xdr:to>
      <xdr:col>24</xdr:col>
      <xdr:colOff>31750</xdr:colOff>
      <xdr:row>40</xdr:row>
      <xdr:rowOff>17272</xdr:rowOff>
    </xdr:to>
    <xdr:cxnSp macro="">
      <xdr:nvCxnSpPr>
        <xdr:cNvPr id="303" name="直線コネクタ 302"/>
        <xdr:cNvCxnSpPr/>
      </xdr:nvCxnSpPr>
      <xdr:spPr>
        <a:xfrm flipV="1">
          <a:off x="16510000" y="586486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160799</xdr:rowOff>
    </xdr:from>
    <xdr:ext cx="762000" cy="259045"/>
    <xdr:sp macro="" textlink="">
      <xdr:nvSpPr>
        <xdr:cNvPr id="304" name="補助費等最小値テキスト"/>
        <xdr:cNvSpPr txBox="1"/>
      </xdr:nvSpPr>
      <xdr:spPr>
        <a:xfrm>
          <a:off x="16598900" y="684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40</xdr:row>
      <xdr:rowOff>17272</xdr:rowOff>
    </xdr:from>
    <xdr:to>
      <xdr:col>24</xdr:col>
      <xdr:colOff>120650</xdr:colOff>
      <xdr:row>40</xdr:row>
      <xdr:rowOff>17272</xdr:rowOff>
    </xdr:to>
    <xdr:cxnSp macro="">
      <xdr:nvCxnSpPr>
        <xdr:cNvPr id="305" name="直線コネクタ 304"/>
        <xdr:cNvCxnSpPr/>
      </xdr:nvCxnSpPr>
      <xdr:spPr>
        <a:xfrm>
          <a:off x="16421100" y="6875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121937</xdr:rowOff>
    </xdr:from>
    <xdr:ext cx="762000" cy="259045"/>
    <xdr:sp macro="" textlink="">
      <xdr:nvSpPr>
        <xdr:cNvPr id="306" name="補助費等最大値テキスト"/>
        <xdr:cNvSpPr txBox="1"/>
      </xdr:nvSpPr>
      <xdr:spPr>
        <a:xfrm>
          <a:off x="16598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23</xdr:col>
      <xdr:colOff>628650</xdr:colOff>
      <xdr:row>34</xdr:row>
      <xdr:rowOff>35560</xdr:rowOff>
    </xdr:from>
    <xdr:to>
      <xdr:col>24</xdr:col>
      <xdr:colOff>120650</xdr:colOff>
      <xdr:row>34</xdr:row>
      <xdr:rowOff>35560</xdr:rowOff>
    </xdr:to>
    <xdr:cxnSp macro="">
      <xdr:nvCxnSpPr>
        <xdr:cNvPr id="307" name="直線コネクタ 306"/>
        <xdr:cNvCxnSpPr/>
      </xdr:nvCxnSpPr>
      <xdr:spPr>
        <a:xfrm>
          <a:off x="16421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110998</xdr:rowOff>
    </xdr:to>
    <xdr:cxnSp macro="">
      <xdr:nvCxnSpPr>
        <xdr:cNvPr id="308" name="直線コネクタ 307"/>
        <xdr:cNvCxnSpPr/>
      </xdr:nvCxnSpPr>
      <xdr:spPr>
        <a:xfrm flipV="1">
          <a:off x="15671800" y="6367780"/>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148861</xdr:rowOff>
    </xdr:from>
    <xdr:ext cx="762000" cy="259045"/>
    <xdr:sp macro="" textlink="">
      <xdr:nvSpPr>
        <xdr:cNvPr id="309" name="補助費等平均値テキスト"/>
        <xdr:cNvSpPr txBox="1"/>
      </xdr:nvSpPr>
      <xdr:spPr>
        <a:xfrm>
          <a:off x="16598900" y="6321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5334</xdr:rowOff>
    </xdr:from>
    <xdr:to>
      <xdr:col>24</xdr:col>
      <xdr:colOff>82550</xdr:colOff>
      <xdr:row>37</xdr:row>
      <xdr:rowOff>106934</xdr:rowOff>
    </xdr:to>
    <xdr:sp macro="" textlink="">
      <xdr:nvSpPr>
        <xdr:cNvPr id="310" name="フローチャート : 判断 309"/>
        <xdr:cNvSpPr/>
      </xdr:nvSpPr>
      <xdr:spPr>
        <a:xfrm>
          <a:off x="164592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110998</xdr:rowOff>
    </xdr:from>
    <xdr:to>
      <xdr:col>22</xdr:col>
      <xdr:colOff>565150</xdr:colOff>
      <xdr:row>37</xdr:row>
      <xdr:rowOff>120142</xdr:rowOff>
    </xdr:to>
    <xdr:cxnSp macro="">
      <xdr:nvCxnSpPr>
        <xdr:cNvPr id="311" name="直線コネクタ 310"/>
        <xdr:cNvCxnSpPr/>
      </xdr:nvCxnSpPr>
      <xdr:spPr>
        <a:xfrm flipV="1">
          <a:off x="14782800" y="64546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158496</xdr:rowOff>
    </xdr:from>
    <xdr:to>
      <xdr:col>22</xdr:col>
      <xdr:colOff>615950</xdr:colOff>
      <xdr:row>37</xdr:row>
      <xdr:rowOff>88646</xdr:rowOff>
    </xdr:to>
    <xdr:sp macro="" textlink="">
      <xdr:nvSpPr>
        <xdr:cNvPr id="312" name="フローチャート : 判断 311"/>
        <xdr:cNvSpPr/>
      </xdr:nvSpPr>
      <xdr:spPr>
        <a:xfrm>
          <a:off x="15621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98823</xdr:rowOff>
    </xdr:from>
    <xdr:ext cx="736600" cy="259045"/>
    <xdr:sp macro="" textlink="">
      <xdr:nvSpPr>
        <xdr:cNvPr id="313" name="テキスト ボックス 312"/>
        <xdr:cNvSpPr txBox="1"/>
      </xdr:nvSpPr>
      <xdr:spPr>
        <a:xfrm>
          <a:off x="15290800" y="6099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120142</xdr:rowOff>
    </xdr:to>
    <xdr:cxnSp macro="">
      <xdr:nvCxnSpPr>
        <xdr:cNvPr id="314" name="直線コネクタ 313"/>
        <xdr:cNvCxnSpPr/>
      </xdr:nvCxnSpPr>
      <xdr:spPr>
        <a:xfrm>
          <a:off x="13893800" y="639978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163068</xdr:rowOff>
    </xdr:from>
    <xdr:to>
      <xdr:col>21</xdr:col>
      <xdr:colOff>412750</xdr:colOff>
      <xdr:row>37</xdr:row>
      <xdr:rowOff>93218</xdr:rowOff>
    </xdr:to>
    <xdr:sp macro="" textlink="">
      <xdr:nvSpPr>
        <xdr:cNvPr id="315" name="フローチャート : 判断 314"/>
        <xdr:cNvSpPr/>
      </xdr:nvSpPr>
      <xdr:spPr>
        <a:xfrm>
          <a:off x="14732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103395</xdr:rowOff>
    </xdr:from>
    <xdr:ext cx="762000" cy="259045"/>
    <xdr:sp macro="" textlink="">
      <xdr:nvSpPr>
        <xdr:cNvPr id="316" name="テキスト ボックス 315"/>
        <xdr:cNvSpPr txBox="1"/>
      </xdr:nvSpPr>
      <xdr:spPr>
        <a:xfrm>
          <a:off x="14401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56134</xdr:rowOff>
    </xdr:from>
    <xdr:to>
      <xdr:col>20</xdr:col>
      <xdr:colOff>158750</xdr:colOff>
      <xdr:row>37</xdr:row>
      <xdr:rowOff>138430</xdr:rowOff>
    </xdr:to>
    <xdr:cxnSp macro="">
      <xdr:nvCxnSpPr>
        <xdr:cNvPr id="317" name="直線コネクタ 316"/>
        <xdr:cNvCxnSpPr/>
      </xdr:nvCxnSpPr>
      <xdr:spPr>
        <a:xfrm flipV="1">
          <a:off x="13004800" y="639978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8" name="フローチャート : 判断 317"/>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9" name="テキスト ボックス 318"/>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0" name="フローチャート : 判断 319"/>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21" name="テキスト ボックス 320"/>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27" name="円/楕円 326"/>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161307</xdr:rowOff>
    </xdr:from>
    <xdr:ext cx="762000" cy="259045"/>
    <xdr:sp macro="" textlink="">
      <xdr:nvSpPr>
        <xdr:cNvPr id="328" name="補助費等該当値テキスト"/>
        <xdr:cNvSpPr txBox="1"/>
      </xdr:nvSpPr>
      <xdr:spPr>
        <a:xfrm>
          <a:off x="165989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60198</xdr:rowOff>
    </xdr:from>
    <xdr:to>
      <xdr:col>22</xdr:col>
      <xdr:colOff>615950</xdr:colOff>
      <xdr:row>37</xdr:row>
      <xdr:rowOff>161798</xdr:rowOff>
    </xdr:to>
    <xdr:sp macro="" textlink="">
      <xdr:nvSpPr>
        <xdr:cNvPr id="329" name="円/楕円 328"/>
        <xdr:cNvSpPr/>
      </xdr:nvSpPr>
      <xdr:spPr>
        <a:xfrm>
          <a:off x="15621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146575</xdr:rowOff>
    </xdr:from>
    <xdr:ext cx="736600" cy="259045"/>
    <xdr:sp macro="" textlink="">
      <xdr:nvSpPr>
        <xdr:cNvPr id="330" name="テキスト ボックス 329"/>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69342</xdr:rowOff>
    </xdr:from>
    <xdr:to>
      <xdr:col>21</xdr:col>
      <xdr:colOff>412750</xdr:colOff>
      <xdr:row>37</xdr:row>
      <xdr:rowOff>170942</xdr:rowOff>
    </xdr:to>
    <xdr:sp macro="" textlink="">
      <xdr:nvSpPr>
        <xdr:cNvPr id="331" name="円/楕円 330"/>
        <xdr:cNvSpPr/>
      </xdr:nvSpPr>
      <xdr:spPr>
        <a:xfrm>
          <a:off x="14732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155719</xdr:rowOff>
    </xdr:from>
    <xdr:ext cx="762000" cy="259045"/>
    <xdr:sp macro="" textlink="">
      <xdr:nvSpPr>
        <xdr:cNvPr id="332" name="テキスト ボックス 331"/>
        <xdr:cNvSpPr txBox="1"/>
      </xdr:nvSpPr>
      <xdr:spPr>
        <a:xfrm>
          <a:off x="14401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5334</xdr:rowOff>
    </xdr:from>
    <xdr:to>
      <xdr:col>20</xdr:col>
      <xdr:colOff>209550</xdr:colOff>
      <xdr:row>37</xdr:row>
      <xdr:rowOff>106934</xdr:rowOff>
    </xdr:to>
    <xdr:sp macro="" textlink="">
      <xdr:nvSpPr>
        <xdr:cNvPr id="333" name="円/楕円 332"/>
        <xdr:cNvSpPr/>
      </xdr:nvSpPr>
      <xdr:spPr>
        <a:xfrm>
          <a:off x="13843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91711</xdr:rowOff>
    </xdr:from>
    <xdr:ext cx="762000" cy="259045"/>
    <xdr:sp macro="" textlink="">
      <xdr:nvSpPr>
        <xdr:cNvPr id="334" name="テキスト ボックス 333"/>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87630</xdr:rowOff>
    </xdr:from>
    <xdr:to>
      <xdr:col>19</xdr:col>
      <xdr:colOff>6350</xdr:colOff>
      <xdr:row>38</xdr:row>
      <xdr:rowOff>17780</xdr:rowOff>
    </xdr:to>
    <xdr:sp macro="" textlink="">
      <xdr:nvSpPr>
        <xdr:cNvPr id="335" name="円/楕円 334"/>
        <xdr:cNvSpPr/>
      </xdr:nvSpPr>
      <xdr:spPr>
        <a:xfrm>
          <a:off x="12954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2557</xdr:rowOff>
    </xdr:from>
    <xdr:ext cx="762000" cy="259045"/>
    <xdr:sp macro="" textlink="">
      <xdr:nvSpPr>
        <xdr:cNvPr id="336" name="テキスト ボックス 335"/>
        <xdr:cNvSpPr txBox="1"/>
      </xdr:nvSpPr>
      <xdr:spPr>
        <a:xfrm>
          <a:off x="12623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地方債発行については、原則、合併特例債を中心とした交付税算入率の高い起債を活用してきたが、類似団体と比較すれば</a:t>
          </a:r>
          <a:r>
            <a:rPr kumimoji="1" lang="en-US" altLang="ja-JP" sz="1300">
              <a:latin typeface="ＭＳ Ｐゴシック"/>
            </a:rPr>
            <a:t>5.4%</a:t>
          </a:r>
          <a:r>
            <a:rPr kumimoji="1" lang="ja-JP" altLang="en-US" sz="1300">
              <a:latin typeface="ＭＳ Ｐゴシック"/>
            </a:rPr>
            <a:t>も高く、依然、公債費が重くのしかかっている。今後、安全安心な生活を維持する基盤整備事業（終期分）を控えており、今後の人口動態、交付税の段階的縮減も見据え、これまで以上に事業精査し、新規発行債の抑制に努めていく。</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111760</xdr:rowOff>
    </xdr:from>
    <xdr:to>
      <xdr:col>7</xdr:col>
      <xdr:colOff>15875</xdr:colOff>
      <xdr:row>80</xdr:row>
      <xdr:rowOff>142239</xdr:rowOff>
    </xdr:to>
    <xdr:cxnSp macro="">
      <xdr:nvCxnSpPr>
        <xdr:cNvPr id="364" name="直線コネクタ 363"/>
        <xdr:cNvCxnSpPr/>
      </xdr:nvCxnSpPr>
      <xdr:spPr>
        <a:xfrm flipV="1">
          <a:off x="4826000" y="12456160"/>
          <a:ext cx="0" cy="1402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114316</xdr:rowOff>
    </xdr:from>
    <xdr:ext cx="762000" cy="259045"/>
    <xdr:sp macro="" textlink="">
      <xdr:nvSpPr>
        <xdr:cNvPr id="365" name="公債費最小値テキスト"/>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6</xdr:col>
      <xdr:colOff>612775</xdr:colOff>
      <xdr:row>80</xdr:row>
      <xdr:rowOff>142239</xdr:rowOff>
    </xdr:from>
    <xdr:to>
      <xdr:col>7</xdr:col>
      <xdr:colOff>104775</xdr:colOff>
      <xdr:row>80</xdr:row>
      <xdr:rowOff>142239</xdr:rowOff>
    </xdr:to>
    <xdr:cxnSp macro="">
      <xdr:nvCxnSpPr>
        <xdr:cNvPr id="366" name="直線コネクタ 365"/>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26687</xdr:rowOff>
    </xdr:from>
    <xdr:ext cx="762000" cy="259045"/>
    <xdr:sp macro="" textlink="">
      <xdr:nvSpPr>
        <xdr:cNvPr id="367" name="公債費最大値テキスト"/>
        <xdr:cNvSpPr txBox="1"/>
      </xdr:nvSpPr>
      <xdr:spPr>
        <a:xfrm>
          <a:off x="4914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6</xdr:col>
      <xdr:colOff>612775</xdr:colOff>
      <xdr:row>72</xdr:row>
      <xdr:rowOff>111760</xdr:rowOff>
    </xdr:from>
    <xdr:to>
      <xdr:col>7</xdr:col>
      <xdr:colOff>104775</xdr:colOff>
      <xdr:row>72</xdr:row>
      <xdr:rowOff>111760</xdr:rowOff>
    </xdr:to>
    <xdr:cxnSp macro="">
      <xdr:nvCxnSpPr>
        <xdr:cNvPr id="368" name="直線コネクタ 367"/>
        <xdr:cNvCxnSpPr/>
      </xdr:nvCxnSpPr>
      <xdr:spPr>
        <a:xfrm>
          <a:off x="4737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142239</xdr:rowOff>
    </xdr:from>
    <xdr:to>
      <xdr:col>7</xdr:col>
      <xdr:colOff>15875</xdr:colOff>
      <xdr:row>80</xdr:row>
      <xdr:rowOff>149861</xdr:rowOff>
    </xdr:to>
    <xdr:cxnSp macro="">
      <xdr:nvCxnSpPr>
        <xdr:cNvPr id="369" name="直線コネクタ 368"/>
        <xdr:cNvCxnSpPr/>
      </xdr:nvCxnSpPr>
      <xdr:spPr>
        <a:xfrm flipV="1">
          <a:off x="3987800" y="1385823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146066</xdr:rowOff>
    </xdr:from>
    <xdr:ext cx="762000" cy="259045"/>
    <xdr:sp macro="" textlink="">
      <xdr:nvSpPr>
        <xdr:cNvPr id="370" name="公債費平均値テキスト"/>
        <xdr:cNvSpPr txBox="1"/>
      </xdr:nvSpPr>
      <xdr:spPr>
        <a:xfrm>
          <a:off x="4914900" y="13004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129539</xdr:rowOff>
    </xdr:from>
    <xdr:to>
      <xdr:col>7</xdr:col>
      <xdr:colOff>66675</xdr:colOff>
      <xdr:row>77</xdr:row>
      <xdr:rowOff>59689</xdr:rowOff>
    </xdr:to>
    <xdr:sp macro="" textlink="">
      <xdr:nvSpPr>
        <xdr:cNvPr id="371" name="フローチャート : 判断 370"/>
        <xdr:cNvSpPr/>
      </xdr:nvSpPr>
      <xdr:spPr>
        <a:xfrm>
          <a:off x="47752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149861</xdr:rowOff>
    </xdr:from>
    <xdr:to>
      <xdr:col>5</xdr:col>
      <xdr:colOff>549275</xdr:colOff>
      <xdr:row>81</xdr:row>
      <xdr:rowOff>62230</xdr:rowOff>
    </xdr:to>
    <xdr:cxnSp macro="">
      <xdr:nvCxnSpPr>
        <xdr:cNvPr id="372" name="直線コネクタ 371"/>
        <xdr:cNvCxnSpPr/>
      </xdr:nvCxnSpPr>
      <xdr:spPr>
        <a:xfrm flipV="1">
          <a:off x="3098800" y="1386586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11430</xdr:rowOff>
    </xdr:from>
    <xdr:to>
      <xdr:col>5</xdr:col>
      <xdr:colOff>600075</xdr:colOff>
      <xdr:row>77</xdr:row>
      <xdr:rowOff>113030</xdr:rowOff>
    </xdr:to>
    <xdr:sp macro="" textlink="">
      <xdr:nvSpPr>
        <xdr:cNvPr id="373" name="フローチャート : 判断 372"/>
        <xdr:cNvSpPr/>
      </xdr:nvSpPr>
      <xdr:spPr>
        <a:xfrm>
          <a:off x="3937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123207</xdr:rowOff>
    </xdr:from>
    <xdr:ext cx="736600" cy="259045"/>
    <xdr:sp macro="" textlink="">
      <xdr:nvSpPr>
        <xdr:cNvPr id="374" name="テキスト ボックス 373"/>
        <xdr:cNvSpPr txBox="1"/>
      </xdr:nvSpPr>
      <xdr:spPr>
        <a:xfrm>
          <a:off x="3606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3</xdr:col>
      <xdr:colOff>142875</xdr:colOff>
      <xdr:row>81</xdr:row>
      <xdr:rowOff>16511</xdr:rowOff>
    </xdr:from>
    <xdr:to>
      <xdr:col>4</xdr:col>
      <xdr:colOff>346075</xdr:colOff>
      <xdr:row>81</xdr:row>
      <xdr:rowOff>62230</xdr:rowOff>
    </xdr:to>
    <xdr:cxnSp macro="">
      <xdr:nvCxnSpPr>
        <xdr:cNvPr id="375" name="直線コネクタ 374"/>
        <xdr:cNvCxnSpPr/>
      </xdr:nvCxnSpPr>
      <xdr:spPr>
        <a:xfrm>
          <a:off x="2209800" y="139039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57150</xdr:rowOff>
    </xdr:from>
    <xdr:to>
      <xdr:col>4</xdr:col>
      <xdr:colOff>396875</xdr:colOff>
      <xdr:row>77</xdr:row>
      <xdr:rowOff>158750</xdr:rowOff>
    </xdr:to>
    <xdr:sp macro="" textlink="">
      <xdr:nvSpPr>
        <xdr:cNvPr id="376" name="フローチャート : 判断 375"/>
        <xdr:cNvSpPr/>
      </xdr:nvSpPr>
      <xdr:spPr>
        <a:xfrm>
          <a:off x="3048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168927</xdr:rowOff>
    </xdr:from>
    <xdr:ext cx="762000" cy="259045"/>
    <xdr:sp macro="" textlink="">
      <xdr:nvSpPr>
        <xdr:cNvPr id="377" name="テキスト ボックス 376"/>
        <xdr:cNvSpPr txBox="1"/>
      </xdr:nvSpPr>
      <xdr:spPr>
        <a:xfrm>
          <a:off x="2717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165100</xdr:rowOff>
    </xdr:from>
    <xdr:to>
      <xdr:col>3</xdr:col>
      <xdr:colOff>142875</xdr:colOff>
      <xdr:row>81</xdr:row>
      <xdr:rowOff>16511</xdr:rowOff>
    </xdr:to>
    <xdr:cxnSp macro="">
      <xdr:nvCxnSpPr>
        <xdr:cNvPr id="378" name="直線コネクタ 377"/>
        <xdr:cNvCxnSpPr/>
      </xdr:nvCxnSpPr>
      <xdr:spPr>
        <a:xfrm>
          <a:off x="1320800" y="138811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140970</xdr:rowOff>
    </xdr:from>
    <xdr:to>
      <xdr:col>3</xdr:col>
      <xdr:colOff>193675</xdr:colOff>
      <xdr:row>78</xdr:row>
      <xdr:rowOff>71120</xdr:rowOff>
    </xdr:to>
    <xdr:sp macro="" textlink="">
      <xdr:nvSpPr>
        <xdr:cNvPr id="379" name="フローチャート : 判断 378"/>
        <xdr:cNvSpPr/>
      </xdr:nvSpPr>
      <xdr:spPr>
        <a:xfrm>
          <a:off x="2159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81297</xdr:rowOff>
    </xdr:from>
    <xdr:ext cx="762000" cy="259045"/>
    <xdr:sp macro="" textlink="">
      <xdr:nvSpPr>
        <xdr:cNvPr id="380" name="テキスト ボックス 379"/>
        <xdr:cNvSpPr txBox="1"/>
      </xdr:nvSpPr>
      <xdr:spPr>
        <a:xfrm>
          <a:off x="1828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125730</xdr:rowOff>
    </xdr:from>
    <xdr:to>
      <xdr:col>1</xdr:col>
      <xdr:colOff>676275</xdr:colOff>
      <xdr:row>78</xdr:row>
      <xdr:rowOff>55880</xdr:rowOff>
    </xdr:to>
    <xdr:sp macro="" textlink="">
      <xdr:nvSpPr>
        <xdr:cNvPr id="381" name="フローチャート : 判断 380"/>
        <xdr:cNvSpPr/>
      </xdr:nvSpPr>
      <xdr:spPr>
        <a:xfrm>
          <a:off x="1270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66057</xdr:rowOff>
    </xdr:from>
    <xdr:ext cx="762000" cy="259045"/>
    <xdr:sp macro="" textlink="">
      <xdr:nvSpPr>
        <xdr:cNvPr id="382" name="テキスト ボックス 381"/>
        <xdr:cNvSpPr txBox="1"/>
      </xdr:nvSpPr>
      <xdr:spPr>
        <a:xfrm>
          <a:off x="939800" y="1309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80</xdr:row>
      <xdr:rowOff>91439</xdr:rowOff>
    </xdr:from>
    <xdr:to>
      <xdr:col>7</xdr:col>
      <xdr:colOff>66675</xdr:colOff>
      <xdr:row>81</xdr:row>
      <xdr:rowOff>21589</xdr:rowOff>
    </xdr:to>
    <xdr:sp macro="" textlink="">
      <xdr:nvSpPr>
        <xdr:cNvPr id="388" name="円/楕円 387"/>
        <xdr:cNvSpPr/>
      </xdr:nvSpPr>
      <xdr:spPr>
        <a:xfrm>
          <a:off x="4775200" y="1380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16</xdr:rowOff>
    </xdr:from>
    <xdr:ext cx="762000" cy="259045"/>
    <xdr:sp macro="" textlink="">
      <xdr:nvSpPr>
        <xdr:cNvPr id="389" name="公債費該当値テキスト"/>
        <xdr:cNvSpPr txBox="1"/>
      </xdr:nvSpPr>
      <xdr:spPr>
        <a:xfrm>
          <a:off x="4914900" y="13716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99061</xdr:rowOff>
    </xdr:from>
    <xdr:to>
      <xdr:col>5</xdr:col>
      <xdr:colOff>600075</xdr:colOff>
      <xdr:row>81</xdr:row>
      <xdr:rowOff>29211</xdr:rowOff>
    </xdr:to>
    <xdr:sp macro="" textlink="">
      <xdr:nvSpPr>
        <xdr:cNvPr id="390" name="円/楕円 389"/>
        <xdr:cNvSpPr/>
      </xdr:nvSpPr>
      <xdr:spPr>
        <a:xfrm>
          <a:off x="3937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13988</xdr:rowOff>
    </xdr:from>
    <xdr:ext cx="736600" cy="259045"/>
    <xdr:sp macro="" textlink="">
      <xdr:nvSpPr>
        <xdr:cNvPr id="391" name="テキスト ボックス 390"/>
        <xdr:cNvSpPr txBox="1"/>
      </xdr:nvSpPr>
      <xdr:spPr>
        <a:xfrm>
          <a:off x="3606800" y="13901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81</xdr:row>
      <xdr:rowOff>11430</xdr:rowOff>
    </xdr:from>
    <xdr:to>
      <xdr:col>4</xdr:col>
      <xdr:colOff>396875</xdr:colOff>
      <xdr:row>81</xdr:row>
      <xdr:rowOff>113030</xdr:rowOff>
    </xdr:to>
    <xdr:sp macro="" textlink="">
      <xdr:nvSpPr>
        <xdr:cNvPr id="392" name="円/楕円 391"/>
        <xdr:cNvSpPr/>
      </xdr:nvSpPr>
      <xdr:spPr>
        <a:xfrm>
          <a:off x="3048000" y="1389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97807</xdr:rowOff>
    </xdr:from>
    <xdr:ext cx="762000" cy="259045"/>
    <xdr:sp macro="" textlink="">
      <xdr:nvSpPr>
        <xdr:cNvPr id="393" name="テキスト ボックス 392"/>
        <xdr:cNvSpPr txBox="1"/>
      </xdr:nvSpPr>
      <xdr:spPr>
        <a:xfrm>
          <a:off x="2717800" y="1398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137161</xdr:rowOff>
    </xdr:from>
    <xdr:to>
      <xdr:col>3</xdr:col>
      <xdr:colOff>193675</xdr:colOff>
      <xdr:row>81</xdr:row>
      <xdr:rowOff>67311</xdr:rowOff>
    </xdr:to>
    <xdr:sp macro="" textlink="">
      <xdr:nvSpPr>
        <xdr:cNvPr id="394" name="円/楕円 393"/>
        <xdr:cNvSpPr/>
      </xdr:nvSpPr>
      <xdr:spPr>
        <a:xfrm>
          <a:off x="2159000" y="13853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52088</xdr:rowOff>
    </xdr:from>
    <xdr:ext cx="762000" cy="259045"/>
    <xdr:sp macro="" textlink="">
      <xdr:nvSpPr>
        <xdr:cNvPr id="395" name="テキスト ボックス 394"/>
        <xdr:cNvSpPr txBox="1"/>
      </xdr:nvSpPr>
      <xdr:spPr>
        <a:xfrm>
          <a:off x="1828800" y="1393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114300</xdr:rowOff>
    </xdr:from>
    <xdr:to>
      <xdr:col>1</xdr:col>
      <xdr:colOff>676275</xdr:colOff>
      <xdr:row>81</xdr:row>
      <xdr:rowOff>44450</xdr:rowOff>
    </xdr:to>
    <xdr:sp macro="" textlink="">
      <xdr:nvSpPr>
        <xdr:cNvPr id="396" name="円/楕円 395"/>
        <xdr:cNvSpPr/>
      </xdr:nvSpPr>
      <xdr:spPr>
        <a:xfrm>
          <a:off x="1270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29227</xdr:rowOff>
    </xdr:from>
    <xdr:ext cx="762000" cy="259045"/>
    <xdr:sp macro="" textlink="">
      <xdr:nvSpPr>
        <xdr:cNvPr id="397" name="テキスト ボックス 396"/>
        <xdr:cNvSpPr txBox="1"/>
      </xdr:nvSpPr>
      <xdr:spPr>
        <a:xfrm>
          <a:off x="939800" y="139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を除く経常経費では、類似団体と比較して低い。現段階で経常経費を押し上げているのは公債費であるため、新発債は極力抑えつつも人件費、補助費、繰出金等、類似団体比較において高い項目から削減を図っていく。</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28702</xdr:rowOff>
    </xdr:from>
    <xdr:to>
      <xdr:col>24</xdr:col>
      <xdr:colOff>31750</xdr:colOff>
      <xdr:row>79</xdr:row>
      <xdr:rowOff>156718</xdr:rowOff>
    </xdr:to>
    <xdr:cxnSp macro="">
      <xdr:nvCxnSpPr>
        <xdr:cNvPr id="423" name="直線コネクタ 422"/>
        <xdr:cNvCxnSpPr/>
      </xdr:nvCxnSpPr>
      <xdr:spPr>
        <a:xfrm flipV="1">
          <a:off x="16510000" y="12544552"/>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24"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25" name="直線コネクタ 424"/>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115079</xdr:rowOff>
    </xdr:from>
    <xdr:ext cx="762000" cy="259045"/>
    <xdr:sp macro="" textlink="">
      <xdr:nvSpPr>
        <xdr:cNvPr id="426" name="公債費以外最大値テキスト"/>
        <xdr:cNvSpPr txBox="1"/>
      </xdr:nvSpPr>
      <xdr:spPr>
        <a:xfrm>
          <a:off x="16598900" y="122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23</xdr:col>
      <xdr:colOff>628650</xdr:colOff>
      <xdr:row>73</xdr:row>
      <xdr:rowOff>28702</xdr:rowOff>
    </xdr:from>
    <xdr:to>
      <xdr:col>24</xdr:col>
      <xdr:colOff>120650</xdr:colOff>
      <xdr:row>73</xdr:row>
      <xdr:rowOff>28702</xdr:rowOff>
    </xdr:to>
    <xdr:cxnSp macro="">
      <xdr:nvCxnSpPr>
        <xdr:cNvPr id="427" name="直線コネクタ 426"/>
        <xdr:cNvCxnSpPr/>
      </xdr:nvCxnSpPr>
      <xdr:spPr>
        <a:xfrm>
          <a:off x="16421100" y="12544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92710</xdr:rowOff>
    </xdr:from>
    <xdr:to>
      <xdr:col>24</xdr:col>
      <xdr:colOff>31750</xdr:colOff>
      <xdr:row>75</xdr:row>
      <xdr:rowOff>170435</xdr:rowOff>
    </xdr:to>
    <xdr:cxnSp macro="">
      <xdr:nvCxnSpPr>
        <xdr:cNvPr id="428" name="直線コネクタ 427"/>
        <xdr:cNvCxnSpPr/>
      </xdr:nvCxnSpPr>
      <xdr:spPr>
        <a:xfrm>
          <a:off x="15671800" y="12951460"/>
          <a:ext cx="838200" cy="77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169435</xdr:rowOff>
    </xdr:from>
    <xdr:ext cx="762000" cy="259045"/>
    <xdr:sp macro="" textlink="">
      <xdr:nvSpPr>
        <xdr:cNvPr id="429" name="公債費以外平均値テキスト"/>
        <xdr:cNvSpPr txBox="1"/>
      </xdr:nvSpPr>
      <xdr:spPr>
        <a:xfrm>
          <a:off x="16598900" y="130281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25908</xdr:rowOff>
    </xdr:from>
    <xdr:to>
      <xdr:col>24</xdr:col>
      <xdr:colOff>82550</xdr:colOff>
      <xdr:row>76</xdr:row>
      <xdr:rowOff>127508</xdr:rowOff>
    </xdr:to>
    <xdr:sp macro="" textlink="">
      <xdr:nvSpPr>
        <xdr:cNvPr id="430" name="フローチャート : 判断 429"/>
        <xdr:cNvSpPr/>
      </xdr:nvSpPr>
      <xdr:spPr>
        <a:xfrm>
          <a:off x="164592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92710</xdr:rowOff>
    </xdr:from>
    <xdr:to>
      <xdr:col>22</xdr:col>
      <xdr:colOff>565150</xdr:colOff>
      <xdr:row>76</xdr:row>
      <xdr:rowOff>76708</xdr:rowOff>
    </xdr:to>
    <xdr:cxnSp macro="">
      <xdr:nvCxnSpPr>
        <xdr:cNvPr id="431" name="直線コネクタ 430"/>
        <xdr:cNvCxnSpPr/>
      </xdr:nvCxnSpPr>
      <xdr:spPr>
        <a:xfrm flipV="1">
          <a:off x="14782800" y="12951460"/>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30480</xdr:rowOff>
    </xdr:from>
    <xdr:to>
      <xdr:col>22</xdr:col>
      <xdr:colOff>615950</xdr:colOff>
      <xdr:row>76</xdr:row>
      <xdr:rowOff>132080</xdr:rowOff>
    </xdr:to>
    <xdr:sp macro="" textlink="">
      <xdr:nvSpPr>
        <xdr:cNvPr id="432" name="フローチャート : 判断 431"/>
        <xdr:cNvSpPr/>
      </xdr:nvSpPr>
      <xdr:spPr>
        <a:xfrm>
          <a:off x="15621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116857</xdr:rowOff>
    </xdr:from>
    <xdr:ext cx="736600" cy="259045"/>
    <xdr:sp macro="" textlink="">
      <xdr:nvSpPr>
        <xdr:cNvPr id="433" name="テキスト ボックス 432"/>
        <xdr:cNvSpPr txBox="1"/>
      </xdr:nvSpPr>
      <xdr:spPr>
        <a:xfrm>
          <a:off x="15290800" y="1314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60706</xdr:rowOff>
    </xdr:from>
    <xdr:to>
      <xdr:col>21</xdr:col>
      <xdr:colOff>361950</xdr:colOff>
      <xdr:row>76</xdr:row>
      <xdr:rowOff>76708</xdr:rowOff>
    </xdr:to>
    <xdr:cxnSp macro="">
      <xdr:nvCxnSpPr>
        <xdr:cNvPr id="434" name="直線コネクタ 433"/>
        <xdr:cNvCxnSpPr/>
      </xdr:nvCxnSpPr>
      <xdr:spPr>
        <a:xfrm>
          <a:off x="13893800" y="12919456"/>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25908</xdr:rowOff>
    </xdr:from>
    <xdr:to>
      <xdr:col>21</xdr:col>
      <xdr:colOff>412750</xdr:colOff>
      <xdr:row>76</xdr:row>
      <xdr:rowOff>127508</xdr:rowOff>
    </xdr:to>
    <xdr:sp macro="" textlink="">
      <xdr:nvSpPr>
        <xdr:cNvPr id="435" name="フローチャート : 判断 434"/>
        <xdr:cNvSpPr/>
      </xdr:nvSpPr>
      <xdr:spPr>
        <a:xfrm>
          <a:off x="14732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137685</xdr:rowOff>
    </xdr:from>
    <xdr:ext cx="762000" cy="259045"/>
    <xdr:sp macro="" textlink="">
      <xdr:nvSpPr>
        <xdr:cNvPr id="436" name="テキスト ボックス 435"/>
        <xdr:cNvSpPr txBox="1"/>
      </xdr:nvSpPr>
      <xdr:spPr>
        <a:xfrm>
          <a:off x="14401800" y="1282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60706</xdr:rowOff>
    </xdr:from>
    <xdr:to>
      <xdr:col>20</xdr:col>
      <xdr:colOff>158750</xdr:colOff>
      <xdr:row>76</xdr:row>
      <xdr:rowOff>131572</xdr:rowOff>
    </xdr:to>
    <xdr:cxnSp macro="">
      <xdr:nvCxnSpPr>
        <xdr:cNvPr id="437" name="直線コネクタ 436"/>
        <xdr:cNvCxnSpPr/>
      </xdr:nvCxnSpPr>
      <xdr:spPr>
        <a:xfrm flipV="1">
          <a:off x="13004800" y="12919456"/>
          <a:ext cx="8890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19050</xdr:rowOff>
    </xdr:from>
    <xdr:to>
      <xdr:col>20</xdr:col>
      <xdr:colOff>209550</xdr:colOff>
      <xdr:row>75</xdr:row>
      <xdr:rowOff>120650</xdr:rowOff>
    </xdr:to>
    <xdr:sp macro="" textlink="">
      <xdr:nvSpPr>
        <xdr:cNvPr id="438" name="フローチャート : 判断 437"/>
        <xdr:cNvSpPr/>
      </xdr:nvSpPr>
      <xdr:spPr>
        <a:xfrm>
          <a:off x="13843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105427</xdr:rowOff>
    </xdr:from>
    <xdr:ext cx="762000" cy="259045"/>
    <xdr:sp macro="" textlink="">
      <xdr:nvSpPr>
        <xdr:cNvPr id="439" name="テキスト ボックス 438"/>
        <xdr:cNvSpPr txBox="1"/>
      </xdr:nvSpPr>
      <xdr:spPr>
        <a:xfrm>
          <a:off x="13512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40" name="フローチャート : 判断 439"/>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41" name="テキスト ボックス 440"/>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119634</xdr:rowOff>
    </xdr:from>
    <xdr:to>
      <xdr:col>24</xdr:col>
      <xdr:colOff>82550</xdr:colOff>
      <xdr:row>76</xdr:row>
      <xdr:rowOff>49783</xdr:rowOff>
    </xdr:to>
    <xdr:sp macro="" textlink="">
      <xdr:nvSpPr>
        <xdr:cNvPr id="447" name="円/楕円 446"/>
        <xdr:cNvSpPr/>
      </xdr:nvSpPr>
      <xdr:spPr>
        <a:xfrm>
          <a:off x="164592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136161</xdr:rowOff>
    </xdr:from>
    <xdr:ext cx="762000" cy="259045"/>
    <xdr:sp macro="" textlink="">
      <xdr:nvSpPr>
        <xdr:cNvPr id="448" name="公債費以外該当値テキスト"/>
        <xdr:cNvSpPr txBox="1"/>
      </xdr:nvSpPr>
      <xdr:spPr>
        <a:xfrm>
          <a:off x="16598900" y="12823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41910</xdr:rowOff>
    </xdr:from>
    <xdr:to>
      <xdr:col>22</xdr:col>
      <xdr:colOff>615950</xdr:colOff>
      <xdr:row>75</xdr:row>
      <xdr:rowOff>143510</xdr:rowOff>
    </xdr:to>
    <xdr:sp macro="" textlink="">
      <xdr:nvSpPr>
        <xdr:cNvPr id="449" name="円/楕円 448"/>
        <xdr:cNvSpPr/>
      </xdr:nvSpPr>
      <xdr:spPr>
        <a:xfrm>
          <a:off x="15621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153687</xdr:rowOff>
    </xdr:from>
    <xdr:ext cx="736600" cy="259045"/>
    <xdr:sp macro="" textlink="">
      <xdr:nvSpPr>
        <xdr:cNvPr id="450" name="テキスト ボックス 449"/>
        <xdr:cNvSpPr txBox="1"/>
      </xdr:nvSpPr>
      <xdr:spPr>
        <a:xfrm>
          <a:off x="15290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25908</xdr:rowOff>
    </xdr:from>
    <xdr:to>
      <xdr:col>21</xdr:col>
      <xdr:colOff>412750</xdr:colOff>
      <xdr:row>76</xdr:row>
      <xdr:rowOff>127508</xdr:rowOff>
    </xdr:to>
    <xdr:sp macro="" textlink="">
      <xdr:nvSpPr>
        <xdr:cNvPr id="451" name="円/楕円 450"/>
        <xdr:cNvSpPr/>
      </xdr:nvSpPr>
      <xdr:spPr>
        <a:xfrm>
          <a:off x="14732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112285</xdr:rowOff>
    </xdr:from>
    <xdr:ext cx="762000" cy="259045"/>
    <xdr:sp macro="" textlink="">
      <xdr:nvSpPr>
        <xdr:cNvPr id="452" name="テキスト ボックス 451"/>
        <xdr:cNvSpPr txBox="1"/>
      </xdr:nvSpPr>
      <xdr:spPr>
        <a:xfrm>
          <a:off x="14401800" y="13142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9906</xdr:rowOff>
    </xdr:from>
    <xdr:to>
      <xdr:col>20</xdr:col>
      <xdr:colOff>209550</xdr:colOff>
      <xdr:row>75</xdr:row>
      <xdr:rowOff>111506</xdr:rowOff>
    </xdr:to>
    <xdr:sp macro="" textlink="">
      <xdr:nvSpPr>
        <xdr:cNvPr id="453" name="円/楕円 452"/>
        <xdr:cNvSpPr/>
      </xdr:nvSpPr>
      <xdr:spPr>
        <a:xfrm>
          <a:off x="13843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121683</xdr:rowOff>
    </xdr:from>
    <xdr:ext cx="762000" cy="259045"/>
    <xdr:sp macro="" textlink="">
      <xdr:nvSpPr>
        <xdr:cNvPr id="454" name="テキスト ボックス 453"/>
        <xdr:cNvSpPr txBox="1"/>
      </xdr:nvSpPr>
      <xdr:spPr>
        <a:xfrm>
          <a:off x="13512800" y="1263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80772</xdr:rowOff>
    </xdr:from>
    <xdr:to>
      <xdr:col>19</xdr:col>
      <xdr:colOff>6350</xdr:colOff>
      <xdr:row>77</xdr:row>
      <xdr:rowOff>10922</xdr:rowOff>
    </xdr:to>
    <xdr:sp macro="" textlink="">
      <xdr:nvSpPr>
        <xdr:cNvPr id="455" name="円/楕円 454"/>
        <xdr:cNvSpPr/>
      </xdr:nvSpPr>
      <xdr:spPr>
        <a:xfrm>
          <a:off x="12954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167149</xdr:rowOff>
    </xdr:from>
    <xdr:ext cx="762000" cy="259045"/>
    <xdr:sp macro="" textlink="">
      <xdr:nvSpPr>
        <xdr:cNvPr id="456" name="テキスト ボックス 455"/>
        <xdr:cNvSpPr txBox="1"/>
      </xdr:nvSpPr>
      <xdr:spPr>
        <a:xfrm>
          <a:off x="12623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兵庫県多可町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51455</xdr:rowOff>
    </xdr:from>
    <xdr:to>
      <xdr:col>4</xdr:col>
      <xdr:colOff>1117600</xdr:colOff>
      <xdr:row>20</xdr:row>
      <xdr:rowOff>84511</xdr:rowOff>
    </xdr:to>
    <xdr:cxnSp macro="">
      <xdr:nvCxnSpPr>
        <xdr:cNvPr id="43" name="直線コネクタ 42"/>
        <xdr:cNvCxnSpPr/>
      </xdr:nvCxnSpPr>
      <xdr:spPr bwMode="auto">
        <a:xfrm flipV="1">
          <a:off x="5651500" y="2327930"/>
          <a:ext cx="0" cy="1233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56588</xdr:rowOff>
    </xdr:from>
    <xdr:ext cx="762000" cy="259045"/>
    <xdr:sp macro="" textlink="">
      <xdr:nvSpPr>
        <xdr:cNvPr id="44" name="人口1人当たり決算額の推移最小値テキスト130"/>
        <xdr:cNvSpPr txBox="1"/>
      </xdr:nvSpPr>
      <xdr:spPr>
        <a:xfrm>
          <a:off x="5740400" y="353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56,442</a:t>
          </a:r>
          <a:endParaRPr kumimoji="1" lang="ja-JP" altLang="en-US" sz="1000" b="1">
            <a:latin typeface="ＭＳ Ｐゴシック"/>
          </a:endParaRPr>
        </a:p>
      </xdr:txBody>
    </xdr:sp>
    <xdr:clientData/>
  </xdr:oneCellAnchor>
  <xdr:twoCellAnchor>
    <xdr:from>
      <xdr:col>4</xdr:col>
      <xdr:colOff>1028700</xdr:colOff>
      <xdr:row>20</xdr:row>
      <xdr:rowOff>84511</xdr:rowOff>
    </xdr:from>
    <xdr:to>
      <xdr:col>5</xdr:col>
      <xdr:colOff>73025</xdr:colOff>
      <xdr:row>20</xdr:row>
      <xdr:rowOff>84511</xdr:rowOff>
    </xdr:to>
    <xdr:cxnSp macro="">
      <xdr:nvCxnSpPr>
        <xdr:cNvPr id="45" name="直線コネクタ 44"/>
        <xdr:cNvCxnSpPr/>
      </xdr:nvCxnSpPr>
      <xdr:spPr bwMode="auto">
        <a:xfrm>
          <a:off x="5562600" y="35611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137832</xdr:rowOff>
    </xdr:from>
    <xdr:ext cx="762000" cy="259045"/>
    <xdr:sp macro="" textlink="">
      <xdr:nvSpPr>
        <xdr:cNvPr id="46" name="人口1人当たり決算額の推移最大値テキスト130"/>
        <xdr:cNvSpPr txBox="1"/>
      </xdr:nvSpPr>
      <xdr:spPr>
        <a:xfrm>
          <a:off x="5740400" y="207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110,388</a:t>
          </a:r>
          <a:endParaRPr kumimoji="1" lang="ja-JP" altLang="en-US" sz="1000" b="1">
            <a:latin typeface="ＭＳ Ｐゴシック"/>
          </a:endParaRPr>
        </a:p>
      </xdr:txBody>
    </xdr:sp>
    <xdr:clientData/>
  </xdr:oneCellAnchor>
  <xdr:twoCellAnchor>
    <xdr:from>
      <xdr:col>4</xdr:col>
      <xdr:colOff>1028700</xdr:colOff>
      <xdr:row>13</xdr:row>
      <xdr:rowOff>51455</xdr:rowOff>
    </xdr:from>
    <xdr:to>
      <xdr:col>5</xdr:col>
      <xdr:colOff>73025</xdr:colOff>
      <xdr:row>13</xdr:row>
      <xdr:rowOff>51455</xdr:rowOff>
    </xdr:to>
    <xdr:cxnSp macro="">
      <xdr:nvCxnSpPr>
        <xdr:cNvPr id="47" name="直線コネクタ 46"/>
        <xdr:cNvCxnSpPr/>
      </xdr:nvCxnSpPr>
      <xdr:spPr bwMode="auto">
        <a:xfrm>
          <a:off x="5562600" y="23279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14902</xdr:rowOff>
    </xdr:from>
    <xdr:to>
      <xdr:col>4</xdr:col>
      <xdr:colOff>1117600</xdr:colOff>
      <xdr:row>13</xdr:row>
      <xdr:rowOff>51455</xdr:rowOff>
    </xdr:to>
    <xdr:cxnSp macro="">
      <xdr:nvCxnSpPr>
        <xdr:cNvPr id="48" name="直線コネクタ 47"/>
        <xdr:cNvCxnSpPr/>
      </xdr:nvCxnSpPr>
      <xdr:spPr bwMode="auto">
        <a:xfrm>
          <a:off x="5003800" y="2291377"/>
          <a:ext cx="647700" cy="36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76151</xdr:rowOff>
    </xdr:from>
    <xdr:ext cx="762000" cy="259045"/>
    <xdr:sp macro="" textlink="">
      <xdr:nvSpPr>
        <xdr:cNvPr id="49" name="人口1人当たり決算額の推移平均値テキスト130"/>
        <xdr:cNvSpPr txBox="1"/>
      </xdr:nvSpPr>
      <xdr:spPr>
        <a:xfrm>
          <a:off x="5740400" y="30384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75,864</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104074</xdr:rowOff>
    </xdr:from>
    <xdr:to>
      <xdr:col>5</xdr:col>
      <xdr:colOff>34925</xdr:colOff>
      <xdr:row>18</xdr:row>
      <xdr:rowOff>34224</xdr:rowOff>
    </xdr:to>
    <xdr:sp macro="" textlink="">
      <xdr:nvSpPr>
        <xdr:cNvPr id="50" name="フローチャート : 判断 49"/>
        <xdr:cNvSpPr/>
      </xdr:nvSpPr>
      <xdr:spPr bwMode="auto">
        <a:xfrm>
          <a:off x="5600700" y="30663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75253</xdr:rowOff>
    </xdr:from>
    <xdr:to>
      <xdr:col>4</xdr:col>
      <xdr:colOff>469900</xdr:colOff>
      <xdr:row>13</xdr:row>
      <xdr:rowOff>14902</xdr:rowOff>
    </xdr:to>
    <xdr:cxnSp macro="">
      <xdr:nvCxnSpPr>
        <xdr:cNvPr id="51" name="直線コネクタ 50"/>
        <xdr:cNvCxnSpPr/>
      </xdr:nvCxnSpPr>
      <xdr:spPr bwMode="auto">
        <a:xfrm>
          <a:off x="4305300" y="2180278"/>
          <a:ext cx="698500" cy="1110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61989</xdr:rowOff>
    </xdr:from>
    <xdr:to>
      <xdr:col>4</xdr:col>
      <xdr:colOff>520700</xdr:colOff>
      <xdr:row>17</xdr:row>
      <xdr:rowOff>163589</xdr:rowOff>
    </xdr:to>
    <xdr:sp macro="" textlink="">
      <xdr:nvSpPr>
        <xdr:cNvPr id="52" name="フローチャート : 判断 51"/>
        <xdr:cNvSpPr/>
      </xdr:nvSpPr>
      <xdr:spPr bwMode="auto">
        <a:xfrm>
          <a:off x="4953000" y="30242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148366</xdr:rowOff>
    </xdr:from>
    <xdr:ext cx="736600" cy="259045"/>
    <xdr:sp macro="" textlink="">
      <xdr:nvSpPr>
        <xdr:cNvPr id="53" name="テキスト ボックス 52"/>
        <xdr:cNvSpPr txBox="1"/>
      </xdr:nvSpPr>
      <xdr:spPr>
        <a:xfrm>
          <a:off x="4622800" y="311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75253</xdr:rowOff>
    </xdr:from>
    <xdr:to>
      <xdr:col>3</xdr:col>
      <xdr:colOff>904875</xdr:colOff>
      <xdr:row>13</xdr:row>
      <xdr:rowOff>3952</xdr:rowOff>
    </xdr:to>
    <xdr:cxnSp macro="">
      <xdr:nvCxnSpPr>
        <xdr:cNvPr id="54" name="直線コネクタ 53"/>
        <xdr:cNvCxnSpPr/>
      </xdr:nvCxnSpPr>
      <xdr:spPr bwMode="auto">
        <a:xfrm flipV="1">
          <a:off x="3606800" y="2180278"/>
          <a:ext cx="698500" cy="100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154846</xdr:rowOff>
    </xdr:from>
    <xdr:to>
      <xdr:col>3</xdr:col>
      <xdr:colOff>955675</xdr:colOff>
      <xdr:row>17</xdr:row>
      <xdr:rowOff>84996</xdr:rowOff>
    </xdr:to>
    <xdr:sp macro="" textlink="">
      <xdr:nvSpPr>
        <xdr:cNvPr id="55" name="フローチャート : 判断 54"/>
        <xdr:cNvSpPr/>
      </xdr:nvSpPr>
      <xdr:spPr bwMode="auto">
        <a:xfrm>
          <a:off x="4254500" y="2945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69773</xdr:rowOff>
    </xdr:from>
    <xdr:ext cx="762000" cy="259045"/>
    <xdr:sp macro="" textlink="">
      <xdr:nvSpPr>
        <xdr:cNvPr id="56" name="テキスト ボックス 55"/>
        <xdr:cNvSpPr txBox="1"/>
      </xdr:nvSpPr>
      <xdr:spPr>
        <a:xfrm>
          <a:off x="3924300" y="3032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81,143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3952</xdr:rowOff>
    </xdr:from>
    <xdr:to>
      <xdr:col>3</xdr:col>
      <xdr:colOff>206375</xdr:colOff>
      <xdr:row>13</xdr:row>
      <xdr:rowOff>27292</xdr:rowOff>
    </xdr:to>
    <xdr:cxnSp macro="">
      <xdr:nvCxnSpPr>
        <xdr:cNvPr id="57" name="直線コネクタ 56"/>
        <xdr:cNvCxnSpPr/>
      </xdr:nvCxnSpPr>
      <xdr:spPr bwMode="auto">
        <a:xfrm flipV="1">
          <a:off x="2908300" y="2280427"/>
          <a:ext cx="698500" cy="233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100233</xdr:rowOff>
    </xdr:from>
    <xdr:to>
      <xdr:col>3</xdr:col>
      <xdr:colOff>257175</xdr:colOff>
      <xdr:row>17</xdr:row>
      <xdr:rowOff>30383</xdr:rowOff>
    </xdr:to>
    <xdr:sp macro="" textlink="">
      <xdr:nvSpPr>
        <xdr:cNvPr id="58" name="フローチャート : 判断 57"/>
        <xdr:cNvSpPr/>
      </xdr:nvSpPr>
      <xdr:spPr bwMode="auto">
        <a:xfrm>
          <a:off x="3556000" y="28910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15160</xdr:rowOff>
    </xdr:from>
    <xdr:ext cx="762000" cy="259045"/>
    <xdr:sp macro="" textlink="">
      <xdr:nvSpPr>
        <xdr:cNvPr id="59" name="テキスト ボックス 58"/>
        <xdr:cNvSpPr txBox="1"/>
      </xdr:nvSpPr>
      <xdr:spPr>
        <a:xfrm>
          <a:off x="3225800" y="297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133495</xdr:rowOff>
    </xdr:from>
    <xdr:to>
      <xdr:col>2</xdr:col>
      <xdr:colOff>692150</xdr:colOff>
      <xdr:row>17</xdr:row>
      <xdr:rowOff>63645</xdr:rowOff>
    </xdr:to>
    <xdr:sp macro="" textlink="">
      <xdr:nvSpPr>
        <xdr:cNvPr id="60" name="フローチャート : 判断 59"/>
        <xdr:cNvSpPr/>
      </xdr:nvSpPr>
      <xdr:spPr bwMode="auto">
        <a:xfrm>
          <a:off x="2857500" y="29243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48422</xdr:rowOff>
    </xdr:from>
    <xdr:ext cx="762000" cy="259045"/>
    <xdr:sp macro="" textlink="">
      <xdr:nvSpPr>
        <xdr:cNvPr id="61" name="テキスト ボックス 60"/>
        <xdr:cNvSpPr txBox="1"/>
      </xdr:nvSpPr>
      <xdr:spPr>
        <a:xfrm>
          <a:off x="2527300" y="301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82,077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655</xdr:rowOff>
    </xdr:from>
    <xdr:to>
      <xdr:col>5</xdr:col>
      <xdr:colOff>34925</xdr:colOff>
      <xdr:row>13</xdr:row>
      <xdr:rowOff>102255</xdr:rowOff>
    </xdr:to>
    <xdr:sp macro="" textlink="">
      <xdr:nvSpPr>
        <xdr:cNvPr id="67" name="円/楕円 66"/>
        <xdr:cNvSpPr/>
      </xdr:nvSpPr>
      <xdr:spPr bwMode="auto">
        <a:xfrm>
          <a:off x="5600700" y="2277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118782</xdr:rowOff>
    </xdr:from>
    <xdr:ext cx="762000" cy="259045"/>
    <xdr:sp macro="" textlink="">
      <xdr:nvSpPr>
        <xdr:cNvPr id="68" name="人口1人当たり決算額の推移該当値テキスト130"/>
        <xdr:cNvSpPr txBox="1"/>
      </xdr:nvSpPr>
      <xdr:spPr>
        <a:xfrm>
          <a:off x="5740400" y="222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110,388</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135552</xdr:rowOff>
    </xdr:from>
    <xdr:to>
      <xdr:col>4</xdr:col>
      <xdr:colOff>520700</xdr:colOff>
      <xdr:row>13</xdr:row>
      <xdr:rowOff>65702</xdr:rowOff>
    </xdr:to>
    <xdr:sp macro="" textlink="">
      <xdr:nvSpPr>
        <xdr:cNvPr id="69" name="円/楕円 68"/>
        <xdr:cNvSpPr/>
      </xdr:nvSpPr>
      <xdr:spPr bwMode="auto">
        <a:xfrm>
          <a:off x="4953000" y="2240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75879</xdr:rowOff>
    </xdr:from>
    <xdr:ext cx="736600" cy="259045"/>
    <xdr:sp macro="" textlink="">
      <xdr:nvSpPr>
        <xdr:cNvPr id="70" name="テキスト ボックス 69"/>
        <xdr:cNvSpPr txBox="1"/>
      </xdr:nvSpPr>
      <xdr:spPr>
        <a:xfrm>
          <a:off x="4622800" y="2009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111,987</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24453</xdr:rowOff>
    </xdr:from>
    <xdr:to>
      <xdr:col>3</xdr:col>
      <xdr:colOff>955675</xdr:colOff>
      <xdr:row>12</xdr:row>
      <xdr:rowOff>126053</xdr:rowOff>
    </xdr:to>
    <xdr:sp macro="" textlink="">
      <xdr:nvSpPr>
        <xdr:cNvPr id="71" name="円/楕円 70"/>
        <xdr:cNvSpPr/>
      </xdr:nvSpPr>
      <xdr:spPr bwMode="auto">
        <a:xfrm>
          <a:off x="4254500" y="2129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136230</xdr:rowOff>
    </xdr:from>
    <xdr:ext cx="762000" cy="259045"/>
    <xdr:sp macro="" textlink="">
      <xdr:nvSpPr>
        <xdr:cNvPr id="72" name="テキスト ボックス 71"/>
        <xdr:cNvSpPr txBox="1"/>
      </xdr:nvSpPr>
      <xdr:spPr>
        <a:xfrm>
          <a:off x="3924300" y="1898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116,847</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124602</xdr:rowOff>
    </xdr:from>
    <xdr:to>
      <xdr:col>3</xdr:col>
      <xdr:colOff>257175</xdr:colOff>
      <xdr:row>13</xdr:row>
      <xdr:rowOff>54752</xdr:rowOff>
    </xdr:to>
    <xdr:sp macro="" textlink="">
      <xdr:nvSpPr>
        <xdr:cNvPr id="73" name="円/楕円 72"/>
        <xdr:cNvSpPr/>
      </xdr:nvSpPr>
      <xdr:spPr bwMode="auto">
        <a:xfrm>
          <a:off x="3556000" y="2229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64929</xdr:rowOff>
    </xdr:from>
    <xdr:ext cx="762000" cy="259045"/>
    <xdr:sp macro="" textlink="">
      <xdr:nvSpPr>
        <xdr:cNvPr id="74" name="テキスト ボックス 73"/>
        <xdr:cNvSpPr txBox="1"/>
      </xdr:nvSpPr>
      <xdr:spPr>
        <a:xfrm>
          <a:off x="3225800" y="199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112,466</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147942</xdr:rowOff>
    </xdr:from>
    <xdr:to>
      <xdr:col>2</xdr:col>
      <xdr:colOff>692150</xdr:colOff>
      <xdr:row>13</xdr:row>
      <xdr:rowOff>78092</xdr:rowOff>
    </xdr:to>
    <xdr:sp macro="" textlink="">
      <xdr:nvSpPr>
        <xdr:cNvPr id="75" name="円/楕円 74"/>
        <xdr:cNvSpPr/>
      </xdr:nvSpPr>
      <xdr:spPr bwMode="auto">
        <a:xfrm>
          <a:off x="2857500" y="2252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88269</xdr:rowOff>
    </xdr:from>
    <xdr:ext cx="762000" cy="259045"/>
    <xdr:sp macro="" textlink="">
      <xdr:nvSpPr>
        <xdr:cNvPr id="76" name="テキスト ボックス 75"/>
        <xdr:cNvSpPr txBox="1"/>
      </xdr:nvSpPr>
      <xdr:spPr>
        <a:xfrm>
          <a:off x="2527300" y="202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3" name="テキスト ボックス 92"/>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4" name="直線コネクタ 93"/>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5" name="テキスト ボックス 94"/>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6" name="直線コネクタ 95"/>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7" name="テキスト ボックス 96"/>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8" name="直線コネクタ 97"/>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9" name="テキスト ボックス 98"/>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0" name="直線コネクタ 99"/>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1" name="テキスト ボックス 100"/>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2" name="直線コネクタ 101"/>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3" name="テキスト ボックス 102"/>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51333</xdr:rowOff>
    </xdr:from>
    <xdr:to>
      <xdr:col>4</xdr:col>
      <xdr:colOff>1117600</xdr:colOff>
      <xdr:row>38</xdr:row>
      <xdr:rowOff>92286</xdr:rowOff>
    </xdr:to>
    <xdr:cxnSp macro="">
      <xdr:nvCxnSpPr>
        <xdr:cNvPr id="107" name="直線コネクタ 106"/>
        <xdr:cNvCxnSpPr/>
      </xdr:nvCxnSpPr>
      <xdr:spPr bwMode="auto">
        <a:xfrm flipV="1">
          <a:off x="5651500" y="6318783"/>
          <a:ext cx="0" cy="12411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64363</xdr:rowOff>
    </xdr:from>
    <xdr:ext cx="762000" cy="259045"/>
    <xdr:sp macro="" textlink="">
      <xdr:nvSpPr>
        <xdr:cNvPr id="108" name="人口1人当たり決算額の推移最小値テキスト445"/>
        <xdr:cNvSpPr txBox="1"/>
      </xdr:nvSpPr>
      <xdr:spPr>
        <a:xfrm>
          <a:off x="5740400" y="7531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1,563</a:t>
          </a:r>
          <a:endParaRPr kumimoji="1" lang="ja-JP" altLang="en-US" sz="1000" b="1">
            <a:latin typeface="ＭＳ Ｐゴシック"/>
          </a:endParaRPr>
        </a:p>
      </xdr:txBody>
    </xdr:sp>
    <xdr:clientData/>
  </xdr:oneCellAnchor>
  <xdr:twoCellAnchor>
    <xdr:from>
      <xdr:col>4</xdr:col>
      <xdr:colOff>1028700</xdr:colOff>
      <xdr:row>38</xdr:row>
      <xdr:rowOff>92286</xdr:rowOff>
    </xdr:from>
    <xdr:to>
      <xdr:col>5</xdr:col>
      <xdr:colOff>73025</xdr:colOff>
      <xdr:row>38</xdr:row>
      <xdr:rowOff>92286</xdr:rowOff>
    </xdr:to>
    <xdr:cxnSp macro="">
      <xdr:nvCxnSpPr>
        <xdr:cNvPr id="109" name="直線コネクタ 108"/>
        <xdr:cNvCxnSpPr/>
      </xdr:nvCxnSpPr>
      <xdr:spPr bwMode="auto">
        <a:xfrm>
          <a:off x="5562600" y="75598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137710</xdr:rowOff>
    </xdr:from>
    <xdr:ext cx="762000" cy="259045"/>
    <xdr:sp macro="" textlink="">
      <xdr:nvSpPr>
        <xdr:cNvPr id="110" name="人口1人当たり決算額の推移最大値テキスト445"/>
        <xdr:cNvSpPr txBox="1"/>
      </xdr:nvSpPr>
      <xdr:spPr>
        <a:xfrm>
          <a:off x="5740400" y="6062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39,567</a:t>
          </a:r>
          <a:endParaRPr kumimoji="1" lang="ja-JP" altLang="en-US" sz="1000" b="1">
            <a:latin typeface="ＭＳ Ｐゴシック"/>
          </a:endParaRPr>
        </a:p>
      </xdr:txBody>
    </xdr:sp>
    <xdr:clientData/>
  </xdr:oneCellAnchor>
  <xdr:twoCellAnchor>
    <xdr:from>
      <xdr:col>4</xdr:col>
      <xdr:colOff>1028700</xdr:colOff>
      <xdr:row>34</xdr:row>
      <xdr:rowOff>51333</xdr:rowOff>
    </xdr:from>
    <xdr:to>
      <xdr:col>5</xdr:col>
      <xdr:colOff>73025</xdr:colOff>
      <xdr:row>34</xdr:row>
      <xdr:rowOff>51333</xdr:rowOff>
    </xdr:to>
    <xdr:cxnSp macro="">
      <xdr:nvCxnSpPr>
        <xdr:cNvPr id="111" name="直線コネクタ 110"/>
        <xdr:cNvCxnSpPr/>
      </xdr:nvCxnSpPr>
      <xdr:spPr bwMode="auto">
        <a:xfrm>
          <a:off x="5562600" y="631878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23640</xdr:rowOff>
    </xdr:from>
    <xdr:to>
      <xdr:col>4</xdr:col>
      <xdr:colOff>1117600</xdr:colOff>
      <xdr:row>34</xdr:row>
      <xdr:rowOff>51333</xdr:rowOff>
    </xdr:to>
    <xdr:cxnSp macro="">
      <xdr:nvCxnSpPr>
        <xdr:cNvPr id="112" name="直線コネクタ 111"/>
        <xdr:cNvCxnSpPr/>
      </xdr:nvCxnSpPr>
      <xdr:spPr bwMode="auto">
        <a:xfrm>
          <a:off x="5003800" y="6291090"/>
          <a:ext cx="647700" cy="276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11603</xdr:rowOff>
    </xdr:from>
    <xdr:ext cx="762000" cy="259045"/>
    <xdr:sp macro="" textlink="">
      <xdr:nvSpPr>
        <xdr:cNvPr id="113" name="人口1人当たり決算額の推移平均値テキスト445"/>
        <xdr:cNvSpPr txBox="1"/>
      </xdr:nvSpPr>
      <xdr:spPr>
        <a:xfrm>
          <a:off x="5740400" y="69648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17,373</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39526</xdr:rowOff>
    </xdr:from>
    <xdr:to>
      <xdr:col>5</xdr:col>
      <xdr:colOff>34925</xdr:colOff>
      <xdr:row>36</xdr:row>
      <xdr:rowOff>141126</xdr:rowOff>
    </xdr:to>
    <xdr:sp macro="" textlink="">
      <xdr:nvSpPr>
        <xdr:cNvPr id="114" name="フローチャート : 判断 113"/>
        <xdr:cNvSpPr/>
      </xdr:nvSpPr>
      <xdr:spPr bwMode="auto">
        <a:xfrm>
          <a:off x="5600700" y="6992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325392</xdr:rowOff>
    </xdr:from>
    <xdr:to>
      <xdr:col>4</xdr:col>
      <xdr:colOff>469900</xdr:colOff>
      <xdr:row>34</xdr:row>
      <xdr:rowOff>23640</xdr:rowOff>
    </xdr:to>
    <xdr:cxnSp macro="">
      <xdr:nvCxnSpPr>
        <xdr:cNvPr id="115" name="直線コネクタ 114"/>
        <xdr:cNvCxnSpPr/>
      </xdr:nvCxnSpPr>
      <xdr:spPr bwMode="auto">
        <a:xfrm>
          <a:off x="4305300" y="6249942"/>
          <a:ext cx="698500" cy="41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319822</xdr:rowOff>
    </xdr:from>
    <xdr:to>
      <xdr:col>4</xdr:col>
      <xdr:colOff>520700</xdr:colOff>
      <xdr:row>36</xdr:row>
      <xdr:rowOff>78522</xdr:rowOff>
    </xdr:to>
    <xdr:sp macro="" textlink="">
      <xdr:nvSpPr>
        <xdr:cNvPr id="116" name="フローチャート : 判断 115"/>
        <xdr:cNvSpPr/>
      </xdr:nvSpPr>
      <xdr:spPr bwMode="auto">
        <a:xfrm>
          <a:off x="4953000" y="69301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63299</xdr:rowOff>
    </xdr:from>
    <xdr:ext cx="736600" cy="259045"/>
    <xdr:sp macro="" textlink="">
      <xdr:nvSpPr>
        <xdr:cNvPr id="117" name="テキスト ボックス 116"/>
        <xdr:cNvSpPr txBox="1"/>
      </xdr:nvSpPr>
      <xdr:spPr>
        <a:xfrm>
          <a:off x="4622800" y="7016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325392</xdr:rowOff>
    </xdr:from>
    <xdr:to>
      <xdr:col>3</xdr:col>
      <xdr:colOff>904875</xdr:colOff>
      <xdr:row>34</xdr:row>
      <xdr:rowOff>7997</xdr:rowOff>
    </xdr:to>
    <xdr:cxnSp macro="">
      <xdr:nvCxnSpPr>
        <xdr:cNvPr id="118" name="直線コネクタ 117"/>
        <xdr:cNvCxnSpPr/>
      </xdr:nvCxnSpPr>
      <xdr:spPr bwMode="auto">
        <a:xfrm flipV="1">
          <a:off x="3606800" y="6249942"/>
          <a:ext cx="698500" cy="25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232269</xdr:rowOff>
    </xdr:from>
    <xdr:to>
      <xdr:col>3</xdr:col>
      <xdr:colOff>955675</xdr:colOff>
      <xdr:row>35</xdr:row>
      <xdr:rowOff>333869</xdr:rowOff>
    </xdr:to>
    <xdr:sp macro="" textlink="">
      <xdr:nvSpPr>
        <xdr:cNvPr id="119" name="フローチャート : 判断 118"/>
        <xdr:cNvSpPr/>
      </xdr:nvSpPr>
      <xdr:spPr bwMode="auto">
        <a:xfrm>
          <a:off x="4254500" y="6842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318646</xdr:rowOff>
    </xdr:from>
    <xdr:ext cx="762000" cy="259045"/>
    <xdr:sp macro="" textlink="">
      <xdr:nvSpPr>
        <xdr:cNvPr id="120" name="テキスト ボックス 119"/>
        <xdr:cNvSpPr txBox="1"/>
      </xdr:nvSpPr>
      <xdr:spPr>
        <a:xfrm>
          <a:off x="3924300" y="6928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21,971</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272749</xdr:rowOff>
    </xdr:from>
    <xdr:to>
      <xdr:col>3</xdr:col>
      <xdr:colOff>206375</xdr:colOff>
      <xdr:row>34</xdr:row>
      <xdr:rowOff>7997</xdr:rowOff>
    </xdr:to>
    <xdr:cxnSp macro="">
      <xdr:nvCxnSpPr>
        <xdr:cNvPr id="121" name="直線コネクタ 120"/>
        <xdr:cNvCxnSpPr/>
      </xdr:nvCxnSpPr>
      <xdr:spPr bwMode="auto">
        <a:xfrm>
          <a:off x="2908300" y="6197299"/>
          <a:ext cx="698500" cy="78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170873</xdr:rowOff>
    </xdr:from>
    <xdr:to>
      <xdr:col>3</xdr:col>
      <xdr:colOff>257175</xdr:colOff>
      <xdr:row>35</xdr:row>
      <xdr:rowOff>272473</xdr:rowOff>
    </xdr:to>
    <xdr:sp macro="" textlink="">
      <xdr:nvSpPr>
        <xdr:cNvPr id="122" name="フローチャート : 判断 121"/>
        <xdr:cNvSpPr/>
      </xdr:nvSpPr>
      <xdr:spPr bwMode="auto">
        <a:xfrm>
          <a:off x="3556000" y="678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257250</xdr:rowOff>
    </xdr:from>
    <xdr:ext cx="762000" cy="259045"/>
    <xdr:sp macro="" textlink="">
      <xdr:nvSpPr>
        <xdr:cNvPr id="123" name="テキスト ボックス 122"/>
        <xdr:cNvSpPr txBox="1"/>
      </xdr:nvSpPr>
      <xdr:spPr>
        <a:xfrm>
          <a:off x="3225800" y="6867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203269</xdr:rowOff>
    </xdr:from>
    <xdr:to>
      <xdr:col>2</xdr:col>
      <xdr:colOff>692150</xdr:colOff>
      <xdr:row>35</xdr:row>
      <xdr:rowOff>304869</xdr:rowOff>
    </xdr:to>
    <xdr:sp macro="" textlink="">
      <xdr:nvSpPr>
        <xdr:cNvPr id="124" name="フローチャート : 判断 123"/>
        <xdr:cNvSpPr/>
      </xdr:nvSpPr>
      <xdr:spPr bwMode="auto">
        <a:xfrm>
          <a:off x="2857500" y="6813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289646</xdr:rowOff>
    </xdr:from>
    <xdr:ext cx="762000" cy="259045"/>
    <xdr:sp macro="" textlink="">
      <xdr:nvSpPr>
        <xdr:cNvPr id="125" name="テキスト ボックス 124"/>
        <xdr:cNvSpPr txBox="1"/>
      </xdr:nvSpPr>
      <xdr:spPr>
        <a:xfrm>
          <a:off x="2527300" y="6899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533</xdr:rowOff>
    </xdr:from>
    <xdr:to>
      <xdr:col>5</xdr:col>
      <xdr:colOff>34925</xdr:colOff>
      <xdr:row>34</xdr:row>
      <xdr:rowOff>102133</xdr:rowOff>
    </xdr:to>
    <xdr:sp macro="" textlink="">
      <xdr:nvSpPr>
        <xdr:cNvPr id="131" name="円/楕円 130"/>
        <xdr:cNvSpPr/>
      </xdr:nvSpPr>
      <xdr:spPr bwMode="auto">
        <a:xfrm>
          <a:off x="5600700" y="6267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290110</xdr:rowOff>
    </xdr:from>
    <xdr:ext cx="762000" cy="259045"/>
    <xdr:sp macro="" textlink="">
      <xdr:nvSpPr>
        <xdr:cNvPr id="132" name="人口1人当たり決算額の推移該当値テキスト445"/>
        <xdr:cNvSpPr txBox="1"/>
      </xdr:nvSpPr>
      <xdr:spPr>
        <a:xfrm>
          <a:off x="5740400" y="6214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39,567</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315740</xdr:rowOff>
    </xdr:from>
    <xdr:to>
      <xdr:col>4</xdr:col>
      <xdr:colOff>520700</xdr:colOff>
      <xdr:row>34</xdr:row>
      <xdr:rowOff>74440</xdr:rowOff>
    </xdr:to>
    <xdr:sp macro="" textlink="">
      <xdr:nvSpPr>
        <xdr:cNvPr id="133" name="円/楕円 132"/>
        <xdr:cNvSpPr/>
      </xdr:nvSpPr>
      <xdr:spPr bwMode="auto">
        <a:xfrm>
          <a:off x="4953000" y="6240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84617</xdr:rowOff>
    </xdr:from>
    <xdr:ext cx="736600" cy="259045"/>
    <xdr:sp macro="" textlink="">
      <xdr:nvSpPr>
        <xdr:cNvPr id="134" name="テキスト ボックス 133"/>
        <xdr:cNvSpPr txBox="1"/>
      </xdr:nvSpPr>
      <xdr:spPr>
        <a:xfrm>
          <a:off x="4622800" y="600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40,415</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274592</xdr:rowOff>
    </xdr:from>
    <xdr:to>
      <xdr:col>3</xdr:col>
      <xdr:colOff>955675</xdr:colOff>
      <xdr:row>34</xdr:row>
      <xdr:rowOff>33292</xdr:rowOff>
    </xdr:to>
    <xdr:sp macro="" textlink="">
      <xdr:nvSpPr>
        <xdr:cNvPr id="135" name="円/楕円 134"/>
        <xdr:cNvSpPr/>
      </xdr:nvSpPr>
      <xdr:spPr bwMode="auto">
        <a:xfrm>
          <a:off x="4254500" y="6199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43469</xdr:rowOff>
    </xdr:from>
    <xdr:ext cx="762000" cy="259045"/>
    <xdr:sp macro="" textlink="">
      <xdr:nvSpPr>
        <xdr:cNvPr id="136" name="テキスト ボックス 135"/>
        <xdr:cNvSpPr txBox="1"/>
      </xdr:nvSpPr>
      <xdr:spPr>
        <a:xfrm>
          <a:off x="3924300" y="596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41,675</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300097</xdr:rowOff>
    </xdr:from>
    <xdr:to>
      <xdr:col>3</xdr:col>
      <xdr:colOff>257175</xdr:colOff>
      <xdr:row>34</xdr:row>
      <xdr:rowOff>58797</xdr:rowOff>
    </xdr:to>
    <xdr:sp macro="" textlink="">
      <xdr:nvSpPr>
        <xdr:cNvPr id="137" name="円/楕円 136"/>
        <xdr:cNvSpPr/>
      </xdr:nvSpPr>
      <xdr:spPr bwMode="auto">
        <a:xfrm>
          <a:off x="3556000" y="6224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68974</xdr:rowOff>
    </xdr:from>
    <xdr:ext cx="762000" cy="259045"/>
    <xdr:sp macro="" textlink="">
      <xdr:nvSpPr>
        <xdr:cNvPr id="138" name="テキスト ボックス 137"/>
        <xdr:cNvSpPr txBox="1"/>
      </xdr:nvSpPr>
      <xdr:spPr>
        <a:xfrm>
          <a:off x="3225800" y="599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40,894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221949</xdr:rowOff>
    </xdr:from>
    <xdr:to>
      <xdr:col>2</xdr:col>
      <xdr:colOff>692150</xdr:colOff>
      <xdr:row>33</xdr:row>
      <xdr:rowOff>323549</xdr:rowOff>
    </xdr:to>
    <xdr:sp macro="" textlink="">
      <xdr:nvSpPr>
        <xdr:cNvPr id="139" name="円/楕円 138"/>
        <xdr:cNvSpPr/>
      </xdr:nvSpPr>
      <xdr:spPr bwMode="auto">
        <a:xfrm>
          <a:off x="2857500" y="61464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162276</xdr:rowOff>
    </xdr:from>
    <xdr:ext cx="762000" cy="259045"/>
    <xdr:sp macro="" textlink="">
      <xdr:nvSpPr>
        <xdr:cNvPr id="140" name="テキスト ボックス 139"/>
        <xdr:cNvSpPr txBox="1"/>
      </xdr:nvSpPr>
      <xdr:spPr>
        <a:xfrm>
          <a:off x="2527300" y="591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43,287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実質収支比率は、</a:t>
          </a:r>
          <a:r>
            <a:rPr kumimoji="1" lang="en-US" altLang="ja-JP" sz="1200">
              <a:latin typeface="ＭＳ ゴシック" pitchFamily="49" charset="-128"/>
              <a:ea typeface="ＭＳ ゴシック" pitchFamily="49" charset="-128"/>
            </a:rPr>
            <a:t>H23</a:t>
          </a:r>
          <a:r>
            <a:rPr kumimoji="1" lang="ja-JP" altLang="en-US" sz="1200">
              <a:latin typeface="ＭＳ ゴシック" pitchFamily="49" charset="-128"/>
              <a:ea typeface="ＭＳ ゴシック" pitchFamily="49" charset="-128"/>
            </a:rPr>
            <a:t>年度に一部事務組合負担金が急増した等により悪化したが、</a:t>
          </a:r>
          <a:r>
            <a:rPr kumimoji="1" lang="en-US" altLang="ja-JP" sz="1200">
              <a:latin typeface="ＭＳ ゴシック" pitchFamily="49" charset="-128"/>
              <a:ea typeface="ＭＳ ゴシック" pitchFamily="49" charset="-128"/>
            </a:rPr>
            <a:t>H23</a:t>
          </a:r>
          <a:r>
            <a:rPr kumimoji="1" lang="ja-JP" altLang="en-US" sz="1200">
              <a:latin typeface="ＭＳ ゴシック" pitchFamily="49" charset="-128"/>
              <a:ea typeface="ＭＳ ゴシック" pitchFamily="49" charset="-128"/>
            </a:rPr>
            <a:t>年度を除くと平均</a:t>
          </a:r>
          <a:r>
            <a:rPr kumimoji="1" lang="en-US" altLang="ja-JP" sz="1200">
              <a:latin typeface="ＭＳ ゴシック" pitchFamily="49" charset="-128"/>
              <a:ea typeface="ＭＳ ゴシック" pitchFamily="49" charset="-128"/>
            </a:rPr>
            <a:t>3.79%</a:t>
          </a:r>
          <a:r>
            <a:rPr kumimoji="1" lang="ja-JP" altLang="en-US" sz="1200">
              <a:latin typeface="ＭＳ ゴシック" pitchFamily="49" charset="-128"/>
              <a:ea typeface="ＭＳ ゴシック" pitchFamily="49" charset="-128"/>
            </a:rPr>
            <a:t>と概ね良好な水準を維持している。</a:t>
          </a:r>
        </a:p>
        <a:p>
          <a:r>
            <a:rPr kumimoji="1" lang="ja-JP" altLang="en-US" sz="1200">
              <a:latin typeface="ＭＳ ゴシック" pitchFamily="49" charset="-128"/>
              <a:ea typeface="ＭＳ ゴシック" pitchFamily="49" charset="-128"/>
            </a:rPr>
            <a:t>財政調整基金は、人件費や公債費の総額が減少している等、歳出抑制に努めていることから昨年度に引き続き取り崩しは無かった。</a:t>
          </a:r>
        </a:p>
        <a:p>
          <a:r>
            <a:rPr kumimoji="1" lang="ja-JP" altLang="en-US" sz="1200">
              <a:latin typeface="ＭＳ ゴシック" pitchFamily="49" charset="-128"/>
              <a:ea typeface="ＭＳ ゴシック" pitchFamily="49" charset="-128"/>
            </a:rPr>
            <a:t>　しかし、前年度の実質収支を差し引いた単年度収支は、</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年おきにマイナスとなっており、かつ、実質単年度収支は合併後、</a:t>
          </a:r>
          <a:r>
            <a:rPr kumimoji="1" lang="en-US" altLang="ja-JP" sz="1200">
              <a:latin typeface="ＭＳ ゴシック" pitchFamily="49" charset="-128"/>
              <a:ea typeface="ＭＳ ゴシック" pitchFamily="49" charset="-128"/>
            </a:rPr>
            <a:t>H22</a:t>
          </a:r>
          <a:r>
            <a:rPr kumimoji="1" lang="ja-JP" altLang="en-US" sz="1200">
              <a:latin typeface="ＭＳ ゴシック" pitchFamily="49" charset="-128"/>
              <a:ea typeface="ＭＳ ゴシック" pitchFamily="49" charset="-128"/>
            </a:rPr>
            <a:t>年度、</a:t>
          </a:r>
          <a:r>
            <a:rPr kumimoji="1" lang="en-US" altLang="ja-JP" sz="1200">
              <a:latin typeface="ＭＳ ゴシック" pitchFamily="49" charset="-128"/>
              <a:ea typeface="ＭＳ ゴシック" pitchFamily="49" charset="-128"/>
            </a:rPr>
            <a:t>H24</a:t>
          </a:r>
          <a:r>
            <a:rPr kumimoji="1" lang="ja-JP" altLang="en-US" sz="1200">
              <a:latin typeface="ＭＳ ゴシック" pitchFamily="49" charset="-128"/>
              <a:ea typeface="ＭＳ ゴシック" pitchFamily="49" charset="-128"/>
            </a:rPr>
            <a:t>年度を除き毎年マイナスとなっている。</a:t>
          </a:r>
        </a:p>
        <a:p>
          <a:r>
            <a:rPr kumimoji="1" lang="ja-JP" altLang="en-US" sz="1200">
              <a:latin typeface="ＭＳ ゴシック" pitchFamily="49" charset="-128"/>
              <a:ea typeface="ＭＳ ゴシック" pitchFamily="49" charset="-128"/>
            </a:rPr>
            <a:t>　今後も更なる歳出抑制に努めていく。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各会計とも一般会計からの繰入金や積立金の補填により黒字決算となっている。これは、現段階では、地方交付税を中心に財政措置が堅実であることが大きく影響している。</a:t>
          </a:r>
        </a:p>
        <a:p>
          <a:r>
            <a:rPr kumimoji="1" lang="ja-JP" altLang="en-US" sz="1400">
              <a:latin typeface="ＭＳ ゴシック" pitchFamily="49" charset="-128"/>
              <a:ea typeface="ＭＳ ゴシック" pitchFamily="49" charset="-128"/>
            </a:rPr>
            <a:t>  しかし、国の財政状況を考えると、現水準の財政措置を長期にわたって期待することは難しい。</a:t>
          </a:r>
        </a:p>
        <a:p>
          <a:r>
            <a:rPr kumimoji="1" lang="ja-JP" altLang="en-US" sz="1400">
              <a:latin typeface="ＭＳ ゴシック" pitchFamily="49" charset="-128"/>
              <a:ea typeface="ＭＳ ゴシック" pitchFamily="49" charset="-128"/>
            </a:rPr>
            <a:t>　よって、特別会計においては、各会計で中期的な事業計画に基づき、持続可能な保険給付サービスが実施できるよう、保険料等の改定も含め、収支バランスのとれた事業運営に努めていく。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交付税等の参入率が高い起債を有利に活用した基盤整備を行っているため、算入公債費等は増加傾向にあるが、Ｈ</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年度をピークに減少傾向にある元利償還金は、大型投資的事業（中期分）の償還が本格化することに加え、大型投資的事業（終期分）の実施が始まることから、今後は増加が予測される。</a:t>
          </a:r>
        </a:p>
        <a:p>
          <a:r>
            <a:rPr kumimoji="1" lang="ja-JP" altLang="en-US" sz="1200">
              <a:latin typeface="ＭＳ ゴシック" pitchFamily="49" charset="-128"/>
              <a:ea typeface="ＭＳ ゴシック" pitchFamily="49" charset="-128"/>
            </a:rPr>
            <a:t>　また、公営企業債の元利償還金に対する繰入金の増加、更には、一部事務組合が発行する地方債の元利償還金に対する負担（消防自動車の更新）増も予測される。</a:t>
          </a:r>
        </a:p>
        <a:p>
          <a:r>
            <a:rPr kumimoji="1" lang="ja-JP" altLang="en-US" sz="1200">
              <a:latin typeface="ＭＳ ゴシック" pitchFamily="49" charset="-128"/>
              <a:ea typeface="ＭＳ ゴシック" pitchFamily="49" charset="-128"/>
            </a:rPr>
            <a:t>　世代間負担の公平化と公債費負担の中期的な平準化の視点から、起債発行額と発行時期を見極め実質公債費比率の急激な上昇を抑えていく。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一般会計における債務残高は平成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年度をピークに減少しているものの、今後、大型投資的事業（終期分）が始まることから増加に転じることが予測される。</a:t>
          </a:r>
        </a:p>
        <a:p>
          <a:r>
            <a:rPr kumimoji="1" lang="ja-JP" altLang="en-US" sz="1400">
              <a:latin typeface="ＭＳ ゴシック" pitchFamily="49" charset="-128"/>
              <a:ea typeface="ＭＳ ゴシック" pitchFamily="49" charset="-128"/>
            </a:rPr>
            <a:t>　また、公営企業債等繰入見込額、組合等負担等見込額も増加が予測される。</a:t>
          </a:r>
        </a:p>
        <a:p>
          <a:r>
            <a:rPr kumimoji="1" lang="ja-JP" altLang="en-US" sz="1400">
              <a:latin typeface="ＭＳ ゴシック" pitchFamily="49" charset="-128"/>
              <a:ea typeface="ＭＳ ゴシック" pitchFamily="49" charset="-128"/>
            </a:rPr>
            <a:t>　なお、現段階では財政調整基金の取崩は無いため、充当可能基金額は増加しているが、平成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から交付税の段階的縮減が始まるためこれまでと同水準を維持していくことは極めて困難である。加えて、充当可能特定歳入である町営住宅使用料は、毎年減少しており一定水準の財源を期待することは難しい。</a:t>
          </a:r>
        </a:p>
        <a:p>
          <a:r>
            <a:rPr kumimoji="1" lang="ja-JP" altLang="en-US" sz="1400">
              <a:latin typeface="ＭＳ ゴシック" pitchFamily="49" charset="-128"/>
              <a:ea typeface="ＭＳ ゴシック" pitchFamily="49" charset="-128"/>
            </a:rPr>
            <a:t>　後世への負担を軽減すべく、事業の総点検のもと財政の健全化を図る。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13016800</v>
      </c>
      <c r="BO4" s="349"/>
      <c r="BP4" s="349"/>
      <c r="BQ4" s="349"/>
      <c r="BR4" s="349"/>
      <c r="BS4" s="349"/>
      <c r="BT4" s="349"/>
      <c r="BU4" s="350"/>
      <c r="BV4" s="348">
        <v>13401520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3.2</v>
      </c>
      <c r="CU4" s="355"/>
      <c r="CV4" s="355"/>
      <c r="CW4" s="355"/>
      <c r="CX4" s="355"/>
      <c r="CY4" s="355"/>
      <c r="CZ4" s="355"/>
      <c r="DA4" s="356"/>
      <c r="DB4" s="354">
        <v>4.0999999999999996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12686350</v>
      </c>
      <c r="BO5" s="386"/>
      <c r="BP5" s="386"/>
      <c r="BQ5" s="386"/>
      <c r="BR5" s="386"/>
      <c r="BS5" s="386"/>
      <c r="BT5" s="386"/>
      <c r="BU5" s="387"/>
      <c r="BV5" s="385">
        <v>13000452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92.4</v>
      </c>
      <c r="CU5" s="383"/>
      <c r="CV5" s="383"/>
      <c r="CW5" s="383"/>
      <c r="CX5" s="383"/>
      <c r="CY5" s="383"/>
      <c r="CZ5" s="383"/>
      <c r="DA5" s="384"/>
      <c r="DB5" s="382">
        <v>90.8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330450</v>
      </c>
      <c r="BO6" s="386"/>
      <c r="BP6" s="386"/>
      <c r="BQ6" s="386"/>
      <c r="BR6" s="386"/>
      <c r="BS6" s="386"/>
      <c r="BT6" s="386"/>
      <c r="BU6" s="387"/>
      <c r="BV6" s="385">
        <v>401068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98.5</v>
      </c>
      <c r="CU6" s="423"/>
      <c r="CV6" s="423"/>
      <c r="CW6" s="423"/>
      <c r="CX6" s="423"/>
      <c r="CY6" s="423"/>
      <c r="CZ6" s="423"/>
      <c r="DA6" s="424"/>
      <c r="DB6" s="422">
        <v>97.1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81462</v>
      </c>
      <c r="BO7" s="386"/>
      <c r="BP7" s="386"/>
      <c r="BQ7" s="386"/>
      <c r="BR7" s="386"/>
      <c r="BS7" s="386"/>
      <c r="BT7" s="386"/>
      <c r="BU7" s="387"/>
      <c r="BV7" s="385">
        <v>80347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7837751</v>
      </c>
      <c r="CU7" s="386"/>
      <c r="CV7" s="386"/>
      <c r="CW7" s="386"/>
      <c r="CX7" s="386"/>
      <c r="CY7" s="386"/>
      <c r="CZ7" s="386"/>
      <c r="DA7" s="387"/>
      <c r="DB7" s="385">
        <v>7843169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248988</v>
      </c>
      <c r="BO8" s="386"/>
      <c r="BP8" s="386"/>
      <c r="BQ8" s="386"/>
      <c r="BR8" s="386"/>
      <c r="BS8" s="386"/>
      <c r="BT8" s="386"/>
      <c r="BU8" s="387"/>
      <c r="BV8" s="385">
        <v>320721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0.33</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23104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-71733</v>
      </c>
      <c r="BO9" s="386"/>
      <c r="BP9" s="386"/>
      <c r="BQ9" s="386"/>
      <c r="BR9" s="386"/>
      <c r="BS9" s="386"/>
      <c r="BT9" s="386"/>
      <c r="BU9" s="387"/>
      <c r="BV9" s="385">
        <v>217162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19.8</v>
      </c>
      <c r="CU9" s="383"/>
      <c r="CV9" s="383"/>
      <c r="CW9" s="383"/>
      <c r="CX9" s="383"/>
      <c r="CY9" s="383"/>
      <c r="CZ9" s="383"/>
      <c r="DA9" s="384"/>
      <c r="DB9" s="382">
        <v>20.399999999999999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24304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7614</v>
      </c>
      <c r="BO10" s="386"/>
      <c r="BP10" s="386"/>
      <c r="BQ10" s="386"/>
      <c r="BR10" s="386"/>
      <c r="BS10" s="386"/>
      <c r="BT10" s="386"/>
      <c r="BU10" s="387"/>
      <c r="BV10" s="385">
        <v>7116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22719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22564</v>
      </c>
      <c r="S13" s="467"/>
      <c r="T13" s="467"/>
      <c r="U13" s="467"/>
      <c r="V13" s="468"/>
      <c r="W13" s="401" t="s">
        <v>124</v>
      </c>
      <c r="X13" s="402"/>
      <c r="Y13" s="402"/>
      <c r="Z13" s="402"/>
      <c r="AA13" s="402"/>
      <c r="AB13" s="392"/>
      <c r="AC13" s="436">
        <v>369</v>
      </c>
      <c r="AD13" s="437"/>
      <c r="AE13" s="437"/>
      <c r="AF13" s="437"/>
      <c r="AG13" s="476"/>
      <c r="AH13" s="436">
        <v>527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-64119</v>
      </c>
      <c r="BO13" s="386"/>
      <c r="BP13" s="386"/>
      <c r="BQ13" s="386"/>
      <c r="BR13" s="386"/>
      <c r="BS13" s="386"/>
      <c r="BT13" s="386"/>
      <c r="BU13" s="387"/>
      <c r="BV13" s="385">
        <v>224278</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14.8</v>
      </c>
      <c r="CU13" s="383"/>
      <c r="CV13" s="383"/>
      <c r="CW13" s="383"/>
      <c r="CX13" s="383"/>
      <c r="CY13" s="383"/>
      <c r="CZ13" s="383"/>
      <c r="DA13" s="384"/>
      <c r="DB13" s="382">
        <v>14.9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22952</v>
      </c>
      <c r="S14" s="467"/>
      <c r="T14" s="467"/>
      <c r="U14" s="467"/>
      <c r="V14" s="468"/>
      <c r="W14" s="375"/>
      <c r="X14" s="376"/>
      <c r="Y14" s="376"/>
      <c r="Z14" s="376"/>
      <c r="AA14" s="376"/>
      <c r="AB14" s="365"/>
      <c r="AC14" s="469">
        <v>3.5</v>
      </c>
      <c r="AD14" s="470"/>
      <c r="AE14" s="470"/>
      <c r="AF14" s="470"/>
      <c r="AG14" s="471"/>
      <c r="AH14" s="469">
        <v>4.4000000000000004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41.9</v>
      </c>
      <c r="CU14" s="481"/>
      <c r="CV14" s="481"/>
      <c r="CW14" s="481"/>
      <c r="CX14" s="481"/>
      <c r="CY14" s="481"/>
      <c r="CZ14" s="481"/>
      <c r="DA14" s="482"/>
      <c r="DB14" s="480">
        <v>35.700000000000003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22807</v>
      </c>
      <c r="S15" s="467"/>
      <c r="T15" s="467"/>
      <c r="U15" s="467"/>
      <c r="V15" s="468"/>
      <c r="W15" s="401" t="s">
        <v>131</v>
      </c>
      <c r="X15" s="402"/>
      <c r="Y15" s="402"/>
      <c r="Z15" s="402"/>
      <c r="AA15" s="402"/>
      <c r="AB15" s="392"/>
      <c r="AC15" s="436">
        <v>4785</v>
      </c>
      <c r="AD15" s="437"/>
      <c r="AE15" s="437"/>
      <c r="AF15" s="437"/>
      <c r="AG15" s="476"/>
      <c r="AH15" s="436">
        <v>5518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1915338</v>
      </c>
      <c r="BO15" s="349"/>
      <c r="BP15" s="349"/>
      <c r="BQ15" s="349"/>
      <c r="BR15" s="349"/>
      <c r="BS15" s="349"/>
      <c r="BT15" s="349"/>
      <c r="BU15" s="350"/>
      <c r="BV15" s="348">
        <v>1897427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44.8</v>
      </c>
      <c r="AD16" s="470"/>
      <c r="AE16" s="470"/>
      <c r="AF16" s="470"/>
      <c r="AG16" s="471"/>
      <c r="AH16" s="469">
        <v>46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5741744</v>
      </c>
      <c r="BO16" s="386"/>
      <c r="BP16" s="386"/>
      <c r="BQ16" s="386"/>
      <c r="BR16" s="386"/>
      <c r="BS16" s="386"/>
      <c r="BT16" s="386"/>
      <c r="BU16" s="387"/>
      <c r="BV16" s="385">
        <v>5722769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5521</v>
      </c>
      <c r="AD17" s="437"/>
      <c r="AE17" s="437"/>
      <c r="AF17" s="437"/>
      <c r="AG17" s="476"/>
      <c r="AH17" s="436">
        <v>5824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2438271</v>
      </c>
      <c r="BO17" s="386"/>
      <c r="BP17" s="386"/>
      <c r="BQ17" s="386"/>
      <c r="BR17" s="386"/>
      <c r="BS17" s="386"/>
      <c r="BT17" s="386"/>
      <c r="BU17" s="387"/>
      <c r="BV17" s="385">
        <v>2409581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185.15</v>
      </c>
      <c r="M18" s="498"/>
      <c r="N18" s="498"/>
      <c r="O18" s="498"/>
      <c r="P18" s="498"/>
      <c r="Q18" s="498"/>
      <c r="R18" s="499"/>
      <c r="S18" s="499"/>
      <c r="T18" s="499"/>
      <c r="U18" s="499"/>
      <c r="V18" s="500"/>
      <c r="W18" s="403"/>
      <c r="X18" s="404"/>
      <c r="Y18" s="404"/>
      <c r="Z18" s="404"/>
      <c r="AA18" s="404"/>
      <c r="AB18" s="395"/>
      <c r="AC18" s="501">
        <v>51.7</v>
      </c>
      <c r="AD18" s="502"/>
      <c r="AE18" s="502"/>
      <c r="AF18" s="502"/>
      <c r="AG18" s="503"/>
      <c r="AH18" s="501">
        <v>48.5</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7254227</v>
      </c>
      <c r="BO18" s="386"/>
      <c r="BP18" s="386"/>
      <c r="BQ18" s="386"/>
      <c r="BR18" s="386"/>
      <c r="BS18" s="386"/>
      <c r="BT18" s="386"/>
      <c r="BU18" s="387"/>
      <c r="BV18" s="385">
        <v>7158273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125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9000589</v>
      </c>
      <c r="BO19" s="386"/>
      <c r="BP19" s="386"/>
      <c r="BQ19" s="386"/>
      <c r="BR19" s="386"/>
      <c r="BS19" s="386"/>
      <c r="BT19" s="386"/>
      <c r="BU19" s="387"/>
      <c r="BV19" s="385">
        <v>8804974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6709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16905790</v>
      </c>
      <c r="BO23" s="386"/>
      <c r="BP23" s="386"/>
      <c r="BQ23" s="386"/>
      <c r="BR23" s="386"/>
      <c r="BS23" s="386"/>
      <c r="BT23" s="386"/>
      <c r="BU23" s="387"/>
      <c r="BV23" s="385">
        <v>17147446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8070</v>
      </c>
      <c r="R24" s="437"/>
      <c r="S24" s="437"/>
      <c r="T24" s="437"/>
      <c r="U24" s="437"/>
      <c r="V24" s="476"/>
      <c r="W24" s="531"/>
      <c r="X24" s="519"/>
      <c r="Y24" s="520"/>
      <c r="Z24" s="435" t="s">
        <v>155</v>
      </c>
      <c r="AA24" s="415"/>
      <c r="AB24" s="415"/>
      <c r="AC24" s="415"/>
      <c r="AD24" s="415"/>
      <c r="AE24" s="415"/>
      <c r="AF24" s="415"/>
      <c r="AG24" s="416"/>
      <c r="AH24" s="436">
        <v>202</v>
      </c>
      <c r="AI24" s="437"/>
      <c r="AJ24" s="437"/>
      <c r="AK24" s="437"/>
      <c r="AL24" s="476"/>
      <c r="AM24" s="436">
        <v>686800</v>
      </c>
      <c r="AN24" s="437"/>
      <c r="AO24" s="437"/>
      <c r="AP24" s="437"/>
      <c r="AQ24" s="437"/>
      <c r="AR24" s="476"/>
      <c r="AS24" s="436">
        <v>3400</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11818387</v>
      </c>
      <c r="BO24" s="386"/>
      <c r="BP24" s="386"/>
      <c r="BQ24" s="386"/>
      <c r="BR24" s="386"/>
      <c r="BS24" s="386"/>
      <c r="BT24" s="386"/>
      <c r="BU24" s="387"/>
      <c r="BV24" s="385">
        <v>11272287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6480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t="s">
        <v>121</v>
      </c>
      <c r="BO25" s="349"/>
      <c r="BP25" s="349"/>
      <c r="BQ25" s="349"/>
      <c r="BR25" s="349"/>
      <c r="BS25" s="349"/>
      <c r="BT25" s="349"/>
      <c r="BU25" s="350"/>
      <c r="BV25" s="348" t="s">
        <v>121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5980</v>
      </c>
      <c r="R26" s="437"/>
      <c r="S26" s="437"/>
      <c r="T26" s="437"/>
      <c r="U26" s="437"/>
      <c r="V26" s="476"/>
      <c r="W26" s="531"/>
      <c r="X26" s="519"/>
      <c r="Y26" s="520"/>
      <c r="Z26" s="435" t="s">
        <v>161</v>
      </c>
      <c r="AA26" s="539"/>
      <c r="AB26" s="539"/>
      <c r="AC26" s="539"/>
      <c r="AD26" s="539"/>
      <c r="AE26" s="539"/>
      <c r="AF26" s="539"/>
      <c r="AG26" s="540"/>
      <c r="AH26" s="436">
        <v>4</v>
      </c>
      <c r="AI26" s="437"/>
      <c r="AJ26" s="437"/>
      <c r="AK26" s="437"/>
      <c r="AL26" s="476"/>
      <c r="AM26" s="436">
        <v>12108</v>
      </c>
      <c r="AN26" s="437"/>
      <c r="AO26" s="437"/>
      <c r="AP26" s="437"/>
      <c r="AQ26" s="437"/>
      <c r="AR26" s="476"/>
      <c r="AS26" s="436">
        <v>3027</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3300</v>
      </c>
      <c r="R27" s="437"/>
      <c r="S27" s="437"/>
      <c r="T27" s="437"/>
      <c r="U27" s="437"/>
      <c r="V27" s="476"/>
      <c r="W27" s="531"/>
      <c r="X27" s="519"/>
      <c r="Y27" s="520"/>
      <c r="Z27" s="435" t="s">
        <v>164</v>
      </c>
      <c r="AA27" s="415"/>
      <c r="AB27" s="415"/>
      <c r="AC27" s="415"/>
      <c r="AD27" s="415"/>
      <c r="AE27" s="415"/>
      <c r="AF27" s="415"/>
      <c r="AG27" s="416"/>
      <c r="AH27" s="436">
        <v>12</v>
      </c>
      <c r="AI27" s="437"/>
      <c r="AJ27" s="437"/>
      <c r="AK27" s="437"/>
      <c r="AL27" s="476"/>
      <c r="AM27" s="436">
        <v>42350</v>
      </c>
      <c r="AN27" s="437"/>
      <c r="AO27" s="437"/>
      <c r="AP27" s="437"/>
      <c r="AQ27" s="437"/>
      <c r="AR27" s="476"/>
      <c r="AS27" s="436">
        <v>3529</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111967</v>
      </c>
      <c r="BO27" s="553"/>
      <c r="BP27" s="553"/>
      <c r="BQ27" s="553"/>
      <c r="BR27" s="553"/>
      <c r="BS27" s="553"/>
      <c r="BT27" s="553"/>
      <c r="BU27" s="554"/>
      <c r="BV27" s="552">
        <v>111967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2400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3083256</v>
      </c>
      <c r="BO28" s="349"/>
      <c r="BP28" s="349"/>
      <c r="BQ28" s="349"/>
      <c r="BR28" s="349"/>
      <c r="BS28" s="349"/>
      <c r="BT28" s="349"/>
      <c r="BU28" s="350"/>
      <c r="BV28" s="348">
        <v>2875642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12</v>
      </c>
      <c r="M29" s="437"/>
      <c r="N29" s="437"/>
      <c r="O29" s="437"/>
      <c r="P29" s="476"/>
      <c r="Q29" s="436">
        <v>2150</v>
      </c>
      <c r="R29" s="437"/>
      <c r="S29" s="437"/>
      <c r="T29" s="437"/>
      <c r="U29" s="437"/>
      <c r="V29" s="476"/>
      <c r="W29" s="531"/>
      <c r="X29" s="519"/>
      <c r="Y29" s="520"/>
      <c r="Z29" s="435" t="s">
        <v>171</v>
      </c>
      <c r="AA29" s="415"/>
      <c r="AB29" s="415"/>
      <c r="AC29" s="415"/>
      <c r="AD29" s="415"/>
      <c r="AE29" s="415"/>
      <c r="AF29" s="415"/>
      <c r="AG29" s="416"/>
      <c r="AH29" s="436">
        <v>214</v>
      </c>
      <c r="AI29" s="437"/>
      <c r="AJ29" s="437"/>
      <c r="AK29" s="437"/>
      <c r="AL29" s="476"/>
      <c r="AM29" s="436">
        <v>729150</v>
      </c>
      <c r="AN29" s="437"/>
      <c r="AO29" s="437"/>
      <c r="AP29" s="437"/>
      <c r="AQ29" s="437"/>
      <c r="AR29" s="476"/>
      <c r="AS29" s="436">
        <v>3407</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300542</v>
      </c>
      <c r="BO29" s="386"/>
      <c r="BP29" s="386"/>
      <c r="BQ29" s="386"/>
      <c r="BR29" s="386"/>
      <c r="BS29" s="386"/>
      <c r="BT29" s="386"/>
      <c r="BU29" s="387"/>
      <c r="BV29" s="385">
        <v>215639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3303454</v>
      </c>
      <c r="BO30" s="553"/>
      <c r="BP30" s="553"/>
      <c r="BQ30" s="553"/>
      <c r="BR30" s="553"/>
      <c r="BS30" s="553"/>
      <c r="BT30" s="553"/>
      <c r="BU30" s="554"/>
      <c r="BV30" s="552">
        <v>3359649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IF('各会計、関係団体の財政状況及び健全化判断比率'!B33="","",'各会計、関係団体の財政状況及び健全化判断比率'!B33)</f>
        <v>簡易水道事業</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西脇多可行政事務組合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学校給食事業特別会計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国民健康保険特別会計（直診勘定）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IF('各会計、関係団体の財政状況及び健全化判断比率'!B34="","",'各会計、関係団体の財政状況及び健全化判断比率'!B34)</f>
        <v>下水道事業</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北播磨清掃事務組合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診療所事業特別会計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IF('各会計、関係団体の財政状況及び健全化判断比率'!B35="","",'各会計、関係団体の財政状況及び健全化判断比率'!B35)</f>
        <v>宅地造成事業</v>
      </c>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兵庫県市町村職員退職手当組合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後期高齢者医療事業特別会計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兵庫県市町交通災害共済組合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兵庫県町議会議員公務災害補償組合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丹波少年自然の家事務組合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18</v>
      </c>
      <c r="BX40" s="564"/>
      <c r="BY40" s="565" t="str">
        <f>IF('各会計、関係団体の財政状況及び健全化判断比率'!B74="","",'各会計、関係団体の財政状況及び健全化判断比率'!B74)</f>
        <v>兵庫県後期高齢者医療広域連合（一般会計）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19</v>
      </c>
      <c r="BX41" s="564"/>
      <c r="BY41" s="565" t="str">
        <f>IF('各会計、関係団体の財政状況及び健全化判断比率'!B75="","",'各会計、関係団体の財政状況及び健全化判断比率'!B75)</f>
        <v>兵庫県後期高齢者医療広域連合（特別会計）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20</v>
      </c>
      <c r="BX42" s="564"/>
      <c r="BY42" s="565" t="str">
        <f>IF('各会計、関係団体の財政状況及び健全化判断比率'!B76="","",'各会計、関係団体の財政状況及び健全化判断比率'!B76)</f>
        <v>播磨内陸医務事業組合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21</v>
      </c>
      <c r="BX43" s="564"/>
      <c r="BY43" s="565" t="str">
        <f>IF('各会計、関係団体の財政状況及び健全化判断比率'!B77="","",'各会計、関係団体の財政状況及び健全化判断比率'!B77)</f>
        <v>北播磨こども発達支援センター事務組合わかあゆ園</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1" zoomScaleSheetLayoutView="100" workbookViewId="0">
      <selection activeCell="M46" sqref="M4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17918</v>
      </c>
      <c r="J41" s="83">
        <v>17702</v>
      </c>
      <c r="K41" s="83">
        <v>17092</v>
      </c>
      <c r="L41" s="83">
        <v>17147</v>
      </c>
      <c r="M41" s="84">
        <v>16906</v>
      </c>
    </row>
    <row r="42" spans="2:13" ht="27.75" customHeight="1">
      <c r="B42" s="1169"/>
      <c r="C42" s="1170"/>
      <c r="D42" s="85"/>
      <c r="E42" s="1175" t="s">
        <v>26</v>
      </c>
      <c r="F42" s="1175"/>
      <c r="G42" s="1175"/>
      <c r="H42" s="1176"/>
      <c r="I42" s="86">
        <v>31</v>
      </c>
      <c r="J42" s="87">
        <v>22</v>
      </c>
      <c r="K42" s="87">
        <v>14</v>
      </c>
      <c r="L42" s="87">
        <v>8</v>
      </c>
      <c r="M42" s="88">
        <v>4</v>
      </c>
    </row>
    <row r="43" spans="2:13" ht="27.75" customHeight="1">
      <c r="B43" s="1169"/>
      <c r="C43" s="1170"/>
      <c r="D43" s="85"/>
      <c r="E43" s="1175" t="s">
        <v>27</v>
      </c>
      <c r="F43" s="1175"/>
      <c r="G43" s="1175"/>
      <c r="H43" s="1176"/>
      <c r="I43" s="86">
        <v>7279</v>
      </c>
      <c r="J43" s="87">
        <v>6676</v>
      </c>
      <c r="K43" s="87">
        <v>6464</v>
      </c>
      <c r="L43" s="87">
        <v>6689</v>
      </c>
      <c r="M43" s="88">
        <v>7082</v>
      </c>
    </row>
    <row r="44" spans="2:13" ht="27.75" customHeight="1">
      <c r="B44" s="1169"/>
      <c r="C44" s="1170"/>
      <c r="D44" s="85"/>
      <c r="E44" s="1175" t="s">
        <v>28</v>
      </c>
      <c r="F44" s="1175"/>
      <c r="G44" s="1175"/>
      <c r="H44" s="1176"/>
      <c r="I44" s="86">
        <v>1145</v>
      </c>
      <c r="J44" s="87">
        <v>962</v>
      </c>
      <c r="K44" s="87">
        <v>874</v>
      </c>
      <c r="L44" s="87">
        <v>772</v>
      </c>
      <c r="M44" s="88">
        <v>725</v>
      </c>
    </row>
    <row r="45" spans="2:13" ht="27.75" customHeight="1">
      <c r="B45" s="1169"/>
      <c r="C45" s="1170"/>
      <c r="D45" s="85"/>
      <c r="E45" s="1175" t="s">
        <v>29</v>
      </c>
      <c r="F45" s="1175"/>
      <c r="G45" s="1175"/>
      <c r="H45" s="1176"/>
      <c r="I45" s="86">
        <v>2393</v>
      </c>
      <c r="J45" s="87">
        <v>2197</v>
      </c>
      <c r="K45" s="87">
        <v>2221</v>
      </c>
      <c r="L45" s="87">
        <v>2089</v>
      </c>
      <c r="M45" s="88">
        <v>2173</v>
      </c>
    </row>
    <row r="46" spans="2:13" ht="27.75" customHeight="1">
      <c r="B46" s="1169"/>
      <c r="C46" s="1170"/>
      <c r="D46" s="85"/>
      <c r="E46" s="1175" t="s">
        <v>30</v>
      </c>
      <c r="F46" s="1175"/>
      <c r="G46" s="1175"/>
      <c r="H46" s="1176"/>
      <c r="I46" s="86" t="s">
        <v>478</v>
      </c>
      <c r="J46" s="87" t="s">
        <v>478</v>
      </c>
      <c r="K46" s="87" t="s">
        <v>478</v>
      </c>
      <c r="L46" s="87" t="s">
        <v>478</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3786</v>
      </c>
      <c r="J49" s="87">
        <v>3989</v>
      </c>
      <c r="K49" s="87">
        <v>4345</v>
      </c>
      <c r="L49" s="87">
        <v>4759</v>
      </c>
      <c r="M49" s="88">
        <v>5013</v>
      </c>
    </row>
    <row r="50" spans="2:13" ht="27.75" customHeight="1">
      <c r="B50" s="1169"/>
      <c r="C50" s="1170"/>
      <c r="D50" s="85"/>
      <c r="E50" s="1175" t="s">
        <v>35</v>
      </c>
      <c r="F50" s="1175"/>
      <c r="G50" s="1175"/>
      <c r="H50" s="1176"/>
      <c r="I50" s="86">
        <v>1027</v>
      </c>
      <c r="J50" s="87">
        <v>1065</v>
      </c>
      <c r="K50" s="87">
        <v>1023</v>
      </c>
      <c r="L50" s="87">
        <v>886</v>
      </c>
      <c r="M50" s="88">
        <v>758</v>
      </c>
    </row>
    <row r="51" spans="2:13" ht="27.75" customHeight="1">
      <c r="B51" s="1171"/>
      <c r="C51" s="1172"/>
      <c r="D51" s="85"/>
      <c r="E51" s="1175" t="s">
        <v>36</v>
      </c>
      <c r="F51" s="1175"/>
      <c r="G51" s="1175"/>
      <c r="H51" s="1176"/>
      <c r="I51" s="86">
        <v>18535</v>
      </c>
      <c r="J51" s="87">
        <v>18613</v>
      </c>
      <c r="K51" s="87">
        <v>18344</v>
      </c>
      <c r="L51" s="87">
        <v>18814</v>
      </c>
      <c r="M51" s="88">
        <v>18503</v>
      </c>
    </row>
    <row r="52" spans="2:13" ht="27.75" customHeight="1" thickBot="1">
      <c r="B52" s="1179" t="s">
        <v>37</v>
      </c>
      <c r="C52" s="1180"/>
      <c r="D52" s="90"/>
      <c r="E52" s="1181" t="s">
        <v>38</v>
      </c>
      <c r="F52" s="1181"/>
      <c r="G52" s="1181"/>
      <c r="H52" s="1182"/>
      <c r="I52" s="91">
        <v>5418</v>
      </c>
      <c r="J52" s="92">
        <v>3892</v>
      </c>
      <c r="K52" s="92">
        <v>2953</v>
      </c>
      <c r="L52" s="92">
        <v>2247</v>
      </c>
      <c r="M52" s="93">
        <v>2615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60556</v>
      </c>
      <c r="E3" s="116"/>
      <c r="F3" s="117">
        <v>55958</v>
      </c>
      <c r="G3" s="118"/>
      <c r="H3" s="119"/>
    </row>
    <row r="4" spans="1:8">
      <c r="A4" s="120"/>
      <c r="B4" s="121"/>
      <c r="C4" s="122"/>
      <c r="D4" s="123">
        <v>36488</v>
      </c>
      <c r="E4" s="124"/>
      <c r="F4" s="125">
        <v>35126</v>
      </c>
      <c r="G4" s="126"/>
      <c r="H4" s="127"/>
    </row>
    <row r="5" spans="1:8">
      <c r="A5" s="108" t="s">
        <v>512</v>
      </c>
      <c r="B5" s="113"/>
      <c r="C5" s="114"/>
      <c r="D5" s="115">
        <v>92248</v>
      </c>
      <c r="E5" s="116"/>
      <c r="F5" s="117">
        <v>59338</v>
      </c>
      <c r="G5" s="118"/>
      <c r="H5" s="119"/>
    </row>
    <row r="6" spans="1:8">
      <c r="A6" s="120"/>
      <c r="B6" s="121"/>
      <c r="C6" s="122"/>
      <c r="D6" s="123">
        <v>37581</v>
      </c>
      <c r="E6" s="124"/>
      <c r="F6" s="125">
        <v>34073</v>
      </c>
      <c r="G6" s="126"/>
      <c r="H6" s="127"/>
    </row>
    <row r="7" spans="1:8">
      <c r="A7" s="108" t="s">
        <v>513</v>
      </c>
      <c r="B7" s="113"/>
      <c r="C7" s="114"/>
      <c r="D7" s="115">
        <v>46174</v>
      </c>
      <c r="E7" s="116"/>
      <c r="F7" s="117">
        <v>51262</v>
      </c>
      <c r="G7" s="118"/>
      <c r="H7" s="119"/>
    </row>
    <row r="8" spans="1:8">
      <c r="A8" s="120"/>
      <c r="B8" s="121"/>
      <c r="C8" s="122"/>
      <c r="D8" s="123">
        <v>12326</v>
      </c>
      <c r="E8" s="124"/>
      <c r="F8" s="125">
        <v>25630</v>
      </c>
      <c r="G8" s="126"/>
      <c r="H8" s="127"/>
    </row>
    <row r="9" spans="1:8">
      <c r="A9" s="108" t="s">
        <v>514</v>
      </c>
      <c r="B9" s="113"/>
      <c r="C9" s="114"/>
      <c r="D9" s="115">
        <v>92680</v>
      </c>
      <c r="E9" s="116"/>
      <c r="F9" s="117">
        <v>48407</v>
      </c>
      <c r="G9" s="118"/>
      <c r="H9" s="119"/>
    </row>
    <row r="10" spans="1:8">
      <c r="A10" s="120"/>
      <c r="B10" s="121"/>
      <c r="C10" s="122"/>
      <c r="D10" s="123">
        <v>15239</v>
      </c>
      <c r="E10" s="124"/>
      <c r="F10" s="125">
        <v>23914</v>
      </c>
      <c r="G10" s="126"/>
      <c r="H10" s="127"/>
    </row>
    <row r="11" spans="1:8">
      <c r="A11" s="108" t="s">
        <v>515</v>
      </c>
      <c r="B11" s="113"/>
      <c r="C11" s="114"/>
      <c r="D11" s="115">
        <v>96221</v>
      </c>
      <c r="E11" s="116"/>
      <c r="F11" s="117">
        <v>69477</v>
      </c>
      <c r="G11" s="118"/>
      <c r="H11" s="119"/>
    </row>
    <row r="12" spans="1:8">
      <c r="A12" s="120"/>
      <c r="B12" s="121"/>
      <c r="C12" s="128"/>
      <c r="D12" s="123">
        <v>14525</v>
      </c>
      <c r="E12" s="124"/>
      <c r="F12" s="125">
        <v>31528</v>
      </c>
      <c r="G12" s="126"/>
      <c r="H12" s="127"/>
    </row>
    <row r="13" spans="1:8">
      <c r="A13" s="108"/>
      <c r="B13" s="113"/>
      <c r="C13" s="129"/>
      <c r="D13" s="130">
        <v>77576</v>
      </c>
      <c r="E13" s="131"/>
      <c r="F13" s="132">
        <v>56888</v>
      </c>
      <c r="G13" s="133"/>
      <c r="H13" s="119"/>
    </row>
    <row r="14" spans="1:8">
      <c r="A14" s="120"/>
      <c r="B14" s="121"/>
      <c r="C14" s="122"/>
      <c r="D14" s="123">
        <v>23232</v>
      </c>
      <c r="E14" s="124"/>
      <c r="F14" s="125">
        <v>30054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3.71</v>
      </c>
      <c r="C19" s="134">
        <f>ROUND(VALUE(SUBSTITUTE(実質収支比率等に係る経年分析!G$48,"▲","-")),2)</f>
        <v>4.1900000000000004</v>
      </c>
      <c r="D19" s="134">
        <f>ROUND(VALUE(SUBSTITUTE(実質収支比率等に係る経年分析!H$48,"▲","-")),2)</f>
        <v>1.32</v>
      </c>
      <c r="E19" s="134">
        <f>ROUND(VALUE(SUBSTITUTE(実質収支比率等に係る経年分析!I$48,"▲","-")),2)</f>
        <v>4.09</v>
      </c>
      <c r="F19" s="134">
        <f>ROUND(VALUE(SUBSTITUTE(実質収支比率等に係る経年分析!J$48,"▲","-")),2)</f>
        <v>3.18</v>
      </c>
    </row>
    <row r="20" spans="1:11">
      <c r="A20" s="134" t="s">
        <v>43</v>
      </c>
      <c r="B20" s="134">
        <f>ROUND(VALUE(SUBSTITUTE(実質収支比率等に係る経年分析!F$47,"▲","-")),2)</f>
        <v>30.77</v>
      </c>
      <c r="C20" s="134">
        <f>ROUND(VALUE(SUBSTITUTE(実質収支比率等に係る経年分析!G$47,"▲","-")),2)</f>
        <v>31.88</v>
      </c>
      <c r="D20" s="134">
        <f>ROUND(VALUE(SUBSTITUTE(実質収支比率等に係る経年分析!H$47,"▲","-")),2)</f>
        <v>35.74</v>
      </c>
      <c r="E20" s="134">
        <f>ROUND(VALUE(SUBSTITUTE(実質収支比率等に係る経年分析!I$47,"▲","-")),2)</f>
        <v>36.659999999999997</v>
      </c>
      <c r="F20" s="134">
        <f>ROUND(VALUE(SUBSTITUTE(実質収支比率等に係る経年分析!J$47,"▲","-")),2)</f>
        <v>39.340000000000003</v>
      </c>
    </row>
    <row r="21" spans="1:11">
      <c r="A21" s="134" t="s">
        <v>44</v>
      </c>
      <c r="B21" s="134">
        <f>IF(ISNUMBER(VALUE(SUBSTITUTE(実質収支比率等に係る経年分析!F$49,"▲","-"))),ROUND(VALUE(SUBSTITUTE(実質収支比率等に係る経年分析!F$49,"▲","-")),2),NA())</f>
        <v>-2.92</v>
      </c>
      <c r="C21" s="134">
        <f>IF(ISNUMBER(VALUE(SUBSTITUTE(実質収支比率等に係る経年分析!G$49,"▲","-"))),ROUND(VALUE(SUBSTITUTE(実質収支比率等に係る経年分析!G$49,"▲","-")),2),NA())</f>
        <v>2.54</v>
      </c>
      <c r="D21" s="134">
        <f>IF(ISNUMBER(VALUE(SUBSTITUTE(実質収支比率等に係る経年分析!H$49,"▲","-"))),ROUND(VALUE(SUBSTITUTE(実質収支比率等に係る経年分析!H$49,"▲","-")),2),NA())</f>
        <v>-2.86</v>
      </c>
      <c r="E21" s="134">
        <f>IF(ISNUMBER(VALUE(SUBSTITUTE(実質収支比率等に係る経年分析!I$49,"▲","-"))),ROUND(VALUE(SUBSTITUTE(実質収支比率等に係る経年分析!I$49,"▲","-")),2),NA())</f>
        <v>2.86</v>
      </c>
      <c r="F21" s="134">
        <f>IF(ISNUMBER(VALUE(SUBSTITUTE(実質収支比率等に係る経年分析!J$49,"▲","-"))),ROUND(VALUE(SUBSTITUTE(実質収支比率等に係る経年分析!J$49,"▲","-")),2),NA())</f>
        <v>-0.82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宅地造成事業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0.12</v>
      </c>
    </row>
    <row r="31" spans="1:11">
      <c r="A31" s="135" t="str">
        <f>IF(連結実質赤字比率に係る赤字・黒字の構成分析!C$39="",NA(),連結実質赤字比率に係る赤字・黒字の構成分析!C$39)</f>
        <v>下水道事業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0.46</v>
      </c>
    </row>
    <row r="32" spans="1:11">
      <c r="A32" s="135" t="str">
        <f>IF(連結実質赤字比率に係る赤字・黒字の構成分析!C$38="",NA(),連結実質赤字比率に係る赤字・黒字の構成分析!C$38)</f>
        <v>国民健康保険特別会計（事業勘定）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0.28000000000000003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0.55000000000000004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v>
      </c>
    </row>
    <row r="34" spans="1:16">
      <c r="A34" s="135" t="str">
        <f>IF(連結実質赤字比率に係る赤字・黒字の構成分析!C$36="",NA(),連結実質赤字比率に係る赤字・黒字の構成分析!C$36)</f>
        <v>簡易水道事業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4.1900000000000004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3.11</v>
      </c>
    </row>
    <row r="36" spans="1:16">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9.34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9.3800000000000008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9.52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10.49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10.210000000000001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1529</v>
      </c>
      <c r="E42" s="136"/>
      <c r="F42" s="136"/>
      <c r="G42" s="136">
        <f>'実質公債費比率（分子）の構造'!L$52</f>
        <v>1643</v>
      </c>
      <c r="H42" s="136"/>
      <c r="I42" s="136"/>
      <c r="J42" s="136">
        <f>'実質公債費比率（分子）の構造'!M$52</f>
        <v>1654</v>
      </c>
      <c r="K42" s="136"/>
      <c r="L42" s="136"/>
      <c r="M42" s="136">
        <f>'実質公債費比率（分子）の構造'!N$52</f>
        <v>1651</v>
      </c>
      <c r="N42" s="136"/>
      <c r="O42" s="136"/>
      <c r="P42" s="136">
        <f>'実質公債費比率（分子）の構造'!O$52</f>
        <v>1702</v>
      </c>
    </row>
    <row r="43" spans="1:16">
      <c r="A43" s="136" t="s">
        <v>52</v>
      </c>
      <c r="B43" s="136">
        <f>'実質公債費比率（分子）の構造'!K$51</f>
        <v>1</v>
      </c>
      <c r="C43" s="136"/>
      <c r="D43" s="136"/>
      <c r="E43" s="136">
        <f>'実質公債費比率（分子）の構造'!L$51</f>
        <v>2</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171</v>
      </c>
      <c r="C45" s="136"/>
      <c r="D45" s="136"/>
      <c r="E45" s="136">
        <f>'実質公債費比率（分子）の構造'!L$49</f>
        <v>108</v>
      </c>
      <c r="F45" s="136"/>
      <c r="G45" s="136"/>
      <c r="H45" s="136">
        <f>'実質公債費比率（分子）の構造'!M$49</f>
        <v>102</v>
      </c>
      <c r="I45" s="136"/>
      <c r="J45" s="136"/>
      <c r="K45" s="136">
        <f>'実質公債費比率（分子）の構造'!N$49</f>
        <v>82</v>
      </c>
      <c r="L45" s="136"/>
      <c r="M45" s="136"/>
      <c r="N45" s="136">
        <f>'実質公債費比率（分子）の構造'!O$49</f>
        <v>91</v>
      </c>
      <c r="O45" s="136"/>
      <c r="P45" s="136"/>
    </row>
    <row r="46" spans="1:16">
      <c r="A46" s="136" t="s">
        <v>55</v>
      </c>
      <c r="B46" s="136">
        <f>'実質公債費比率（分子）の構造'!K$48</f>
        <v>555</v>
      </c>
      <c r="C46" s="136"/>
      <c r="D46" s="136"/>
      <c r="E46" s="136">
        <f>'実質公債費比率（分子）の構造'!L$48</f>
        <v>516</v>
      </c>
      <c r="F46" s="136"/>
      <c r="G46" s="136"/>
      <c r="H46" s="136">
        <f>'実質公債費比率（分子）の構造'!M$48</f>
        <v>553</v>
      </c>
      <c r="I46" s="136"/>
      <c r="J46" s="136"/>
      <c r="K46" s="136">
        <f>'実質公債費比率（分子）の構造'!N$48</f>
        <v>611</v>
      </c>
      <c r="L46" s="136"/>
      <c r="M46" s="136"/>
      <c r="N46" s="136">
        <f>'実質公債費比率（分子）の構造'!O$48</f>
        <v>640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1834</v>
      </c>
      <c r="C49" s="136"/>
      <c r="D49" s="136"/>
      <c r="E49" s="136">
        <f>'実質公債費比率（分子）の構造'!L$45</f>
        <v>1978</v>
      </c>
      <c r="F49" s="136"/>
      <c r="G49" s="136"/>
      <c r="H49" s="136">
        <f>'実質公債費比率（分子）の構造'!M$45</f>
        <v>1964</v>
      </c>
      <c r="I49" s="136"/>
      <c r="J49" s="136"/>
      <c r="K49" s="136">
        <f>'実質公債費比率（分子）の構造'!N$45</f>
        <v>1885</v>
      </c>
      <c r="L49" s="136"/>
      <c r="M49" s="136"/>
      <c r="N49" s="136">
        <f>'実質公債費比率（分子）の構造'!O$45</f>
        <v>1869</v>
      </c>
      <c r="O49" s="136"/>
      <c r="P49" s="136"/>
    </row>
    <row r="50" spans="1:16">
      <c r="A50" s="136" t="s">
        <v>59</v>
      </c>
      <c r="B50" s="136" t="e">
        <f>NA()</f>
        <v>#N/A</v>
      </c>
      <c r="C50" s="136">
        <f>IF(ISNUMBER('実質公債費比率（分子）の構造'!K$53),'実質公債費比率（分子）の構造'!K$53,NA())</f>
        <v>1032</v>
      </c>
      <c r="D50" s="136" t="e">
        <f>NA()</f>
        <v>#N/A</v>
      </c>
      <c r="E50" s="136" t="e">
        <f>NA()</f>
        <v>#N/A</v>
      </c>
      <c r="F50" s="136">
        <f>IF(ISNUMBER('実質公債費比率（分子）の構造'!L$53),'実質公債費比率（分子）の構造'!L$53,NA())</f>
        <v>961</v>
      </c>
      <c r="G50" s="136" t="e">
        <f>NA()</f>
        <v>#N/A</v>
      </c>
      <c r="H50" s="136" t="e">
        <f>NA()</f>
        <v>#N/A</v>
      </c>
      <c r="I50" s="136">
        <f>IF(ISNUMBER('実質公債費比率（分子）の構造'!M$53),'実質公債費比率（分子）の構造'!M$53,NA())</f>
        <v>966</v>
      </c>
      <c r="J50" s="136" t="e">
        <f>NA()</f>
        <v>#N/A</v>
      </c>
      <c r="K50" s="136" t="e">
        <f>NA()</f>
        <v>#N/A</v>
      </c>
      <c r="L50" s="136">
        <f>IF(ISNUMBER('実質公債費比率（分子）の構造'!N$53),'実質公債費比率（分子）の構造'!N$53,NA())</f>
        <v>928</v>
      </c>
      <c r="M50" s="136" t="e">
        <f>NA()</f>
        <v>#N/A</v>
      </c>
      <c r="N50" s="136" t="e">
        <f>NA()</f>
        <v>#N/A</v>
      </c>
      <c r="O50" s="136">
        <f>IF(ISNUMBER('実質公債費比率（分子）の構造'!O$53),'実質公債費比率（分子）の構造'!O$53,NA())</f>
        <v>899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18535</v>
      </c>
      <c r="E56" s="135"/>
      <c r="F56" s="135"/>
      <c r="G56" s="135">
        <f>'将来負担比率（分子）の構造'!J$51</f>
        <v>18613</v>
      </c>
      <c r="H56" s="135"/>
      <c r="I56" s="135"/>
      <c r="J56" s="135">
        <f>'将来負担比率（分子）の構造'!K$51</f>
        <v>18344</v>
      </c>
      <c r="K56" s="135"/>
      <c r="L56" s="135"/>
      <c r="M56" s="135">
        <f>'将来負担比率（分子）の構造'!L$51</f>
        <v>18814</v>
      </c>
      <c r="N56" s="135"/>
      <c r="O56" s="135"/>
      <c r="P56" s="135">
        <f>'将来負担比率（分子）の構造'!M$51</f>
        <v>18503</v>
      </c>
    </row>
    <row r="57" spans="1:16">
      <c r="A57" s="135" t="s">
        <v>35</v>
      </c>
      <c r="B57" s="135"/>
      <c r="C57" s="135"/>
      <c r="D57" s="135">
        <f>'将来負担比率（分子）の構造'!I$50</f>
        <v>1027</v>
      </c>
      <c r="E57" s="135"/>
      <c r="F57" s="135"/>
      <c r="G57" s="135">
        <f>'将来負担比率（分子）の構造'!J$50</f>
        <v>1065</v>
      </c>
      <c r="H57" s="135"/>
      <c r="I57" s="135"/>
      <c r="J57" s="135">
        <f>'将来負担比率（分子）の構造'!K$50</f>
        <v>1023</v>
      </c>
      <c r="K57" s="135"/>
      <c r="L57" s="135"/>
      <c r="M57" s="135">
        <f>'将来負担比率（分子）の構造'!L$50</f>
        <v>886</v>
      </c>
      <c r="N57" s="135"/>
      <c r="O57" s="135"/>
      <c r="P57" s="135">
        <f>'将来負担比率（分子）の構造'!M$50</f>
        <v>758</v>
      </c>
    </row>
    <row r="58" spans="1:16">
      <c r="A58" s="135" t="s">
        <v>34</v>
      </c>
      <c r="B58" s="135"/>
      <c r="C58" s="135"/>
      <c r="D58" s="135">
        <f>'将来負担比率（分子）の構造'!I$49</f>
        <v>3786</v>
      </c>
      <c r="E58" s="135"/>
      <c r="F58" s="135"/>
      <c r="G58" s="135">
        <f>'将来負担比率（分子）の構造'!J$49</f>
        <v>3989</v>
      </c>
      <c r="H58" s="135"/>
      <c r="I58" s="135"/>
      <c r="J58" s="135">
        <f>'将来負担比率（分子）の構造'!K$49</f>
        <v>4345</v>
      </c>
      <c r="K58" s="135"/>
      <c r="L58" s="135"/>
      <c r="M58" s="135">
        <f>'将来負担比率（分子）の構造'!L$49</f>
        <v>4759</v>
      </c>
      <c r="N58" s="135"/>
      <c r="O58" s="135"/>
      <c r="P58" s="135">
        <f>'将来負担比率（分子）の構造'!M$49</f>
        <v>5013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2393</v>
      </c>
      <c r="C62" s="135"/>
      <c r="D62" s="135"/>
      <c r="E62" s="135">
        <f>'将来負担比率（分子）の構造'!J$45</f>
        <v>2197</v>
      </c>
      <c r="F62" s="135"/>
      <c r="G62" s="135"/>
      <c r="H62" s="135">
        <f>'将来負担比率（分子）の構造'!K$45</f>
        <v>2221</v>
      </c>
      <c r="I62" s="135"/>
      <c r="J62" s="135"/>
      <c r="K62" s="135">
        <f>'将来負担比率（分子）の構造'!L$45</f>
        <v>2089</v>
      </c>
      <c r="L62" s="135"/>
      <c r="M62" s="135"/>
      <c r="N62" s="135">
        <f>'将来負担比率（分子）の構造'!M$45</f>
        <v>2173</v>
      </c>
      <c r="O62" s="135"/>
      <c r="P62" s="135"/>
    </row>
    <row r="63" spans="1:16">
      <c r="A63" s="135" t="s">
        <v>28</v>
      </c>
      <c r="B63" s="135">
        <f>'将来負担比率（分子）の構造'!I$44</f>
        <v>1145</v>
      </c>
      <c r="C63" s="135"/>
      <c r="D63" s="135"/>
      <c r="E63" s="135">
        <f>'将来負担比率（分子）の構造'!J$44</f>
        <v>962</v>
      </c>
      <c r="F63" s="135"/>
      <c r="G63" s="135"/>
      <c r="H63" s="135">
        <f>'将来負担比率（分子）の構造'!K$44</f>
        <v>874</v>
      </c>
      <c r="I63" s="135"/>
      <c r="J63" s="135"/>
      <c r="K63" s="135">
        <f>'将来負担比率（分子）の構造'!L$44</f>
        <v>772</v>
      </c>
      <c r="L63" s="135"/>
      <c r="M63" s="135"/>
      <c r="N63" s="135">
        <f>'将来負担比率（分子）の構造'!M$44</f>
        <v>725</v>
      </c>
      <c r="O63" s="135"/>
      <c r="P63" s="135"/>
    </row>
    <row r="64" spans="1:16">
      <c r="A64" s="135" t="s">
        <v>27</v>
      </c>
      <c r="B64" s="135">
        <f>'将来負担比率（分子）の構造'!I$43</f>
        <v>7279</v>
      </c>
      <c r="C64" s="135"/>
      <c r="D64" s="135"/>
      <c r="E64" s="135">
        <f>'将来負担比率（分子）の構造'!J$43</f>
        <v>6676</v>
      </c>
      <c r="F64" s="135"/>
      <c r="G64" s="135"/>
      <c r="H64" s="135">
        <f>'将来負担比率（分子）の構造'!K$43</f>
        <v>6464</v>
      </c>
      <c r="I64" s="135"/>
      <c r="J64" s="135"/>
      <c r="K64" s="135">
        <f>'将来負担比率（分子）の構造'!L$43</f>
        <v>6689</v>
      </c>
      <c r="L64" s="135"/>
      <c r="M64" s="135"/>
      <c r="N64" s="135">
        <f>'将来負担比率（分子）の構造'!M$43</f>
        <v>7082</v>
      </c>
      <c r="O64" s="135"/>
      <c r="P64" s="135"/>
    </row>
    <row r="65" spans="1:16">
      <c r="A65" s="135" t="s">
        <v>26</v>
      </c>
      <c r="B65" s="135">
        <f>'将来負担比率（分子）の構造'!I$42</f>
        <v>31</v>
      </c>
      <c r="C65" s="135"/>
      <c r="D65" s="135"/>
      <c r="E65" s="135">
        <f>'将来負担比率（分子）の構造'!J$42</f>
        <v>22</v>
      </c>
      <c r="F65" s="135"/>
      <c r="G65" s="135"/>
      <c r="H65" s="135">
        <f>'将来負担比率（分子）の構造'!K$42</f>
        <v>14</v>
      </c>
      <c r="I65" s="135"/>
      <c r="J65" s="135"/>
      <c r="K65" s="135">
        <f>'将来負担比率（分子）の構造'!L$42</f>
        <v>8</v>
      </c>
      <c r="L65" s="135"/>
      <c r="M65" s="135"/>
      <c r="N65" s="135">
        <f>'将来負担比率（分子）の構造'!M$42</f>
        <v>4</v>
      </c>
      <c r="O65" s="135"/>
      <c r="P65" s="135"/>
    </row>
    <row r="66" spans="1:16">
      <c r="A66" s="135" t="s">
        <v>25</v>
      </c>
      <c r="B66" s="135">
        <f>'将来負担比率（分子）の構造'!I$41</f>
        <v>17918</v>
      </c>
      <c r="C66" s="135"/>
      <c r="D66" s="135"/>
      <c r="E66" s="135">
        <f>'将来負担比率（分子）の構造'!J$41</f>
        <v>17702</v>
      </c>
      <c r="F66" s="135"/>
      <c r="G66" s="135"/>
      <c r="H66" s="135">
        <f>'将来負担比率（分子）の構造'!K$41</f>
        <v>17092</v>
      </c>
      <c r="I66" s="135"/>
      <c r="J66" s="135"/>
      <c r="K66" s="135">
        <f>'将来負担比率（分子）の構造'!L$41</f>
        <v>17147</v>
      </c>
      <c r="L66" s="135"/>
      <c r="M66" s="135"/>
      <c r="N66" s="135">
        <f>'将来負担比率（分子）の構造'!M$41</f>
        <v>16906</v>
      </c>
      <c r="O66" s="135"/>
      <c r="P66" s="135"/>
    </row>
    <row r="67" spans="1:16">
      <c r="A67" s="135" t="s">
        <v>63</v>
      </c>
      <c r="B67" s="135" t="e">
        <f>NA()</f>
        <v>#N/A</v>
      </c>
      <c r="C67" s="135">
        <f>IF(ISNUMBER('将来負担比率（分子）の構造'!I$52), IF('将来負担比率（分子）の構造'!I$52 &lt; 0, 0, '将来負担比率（分子）の構造'!I$52), NA())</f>
        <v>5418</v>
      </c>
      <c r="D67" s="135" t="e">
        <f>NA()</f>
        <v>#N/A</v>
      </c>
      <c r="E67" s="135" t="e">
        <f>NA()</f>
        <v>#N/A</v>
      </c>
      <c r="F67" s="135">
        <f>IF(ISNUMBER('将来負担比率（分子）の構造'!J$52), IF('将来負担比率（分子）の構造'!J$52 &lt; 0, 0, '将来負担比率（分子）の構造'!J$52), NA())</f>
        <v>3892</v>
      </c>
      <c r="G67" s="135" t="e">
        <f>NA()</f>
        <v>#N/A</v>
      </c>
      <c r="H67" s="135" t="e">
        <f>NA()</f>
        <v>#N/A</v>
      </c>
      <c r="I67" s="135">
        <f>IF(ISNUMBER('将来負担比率（分子）の構造'!K$52), IF('将来負担比率（分子）の構造'!K$52 &lt; 0, 0, '将来負担比率（分子）の構造'!K$52), NA())</f>
        <v>2953</v>
      </c>
      <c r="J67" s="135" t="e">
        <f>NA()</f>
        <v>#N/A</v>
      </c>
      <c r="K67" s="135" t="e">
        <f>NA()</f>
        <v>#N/A</v>
      </c>
      <c r="L67" s="135">
        <f>IF(ISNUMBER('将来負担比率（分子）の構造'!L$52), IF('将来負担比率（分子）の構造'!L$52 &lt; 0, 0, '将来負担比率（分子）の構造'!L$52), NA())</f>
        <v>2247</v>
      </c>
      <c r="M67" s="135" t="e">
        <f>NA()</f>
        <v>#N/A</v>
      </c>
      <c r="N67" s="135" t="e">
        <f>NA()</f>
        <v>#N/A</v>
      </c>
      <c r="O67" s="135">
        <f>IF(ISNUMBER('将来負担比率（分子）の構造'!M$52), IF('将来負担比率（分子）の構造'!M$52 &lt; 0, 0, '将来負担比率（分子）の構造'!M$52), NA())</f>
        <v>2615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1991941</v>
      </c>
      <c r="S5" s="581"/>
      <c r="T5" s="581"/>
      <c r="U5" s="581"/>
      <c r="V5" s="581"/>
      <c r="W5" s="581"/>
      <c r="X5" s="581"/>
      <c r="Y5" s="582"/>
      <c r="Z5" s="583">
        <v>15.3</v>
      </c>
      <c r="AA5" s="583"/>
      <c r="AB5" s="583"/>
      <c r="AC5" s="583"/>
      <c r="AD5" s="584">
        <v>1991916</v>
      </c>
      <c r="AE5" s="584"/>
      <c r="AF5" s="584"/>
      <c r="AG5" s="584"/>
      <c r="AH5" s="584"/>
      <c r="AI5" s="584"/>
      <c r="AJ5" s="584"/>
      <c r="AK5" s="584"/>
      <c r="AL5" s="585">
        <v>27</v>
      </c>
      <c r="AM5" s="586"/>
      <c r="AN5" s="586"/>
      <c r="AO5" s="587"/>
      <c r="AP5" s="577" t="s">
        <v>209</v>
      </c>
      <c r="AQ5" s="578"/>
      <c r="AR5" s="578"/>
      <c r="AS5" s="578"/>
      <c r="AT5" s="578"/>
      <c r="AU5" s="578"/>
      <c r="AV5" s="578"/>
      <c r="AW5" s="578"/>
      <c r="AX5" s="578"/>
      <c r="AY5" s="578"/>
      <c r="AZ5" s="578"/>
      <c r="BA5" s="578"/>
      <c r="BB5" s="578"/>
      <c r="BC5" s="578"/>
      <c r="BD5" s="578"/>
      <c r="BE5" s="578"/>
      <c r="BF5" s="579"/>
      <c r="BG5" s="591">
        <v>1991916</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125628</v>
      </c>
      <c r="S6" s="592"/>
      <c r="T6" s="592"/>
      <c r="U6" s="592"/>
      <c r="V6" s="592"/>
      <c r="W6" s="592"/>
      <c r="X6" s="592"/>
      <c r="Y6" s="593"/>
      <c r="Z6" s="594">
        <v>1</v>
      </c>
      <c r="AA6" s="594"/>
      <c r="AB6" s="594"/>
      <c r="AC6" s="594"/>
      <c r="AD6" s="595">
        <v>125628</v>
      </c>
      <c r="AE6" s="595"/>
      <c r="AF6" s="595"/>
      <c r="AG6" s="595"/>
      <c r="AH6" s="595"/>
      <c r="AI6" s="595"/>
      <c r="AJ6" s="595"/>
      <c r="AK6" s="595"/>
      <c r="AL6" s="596">
        <v>1.7</v>
      </c>
      <c r="AM6" s="597"/>
      <c r="AN6" s="597"/>
      <c r="AO6" s="598"/>
      <c r="AP6" s="588" t="s">
        <v>215</v>
      </c>
      <c r="AQ6" s="589"/>
      <c r="AR6" s="589"/>
      <c r="AS6" s="589"/>
      <c r="AT6" s="589"/>
      <c r="AU6" s="589"/>
      <c r="AV6" s="589"/>
      <c r="AW6" s="589"/>
      <c r="AX6" s="589"/>
      <c r="AY6" s="589"/>
      <c r="AZ6" s="589"/>
      <c r="BA6" s="589"/>
      <c r="BB6" s="589"/>
      <c r="BC6" s="589"/>
      <c r="BD6" s="589"/>
      <c r="BE6" s="589"/>
      <c r="BF6" s="590"/>
      <c r="BG6" s="591">
        <v>1991916</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98326</v>
      </c>
      <c r="CS6" s="592"/>
      <c r="CT6" s="592"/>
      <c r="CU6" s="592"/>
      <c r="CV6" s="592"/>
      <c r="CW6" s="592"/>
      <c r="CX6" s="592"/>
      <c r="CY6" s="593"/>
      <c r="CZ6" s="594">
        <v>0.8</v>
      </c>
      <c r="DA6" s="594"/>
      <c r="DB6" s="594"/>
      <c r="DC6" s="594"/>
      <c r="DD6" s="600" t="s">
        <v>210</v>
      </c>
      <c r="DE6" s="592"/>
      <c r="DF6" s="592"/>
      <c r="DG6" s="592"/>
      <c r="DH6" s="592"/>
      <c r="DI6" s="592"/>
      <c r="DJ6" s="592"/>
      <c r="DK6" s="592"/>
      <c r="DL6" s="592"/>
      <c r="DM6" s="592"/>
      <c r="DN6" s="592"/>
      <c r="DO6" s="592"/>
      <c r="DP6" s="593"/>
      <c r="DQ6" s="600">
        <v>98326</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6213</v>
      </c>
      <c r="S7" s="592"/>
      <c r="T7" s="592"/>
      <c r="U7" s="592"/>
      <c r="V7" s="592"/>
      <c r="W7" s="592"/>
      <c r="X7" s="592"/>
      <c r="Y7" s="593"/>
      <c r="Z7" s="594">
        <v>0</v>
      </c>
      <c r="AA7" s="594"/>
      <c r="AB7" s="594"/>
      <c r="AC7" s="594"/>
      <c r="AD7" s="595">
        <v>6213</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896385</v>
      </c>
      <c r="BH7" s="592"/>
      <c r="BI7" s="592"/>
      <c r="BJ7" s="592"/>
      <c r="BK7" s="592"/>
      <c r="BL7" s="592"/>
      <c r="BM7" s="592"/>
      <c r="BN7" s="593"/>
      <c r="BO7" s="594">
        <v>45</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1575017</v>
      </c>
      <c r="CS7" s="592"/>
      <c r="CT7" s="592"/>
      <c r="CU7" s="592"/>
      <c r="CV7" s="592"/>
      <c r="CW7" s="592"/>
      <c r="CX7" s="592"/>
      <c r="CY7" s="593"/>
      <c r="CZ7" s="594">
        <v>12.4</v>
      </c>
      <c r="DA7" s="594"/>
      <c r="DB7" s="594"/>
      <c r="DC7" s="594"/>
      <c r="DD7" s="600">
        <v>12851</v>
      </c>
      <c r="DE7" s="592"/>
      <c r="DF7" s="592"/>
      <c r="DG7" s="592"/>
      <c r="DH7" s="592"/>
      <c r="DI7" s="592"/>
      <c r="DJ7" s="592"/>
      <c r="DK7" s="592"/>
      <c r="DL7" s="592"/>
      <c r="DM7" s="592"/>
      <c r="DN7" s="592"/>
      <c r="DO7" s="592"/>
      <c r="DP7" s="593"/>
      <c r="DQ7" s="600">
        <v>1438688</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12070</v>
      </c>
      <c r="S8" s="592"/>
      <c r="T8" s="592"/>
      <c r="U8" s="592"/>
      <c r="V8" s="592"/>
      <c r="W8" s="592"/>
      <c r="X8" s="592"/>
      <c r="Y8" s="593"/>
      <c r="Z8" s="594">
        <v>0.1</v>
      </c>
      <c r="AA8" s="594"/>
      <c r="AB8" s="594"/>
      <c r="AC8" s="594"/>
      <c r="AD8" s="595">
        <v>12070</v>
      </c>
      <c r="AE8" s="595"/>
      <c r="AF8" s="595"/>
      <c r="AG8" s="595"/>
      <c r="AH8" s="595"/>
      <c r="AI8" s="595"/>
      <c r="AJ8" s="595"/>
      <c r="AK8" s="595"/>
      <c r="AL8" s="596">
        <v>0.2</v>
      </c>
      <c r="AM8" s="597"/>
      <c r="AN8" s="597"/>
      <c r="AO8" s="598"/>
      <c r="AP8" s="588" t="s">
        <v>221</v>
      </c>
      <c r="AQ8" s="589"/>
      <c r="AR8" s="589"/>
      <c r="AS8" s="589"/>
      <c r="AT8" s="589"/>
      <c r="AU8" s="589"/>
      <c r="AV8" s="589"/>
      <c r="AW8" s="589"/>
      <c r="AX8" s="589"/>
      <c r="AY8" s="589"/>
      <c r="AZ8" s="589"/>
      <c r="BA8" s="589"/>
      <c r="BB8" s="589"/>
      <c r="BC8" s="589"/>
      <c r="BD8" s="589"/>
      <c r="BE8" s="589"/>
      <c r="BF8" s="590"/>
      <c r="BG8" s="591">
        <v>31208</v>
      </c>
      <c r="BH8" s="592"/>
      <c r="BI8" s="592"/>
      <c r="BJ8" s="592"/>
      <c r="BK8" s="592"/>
      <c r="BL8" s="592"/>
      <c r="BM8" s="592"/>
      <c r="BN8" s="593"/>
      <c r="BO8" s="594">
        <v>1.6</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2740357</v>
      </c>
      <c r="CS8" s="592"/>
      <c r="CT8" s="592"/>
      <c r="CU8" s="592"/>
      <c r="CV8" s="592"/>
      <c r="CW8" s="592"/>
      <c r="CX8" s="592"/>
      <c r="CY8" s="593"/>
      <c r="CZ8" s="594">
        <v>21.6</v>
      </c>
      <c r="DA8" s="594"/>
      <c r="DB8" s="594"/>
      <c r="DC8" s="594"/>
      <c r="DD8" s="600">
        <v>148811</v>
      </c>
      <c r="DE8" s="592"/>
      <c r="DF8" s="592"/>
      <c r="DG8" s="592"/>
      <c r="DH8" s="592"/>
      <c r="DI8" s="592"/>
      <c r="DJ8" s="592"/>
      <c r="DK8" s="592"/>
      <c r="DL8" s="592"/>
      <c r="DM8" s="592"/>
      <c r="DN8" s="592"/>
      <c r="DO8" s="592"/>
      <c r="DP8" s="593"/>
      <c r="DQ8" s="600">
        <v>1662156</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19300</v>
      </c>
      <c r="S9" s="592"/>
      <c r="T9" s="592"/>
      <c r="U9" s="592"/>
      <c r="V9" s="592"/>
      <c r="W9" s="592"/>
      <c r="X9" s="592"/>
      <c r="Y9" s="593"/>
      <c r="Z9" s="594">
        <v>0.1</v>
      </c>
      <c r="AA9" s="594"/>
      <c r="AB9" s="594"/>
      <c r="AC9" s="594"/>
      <c r="AD9" s="595">
        <v>19300</v>
      </c>
      <c r="AE9" s="595"/>
      <c r="AF9" s="595"/>
      <c r="AG9" s="595"/>
      <c r="AH9" s="595"/>
      <c r="AI9" s="595"/>
      <c r="AJ9" s="595"/>
      <c r="AK9" s="595"/>
      <c r="AL9" s="596">
        <v>0.3</v>
      </c>
      <c r="AM9" s="597"/>
      <c r="AN9" s="597"/>
      <c r="AO9" s="598"/>
      <c r="AP9" s="588" t="s">
        <v>224</v>
      </c>
      <c r="AQ9" s="589"/>
      <c r="AR9" s="589"/>
      <c r="AS9" s="589"/>
      <c r="AT9" s="589"/>
      <c r="AU9" s="589"/>
      <c r="AV9" s="589"/>
      <c r="AW9" s="589"/>
      <c r="AX9" s="589"/>
      <c r="AY9" s="589"/>
      <c r="AZ9" s="589"/>
      <c r="BA9" s="589"/>
      <c r="BB9" s="589"/>
      <c r="BC9" s="589"/>
      <c r="BD9" s="589"/>
      <c r="BE9" s="589"/>
      <c r="BF9" s="590"/>
      <c r="BG9" s="591">
        <v>757013</v>
      </c>
      <c r="BH9" s="592"/>
      <c r="BI9" s="592"/>
      <c r="BJ9" s="592"/>
      <c r="BK9" s="592"/>
      <c r="BL9" s="592"/>
      <c r="BM9" s="592"/>
      <c r="BN9" s="593"/>
      <c r="BO9" s="594">
        <v>38</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1009171</v>
      </c>
      <c r="CS9" s="592"/>
      <c r="CT9" s="592"/>
      <c r="CU9" s="592"/>
      <c r="CV9" s="592"/>
      <c r="CW9" s="592"/>
      <c r="CX9" s="592"/>
      <c r="CY9" s="593"/>
      <c r="CZ9" s="594">
        <v>8</v>
      </c>
      <c r="DA9" s="594"/>
      <c r="DB9" s="594"/>
      <c r="DC9" s="594"/>
      <c r="DD9" s="600">
        <v>4554</v>
      </c>
      <c r="DE9" s="592"/>
      <c r="DF9" s="592"/>
      <c r="DG9" s="592"/>
      <c r="DH9" s="592"/>
      <c r="DI9" s="592"/>
      <c r="DJ9" s="592"/>
      <c r="DK9" s="592"/>
      <c r="DL9" s="592"/>
      <c r="DM9" s="592"/>
      <c r="DN9" s="592"/>
      <c r="DO9" s="592"/>
      <c r="DP9" s="593"/>
      <c r="DQ9" s="600">
        <v>803126</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192775</v>
      </c>
      <c r="S10" s="592"/>
      <c r="T10" s="592"/>
      <c r="U10" s="592"/>
      <c r="V10" s="592"/>
      <c r="W10" s="592"/>
      <c r="X10" s="592"/>
      <c r="Y10" s="593"/>
      <c r="Z10" s="594">
        <v>1.5</v>
      </c>
      <c r="AA10" s="594"/>
      <c r="AB10" s="594"/>
      <c r="AC10" s="594"/>
      <c r="AD10" s="595">
        <v>192775</v>
      </c>
      <c r="AE10" s="595"/>
      <c r="AF10" s="595"/>
      <c r="AG10" s="595"/>
      <c r="AH10" s="595"/>
      <c r="AI10" s="595"/>
      <c r="AJ10" s="595"/>
      <c r="AK10" s="595"/>
      <c r="AL10" s="596">
        <v>2.6</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41659</v>
      </c>
      <c r="BH10" s="592"/>
      <c r="BI10" s="592"/>
      <c r="BJ10" s="592"/>
      <c r="BK10" s="592"/>
      <c r="BL10" s="592"/>
      <c r="BM10" s="592"/>
      <c r="BN10" s="593"/>
      <c r="BO10" s="594">
        <v>2.1</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101239</v>
      </c>
      <c r="CS10" s="592"/>
      <c r="CT10" s="592"/>
      <c r="CU10" s="592"/>
      <c r="CV10" s="592"/>
      <c r="CW10" s="592"/>
      <c r="CX10" s="592"/>
      <c r="CY10" s="593"/>
      <c r="CZ10" s="594">
        <v>0.8</v>
      </c>
      <c r="DA10" s="594"/>
      <c r="DB10" s="594"/>
      <c r="DC10" s="594"/>
      <c r="DD10" s="600" t="s">
        <v>112</v>
      </c>
      <c r="DE10" s="592"/>
      <c r="DF10" s="592"/>
      <c r="DG10" s="592"/>
      <c r="DH10" s="592"/>
      <c r="DI10" s="592"/>
      <c r="DJ10" s="592"/>
      <c r="DK10" s="592"/>
      <c r="DL10" s="592"/>
      <c r="DM10" s="592"/>
      <c r="DN10" s="592"/>
      <c r="DO10" s="592"/>
      <c r="DP10" s="593"/>
      <c r="DQ10" s="600">
        <v>239</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25529</v>
      </c>
      <c r="S11" s="592"/>
      <c r="T11" s="592"/>
      <c r="U11" s="592"/>
      <c r="V11" s="592"/>
      <c r="W11" s="592"/>
      <c r="X11" s="592"/>
      <c r="Y11" s="593"/>
      <c r="Z11" s="594">
        <v>0.2</v>
      </c>
      <c r="AA11" s="594"/>
      <c r="AB11" s="594"/>
      <c r="AC11" s="594"/>
      <c r="AD11" s="595">
        <v>25529</v>
      </c>
      <c r="AE11" s="595"/>
      <c r="AF11" s="595"/>
      <c r="AG11" s="595"/>
      <c r="AH11" s="595"/>
      <c r="AI11" s="595"/>
      <c r="AJ11" s="595"/>
      <c r="AK11" s="595"/>
      <c r="AL11" s="596">
        <v>0.3</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66505</v>
      </c>
      <c r="BH11" s="592"/>
      <c r="BI11" s="592"/>
      <c r="BJ11" s="592"/>
      <c r="BK11" s="592"/>
      <c r="BL11" s="592"/>
      <c r="BM11" s="592"/>
      <c r="BN11" s="593"/>
      <c r="BO11" s="594">
        <v>3.3</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1212067</v>
      </c>
      <c r="CS11" s="592"/>
      <c r="CT11" s="592"/>
      <c r="CU11" s="592"/>
      <c r="CV11" s="592"/>
      <c r="CW11" s="592"/>
      <c r="CX11" s="592"/>
      <c r="CY11" s="593"/>
      <c r="CZ11" s="594">
        <v>9.6</v>
      </c>
      <c r="DA11" s="594"/>
      <c r="DB11" s="594"/>
      <c r="DC11" s="594"/>
      <c r="DD11" s="600">
        <v>323819</v>
      </c>
      <c r="DE11" s="592"/>
      <c r="DF11" s="592"/>
      <c r="DG11" s="592"/>
      <c r="DH11" s="592"/>
      <c r="DI11" s="592"/>
      <c r="DJ11" s="592"/>
      <c r="DK11" s="592"/>
      <c r="DL11" s="592"/>
      <c r="DM11" s="592"/>
      <c r="DN11" s="592"/>
      <c r="DO11" s="592"/>
      <c r="DP11" s="593"/>
      <c r="DQ11" s="600">
        <v>650259</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938270</v>
      </c>
      <c r="BH12" s="592"/>
      <c r="BI12" s="592"/>
      <c r="BJ12" s="592"/>
      <c r="BK12" s="592"/>
      <c r="BL12" s="592"/>
      <c r="BM12" s="592"/>
      <c r="BN12" s="593"/>
      <c r="BO12" s="594">
        <v>47.1</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222798</v>
      </c>
      <c r="CS12" s="592"/>
      <c r="CT12" s="592"/>
      <c r="CU12" s="592"/>
      <c r="CV12" s="592"/>
      <c r="CW12" s="592"/>
      <c r="CX12" s="592"/>
      <c r="CY12" s="593"/>
      <c r="CZ12" s="594">
        <v>1.8</v>
      </c>
      <c r="DA12" s="594"/>
      <c r="DB12" s="594"/>
      <c r="DC12" s="594"/>
      <c r="DD12" s="600">
        <v>3805</v>
      </c>
      <c r="DE12" s="592"/>
      <c r="DF12" s="592"/>
      <c r="DG12" s="592"/>
      <c r="DH12" s="592"/>
      <c r="DI12" s="592"/>
      <c r="DJ12" s="592"/>
      <c r="DK12" s="592"/>
      <c r="DL12" s="592"/>
      <c r="DM12" s="592"/>
      <c r="DN12" s="592"/>
      <c r="DO12" s="592"/>
      <c r="DP12" s="593"/>
      <c r="DQ12" s="600">
        <v>154291</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48682</v>
      </c>
      <c r="S13" s="592"/>
      <c r="T13" s="592"/>
      <c r="U13" s="592"/>
      <c r="V13" s="592"/>
      <c r="W13" s="592"/>
      <c r="X13" s="592"/>
      <c r="Y13" s="593"/>
      <c r="Z13" s="594">
        <v>0.4</v>
      </c>
      <c r="AA13" s="594"/>
      <c r="AB13" s="594"/>
      <c r="AC13" s="594"/>
      <c r="AD13" s="595">
        <v>48682</v>
      </c>
      <c r="AE13" s="595"/>
      <c r="AF13" s="595"/>
      <c r="AG13" s="595"/>
      <c r="AH13" s="595"/>
      <c r="AI13" s="595"/>
      <c r="AJ13" s="595"/>
      <c r="AK13" s="595"/>
      <c r="AL13" s="596">
        <v>0.7</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936540</v>
      </c>
      <c r="BH13" s="592"/>
      <c r="BI13" s="592"/>
      <c r="BJ13" s="592"/>
      <c r="BK13" s="592"/>
      <c r="BL13" s="592"/>
      <c r="BM13" s="592"/>
      <c r="BN13" s="593"/>
      <c r="BO13" s="594">
        <v>47</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2054637</v>
      </c>
      <c r="CS13" s="592"/>
      <c r="CT13" s="592"/>
      <c r="CU13" s="592"/>
      <c r="CV13" s="592"/>
      <c r="CW13" s="592"/>
      <c r="CX13" s="592"/>
      <c r="CY13" s="593"/>
      <c r="CZ13" s="594">
        <v>16.2</v>
      </c>
      <c r="DA13" s="594"/>
      <c r="DB13" s="594"/>
      <c r="DC13" s="594"/>
      <c r="DD13" s="600">
        <v>1441910</v>
      </c>
      <c r="DE13" s="592"/>
      <c r="DF13" s="592"/>
      <c r="DG13" s="592"/>
      <c r="DH13" s="592"/>
      <c r="DI13" s="592"/>
      <c r="DJ13" s="592"/>
      <c r="DK13" s="592"/>
      <c r="DL13" s="592"/>
      <c r="DM13" s="592"/>
      <c r="DN13" s="592"/>
      <c r="DO13" s="592"/>
      <c r="DP13" s="593"/>
      <c r="DQ13" s="600">
        <v>728777</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61229</v>
      </c>
      <c r="BH14" s="592"/>
      <c r="BI14" s="592"/>
      <c r="BJ14" s="592"/>
      <c r="BK14" s="592"/>
      <c r="BL14" s="592"/>
      <c r="BM14" s="592"/>
      <c r="BN14" s="593"/>
      <c r="BO14" s="594">
        <v>3.1</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498375</v>
      </c>
      <c r="CS14" s="592"/>
      <c r="CT14" s="592"/>
      <c r="CU14" s="592"/>
      <c r="CV14" s="592"/>
      <c r="CW14" s="592"/>
      <c r="CX14" s="592"/>
      <c r="CY14" s="593"/>
      <c r="CZ14" s="594">
        <v>3.9</v>
      </c>
      <c r="DA14" s="594"/>
      <c r="DB14" s="594"/>
      <c r="DC14" s="594"/>
      <c r="DD14" s="600">
        <v>77851</v>
      </c>
      <c r="DE14" s="592"/>
      <c r="DF14" s="592"/>
      <c r="DG14" s="592"/>
      <c r="DH14" s="592"/>
      <c r="DI14" s="592"/>
      <c r="DJ14" s="592"/>
      <c r="DK14" s="592"/>
      <c r="DL14" s="592"/>
      <c r="DM14" s="592"/>
      <c r="DN14" s="592"/>
      <c r="DO14" s="592"/>
      <c r="DP14" s="593"/>
      <c r="DQ14" s="600">
        <v>405585</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8490</v>
      </c>
      <c r="S15" s="592"/>
      <c r="T15" s="592"/>
      <c r="U15" s="592"/>
      <c r="V15" s="592"/>
      <c r="W15" s="592"/>
      <c r="X15" s="592"/>
      <c r="Y15" s="593"/>
      <c r="Z15" s="594">
        <v>0.1</v>
      </c>
      <c r="AA15" s="594"/>
      <c r="AB15" s="594"/>
      <c r="AC15" s="594"/>
      <c r="AD15" s="595">
        <v>8490</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96032</v>
      </c>
      <c r="BH15" s="592"/>
      <c r="BI15" s="592"/>
      <c r="BJ15" s="592"/>
      <c r="BK15" s="592"/>
      <c r="BL15" s="592"/>
      <c r="BM15" s="592"/>
      <c r="BN15" s="593"/>
      <c r="BO15" s="594">
        <v>4.8</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1213088</v>
      </c>
      <c r="CS15" s="592"/>
      <c r="CT15" s="592"/>
      <c r="CU15" s="592"/>
      <c r="CV15" s="592"/>
      <c r="CW15" s="592"/>
      <c r="CX15" s="592"/>
      <c r="CY15" s="593"/>
      <c r="CZ15" s="594">
        <v>9.6</v>
      </c>
      <c r="DA15" s="594"/>
      <c r="DB15" s="594"/>
      <c r="DC15" s="594"/>
      <c r="DD15" s="600">
        <v>172453</v>
      </c>
      <c r="DE15" s="592"/>
      <c r="DF15" s="592"/>
      <c r="DG15" s="592"/>
      <c r="DH15" s="592"/>
      <c r="DI15" s="592"/>
      <c r="DJ15" s="592"/>
      <c r="DK15" s="592"/>
      <c r="DL15" s="592"/>
      <c r="DM15" s="592"/>
      <c r="DN15" s="592"/>
      <c r="DO15" s="592"/>
      <c r="DP15" s="593"/>
      <c r="DQ15" s="600">
        <v>895956</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5581818</v>
      </c>
      <c r="S16" s="592"/>
      <c r="T16" s="592"/>
      <c r="U16" s="592"/>
      <c r="V16" s="592"/>
      <c r="W16" s="592"/>
      <c r="X16" s="592"/>
      <c r="Y16" s="593"/>
      <c r="Z16" s="594">
        <v>42.9</v>
      </c>
      <c r="AA16" s="594"/>
      <c r="AB16" s="594"/>
      <c r="AC16" s="594"/>
      <c r="AD16" s="595">
        <v>4914811</v>
      </c>
      <c r="AE16" s="595"/>
      <c r="AF16" s="595"/>
      <c r="AG16" s="595"/>
      <c r="AH16" s="595"/>
      <c r="AI16" s="595"/>
      <c r="AJ16" s="595"/>
      <c r="AK16" s="595"/>
      <c r="AL16" s="596">
        <v>66.7</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91409</v>
      </c>
      <c r="CS16" s="592"/>
      <c r="CT16" s="592"/>
      <c r="CU16" s="592"/>
      <c r="CV16" s="592"/>
      <c r="CW16" s="592"/>
      <c r="CX16" s="592"/>
      <c r="CY16" s="593"/>
      <c r="CZ16" s="594">
        <v>0.7</v>
      </c>
      <c r="DA16" s="594"/>
      <c r="DB16" s="594"/>
      <c r="DC16" s="594"/>
      <c r="DD16" s="600" t="s">
        <v>112</v>
      </c>
      <c r="DE16" s="592"/>
      <c r="DF16" s="592"/>
      <c r="DG16" s="592"/>
      <c r="DH16" s="592"/>
      <c r="DI16" s="592"/>
      <c r="DJ16" s="592"/>
      <c r="DK16" s="592"/>
      <c r="DL16" s="592"/>
      <c r="DM16" s="592"/>
      <c r="DN16" s="592"/>
      <c r="DO16" s="592"/>
      <c r="DP16" s="593"/>
      <c r="DQ16" s="600">
        <v>50851</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4914811</v>
      </c>
      <c r="S17" s="592"/>
      <c r="T17" s="592"/>
      <c r="U17" s="592"/>
      <c r="V17" s="592"/>
      <c r="W17" s="592"/>
      <c r="X17" s="592"/>
      <c r="Y17" s="593"/>
      <c r="Z17" s="594">
        <v>37.799999999999997</v>
      </c>
      <c r="AA17" s="594"/>
      <c r="AB17" s="594"/>
      <c r="AC17" s="594"/>
      <c r="AD17" s="595">
        <v>4914811</v>
      </c>
      <c r="AE17" s="595"/>
      <c r="AF17" s="595"/>
      <c r="AG17" s="595"/>
      <c r="AH17" s="595"/>
      <c r="AI17" s="595"/>
      <c r="AJ17" s="595"/>
      <c r="AK17" s="595"/>
      <c r="AL17" s="596">
        <v>66.7</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1869866</v>
      </c>
      <c r="CS17" s="592"/>
      <c r="CT17" s="592"/>
      <c r="CU17" s="592"/>
      <c r="CV17" s="592"/>
      <c r="CW17" s="592"/>
      <c r="CX17" s="592"/>
      <c r="CY17" s="593"/>
      <c r="CZ17" s="594">
        <v>14.7</v>
      </c>
      <c r="DA17" s="594"/>
      <c r="DB17" s="594"/>
      <c r="DC17" s="594"/>
      <c r="DD17" s="600" t="s">
        <v>112</v>
      </c>
      <c r="DE17" s="592"/>
      <c r="DF17" s="592"/>
      <c r="DG17" s="592"/>
      <c r="DH17" s="592"/>
      <c r="DI17" s="592"/>
      <c r="DJ17" s="592"/>
      <c r="DK17" s="592"/>
      <c r="DL17" s="592"/>
      <c r="DM17" s="592"/>
      <c r="DN17" s="592"/>
      <c r="DO17" s="592"/>
      <c r="DP17" s="593"/>
      <c r="DQ17" s="600">
        <v>1781885</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667000</v>
      </c>
      <c r="S18" s="592"/>
      <c r="T18" s="592"/>
      <c r="U18" s="592"/>
      <c r="V18" s="592"/>
      <c r="W18" s="592"/>
      <c r="X18" s="592"/>
      <c r="Y18" s="593"/>
      <c r="Z18" s="594">
        <v>5.0999999999999996</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7</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25</v>
      </c>
      <c r="BH19" s="592"/>
      <c r="BI19" s="592"/>
      <c r="BJ19" s="592"/>
      <c r="BK19" s="592"/>
      <c r="BL19" s="592"/>
      <c r="BM19" s="592"/>
      <c r="BN19" s="593"/>
      <c r="BO19" s="594">
        <v>0</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8012446</v>
      </c>
      <c r="S20" s="592"/>
      <c r="T20" s="592"/>
      <c r="U20" s="592"/>
      <c r="V20" s="592"/>
      <c r="W20" s="592"/>
      <c r="X20" s="592"/>
      <c r="Y20" s="593"/>
      <c r="Z20" s="594">
        <v>61.6</v>
      </c>
      <c r="AA20" s="594"/>
      <c r="AB20" s="594"/>
      <c r="AC20" s="594"/>
      <c r="AD20" s="595">
        <v>7345414</v>
      </c>
      <c r="AE20" s="595"/>
      <c r="AF20" s="595"/>
      <c r="AG20" s="595"/>
      <c r="AH20" s="595"/>
      <c r="AI20" s="595"/>
      <c r="AJ20" s="595"/>
      <c r="AK20" s="595"/>
      <c r="AL20" s="596">
        <v>99.7</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25</v>
      </c>
      <c r="BH20" s="592"/>
      <c r="BI20" s="592"/>
      <c r="BJ20" s="592"/>
      <c r="BK20" s="592"/>
      <c r="BL20" s="592"/>
      <c r="BM20" s="592"/>
      <c r="BN20" s="593"/>
      <c r="BO20" s="594">
        <v>0</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12686350</v>
      </c>
      <c r="CS20" s="592"/>
      <c r="CT20" s="592"/>
      <c r="CU20" s="592"/>
      <c r="CV20" s="592"/>
      <c r="CW20" s="592"/>
      <c r="CX20" s="592"/>
      <c r="CY20" s="593"/>
      <c r="CZ20" s="594">
        <v>100</v>
      </c>
      <c r="DA20" s="594"/>
      <c r="DB20" s="594"/>
      <c r="DC20" s="594"/>
      <c r="DD20" s="600">
        <v>2186054</v>
      </c>
      <c r="DE20" s="592"/>
      <c r="DF20" s="592"/>
      <c r="DG20" s="592"/>
      <c r="DH20" s="592"/>
      <c r="DI20" s="592"/>
      <c r="DJ20" s="592"/>
      <c r="DK20" s="592"/>
      <c r="DL20" s="592"/>
      <c r="DM20" s="592"/>
      <c r="DN20" s="592"/>
      <c r="DO20" s="592"/>
      <c r="DP20" s="593"/>
      <c r="DQ20" s="600">
        <v>8670139</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4565</v>
      </c>
      <c r="S21" s="592"/>
      <c r="T21" s="592"/>
      <c r="U21" s="592"/>
      <c r="V21" s="592"/>
      <c r="W21" s="592"/>
      <c r="X21" s="592"/>
      <c r="Y21" s="593"/>
      <c r="Z21" s="594">
        <v>0</v>
      </c>
      <c r="AA21" s="594"/>
      <c r="AB21" s="594"/>
      <c r="AC21" s="594"/>
      <c r="AD21" s="595">
        <v>4565</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176720</v>
      </c>
      <c r="S22" s="592"/>
      <c r="T22" s="592"/>
      <c r="U22" s="592"/>
      <c r="V22" s="592"/>
      <c r="W22" s="592"/>
      <c r="X22" s="592"/>
      <c r="Y22" s="593"/>
      <c r="Z22" s="594">
        <v>1.4</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357927</v>
      </c>
      <c r="S23" s="592"/>
      <c r="T23" s="592"/>
      <c r="U23" s="592"/>
      <c r="V23" s="592"/>
      <c r="W23" s="592"/>
      <c r="X23" s="592"/>
      <c r="Y23" s="593"/>
      <c r="Z23" s="594">
        <v>2.7</v>
      </c>
      <c r="AA23" s="594"/>
      <c r="AB23" s="594"/>
      <c r="AC23" s="594"/>
      <c r="AD23" s="595">
        <v>10015</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v>25</v>
      </c>
      <c r="BH23" s="592"/>
      <c r="BI23" s="592"/>
      <c r="BJ23" s="592"/>
      <c r="BK23" s="592"/>
      <c r="BL23" s="592"/>
      <c r="BM23" s="592"/>
      <c r="BN23" s="593"/>
      <c r="BO23" s="594">
        <v>0</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12189</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4997849</v>
      </c>
      <c r="CS24" s="581"/>
      <c r="CT24" s="581"/>
      <c r="CU24" s="581"/>
      <c r="CV24" s="581"/>
      <c r="CW24" s="581"/>
      <c r="CX24" s="581"/>
      <c r="CY24" s="582"/>
      <c r="CZ24" s="618">
        <v>39.4</v>
      </c>
      <c r="DA24" s="619"/>
      <c r="DB24" s="619"/>
      <c r="DC24" s="620"/>
      <c r="DD24" s="617">
        <v>4072178</v>
      </c>
      <c r="DE24" s="581"/>
      <c r="DF24" s="581"/>
      <c r="DG24" s="581"/>
      <c r="DH24" s="581"/>
      <c r="DI24" s="581"/>
      <c r="DJ24" s="581"/>
      <c r="DK24" s="582"/>
      <c r="DL24" s="617">
        <v>4057969</v>
      </c>
      <c r="DM24" s="581"/>
      <c r="DN24" s="581"/>
      <c r="DO24" s="581"/>
      <c r="DP24" s="581"/>
      <c r="DQ24" s="581"/>
      <c r="DR24" s="581"/>
      <c r="DS24" s="581"/>
      <c r="DT24" s="581"/>
      <c r="DU24" s="581"/>
      <c r="DV24" s="582"/>
      <c r="DW24" s="585">
        <v>51.7</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1436702</v>
      </c>
      <c r="S25" s="592"/>
      <c r="T25" s="592"/>
      <c r="U25" s="592"/>
      <c r="V25" s="592"/>
      <c r="W25" s="592"/>
      <c r="X25" s="592"/>
      <c r="Y25" s="593"/>
      <c r="Z25" s="594">
        <v>11</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2009783</v>
      </c>
      <c r="CS25" s="623"/>
      <c r="CT25" s="623"/>
      <c r="CU25" s="623"/>
      <c r="CV25" s="623"/>
      <c r="CW25" s="623"/>
      <c r="CX25" s="623"/>
      <c r="CY25" s="624"/>
      <c r="CZ25" s="625">
        <v>15.8</v>
      </c>
      <c r="DA25" s="626"/>
      <c r="DB25" s="626"/>
      <c r="DC25" s="627"/>
      <c r="DD25" s="600">
        <v>1891920</v>
      </c>
      <c r="DE25" s="623"/>
      <c r="DF25" s="623"/>
      <c r="DG25" s="623"/>
      <c r="DH25" s="623"/>
      <c r="DI25" s="623"/>
      <c r="DJ25" s="623"/>
      <c r="DK25" s="624"/>
      <c r="DL25" s="600">
        <v>1887968</v>
      </c>
      <c r="DM25" s="623"/>
      <c r="DN25" s="623"/>
      <c r="DO25" s="623"/>
      <c r="DP25" s="623"/>
      <c r="DQ25" s="623"/>
      <c r="DR25" s="623"/>
      <c r="DS25" s="623"/>
      <c r="DT25" s="623"/>
      <c r="DU25" s="623"/>
      <c r="DV25" s="624"/>
      <c r="DW25" s="596">
        <v>24</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1274201</v>
      </c>
      <c r="CS26" s="592"/>
      <c r="CT26" s="592"/>
      <c r="CU26" s="592"/>
      <c r="CV26" s="592"/>
      <c r="CW26" s="592"/>
      <c r="CX26" s="592"/>
      <c r="CY26" s="593"/>
      <c r="CZ26" s="625">
        <v>10</v>
      </c>
      <c r="DA26" s="626"/>
      <c r="DB26" s="626"/>
      <c r="DC26" s="627"/>
      <c r="DD26" s="600">
        <v>1177419</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937559</v>
      </c>
      <c r="S27" s="592"/>
      <c r="T27" s="592"/>
      <c r="U27" s="592"/>
      <c r="V27" s="592"/>
      <c r="W27" s="592"/>
      <c r="X27" s="592"/>
      <c r="Y27" s="593"/>
      <c r="Z27" s="594">
        <v>7.2</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1991941</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1118200</v>
      </c>
      <c r="CS27" s="623"/>
      <c r="CT27" s="623"/>
      <c r="CU27" s="623"/>
      <c r="CV27" s="623"/>
      <c r="CW27" s="623"/>
      <c r="CX27" s="623"/>
      <c r="CY27" s="624"/>
      <c r="CZ27" s="625">
        <v>8.8000000000000007</v>
      </c>
      <c r="DA27" s="626"/>
      <c r="DB27" s="626"/>
      <c r="DC27" s="627"/>
      <c r="DD27" s="600">
        <v>398373</v>
      </c>
      <c r="DE27" s="623"/>
      <c r="DF27" s="623"/>
      <c r="DG27" s="623"/>
      <c r="DH27" s="623"/>
      <c r="DI27" s="623"/>
      <c r="DJ27" s="623"/>
      <c r="DK27" s="624"/>
      <c r="DL27" s="600">
        <v>388116</v>
      </c>
      <c r="DM27" s="623"/>
      <c r="DN27" s="623"/>
      <c r="DO27" s="623"/>
      <c r="DP27" s="623"/>
      <c r="DQ27" s="623"/>
      <c r="DR27" s="623"/>
      <c r="DS27" s="623"/>
      <c r="DT27" s="623"/>
      <c r="DU27" s="623"/>
      <c r="DV27" s="624"/>
      <c r="DW27" s="596">
        <v>4.9000000000000004</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46909</v>
      </c>
      <c r="S28" s="592"/>
      <c r="T28" s="592"/>
      <c r="U28" s="592"/>
      <c r="V28" s="592"/>
      <c r="W28" s="592"/>
      <c r="X28" s="592"/>
      <c r="Y28" s="593"/>
      <c r="Z28" s="594">
        <v>0.4</v>
      </c>
      <c r="AA28" s="594"/>
      <c r="AB28" s="594"/>
      <c r="AC28" s="594"/>
      <c r="AD28" s="595">
        <v>2248</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1869866</v>
      </c>
      <c r="CS28" s="592"/>
      <c r="CT28" s="592"/>
      <c r="CU28" s="592"/>
      <c r="CV28" s="592"/>
      <c r="CW28" s="592"/>
      <c r="CX28" s="592"/>
      <c r="CY28" s="593"/>
      <c r="CZ28" s="625">
        <v>14.7</v>
      </c>
      <c r="DA28" s="626"/>
      <c r="DB28" s="626"/>
      <c r="DC28" s="627"/>
      <c r="DD28" s="600">
        <v>1781885</v>
      </c>
      <c r="DE28" s="592"/>
      <c r="DF28" s="592"/>
      <c r="DG28" s="592"/>
      <c r="DH28" s="592"/>
      <c r="DI28" s="592"/>
      <c r="DJ28" s="592"/>
      <c r="DK28" s="593"/>
      <c r="DL28" s="600">
        <v>1781885</v>
      </c>
      <c r="DM28" s="592"/>
      <c r="DN28" s="592"/>
      <c r="DO28" s="592"/>
      <c r="DP28" s="592"/>
      <c r="DQ28" s="592"/>
      <c r="DR28" s="592"/>
      <c r="DS28" s="592"/>
      <c r="DT28" s="592"/>
      <c r="DU28" s="592"/>
      <c r="DV28" s="593"/>
      <c r="DW28" s="596">
        <v>22.7</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22346</v>
      </c>
      <c r="S29" s="592"/>
      <c r="T29" s="592"/>
      <c r="U29" s="592"/>
      <c r="V29" s="592"/>
      <c r="W29" s="592"/>
      <c r="X29" s="592"/>
      <c r="Y29" s="593"/>
      <c r="Z29" s="594">
        <v>0.2</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1869061</v>
      </c>
      <c r="CS29" s="623"/>
      <c r="CT29" s="623"/>
      <c r="CU29" s="623"/>
      <c r="CV29" s="623"/>
      <c r="CW29" s="623"/>
      <c r="CX29" s="623"/>
      <c r="CY29" s="624"/>
      <c r="CZ29" s="625">
        <v>14.7</v>
      </c>
      <c r="DA29" s="626"/>
      <c r="DB29" s="626"/>
      <c r="DC29" s="627"/>
      <c r="DD29" s="600">
        <v>1781080</v>
      </c>
      <c r="DE29" s="623"/>
      <c r="DF29" s="623"/>
      <c r="DG29" s="623"/>
      <c r="DH29" s="623"/>
      <c r="DI29" s="623"/>
      <c r="DJ29" s="623"/>
      <c r="DK29" s="624"/>
      <c r="DL29" s="600">
        <v>1781080</v>
      </c>
      <c r="DM29" s="623"/>
      <c r="DN29" s="623"/>
      <c r="DO29" s="623"/>
      <c r="DP29" s="623"/>
      <c r="DQ29" s="623"/>
      <c r="DR29" s="623"/>
      <c r="DS29" s="623"/>
      <c r="DT29" s="623"/>
      <c r="DU29" s="623"/>
      <c r="DV29" s="624"/>
      <c r="DW29" s="596">
        <v>22.7</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69902</v>
      </c>
      <c r="S30" s="592"/>
      <c r="T30" s="592"/>
      <c r="U30" s="592"/>
      <c r="V30" s="592"/>
      <c r="W30" s="592"/>
      <c r="X30" s="592"/>
      <c r="Y30" s="593"/>
      <c r="Z30" s="594">
        <v>0.5</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98.5</v>
      </c>
      <c r="BH30" s="650"/>
      <c r="BI30" s="650"/>
      <c r="BJ30" s="650"/>
      <c r="BK30" s="650"/>
      <c r="BL30" s="650"/>
      <c r="BM30" s="586">
        <v>92.4</v>
      </c>
      <c r="BN30" s="650"/>
      <c r="BO30" s="650"/>
      <c r="BP30" s="650"/>
      <c r="BQ30" s="651"/>
      <c r="BR30" s="649">
        <v>98.3</v>
      </c>
      <c r="BS30" s="650"/>
      <c r="BT30" s="650"/>
      <c r="BU30" s="650"/>
      <c r="BV30" s="650"/>
      <c r="BW30" s="650"/>
      <c r="BX30" s="586">
        <v>91.7</v>
      </c>
      <c r="BY30" s="650"/>
      <c r="BZ30" s="650"/>
      <c r="CA30" s="650"/>
      <c r="CB30" s="651"/>
      <c r="CD30" s="654"/>
      <c r="CE30" s="655"/>
      <c r="CF30" s="605" t="s">
        <v>292</v>
      </c>
      <c r="CG30" s="606"/>
      <c r="CH30" s="606"/>
      <c r="CI30" s="606"/>
      <c r="CJ30" s="606"/>
      <c r="CK30" s="606"/>
      <c r="CL30" s="606"/>
      <c r="CM30" s="606"/>
      <c r="CN30" s="606"/>
      <c r="CO30" s="606"/>
      <c r="CP30" s="606"/>
      <c r="CQ30" s="607"/>
      <c r="CR30" s="591">
        <v>1638625</v>
      </c>
      <c r="CS30" s="592"/>
      <c r="CT30" s="592"/>
      <c r="CU30" s="592"/>
      <c r="CV30" s="592"/>
      <c r="CW30" s="592"/>
      <c r="CX30" s="592"/>
      <c r="CY30" s="593"/>
      <c r="CZ30" s="625">
        <v>12.9</v>
      </c>
      <c r="DA30" s="626"/>
      <c r="DB30" s="626"/>
      <c r="DC30" s="627"/>
      <c r="DD30" s="600">
        <v>1550644</v>
      </c>
      <c r="DE30" s="592"/>
      <c r="DF30" s="592"/>
      <c r="DG30" s="592"/>
      <c r="DH30" s="592"/>
      <c r="DI30" s="592"/>
      <c r="DJ30" s="592"/>
      <c r="DK30" s="593"/>
      <c r="DL30" s="600">
        <v>1550644</v>
      </c>
      <c r="DM30" s="592"/>
      <c r="DN30" s="592"/>
      <c r="DO30" s="592"/>
      <c r="DP30" s="592"/>
      <c r="DQ30" s="592"/>
      <c r="DR30" s="592"/>
      <c r="DS30" s="592"/>
      <c r="DT30" s="592"/>
      <c r="DU30" s="592"/>
      <c r="DV30" s="593"/>
      <c r="DW30" s="596">
        <v>19.7</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201069</v>
      </c>
      <c r="S31" s="592"/>
      <c r="T31" s="592"/>
      <c r="U31" s="592"/>
      <c r="V31" s="592"/>
      <c r="W31" s="592"/>
      <c r="X31" s="592"/>
      <c r="Y31" s="593"/>
      <c r="Z31" s="594">
        <v>1.5</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98.8</v>
      </c>
      <c r="BH31" s="623"/>
      <c r="BI31" s="623"/>
      <c r="BJ31" s="623"/>
      <c r="BK31" s="623"/>
      <c r="BL31" s="623"/>
      <c r="BM31" s="597">
        <v>93.7</v>
      </c>
      <c r="BN31" s="647"/>
      <c r="BO31" s="647"/>
      <c r="BP31" s="647"/>
      <c r="BQ31" s="648"/>
      <c r="BR31" s="646">
        <v>98.6</v>
      </c>
      <c r="BS31" s="623"/>
      <c r="BT31" s="623"/>
      <c r="BU31" s="623"/>
      <c r="BV31" s="623"/>
      <c r="BW31" s="623"/>
      <c r="BX31" s="597">
        <v>93.2</v>
      </c>
      <c r="BY31" s="647"/>
      <c r="BZ31" s="647"/>
      <c r="CA31" s="647"/>
      <c r="CB31" s="648"/>
      <c r="CD31" s="654"/>
      <c r="CE31" s="655"/>
      <c r="CF31" s="605" t="s">
        <v>296</v>
      </c>
      <c r="CG31" s="606"/>
      <c r="CH31" s="606"/>
      <c r="CI31" s="606"/>
      <c r="CJ31" s="606"/>
      <c r="CK31" s="606"/>
      <c r="CL31" s="606"/>
      <c r="CM31" s="606"/>
      <c r="CN31" s="606"/>
      <c r="CO31" s="606"/>
      <c r="CP31" s="606"/>
      <c r="CQ31" s="607"/>
      <c r="CR31" s="591">
        <v>230436</v>
      </c>
      <c r="CS31" s="623"/>
      <c r="CT31" s="623"/>
      <c r="CU31" s="623"/>
      <c r="CV31" s="623"/>
      <c r="CW31" s="623"/>
      <c r="CX31" s="623"/>
      <c r="CY31" s="624"/>
      <c r="CZ31" s="625">
        <v>1.8</v>
      </c>
      <c r="DA31" s="626"/>
      <c r="DB31" s="626"/>
      <c r="DC31" s="627"/>
      <c r="DD31" s="600">
        <v>230436</v>
      </c>
      <c r="DE31" s="623"/>
      <c r="DF31" s="623"/>
      <c r="DG31" s="623"/>
      <c r="DH31" s="623"/>
      <c r="DI31" s="623"/>
      <c r="DJ31" s="623"/>
      <c r="DK31" s="624"/>
      <c r="DL31" s="600">
        <v>230436</v>
      </c>
      <c r="DM31" s="623"/>
      <c r="DN31" s="623"/>
      <c r="DO31" s="623"/>
      <c r="DP31" s="623"/>
      <c r="DQ31" s="623"/>
      <c r="DR31" s="623"/>
      <c r="DS31" s="623"/>
      <c r="DT31" s="623"/>
      <c r="DU31" s="623"/>
      <c r="DV31" s="624"/>
      <c r="DW31" s="596">
        <v>2.9</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341497</v>
      </c>
      <c r="S32" s="592"/>
      <c r="T32" s="592"/>
      <c r="U32" s="592"/>
      <c r="V32" s="592"/>
      <c r="W32" s="592"/>
      <c r="X32" s="592"/>
      <c r="Y32" s="593"/>
      <c r="Z32" s="594">
        <v>2.6</v>
      </c>
      <c r="AA32" s="594"/>
      <c r="AB32" s="594"/>
      <c r="AC32" s="594"/>
      <c r="AD32" s="595">
        <v>4978</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v>
      </c>
      <c r="BH32" s="659"/>
      <c r="BI32" s="659"/>
      <c r="BJ32" s="659"/>
      <c r="BK32" s="659"/>
      <c r="BL32" s="659"/>
      <c r="BM32" s="660">
        <v>90.6</v>
      </c>
      <c r="BN32" s="659"/>
      <c r="BO32" s="659"/>
      <c r="BP32" s="659"/>
      <c r="BQ32" s="661"/>
      <c r="BR32" s="658">
        <v>97.9</v>
      </c>
      <c r="BS32" s="659"/>
      <c r="BT32" s="659"/>
      <c r="BU32" s="659"/>
      <c r="BV32" s="659"/>
      <c r="BW32" s="659"/>
      <c r="BX32" s="660">
        <v>89.6</v>
      </c>
      <c r="BY32" s="659"/>
      <c r="BZ32" s="659"/>
      <c r="CA32" s="659"/>
      <c r="CB32" s="661"/>
      <c r="CD32" s="656"/>
      <c r="CE32" s="657"/>
      <c r="CF32" s="605" t="s">
        <v>299</v>
      </c>
      <c r="CG32" s="606"/>
      <c r="CH32" s="606"/>
      <c r="CI32" s="606"/>
      <c r="CJ32" s="606"/>
      <c r="CK32" s="606"/>
      <c r="CL32" s="606"/>
      <c r="CM32" s="606"/>
      <c r="CN32" s="606"/>
      <c r="CO32" s="606"/>
      <c r="CP32" s="606"/>
      <c r="CQ32" s="607"/>
      <c r="CR32" s="591">
        <v>805</v>
      </c>
      <c r="CS32" s="592"/>
      <c r="CT32" s="592"/>
      <c r="CU32" s="592"/>
      <c r="CV32" s="592"/>
      <c r="CW32" s="592"/>
      <c r="CX32" s="592"/>
      <c r="CY32" s="593"/>
      <c r="CZ32" s="625">
        <v>0</v>
      </c>
      <c r="DA32" s="626"/>
      <c r="DB32" s="626"/>
      <c r="DC32" s="627"/>
      <c r="DD32" s="600">
        <v>805</v>
      </c>
      <c r="DE32" s="592"/>
      <c r="DF32" s="592"/>
      <c r="DG32" s="592"/>
      <c r="DH32" s="592"/>
      <c r="DI32" s="592"/>
      <c r="DJ32" s="592"/>
      <c r="DK32" s="593"/>
      <c r="DL32" s="600">
        <v>805</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1396969</v>
      </c>
      <c r="S33" s="592"/>
      <c r="T33" s="592"/>
      <c r="U33" s="592"/>
      <c r="V33" s="592"/>
      <c r="W33" s="592"/>
      <c r="X33" s="592"/>
      <c r="Y33" s="593"/>
      <c r="Z33" s="594">
        <v>10.7</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5411038</v>
      </c>
      <c r="CS33" s="623"/>
      <c r="CT33" s="623"/>
      <c r="CU33" s="623"/>
      <c r="CV33" s="623"/>
      <c r="CW33" s="623"/>
      <c r="CX33" s="623"/>
      <c r="CY33" s="624"/>
      <c r="CZ33" s="625">
        <v>42.7</v>
      </c>
      <c r="DA33" s="626"/>
      <c r="DB33" s="626"/>
      <c r="DC33" s="627"/>
      <c r="DD33" s="600">
        <v>4158534</v>
      </c>
      <c r="DE33" s="623"/>
      <c r="DF33" s="623"/>
      <c r="DG33" s="623"/>
      <c r="DH33" s="623"/>
      <c r="DI33" s="623"/>
      <c r="DJ33" s="623"/>
      <c r="DK33" s="624"/>
      <c r="DL33" s="600">
        <v>3196258</v>
      </c>
      <c r="DM33" s="623"/>
      <c r="DN33" s="623"/>
      <c r="DO33" s="623"/>
      <c r="DP33" s="623"/>
      <c r="DQ33" s="623"/>
      <c r="DR33" s="623"/>
      <c r="DS33" s="623"/>
      <c r="DT33" s="623"/>
      <c r="DU33" s="623"/>
      <c r="DV33" s="624"/>
      <c r="DW33" s="596">
        <v>40.700000000000003</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1833959</v>
      </c>
      <c r="CS34" s="592"/>
      <c r="CT34" s="592"/>
      <c r="CU34" s="592"/>
      <c r="CV34" s="592"/>
      <c r="CW34" s="592"/>
      <c r="CX34" s="592"/>
      <c r="CY34" s="593"/>
      <c r="CZ34" s="625">
        <v>14.5</v>
      </c>
      <c r="DA34" s="626"/>
      <c r="DB34" s="626"/>
      <c r="DC34" s="627"/>
      <c r="DD34" s="600">
        <v>1252270</v>
      </c>
      <c r="DE34" s="592"/>
      <c r="DF34" s="592"/>
      <c r="DG34" s="592"/>
      <c r="DH34" s="592"/>
      <c r="DI34" s="592"/>
      <c r="DJ34" s="592"/>
      <c r="DK34" s="593"/>
      <c r="DL34" s="600">
        <v>1002718</v>
      </c>
      <c r="DM34" s="592"/>
      <c r="DN34" s="592"/>
      <c r="DO34" s="592"/>
      <c r="DP34" s="592"/>
      <c r="DQ34" s="592"/>
      <c r="DR34" s="592"/>
      <c r="DS34" s="592"/>
      <c r="DT34" s="592"/>
      <c r="DU34" s="592"/>
      <c r="DV34" s="593"/>
      <c r="DW34" s="596">
        <v>12.8</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484669</v>
      </c>
      <c r="S35" s="592"/>
      <c r="T35" s="592"/>
      <c r="U35" s="592"/>
      <c r="V35" s="592"/>
      <c r="W35" s="592"/>
      <c r="X35" s="592"/>
      <c r="Y35" s="593"/>
      <c r="Z35" s="594">
        <v>3.7</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1500338</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39024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57849</v>
      </c>
      <c r="CS35" s="623"/>
      <c r="CT35" s="623"/>
      <c r="CU35" s="623"/>
      <c r="CV35" s="623"/>
      <c r="CW35" s="623"/>
      <c r="CX35" s="623"/>
      <c r="CY35" s="624"/>
      <c r="CZ35" s="625">
        <v>0.5</v>
      </c>
      <c r="DA35" s="626"/>
      <c r="DB35" s="626"/>
      <c r="DC35" s="627"/>
      <c r="DD35" s="600">
        <v>26841</v>
      </c>
      <c r="DE35" s="623"/>
      <c r="DF35" s="623"/>
      <c r="DG35" s="623"/>
      <c r="DH35" s="623"/>
      <c r="DI35" s="623"/>
      <c r="DJ35" s="623"/>
      <c r="DK35" s="624"/>
      <c r="DL35" s="600">
        <v>18650</v>
      </c>
      <c r="DM35" s="623"/>
      <c r="DN35" s="623"/>
      <c r="DO35" s="623"/>
      <c r="DP35" s="623"/>
      <c r="DQ35" s="623"/>
      <c r="DR35" s="623"/>
      <c r="DS35" s="623"/>
      <c r="DT35" s="623"/>
      <c r="DU35" s="623"/>
      <c r="DV35" s="624"/>
      <c r="DW35" s="596">
        <v>0.2</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13016800</v>
      </c>
      <c r="S36" s="664"/>
      <c r="T36" s="664"/>
      <c r="U36" s="664"/>
      <c r="V36" s="664"/>
      <c r="W36" s="664"/>
      <c r="X36" s="664"/>
      <c r="Y36" s="665"/>
      <c r="Z36" s="666">
        <v>100</v>
      </c>
      <c r="AA36" s="666"/>
      <c r="AB36" s="666"/>
      <c r="AC36" s="666"/>
      <c r="AD36" s="667">
        <v>7367220</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666453</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-123358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1772115</v>
      </c>
      <c r="CS36" s="592"/>
      <c r="CT36" s="592"/>
      <c r="CU36" s="592"/>
      <c r="CV36" s="592"/>
      <c r="CW36" s="592"/>
      <c r="CX36" s="592"/>
      <c r="CY36" s="593"/>
      <c r="CZ36" s="625">
        <v>14</v>
      </c>
      <c r="DA36" s="626"/>
      <c r="DB36" s="626"/>
      <c r="DC36" s="627"/>
      <c r="DD36" s="600">
        <v>1406022</v>
      </c>
      <c r="DE36" s="592"/>
      <c r="DF36" s="592"/>
      <c r="DG36" s="592"/>
      <c r="DH36" s="592"/>
      <c r="DI36" s="592"/>
      <c r="DJ36" s="592"/>
      <c r="DK36" s="593"/>
      <c r="DL36" s="600">
        <v>1098769</v>
      </c>
      <c r="DM36" s="592"/>
      <c r="DN36" s="592"/>
      <c r="DO36" s="592"/>
      <c r="DP36" s="592"/>
      <c r="DQ36" s="592"/>
      <c r="DR36" s="592"/>
      <c r="DS36" s="592"/>
      <c r="DT36" s="592"/>
      <c r="DU36" s="592"/>
      <c r="DV36" s="593"/>
      <c r="DW36" s="596">
        <v>14</v>
      </c>
      <c r="DX36" s="621"/>
      <c r="DY36" s="621"/>
      <c r="DZ36" s="621"/>
      <c r="EA36" s="621"/>
      <c r="EB36" s="621"/>
      <c r="EC36" s="622"/>
    </row>
    <row r="37" spans="2:133" ht="11.25" customHeight="1">
      <c r="AQ37" s="670" t="s">
        <v>314</v>
      </c>
      <c r="AR37" s="671"/>
      <c r="AS37" s="671"/>
      <c r="AT37" s="671"/>
      <c r="AU37" s="671"/>
      <c r="AV37" s="671"/>
      <c r="AW37" s="671"/>
      <c r="AX37" s="671"/>
      <c r="AY37" s="672"/>
      <c r="AZ37" s="591">
        <v>16947</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3190</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697289</v>
      </c>
      <c r="CS37" s="623"/>
      <c r="CT37" s="623"/>
      <c r="CU37" s="623"/>
      <c r="CV37" s="623"/>
      <c r="CW37" s="623"/>
      <c r="CX37" s="623"/>
      <c r="CY37" s="624"/>
      <c r="CZ37" s="625">
        <v>5.5</v>
      </c>
      <c r="DA37" s="626"/>
      <c r="DB37" s="626"/>
      <c r="DC37" s="627"/>
      <c r="DD37" s="600">
        <v>697244</v>
      </c>
      <c r="DE37" s="623"/>
      <c r="DF37" s="623"/>
      <c r="DG37" s="623"/>
      <c r="DH37" s="623"/>
      <c r="DI37" s="623"/>
      <c r="DJ37" s="623"/>
      <c r="DK37" s="624"/>
      <c r="DL37" s="600">
        <v>697244</v>
      </c>
      <c r="DM37" s="623"/>
      <c r="DN37" s="623"/>
      <c r="DO37" s="623"/>
      <c r="DP37" s="623"/>
      <c r="DQ37" s="623"/>
      <c r="DR37" s="623"/>
      <c r="DS37" s="623"/>
      <c r="DT37" s="623"/>
      <c r="DU37" s="623"/>
      <c r="DV37" s="624"/>
      <c r="DW37" s="596">
        <v>8.9</v>
      </c>
      <c r="DX37" s="621"/>
      <c r="DY37" s="621"/>
      <c r="DZ37" s="621"/>
      <c r="EA37" s="621"/>
      <c r="EB37" s="621"/>
      <c r="EC37" s="622"/>
    </row>
    <row r="38" spans="2:133" ht="11.25" customHeight="1">
      <c r="AQ38" s="670" t="s">
        <v>317</v>
      </c>
      <c r="AR38" s="671"/>
      <c r="AS38" s="671"/>
      <c r="AT38" s="671"/>
      <c r="AU38" s="671"/>
      <c r="AV38" s="671"/>
      <c r="AW38" s="671"/>
      <c r="AX38" s="671"/>
      <c r="AY38" s="672"/>
      <c r="AZ38" s="591" t="s">
        <v>112</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5812</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1500338</v>
      </c>
      <c r="CS38" s="592"/>
      <c r="CT38" s="592"/>
      <c r="CU38" s="592"/>
      <c r="CV38" s="592"/>
      <c r="CW38" s="592"/>
      <c r="CX38" s="592"/>
      <c r="CY38" s="593"/>
      <c r="CZ38" s="625">
        <v>11.8</v>
      </c>
      <c r="DA38" s="626"/>
      <c r="DB38" s="626"/>
      <c r="DC38" s="627"/>
      <c r="DD38" s="600">
        <v>1386145</v>
      </c>
      <c r="DE38" s="592"/>
      <c r="DF38" s="592"/>
      <c r="DG38" s="592"/>
      <c r="DH38" s="592"/>
      <c r="DI38" s="592"/>
      <c r="DJ38" s="592"/>
      <c r="DK38" s="593"/>
      <c r="DL38" s="600">
        <v>1076121</v>
      </c>
      <c r="DM38" s="592"/>
      <c r="DN38" s="592"/>
      <c r="DO38" s="592"/>
      <c r="DP38" s="592"/>
      <c r="DQ38" s="592"/>
      <c r="DR38" s="592"/>
      <c r="DS38" s="592"/>
      <c r="DT38" s="592"/>
      <c r="DU38" s="592"/>
      <c r="DV38" s="593"/>
      <c r="DW38" s="596">
        <v>13.7</v>
      </c>
      <c r="DX38" s="621"/>
      <c r="DY38" s="621"/>
      <c r="DZ38" s="621"/>
      <c r="EA38" s="621"/>
      <c r="EB38" s="621"/>
      <c r="EC38" s="622"/>
    </row>
    <row r="39" spans="2:133" ht="11.25" customHeight="1">
      <c r="AQ39" s="670" t="s">
        <v>320</v>
      </c>
      <c r="AR39" s="671"/>
      <c r="AS39" s="671"/>
      <c r="AT39" s="671"/>
      <c r="AU39" s="671"/>
      <c r="AV39" s="671"/>
      <c r="AW39" s="671"/>
      <c r="AX39" s="671"/>
      <c r="AY39" s="672"/>
      <c r="AZ39" s="591" t="s">
        <v>112</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100777</v>
      </c>
      <c r="CS39" s="623"/>
      <c r="CT39" s="623"/>
      <c r="CU39" s="623"/>
      <c r="CV39" s="623"/>
      <c r="CW39" s="623"/>
      <c r="CX39" s="623"/>
      <c r="CY39" s="624"/>
      <c r="CZ39" s="625">
        <v>0.8</v>
      </c>
      <c r="DA39" s="626"/>
      <c r="DB39" s="626"/>
      <c r="DC39" s="627"/>
      <c r="DD39" s="600">
        <v>87256</v>
      </c>
      <c r="DE39" s="623"/>
      <c r="DF39" s="623"/>
      <c r="DG39" s="623"/>
      <c r="DH39" s="623"/>
      <c r="DI39" s="623"/>
      <c r="DJ39" s="623"/>
      <c r="DK39" s="624"/>
      <c r="DL39" s="600" t="s">
        <v>112</v>
      </c>
      <c r="DM39" s="623"/>
      <c r="DN39" s="623"/>
      <c r="DO39" s="623"/>
      <c r="DP39" s="623"/>
      <c r="DQ39" s="623"/>
      <c r="DR39" s="623"/>
      <c r="DS39" s="623"/>
      <c r="DT39" s="623"/>
      <c r="DU39" s="623"/>
      <c r="DV39" s="624"/>
      <c r="DW39" s="596" t="s">
        <v>112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178428</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91</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146000</v>
      </c>
      <c r="CS40" s="592"/>
      <c r="CT40" s="592"/>
      <c r="CU40" s="592"/>
      <c r="CV40" s="592"/>
      <c r="CW40" s="592"/>
      <c r="CX40" s="592"/>
      <c r="CY40" s="593"/>
      <c r="CZ40" s="625">
        <v>1.2</v>
      </c>
      <c r="DA40" s="626"/>
      <c r="DB40" s="626"/>
      <c r="DC40" s="627"/>
      <c r="DD40" s="600" t="s">
        <v>112</v>
      </c>
      <c r="DE40" s="592"/>
      <c r="DF40" s="592"/>
      <c r="DG40" s="592"/>
      <c r="DH40" s="592"/>
      <c r="DI40" s="592"/>
      <c r="DJ40" s="592"/>
      <c r="DK40" s="593"/>
      <c r="DL40" s="600" t="s">
        <v>112</v>
      </c>
      <c r="DM40" s="592"/>
      <c r="DN40" s="592"/>
      <c r="DO40" s="592"/>
      <c r="DP40" s="592"/>
      <c r="DQ40" s="592"/>
      <c r="DR40" s="592"/>
      <c r="DS40" s="592"/>
      <c r="DT40" s="592"/>
      <c r="DU40" s="592"/>
      <c r="DV40" s="593"/>
      <c r="DW40" s="596" t="s">
        <v>112</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638510</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279</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210</v>
      </c>
      <c r="CS41" s="623"/>
      <c r="CT41" s="623"/>
      <c r="CU41" s="623"/>
      <c r="CV41" s="623"/>
      <c r="CW41" s="623"/>
      <c r="CX41" s="623"/>
      <c r="CY41" s="624"/>
      <c r="CZ41" s="625" t="s">
        <v>210</v>
      </c>
      <c r="DA41" s="626"/>
      <c r="DB41" s="626"/>
      <c r="DC41" s="627"/>
      <c r="DD41" s="600" t="s">
        <v>210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2277463</v>
      </c>
      <c r="CS42" s="592"/>
      <c r="CT42" s="592"/>
      <c r="CU42" s="592"/>
      <c r="CV42" s="592"/>
      <c r="CW42" s="592"/>
      <c r="CX42" s="592"/>
      <c r="CY42" s="593"/>
      <c r="CZ42" s="625">
        <v>18</v>
      </c>
      <c r="DA42" s="674"/>
      <c r="DB42" s="674"/>
      <c r="DC42" s="675"/>
      <c r="DD42" s="600">
        <v>439427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97029</v>
      </c>
      <c r="CS43" s="623"/>
      <c r="CT43" s="623"/>
      <c r="CU43" s="623"/>
      <c r="CV43" s="623"/>
      <c r="CW43" s="623"/>
      <c r="CX43" s="623"/>
      <c r="CY43" s="624"/>
      <c r="CZ43" s="625">
        <v>0.8</v>
      </c>
      <c r="DA43" s="626"/>
      <c r="DB43" s="626"/>
      <c r="DC43" s="627"/>
      <c r="DD43" s="600">
        <v>97029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288</v>
      </c>
      <c r="CE44" s="698"/>
      <c r="CF44" s="588" t="s">
        <v>335</v>
      </c>
      <c r="CG44" s="589"/>
      <c r="CH44" s="589"/>
      <c r="CI44" s="589"/>
      <c r="CJ44" s="589"/>
      <c r="CK44" s="589"/>
      <c r="CL44" s="589"/>
      <c r="CM44" s="589"/>
      <c r="CN44" s="589"/>
      <c r="CO44" s="589"/>
      <c r="CP44" s="589"/>
      <c r="CQ44" s="590"/>
      <c r="CR44" s="591">
        <v>2186054</v>
      </c>
      <c r="CS44" s="592"/>
      <c r="CT44" s="592"/>
      <c r="CU44" s="592"/>
      <c r="CV44" s="592"/>
      <c r="CW44" s="592"/>
      <c r="CX44" s="592"/>
      <c r="CY44" s="593"/>
      <c r="CZ44" s="625">
        <v>17.2</v>
      </c>
      <c r="DA44" s="674"/>
      <c r="DB44" s="674"/>
      <c r="DC44" s="675"/>
      <c r="DD44" s="600">
        <v>388576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1838055</v>
      </c>
      <c r="CS45" s="623"/>
      <c r="CT45" s="623"/>
      <c r="CU45" s="623"/>
      <c r="CV45" s="623"/>
      <c r="CW45" s="623"/>
      <c r="CX45" s="623"/>
      <c r="CY45" s="624"/>
      <c r="CZ45" s="625">
        <v>14.5</v>
      </c>
      <c r="DA45" s="626"/>
      <c r="DB45" s="626"/>
      <c r="DC45" s="627"/>
      <c r="DD45" s="600">
        <v>214289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329999</v>
      </c>
      <c r="CS46" s="592"/>
      <c r="CT46" s="592"/>
      <c r="CU46" s="592"/>
      <c r="CV46" s="592"/>
      <c r="CW46" s="592"/>
      <c r="CX46" s="592"/>
      <c r="CY46" s="593"/>
      <c r="CZ46" s="625">
        <v>2.6</v>
      </c>
      <c r="DA46" s="674"/>
      <c r="DB46" s="674"/>
      <c r="DC46" s="675"/>
      <c r="DD46" s="600">
        <v>172487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91409</v>
      </c>
      <c r="CS47" s="623"/>
      <c r="CT47" s="623"/>
      <c r="CU47" s="623"/>
      <c r="CV47" s="623"/>
      <c r="CW47" s="623"/>
      <c r="CX47" s="623"/>
      <c r="CY47" s="624"/>
      <c r="CZ47" s="625">
        <v>0.7</v>
      </c>
      <c r="DA47" s="626"/>
      <c r="DB47" s="626"/>
      <c r="DC47" s="627"/>
      <c r="DD47" s="600">
        <v>50851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340</v>
      </c>
      <c r="CS48" s="592"/>
      <c r="CT48" s="592"/>
      <c r="CU48" s="592"/>
      <c r="CV48" s="592"/>
      <c r="CW48" s="592"/>
      <c r="CX48" s="592"/>
      <c r="CY48" s="593"/>
      <c r="CZ48" s="625" t="s">
        <v>340</v>
      </c>
      <c r="DA48" s="674"/>
      <c r="DB48" s="674"/>
      <c r="DC48" s="675"/>
      <c r="DD48" s="600" t="s">
        <v>340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12686350</v>
      </c>
      <c r="CS49" s="659"/>
      <c r="CT49" s="659"/>
      <c r="CU49" s="659"/>
      <c r="CV49" s="659"/>
      <c r="CW49" s="659"/>
      <c r="CX49" s="659"/>
      <c r="CY49" s="686"/>
      <c r="CZ49" s="687">
        <v>100</v>
      </c>
      <c r="DA49" s="688"/>
      <c r="DB49" s="688"/>
      <c r="DC49" s="689"/>
      <c r="DD49" s="690">
        <v>8670139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 zoomScale="70" zoomScaleNormal="25" zoomScaleSheetLayoutView="70" workbookViewId="0">
      <selection activeCell="AA36" sqref="AA36:AE3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12657</v>
      </c>
      <c r="R7" s="721"/>
      <c r="S7" s="721"/>
      <c r="T7" s="721"/>
      <c r="U7" s="721"/>
      <c r="V7" s="721">
        <v>12332</v>
      </c>
      <c r="W7" s="721"/>
      <c r="X7" s="721"/>
      <c r="Y7" s="721"/>
      <c r="Z7" s="721"/>
      <c r="AA7" s="721">
        <v>325</v>
      </c>
      <c r="AB7" s="721"/>
      <c r="AC7" s="721"/>
      <c r="AD7" s="721"/>
      <c r="AE7" s="722"/>
      <c r="AF7" s="723">
        <v>244</v>
      </c>
      <c r="AG7" s="724"/>
      <c r="AH7" s="724"/>
      <c r="AI7" s="724"/>
      <c r="AJ7" s="725"/>
      <c r="AK7" s="760">
        <v>5</v>
      </c>
      <c r="AL7" s="761"/>
      <c r="AM7" s="761"/>
      <c r="AN7" s="761"/>
      <c r="AO7" s="761"/>
      <c r="AP7" s="761">
        <v>16906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206</v>
      </c>
      <c r="R8" s="745"/>
      <c r="S8" s="745"/>
      <c r="T8" s="745"/>
      <c r="U8" s="745"/>
      <c r="V8" s="745">
        <v>204</v>
      </c>
      <c r="W8" s="745"/>
      <c r="X8" s="745"/>
      <c r="Y8" s="745"/>
      <c r="Z8" s="745"/>
      <c r="AA8" s="745">
        <v>2</v>
      </c>
      <c r="AB8" s="745"/>
      <c r="AC8" s="745"/>
      <c r="AD8" s="745"/>
      <c r="AE8" s="746"/>
      <c r="AF8" s="747">
        <v>2</v>
      </c>
      <c r="AG8" s="748"/>
      <c r="AH8" s="748"/>
      <c r="AI8" s="748"/>
      <c r="AJ8" s="749"/>
      <c r="AK8" s="750">
        <v>110</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154</v>
      </c>
      <c r="R9" s="745"/>
      <c r="S9" s="745"/>
      <c r="T9" s="745"/>
      <c r="U9" s="745"/>
      <c r="V9" s="745">
        <v>150</v>
      </c>
      <c r="W9" s="745"/>
      <c r="X9" s="745"/>
      <c r="Y9" s="745"/>
      <c r="Z9" s="745"/>
      <c r="AA9" s="745">
        <v>3</v>
      </c>
      <c r="AB9" s="745"/>
      <c r="AC9" s="745"/>
      <c r="AD9" s="745"/>
      <c r="AE9" s="746"/>
      <c r="AF9" s="747">
        <v>3</v>
      </c>
      <c r="AG9" s="748"/>
      <c r="AH9" s="748"/>
      <c r="AI9" s="748"/>
      <c r="AJ9" s="749"/>
      <c r="AK9" s="750">
        <v>1</v>
      </c>
      <c r="AL9" s="751"/>
      <c r="AM9" s="751"/>
      <c r="AN9" s="751"/>
      <c r="AO9" s="751"/>
      <c r="AP9" s="751">
        <v>0</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249</v>
      </c>
      <c r="AG23" s="780"/>
      <c r="AH23" s="780"/>
      <c r="AI23" s="780"/>
      <c r="AJ23" s="783"/>
      <c r="AK23" s="784"/>
      <c r="AL23" s="785"/>
      <c r="AM23" s="785"/>
      <c r="AN23" s="785"/>
      <c r="AO23" s="785"/>
      <c r="AP23" s="780"/>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2456</v>
      </c>
      <c r="R28" s="809"/>
      <c r="S28" s="809"/>
      <c r="T28" s="809"/>
      <c r="U28" s="809"/>
      <c r="V28" s="809">
        <v>2415</v>
      </c>
      <c r="W28" s="809"/>
      <c r="X28" s="809"/>
      <c r="Y28" s="809"/>
      <c r="Z28" s="809"/>
      <c r="AA28" s="809">
        <v>41</v>
      </c>
      <c r="AB28" s="809"/>
      <c r="AC28" s="809"/>
      <c r="AD28" s="809"/>
      <c r="AE28" s="810"/>
      <c r="AF28" s="811">
        <v>41</v>
      </c>
      <c r="AG28" s="809"/>
      <c r="AH28" s="809"/>
      <c r="AI28" s="809"/>
      <c r="AJ28" s="812"/>
      <c r="AK28" s="813">
        <v>181</v>
      </c>
      <c r="AL28" s="804"/>
      <c r="AM28" s="804"/>
      <c r="AN28" s="804"/>
      <c r="AO28" s="804"/>
      <c r="AP28" s="804">
        <v>0</v>
      </c>
      <c r="AQ28" s="804"/>
      <c r="AR28" s="804"/>
      <c r="AS28" s="804"/>
      <c r="AT28" s="804"/>
      <c r="AU28" s="804">
        <v>181</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67</v>
      </c>
      <c r="R29" s="745"/>
      <c r="S29" s="745"/>
      <c r="T29" s="745"/>
      <c r="U29" s="745"/>
      <c r="V29" s="745">
        <v>65</v>
      </c>
      <c r="W29" s="745"/>
      <c r="X29" s="745"/>
      <c r="Y29" s="745"/>
      <c r="Z29" s="745"/>
      <c r="AA29" s="745">
        <v>2</v>
      </c>
      <c r="AB29" s="745"/>
      <c r="AC29" s="745"/>
      <c r="AD29" s="745"/>
      <c r="AE29" s="746"/>
      <c r="AF29" s="747">
        <v>2</v>
      </c>
      <c r="AG29" s="748"/>
      <c r="AH29" s="748"/>
      <c r="AI29" s="748"/>
      <c r="AJ29" s="749"/>
      <c r="AK29" s="816">
        <v>9</v>
      </c>
      <c r="AL29" s="817"/>
      <c r="AM29" s="817"/>
      <c r="AN29" s="817"/>
      <c r="AO29" s="817"/>
      <c r="AP29" s="817">
        <v>60</v>
      </c>
      <c r="AQ29" s="817"/>
      <c r="AR29" s="817"/>
      <c r="AS29" s="817"/>
      <c r="AT29" s="817"/>
      <c r="AU29" s="817">
        <v>9</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2166</v>
      </c>
      <c r="R30" s="745"/>
      <c r="S30" s="745"/>
      <c r="T30" s="745"/>
      <c r="U30" s="745"/>
      <c r="V30" s="745">
        <v>2119</v>
      </c>
      <c r="W30" s="745"/>
      <c r="X30" s="745"/>
      <c r="Y30" s="745"/>
      <c r="Z30" s="745"/>
      <c r="AA30" s="745">
        <v>47</v>
      </c>
      <c r="AB30" s="745"/>
      <c r="AC30" s="745"/>
      <c r="AD30" s="745"/>
      <c r="AE30" s="746"/>
      <c r="AF30" s="747">
        <v>47</v>
      </c>
      <c r="AG30" s="748"/>
      <c r="AH30" s="748"/>
      <c r="AI30" s="748"/>
      <c r="AJ30" s="749"/>
      <c r="AK30" s="816">
        <v>311</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237</v>
      </c>
      <c r="R31" s="745"/>
      <c r="S31" s="745"/>
      <c r="T31" s="745"/>
      <c r="U31" s="745"/>
      <c r="V31" s="745">
        <v>231</v>
      </c>
      <c r="W31" s="745"/>
      <c r="X31" s="745"/>
      <c r="Y31" s="745"/>
      <c r="Z31" s="745"/>
      <c r="AA31" s="745">
        <v>6</v>
      </c>
      <c r="AB31" s="745"/>
      <c r="AC31" s="745"/>
      <c r="AD31" s="745"/>
      <c r="AE31" s="746"/>
      <c r="AF31" s="747">
        <v>6</v>
      </c>
      <c r="AG31" s="748"/>
      <c r="AH31" s="748"/>
      <c r="AI31" s="748"/>
      <c r="AJ31" s="749"/>
      <c r="AK31" s="816">
        <v>76</v>
      </c>
      <c r="AL31" s="817"/>
      <c r="AM31" s="817"/>
      <c r="AN31" s="817"/>
      <c r="AO31" s="817"/>
      <c r="AP31" s="817">
        <v>0</v>
      </c>
      <c r="AQ31" s="817"/>
      <c r="AR31" s="817"/>
      <c r="AS31" s="817"/>
      <c r="AT31" s="817"/>
      <c r="AU31" s="817">
        <v>0</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185</v>
      </c>
      <c r="R32" s="745"/>
      <c r="S32" s="745"/>
      <c r="T32" s="745"/>
      <c r="U32" s="745"/>
      <c r="V32" s="745">
        <v>179</v>
      </c>
      <c r="W32" s="745"/>
      <c r="X32" s="745"/>
      <c r="Y32" s="745"/>
      <c r="Z32" s="745"/>
      <c r="AA32" s="745">
        <v>6</v>
      </c>
      <c r="AB32" s="745"/>
      <c r="AC32" s="745"/>
      <c r="AD32" s="745"/>
      <c r="AE32" s="746"/>
      <c r="AF32" s="747">
        <v>800</v>
      </c>
      <c r="AG32" s="748"/>
      <c r="AH32" s="748"/>
      <c r="AI32" s="748"/>
      <c r="AJ32" s="749"/>
      <c r="AK32" s="816">
        <v>4</v>
      </c>
      <c r="AL32" s="817"/>
      <c r="AM32" s="817"/>
      <c r="AN32" s="817"/>
      <c r="AO32" s="817"/>
      <c r="AP32" s="817">
        <v>855</v>
      </c>
      <c r="AQ32" s="817"/>
      <c r="AR32" s="817"/>
      <c r="AS32" s="817"/>
      <c r="AT32" s="817"/>
      <c r="AU32" s="817">
        <v>0</v>
      </c>
      <c r="AV32" s="817"/>
      <c r="AW32" s="817"/>
      <c r="AX32" s="817"/>
      <c r="AY32" s="817"/>
      <c r="AZ32" s="818"/>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343</v>
      </c>
      <c r="R33" s="745"/>
      <c r="S33" s="745"/>
      <c r="T33" s="745"/>
      <c r="U33" s="745"/>
      <c r="V33" s="745">
        <v>271</v>
      </c>
      <c r="W33" s="745"/>
      <c r="X33" s="745"/>
      <c r="Y33" s="745"/>
      <c r="Z33" s="745"/>
      <c r="AA33" s="745">
        <v>72</v>
      </c>
      <c r="AB33" s="745"/>
      <c r="AC33" s="745"/>
      <c r="AD33" s="745"/>
      <c r="AE33" s="746"/>
      <c r="AF33" s="747">
        <v>72</v>
      </c>
      <c r="AG33" s="748"/>
      <c r="AH33" s="748"/>
      <c r="AI33" s="748"/>
      <c r="AJ33" s="749"/>
      <c r="AK33" s="816">
        <v>94</v>
      </c>
      <c r="AL33" s="817"/>
      <c r="AM33" s="817"/>
      <c r="AN33" s="817"/>
      <c r="AO33" s="817"/>
      <c r="AP33" s="817">
        <v>1720</v>
      </c>
      <c r="AQ33" s="817"/>
      <c r="AR33" s="817"/>
      <c r="AS33" s="817"/>
      <c r="AT33" s="817"/>
      <c r="AU33" s="817">
        <v>17</v>
      </c>
      <c r="AV33" s="817"/>
      <c r="AW33" s="817"/>
      <c r="AX33" s="817"/>
      <c r="AY33" s="817"/>
      <c r="AZ33" s="818"/>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1504</v>
      </c>
      <c r="R34" s="745"/>
      <c r="S34" s="745"/>
      <c r="T34" s="745"/>
      <c r="U34" s="745"/>
      <c r="V34" s="745">
        <v>1468</v>
      </c>
      <c r="W34" s="745"/>
      <c r="X34" s="745"/>
      <c r="Y34" s="745"/>
      <c r="Z34" s="745"/>
      <c r="AA34" s="745">
        <v>36</v>
      </c>
      <c r="AB34" s="745"/>
      <c r="AC34" s="745"/>
      <c r="AD34" s="745"/>
      <c r="AE34" s="746"/>
      <c r="AF34" s="747">
        <v>36</v>
      </c>
      <c r="AG34" s="748"/>
      <c r="AH34" s="748"/>
      <c r="AI34" s="748"/>
      <c r="AJ34" s="749"/>
      <c r="AK34" s="816">
        <v>666</v>
      </c>
      <c r="AL34" s="817"/>
      <c r="AM34" s="817"/>
      <c r="AN34" s="817"/>
      <c r="AO34" s="817"/>
      <c r="AP34" s="817">
        <v>11234</v>
      </c>
      <c r="AQ34" s="817"/>
      <c r="AR34" s="817"/>
      <c r="AS34" s="817"/>
      <c r="AT34" s="817"/>
      <c r="AU34" s="817">
        <v>619</v>
      </c>
      <c r="AV34" s="817"/>
      <c r="AW34" s="817"/>
      <c r="AX34" s="817"/>
      <c r="AY34" s="817"/>
      <c r="AZ34" s="818"/>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7</v>
      </c>
      <c r="R35" s="745"/>
      <c r="S35" s="745"/>
      <c r="T35" s="745"/>
      <c r="U35" s="745"/>
      <c r="V35" s="745">
        <v>4</v>
      </c>
      <c r="W35" s="745"/>
      <c r="X35" s="745"/>
      <c r="Y35" s="745"/>
      <c r="Z35" s="745"/>
      <c r="AA35" s="745">
        <v>3</v>
      </c>
      <c r="AB35" s="745"/>
      <c r="AC35" s="745"/>
      <c r="AD35" s="745"/>
      <c r="AE35" s="746"/>
      <c r="AF35" s="747">
        <v>9</v>
      </c>
      <c r="AG35" s="748"/>
      <c r="AH35" s="748"/>
      <c r="AI35" s="748"/>
      <c r="AJ35" s="749"/>
      <c r="AK35" s="816">
        <v>0</v>
      </c>
      <c r="AL35" s="817"/>
      <c r="AM35" s="817"/>
      <c r="AN35" s="817"/>
      <c r="AO35" s="817"/>
      <c r="AP35" s="817">
        <v>0</v>
      </c>
      <c r="AQ35" s="817"/>
      <c r="AR35" s="817"/>
      <c r="AS35" s="817"/>
      <c r="AT35" s="817"/>
      <c r="AU35" s="817">
        <v>0</v>
      </c>
      <c r="AV35" s="817"/>
      <c r="AW35" s="817"/>
      <c r="AX35" s="817"/>
      <c r="AY35" s="817"/>
      <c r="AZ35" s="818"/>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1013</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394</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536</v>
      </c>
      <c r="C68" s="856"/>
      <c r="D68" s="856"/>
      <c r="E68" s="856"/>
      <c r="F68" s="856"/>
      <c r="G68" s="856"/>
      <c r="H68" s="856"/>
      <c r="I68" s="856"/>
      <c r="J68" s="856"/>
      <c r="K68" s="856"/>
      <c r="L68" s="856"/>
      <c r="M68" s="856"/>
      <c r="N68" s="856"/>
      <c r="O68" s="856"/>
      <c r="P68" s="857"/>
      <c r="Q68" s="858">
        <f>429+122</f>
        <v>551</v>
      </c>
      <c r="R68" s="852"/>
      <c r="S68" s="852"/>
      <c r="T68" s="852"/>
      <c r="U68" s="852"/>
      <c r="V68" s="852">
        <f>412+121</f>
        <v>533</v>
      </c>
      <c r="W68" s="852"/>
      <c r="X68" s="852"/>
      <c r="Y68" s="852"/>
      <c r="Z68" s="852"/>
      <c r="AA68" s="852">
        <f>17+1</f>
        <v>18</v>
      </c>
      <c r="AB68" s="852"/>
      <c r="AC68" s="852"/>
      <c r="AD68" s="852"/>
      <c r="AE68" s="852"/>
      <c r="AF68" s="852">
        <f>17+1</f>
        <v>18</v>
      </c>
      <c r="AG68" s="852"/>
      <c r="AH68" s="852"/>
      <c r="AI68" s="852"/>
      <c r="AJ68" s="852"/>
      <c r="AK68" s="852">
        <v>0</v>
      </c>
      <c r="AL68" s="852"/>
      <c r="AM68" s="852"/>
      <c r="AN68" s="852"/>
      <c r="AO68" s="852"/>
      <c r="AP68" s="852">
        <v>979</v>
      </c>
      <c r="AQ68" s="852"/>
      <c r="AR68" s="852"/>
      <c r="AS68" s="852"/>
      <c r="AT68" s="852"/>
      <c r="AU68" s="852">
        <v>589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537</v>
      </c>
      <c r="C69" s="860"/>
      <c r="D69" s="860"/>
      <c r="E69" s="860"/>
      <c r="F69" s="860"/>
      <c r="G69" s="860"/>
      <c r="H69" s="860"/>
      <c r="I69" s="860"/>
      <c r="J69" s="860"/>
      <c r="K69" s="860"/>
      <c r="L69" s="860"/>
      <c r="M69" s="860"/>
      <c r="N69" s="860"/>
      <c r="O69" s="860"/>
      <c r="P69" s="861"/>
      <c r="Q69" s="864">
        <v>1156</v>
      </c>
      <c r="R69" s="817"/>
      <c r="S69" s="817"/>
      <c r="T69" s="817"/>
      <c r="U69" s="817"/>
      <c r="V69" s="817">
        <v>1149</v>
      </c>
      <c r="W69" s="817"/>
      <c r="X69" s="817"/>
      <c r="Y69" s="817"/>
      <c r="Z69" s="817"/>
      <c r="AA69" s="817">
        <v>7</v>
      </c>
      <c r="AB69" s="817"/>
      <c r="AC69" s="817"/>
      <c r="AD69" s="817"/>
      <c r="AE69" s="817"/>
      <c r="AF69" s="817">
        <v>7</v>
      </c>
      <c r="AG69" s="817"/>
      <c r="AH69" s="817"/>
      <c r="AI69" s="817"/>
      <c r="AJ69" s="817"/>
      <c r="AK69" s="817">
        <v>0</v>
      </c>
      <c r="AL69" s="817"/>
      <c r="AM69" s="817"/>
      <c r="AN69" s="817"/>
      <c r="AO69" s="817"/>
      <c r="AP69" s="817">
        <v>721</v>
      </c>
      <c r="AQ69" s="817"/>
      <c r="AR69" s="817"/>
      <c r="AS69" s="817"/>
      <c r="AT69" s="817"/>
      <c r="AU69" s="817">
        <v>367</v>
      </c>
      <c r="AV69" s="817"/>
      <c r="AW69" s="817"/>
      <c r="AX69" s="817"/>
      <c r="AY69" s="817"/>
      <c r="AZ69" s="865"/>
      <c r="BA69" s="865"/>
      <c r="BB69" s="865"/>
      <c r="BC69" s="865"/>
      <c r="BD69" s="866"/>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538</v>
      </c>
      <c r="C70" s="860"/>
      <c r="D70" s="860"/>
      <c r="E70" s="860"/>
      <c r="F70" s="860"/>
      <c r="G70" s="860"/>
      <c r="H70" s="860"/>
      <c r="I70" s="860"/>
      <c r="J70" s="860"/>
      <c r="K70" s="860"/>
      <c r="L70" s="860"/>
      <c r="M70" s="860"/>
      <c r="N70" s="860"/>
      <c r="O70" s="860"/>
      <c r="P70" s="861"/>
      <c r="Q70" s="862">
        <v>19284</v>
      </c>
      <c r="R70" s="863"/>
      <c r="S70" s="863"/>
      <c r="T70" s="863"/>
      <c r="U70" s="816"/>
      <c r="V70" s="817">
        <v>19130</v>
      </c>
      <c r="W70" s="817"/>
      <c r="X70" s="817"/>
      <c r="Y70" s="817"/>
      <c r="Z70" s="817"/>
      <c r="AA70" s="817">
        <v>154</v>
      </c>
      <c r="AB70" s="817"/>
      <c r="AC70" s="817"/>
      <c r="AD70" s="817"/>
      <c r="AE70" s="817"/>
      <c r="AF70" s="817">
        <v>154</v>
      </c>
      <c r="AG70" s="817"/>
      <c r="AH70" s="817"/>
      <c r="AI70" s="817"/>
      <c r="AJ70" s="817"/>
      <c r="AK70" s="817">
        <v>400</v>
      </c>
      <c r="AL70" s="817"/>
      <c r="AM70" s="817"/>
      <c r="AN70" s="817"/>
      <c r="AO70" s="817"/>
      <c r="AP70" s="817">
        <v>0</v>
      </c>
      <c r="AQ70" s="817"/>
      <c r="AR70" s="817"/>
      <c r="AS70" s="817"/>
      <c r="AT70" s="817"/>
      <c r="AU70" s="817">
        <v>0</v>
      </c>
      <c r="AV70" s="817"/>
      <c r="AW70" s="817"/>
      <c r="AX70" s="817"/>
      <c r="AY70" s="817"/>
      <c r="AZ70" s="865"/>
      <c r="BA70" s="865"/>
      <c r="BB70" s="865"/>
      <c r="BC70" s="865"/>
      <c r="BD70" s="866"/>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4">
        <v>123</v>
      </c>
      <c r="R71" s="817"/>
      <c r="S71" s="817"/>
      <c r="T71" s="817"/>
      <c r="U71" s="817"/>
      <c r="V71" s="817">
        <v>120</v>
      </c>
      <c r="W71" s="817"/>
      <c r="X71" s="817"/>
      <c r="Y71" s="817"/>
      <c r="Z71" s="817"/>
      <c r="AA71" s="817">
        <v>3</v>
      </c>
      <c r="AB71" s="817"/>
      <c r="AC71" s="817"/>
      <c r="AD71" s="817"/>
      <c r="AE71" s="817"/>
      <c r="AF71" s="817">
        <v>3</v>
      </c>
      <c r="AG71" s="817"/>
      <c r="AH71" s="817"/>
      <c r="AI71" s="817"/>
      <c r="AJ71" s="817"/>
      <c r="AK71" s="817">
        <v>39</v>
      </c>
      <c r="AL71" s="817"/>
      <c r="AM71" s="817"/>
      <c r="AN71" s="817"/>
      <c r="AO71" s="817"/>
      <c r="AP71" s="817">
        <v>0</v>
      </c>
      <c r="AQ71" s="817"/>
      <c r="AR71" s="817"/>
      <c r="AS71" s="817"/>
      <c r="AT71" s="817"/>
      <c r="AU71" s="817">
        <v>0</v>
      </c>
      <c r="AV71" s="817"/>
      <c r="AW71" s="817"/>
      <c r="AX71" s="817"/>
      <c r="AY71" s="817"/>
      <c r="AZ71" s="865"/>
      <c r="BA71" s="865"/>
      <c r="BB71" s="865"/>
      <c r="BC71" s="865"/>
      <c r="BD71" s="866"/>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4">
        <v>19</v>
      </c>
      <c r="R72" s="817"/>
      <c r="S72" s="817"/>
      <c r="T72" s="817"/>
      <c r="U72" s="817"/>
      <c r="V72" s="817">
        <v>18</v>
      </c>
      <c r="W72" s="817"/>
      <c r="X72" s="817"/>
      <c r="Y72" s="817"/>
      <c r="Z72" s="817"/>
      <c r="AA72" s="817">
        <v>1</v>
      </c>
      <c r="AB72" s="817"/>
      <c r="AC72" s="817"/>
      <c r="AD72" s="817"/>
      <c r="AE72" s="817"/>
      <c r="AF72" s="817">
        <v>1</v>
      </c>
      <c r="AG72" s="817"/>
      <c r="AH72" s="817"/>
      <c r="AI72" s="817"/>
      <c r="AJ72" s="817"/>
      <c r="AK72" s="817">
        <v>1</v>
      </c>
      <c r="AL72" s="817"/>
      <c r="AM72" s="817"/>
      <c r="AN72" s="817"/>
      <c r="AO72" s="817"/>
      <c r="AP72" s="817">
        <v>0</v>
      </c>
      <c r="AQ72" s="817"/>
      <c r="AR72" s="817"/>
      <c r="AS72" s="817"/>
      <c r="AT72" s="817"/>
      <c r="AU72" s="817">
        <v>0</v>
      </c>
      <c r="AV72" s="817"/>
      <c r="AW72" s="817"/>
      <c r="AX72" s="817"/>
      <c r="AY72" s="817"/>
      <c r="AZ72" s="865"/>
      <c r="BA72" s="865"/>
      <c r="BB72" s="865"/>
      <c r="BC72" s="865"/>
      <c r="BD72" s="866"/>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741" t="s">
        <v>541</v>
      </c>
      <c r="C73" s="742"/>
      <c r="D73" s="742"/>
      <c r="E73" s="742"/>
      <c r="F73" s="742"/>
      <c r="G73" s="742"/>
      <c r="H73" s="742"/>
      <c r="I73" s="742"/>
      <c r="J73" s="742"/>
      <c r="K73" s="742"/>
      <c r="L73" s="742"/>
      <c r="M73" s="742"/>
      <c r="N73" s="742"/>
      <c r="O73" s="742"/>
      <c r="P73" s="743"/>
      <c r="Q73" s="864">
        <v>217</v>
      </c>
      <c r="R73" s="817"/>
      <c r="S73" s="817"/>
      <c r="T73" s="817"/>
      <c r="U73" s="817"/>
      <c r="V73" s="817">
        <v>198</v>
      </c>
      <c r="W73" s="817"/>
      <c r="X73" s="817"/>
      <c r="Y73" s="817"/>
      <c r="Z73" s="817"/>
      <c r="AA73" s="817">
        <v>19</v>
      </c>
      <c r="AB73" s="817"/>
      <c r="AC73" s="817"/>
      <c r="AD73" s="817"/>
      <c r="AE73" s="817"/>
      <c r="AF73" s="817">
        <v>19</v>
      </c>
      <c r="AG73" s="817"/>
      <c r="AH73" s="817"/>
      <c r="AI73" s="817"/>
      <c r="AJ73" s="817"/>
      <c r="AK73" s="817">
        <v>0</v>
      </c>
      <c r="AL73" s="817"/>
      <c r="AM73" s="817"/>
      <c r="AN73" s="817"/>
      <c r="AO73" s="817"/>
      <c r="AP73" s="817">
        <v>207</v>
      </c>
      <c r="AQ73" s="817"/>
      <c r="AR73" s="817"/>
      <c r="AS73" s="817"/>
      <c r="AT73" s="817"/>
      <c r="AU73" s="817">
        <v>0</v>
      </c>
      <c r="AV73" s="817"/>
      <c r="AW73" s="817"/>
      <c r="AX73" s="817"/>
      <c r="AY73" s="817"/>
      <c r="AZ73" s="865"/>
      <c r="BA73" s="865"/>
      <c r="BB73" s="865"/>
      <c r="BC73" s="865"/>
      <c r="BD73" s="866"/>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741" t="s">
        <v>542</v>
      </c>
      <c r="C74" s="742"/>
      <c r="D74" s="742"/>
      <c r="E74" s="742"/>
      <c r="F74" s="742"/>
      <c r="G74" s="742"/>
      <c r="H74" s="742"/>
      <c r="I74" s="742"/>
      <c r="J74" s="742"/>
      <c r="K74" s="742"/>
      <c r="L74" s="742"/>
      <c r="M74" s="742"/>
      <c r="N74" s="742"/>
      <c r="O74" s="742"/>
      <c r="P74" s="743"/>
      <c r="Q74" s="864">
        <v>465</v>
      </c>
      <c r="R74" s="817"/>
      <c r="S74" s="817"/>
      <c r="T74" s="817"/>
      <c r="U74" s="817"/>
      <c r="V74" s="817">
        <v>368</v>
      </c>
      <c r="W74" s="817"/>
      <c r="X74" s="817"/>
      <c r="Y74" s="817"/>
      <c r="Z74" s="817"/>
      <c r="AA74" s="817">
        <v>98</v>
      </c>
      <c r="AB74" s="817"/>
      <c r="AC74" s="817"/>
      <c r="AD74" s="817"/>
      <c r="AE74" s="817"/>
      <c r="AF74" s="817">
        <v>98</v>
      </c>
      <c r="AG74" s="817"/>
      <c r="AH74" s="817"/>
      <c r="AI74" s="817"/>
      <c r="AJ74" s="817"/>
      <c r="AK74" s="817">
        <v>171</v>
      </c>
      <c r="AL74" s="817"/>
      <c r="AM74" s="817"/>
      <c r="AN74" s="817"/>
      <c r="AO74" s="817"/>
      <c r="AP74" s="817">
        <v>0</v>
      </c>
      <c r="AQ74" s="817"/>
      <c r="AR74" s="817"/>
      <c r="AS74" s="817"/>
      <c r="AT74" s="817"/>
      <c r="AU74" s="817">
        <v>0</v>
      </c>
      <c r="AV74" s="817"/>
      <c r="AW74" s="817"/>
      <c r="AX74" s="817"/>
      <c r="AY74" s="817"/>
      <c r="AZ74" s="865"/>
      <c r="BA74" s="865"/>
      <c r="BB74" s="865"/>
      <c r="BC74" s="865"/>
      <c r="BD74" s="866"/>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741" t="s">
        <v>543</v>
      </c>
      <c r="C75" s="742"/>
      <c r="D75" s="742"/>
      <c r="E75" s="742"/>
      <c r="F75" s="742"/>
      <c r="G75" s="742"/>
      <c r="H75" s="742"/>
      <c r="I75" s="742"/>
      <c r="J75" s="742"/>
      <c r="K75" s="742"/>
      <c r="L75" s="742"/>
      <c r="M75" s="742"/>
      <c r="N75" s="742"/>
      <c r="O75" s="742"/>
      <c r="P75" s="743"/>
      <c r="Q75" s="862">
        <v>633531</v>
      </c>
      <c r="R75" s="863"/>
      <c r="S75" s="863"/>
      <c r="T75" s="863"/>
      <c r="U75" s="816"/>
      <c r="V75" s="867">
        <v>615938</v>
      </c>
      <c r="W75" s="863"/>
      <c r="X75" s="863"/>
      <c r="Y75" s="863"/>
      <c r="Z75" s="816"/>
      <c r="AA75" s="867">
        <v>17593</v>
      </c>
      <c r="AB75" s="863"/>
      <c r="AC75" s="863"/>
      <c r="AD75" s="863"/>
      <c r="AE75" s="816"/>
      <c r="AF75" s="867">
        <v>17593</v>
      </c>
      <c r="AG75" s="863"/>
      <c r="AH75" s="863"/>
      <c r="AI75" s="863"/>
      <c r="AJ75" s="816"/>
      <c r="AK75" s="867">
        <v>7898</v>
      </c>
      <c r="AL75" s="863"/>
      <c r="AM75" s="863"/>
      <c r="AN75" s="863"/>
      <c r="AO75" s="816"/>
      <c r="AP75" s="867">
        <v>0</v>
      </c>
      <c r="AQ75" s="863"/>
      <c r="AR75" s="863"/>
      <c r="AS75" s="863"/>
      <c r="AT75" s="816"/>
      <c r="AU75" s="867">
        <v>0</v>
      </c>
      <c r="AV75" s="863"/>
      <c r="AW75" s="863"/>
      <c r="AX75" s="863"/>
      <c r="AY75" s="816"/>
      <c r="AZ75" s="865"/>
      <c r="BA75" s="865"/>
      <c r="BB75" s="865"/>
      <c r="BC75" s="865"/>
      <c r="BD75" s="866"/>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544</v>
      </c>
      <c r="C76" s="860"/>
      <c r="D76" s="860"/>
      <c r="E76" s="860"/>
      <c r="F76" s="860"/>
      <c r="G76" s="860"/>
      <c r="H76" s="860"/>
      <c r="I76" s="860"/>
      <c r="J76" s="860"/>
      <c r="K76" s="860"/>
      <c r="L76" s="860"/>
      <c r="M76" s="860"/>
      <c r="N76" s="860"/>
      <c r="O76" s="860"/>
      <c r="P76" s="861"/>
      <c r="Q76" s="862">
        <v>132</v>
      </c>
      <c r="R76" s="863"/>
      <c r="S76" s="863"/>
      <c r="T76" s="863"/>
      <c r="U76" s="816"/>
      <c r="V76" s="867">
        <v>128</v>
      </c>
      <c r="W76" s="863"/>
      <c r="X76" s="863"/>
      <c r="Y76" s="863"/>
      <c r="Z76" s="816"/>
      <c r="AA76" s="867">
        <v>5</v>
      </c>
      <c r="AB76" s="863"/>
      <c r="AC76" s="863"/>
      <c r="AD76" s="863"/>
      <c r="AE76" s="816"/>
      <c r="AF76" s="867">
        <v>5</v>
      </c>
      <c r="AG76" s="863"/>
      <c r="AH76" s="863"/>
      <c r="AI76" s="863"/>
      <c r="AJ76" s="816"/>
      <c r="AK76" s="867">
        <v>0</v>
      </c>
      <c r="AL76" s="863"/>
      <c r="AM76" s="863"/>
      <c r="AN76" s="863"/>
      <c r="AO76" s="816"/>
      <c r="AP76" s="867">
        <v>0</v>
      </c>
      <c r="AQ76" s="863"/>
      <c r="AR76" s="863"/>
      <c r="AS76" s="863"/>
      <c r="AT76" s="816"/>
      <c r="AU76" s="867">
        <v>0</v>
      </c>
      <c r="AV76" s="863"/>
      <c r="AW76" s="863"/>
      <c r="AX76" s="863"/>
      <c r="AY76" s="816"/>
      <c r="AZ76" s="865"/>
      <c r="BA76" s="865"/>
      <c r="BB76" s="865"/>
      <c r="BC76" s="865"/>
      <c r="BD76" s="866"/>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545</v>
      </c>
      <c r="C77" s="860"/>
      <c r="D77" s="860"/>
      <c r="E77" s="860"/>
      <c r="F77" s="860"/>
      <c r="G77" s="860"/>
      <c r="H77" s="860"/>
      <c r="I77" s="860"/>
      <c r="J77" s="860"/>
      <c r="K77" s="860"/>
      <c r="L77" s="860"/>
      <c r="M77" s="860"/>
      <c r="N77" s="860"/>
      <c r="O77" s="860"/>
      <c r="P77" s="861"/>
      <c r="Q77" s="862">
        <v>84</v>
      </c>
      <c r="R77" s="863"/>
      <c r="S77" s="863"/>
      <c r="T77" s="863"/>
      <c r="U77" s="816"/>
      <c r="V77" s="867">
        <v>76</v>
      </c>
      <c r="W77" s="863"/>
      <c r="X77" s="863"/>
      <c r="Y77" s="863"/>
      <c r="Z77" s="816"/>
      <c r="AA77" s="867">
        <v>8</v>
      </c>
      <c r="AB77" s="863"/>
      <c r="AC77" s="863"/>
      <c r="AD77" s="863"/>
      <c r="AE77" s="816"/>
      <c r="AF77" s="867">
        <v>8</v>
      </c>
      <c r="AG77" s="863"/>
      <c r="AH77" s="863"/>
      <c r="AI77" s="863"/>
      <c r="AJ77" s="816"/>
      <c r="AK77" s="867">
        <v>12</v>
      </c>
      <c r="AL77" s="863"/>
      <c r="AM77" s="863"/>
      <c r="AN77" s="863"/>
      <c r="AO77" s="816"/>
      <c r="AP77" s="867">
        <v>11</v>
      </c>
      <c r="AQ77" s="863"/>
      <c r="AR77" s="863"/>
      <c r="AS77" s="863"/>
      <c r="AT77" s="816"/>
      <c r="AU77" s="867">
        <v>0</v>
      </c>
      <c r="AV77" s="863"/>
      <c r="AW77" s="863"/>
      <c r="AX77" s="863"/>
      <c r="AY77" s="816"/>
      <c r="AZ77" s="865"/>
      <c r="BA77" s="865"/>
      <c r="BB77" s="865"/>
      <c r="BC77" s="865"/>
      <c r="BD77" s="866"/>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546</v>
      </c>
      <c r="C78" s="860"/>
      <c r="D78" s="860"/>
      <c r="E78" s="860"/>
      <c r="F78" s="860"/>
      <c r="G78" s="860"/>
      <c r="H78" s="860"/>
      <c r="I78" s="860"/>
      <c r="J78" s="860"/>
      <c r="K78" s="860"/>
      <c r="L78" s="860"/>
      <c r="M78" s="860"/>
      <c r="N78" s="860"/>
      <c r="O78" s="860"/>
      <c r="P78" s="861"/>
      <c r="Q78" s="864">
        <v>2758</v>
      </c>
      <c r="R78" s="817"/>
      <c r="S78" s="817"/>
      <c r="T78" s="817"/>
      <c r="U78" s="817"/>
      <c r="V78" s="817">
        <v>2701</v>
      </c>
      <c r="W78" s="817"/>
      <c r="X78" s="817"/>
      <c r="Y78" s="817"/>
      <c r="Z78" s="817"/>
      <c r="AA78" s="817">
        <v>57</v>
      </c>
      <c r="AB78" s="817"/>
      <c r="AC78" s="817"/>
      <c r="AD78" s="817"/>
      <c r="AE78" s="817"/>
      <c r="AF78" s="817">
        <v>35</v>
      </c>
      <c r="AG78" s="817"/>
      <c r="AH78" s="817"/>
      <c r="AI78" s="817"/>
      <c r="AJ78" s="817"/>
      <c r="AK78" s="817">
        <v>0</v>
      </c>
      <c r="AL78" s="817"/>
      <c r="AM78" s="817"/>
      <c r="AN78" s="817"/>
      <c r="AO78" s="817"/>
      <c r="AP78" s="817">
        <v>1521</v>
      </c>
      <c r="AQ78" s="817"/>
      <c r="AR78" s="817"/>
      <c r="AS78" s="817"/>
      <c r="AT78" s="817"/>
      <c r="AU78" s="817">
        <v>1114</v>
      </c>
      <c r="AV78" s="817"/>
      <c r="AW78" s="817"/>
      <c r="AX78" s="817"/>
      <c r="AY78" s="817"/>
      <c r="AZ78" s="865"/>
      <c r="BA78" s="865"/>
      <c r="BB78" s="865"/>
      <c r="BC78" s="865"/>
      <c r="BD78" s="866"/>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4"/>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5"/>
      <c r="BA79" s="865"/>
      <c r="BB79" s="865"/>
      <c r="BC79" s="865"/>
      <c r="BD79" s="866"/>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4"/>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5"/>
      <c r="BA80" s="865"/>
      <c r="BB80" s="865"/>
      <c r="BC80" s="865"/>
      <c r="BD80" s="866"/>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4"/>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5"/>
      <c r="BA81" s="865"/>
      <c r="BB81" s="865"/>
      <c r="BC81" s="865"/>
      <c r="BD81" s="866"/>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4"/>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5"/>
      <c r="BA82" s="865"/>
      <c r="BB82" s="865"/>
      <c r="BC82" s="865"/>
      <c r="BD82" s="866"/>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4"/>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5"/>
      <c r="BA83" s="865"/>
      <c r="BB83" s="865"/>
      <c r="BC83" s="865"/>
      <c r="BD83" s="866"/>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4"/>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5"/>
      <c r="BA84" s="865"/>
      <c r="BB84" s="865"/>
      <c r="BC84" s="865"/>
      <c r="BD84" s="866"/>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4"/>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5"/>
      <c r="BA85" s="865"/>
      <c r="BB85" s="865"/>
      <c r="BC85" s="865"/>
      <c r="BD85" s="866"/>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4"/>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5"/>
      <c r="BA86" s="865"/>
      <c r="BB86" s="865"/>
      <c r="BC86" s="865"/>
      <c r="BD86" s="866"/>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287</v>
      </c>
      <c r="AG109" s="881"/>
      <c r="AH109" s="881"/>
      <c r="AI109" s="881"/>
      <c r="AJ109" s="882"/>
      <c r="AK109" s="880" t="s">
        <v>286</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287</v>
      </c>
      <c r="BW109" s="881"/>
      <c r="BX109" s="881"/>
      <c r="BY109" s="881"/>
      <c r="BZ109" s="882"/>
      <c r="CA109" s="880" t="s">
        <v>286</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287</v>
      </c>
      <c r="DM109" s="881"/>
      <c r="DN109" s="881"/>
      <c r="DO109" s="881"/>
      <c r="DP109" s="882"/>
      <c r="DQ109" s="880" t="s">
        <v>286</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1963985</v>
      </c>
      <c r="AB110" s="888"/>
      <c r="AC110" s="888"/>
      <c r="AD110" s="888"/>
      <c r="AE110" s="889"/>
      <c r="AF110" s="890">
        <v>1885235</v>
      </c>
      <c r="AG110" s="888"/>
      <c r="AH110" s="888"/>
      <c r="AI110" s="888"/>
      <c r="AJ110" s="889"/>
      <c r="AK110" s="890">
        <v>1869061</v>
      </c>
      <c r="AL110" s="888"/>
      <c r="AM110" s="888"/>
      <c r="AN110" s="888"/>
      <c r="AO110" s="889"/>
      <c r="AP110" s="891">
        <v>30</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17092061</v>
      </c>
      <c r="BR110" s="925"/>
      <c r="BS110" s="925"/>
      <c r="BT110" s="925"/>
      <c r="BU110" s="925"/>
      <c r="BV110" s="925">
        <v>17147446</v>
      </c>
      <c r="BW110" s="925"/>
      <c r="BX110" s="925"/>
      <c r="BY110" s="925"/>
      <c r="BZ110" s="925"/>
      <c r="CA110" s="925">
        <v>16905790</v>
      </c>
      <c r="CB110" s="925"/>
      <c r="CC110" s="925"/>
      <c r="CD110" s="925"/>
      <c r="CE110" s="925"/>
      <c r="CF110" s="939">
        <v>271.5</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14455</v>
      </c>
      <c r="BR111" s="918"/>
      <c r="BS111" s="918"/>
      <c r="BT111" s="918"/>
      <c r="BU111" s="918"/>
      <c r="BV111" s="918">
        <v>8056</v>
      </c>
      <c r="BW111" s="918"/>
      <c r="BX111" s="918"/>
      <c r="BY111" s="918"/>
      <c r="BZ111" s="918"/>
      <c r="CA111" s="918">
        <v>3508</v>
      </c>
      <c r="CB111" s="918"/>
      <c r="CC111" s="918"/>
      <c r="CD111" s="918"/>
      <c r="CE111" s="918"/>
      <c r="CF111" s="912">
        <v>0.1</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6464018</v>
      </c>
      <c r="BR112" s="918"/>
      <c r="BS112" s="918"/>
      <c r="BT112" s="918"/>
      <c r="BU112" s="918"/>
      <c r="BV112" s="918">
        <v>6689181</v>
      </c>
      <c r="BW112" s="918"/>
      <c r="BX112" s="918"/>
      <c r="BY112" s="918"/>
      <c r="BZ112" s="918"/>
      <c r="CA112" s="918">
        <v>7082381</v>
      </c>
      <c r="CB112" s="918"/>
      <c r="CC112" s="918"/>
      <c r="CD112" s="918"/>
      <c r="CE112" s="918"/>
      <c r="CF112" s="912">
        <v>113.7</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14455</v>
      </c>
      <c r="DH112" s="918"/>
      <c r="DI112" s="918"/>
      <c r="DJ112" s="918"/>
      <c r="DK112" s="918"/>
      <c r="DL112" s="918">
        <v>8056</v>
      </c>
      <c r="DM112" s="918"/>
      <c r="DN112" s="918"/>
      <c r="DO112" s="918"/>
      <c r="DP112" s="918"/>
      <c r="DQ112" s="918">
        <v>3508</v>
      </c>
      <c r="DR112" s="918"/>
      <c r="DS112" s="918"/>
      <c r="DT112" s="918"/>
      <c r="DU112" s="918"/>
      <c r="DV112" s="919">
        <v>0.1</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553110</v>
      </c>
      <c r="AB113" s="932"/>
      <c r="AC113" s="932"/>
      <c r="AD113" s="932"/>
      <c r="AE113" s="933"/>
      <c r="AF113" s="934">
        <v>611291</v>
      </c>
      <c r="AG113" s="932"/>
      <c r="AH113" s="932"/>
      <c r="AI113" s="932"/>
      <c r="AJ113" s="933"/>
      <c r="AK113" s="934">
        <v>639626</v>
      </c>
      <c r="AL113" s="932"/>
      <c r="AM113" s="932"/>
      <c r="AN113" s="932"/>
      <c r="AO113" s="933"/>
      <c r="AP113" s="935">
        <v>10.3</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873673</v>
      </c>
      <c r="BR113" s="918"/>
      <c r="BS113" s="918"/>
      <c r="BT113" s="918"/>
      <c r="BU113" s="918"/>
      <c r="BV113" s="918">
        <v>771532</v>
      </c>
      <c r="BW113" s="918"/>
      <c r="BX113" s="918"/>
      <c r="BY113" s="918"/>
      <c r="BZ113" s="918"/>
      <c r="CA113" s="918">
        <v>724643</v>
      </c>
      <c r="CB113" s="918"/>
      <c r="CC113" s="918"/>
      <c r="CD113" s="918"/>
      <c r="CE113" s="918"/>
      <c r="CF113" s="912">
        <v>11.6</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101951</v>
      </c>
      <c r="AB114" s="957"/>
      <c r="AC114" s="957"/>
      <c r="AD114" s="957"/>
      <c r="AE114" s="958"/>
      <c r="AF114" s="959">
        <v>81918</v>
      </c>
      <c r="AG114" s="957"/>
      <c r="AH114" s="957"/>
      <c r="AI114" s="957"/>
      <c r="AJ114" s="958"/>
      <c r="AK114" s="959">
        <v>91125</v>
      </c>
      <c r="AL114" s="957"/>
      <c r="AM114" s="957"/>
      <c r="AN114" s="957"/>
      <c r="AO114" s="958"/>
      <c r="AP114" s="960">
        <v>1.5</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2220792</v>
      </c>
      <c r="BR114" s="918"/>
      <c r="BS114" s="918"/>
      <c r="BT114" s="918"/>
      <c r="BU114" s="918"/>
      <c r="BV114" s="918">
        <v>2089095</v>
      </c>
      <c r="BW114" s="918"/>
      <c r="BX114" s="918"/>
      <c r="BY114" s="918"/>
      <c r="BZ114" s="918"/>
      <c r="CA114" s="918">
        <v>2172505</v>
      </c>
      <c r="CB114" s="918"/>
      <c r="CC114" s="918"/>
      <c r="CD114" s="918"/>
      <c r="CE114" s="918"/>
      <c r="CF114" s="912">
        <v>34.9</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825</v>
      </c>
      <c r="AB116" s="957"/>
      <c r="AC116" s="957"/>
      <c r="AD116" s="957"/>
      <c r="AE116" s="958"/>
      <c r="AF116" s="959">
        <v>726</v>
      </c>
      <c r="AG116" s="957"/>
      <c r="AH116" s="957"/>
      <c r="AI116" s="957"/>
      <c r="AJ116" s="958"/>
      <c r="AK116" s="959">
        <v>805</v>
      </c>
      <c r="AL116" s="957"/>
      <c r="AM116" s="957"/>
      <c r="AN116" s="957"/>
      <c r="AO116" s="958"/>
      <c r="AP116" s="960">
        <v>0</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2619871</v>
      </c>
      <c r="AB117" s="964"/>
      <c r="AC117" s="964"/>
      <c r="AD117" s="964"/>
      <c r="AE117" s="965"/>
      <c r="AF117" s="963">
        <v>2579170</v>
      </c>
      <c r="AG117" s="964"/>
      <c r="AH117" s="964"/>
      <c r="AI117" s="964"/>
      <c r="AJ117" s="965"/>
      <c r="AK117" s="963">
        <v>2600617</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287</v>
      </c>
      <c r="AG118" s="881"/>
      <c r="AH118" s="881"/>
      <c r="AI118" s="881"/>
      <c r="AJ118" s="882"/>
      <c r="AK118" s="880" t="s">
        <v>286</v>
      </c>
      <c r="AL118" s="881"/>
      <c r="AM118" s="881"/>
      <c r="AN118" s="881"/>
      <c r="AO118" s="882"/>
      <c r="AP118" s="988" t="s">
        <v>405</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433</v>
      </c>
      <c r="BP118" s="992"/>
      <c r="BQ118" s="983">
        <v>26664999</v>
      </c>
      <c r="BR118" s="984"/>
      <c r="BS118" s="984"/>
      <c r="BT118" s="984"/>
      <c r="BU118" s="984"/>
      <c r="BV118" s="984">
        <v>26705310</v>
      </c>
      <c r="BW118" s="984"/>
      <c r="BX118" s="984"/>
      <c r="BY118" s="984"/>
      <c r="BZ118" s="984"/>
      <c r="CA118" s="984">
        <v>26888827</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4344978</v>
      </c>
      <c r="BR119" s="925"/>
      <c r="BS119" s="925"/>
      <c r="BT119" s="925"/>
      <c r="BU119" s="925"/>
      <c r="BV119" s="925">
        <v>4758521</v>
      </c>
      <c r="BW119" s="925"/>
      <c r="BX119" s="925"/>
      <c r="BY119" s="925"/>
      <c r="BZ119" s="925"/>
      <c r="CA119" s="925">
        <v>5013316</v>
      </c>
      <c r="CB119" s="925"/>
      <c r="CC119" s="925"/>
      <c r="CD119" s="925"/>
      <c r="CE119" s="925"/>
      <c r="CF119" s="939">
        <v>80.5</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1022776</v>
      </c>
      <c r="BR120" s="918"/>
      <c r="BS120" s="918"/>
      <c r="BT120" s="918"/>
      <c r="BU120" s="918"/>
      <c r="BV120" s="918">
        <v>886088</v>
      </c>
      <c r="BW120" s="918"/>
      <c r="BX120" s="918"/>
      <c r="BY120" s="918"/>
      <c r="BZ120" s="918"/>
      <c r="CA120" s="918">
        <v>757576</v>
      </c>
      <c r="CB120" s="918"/>
      <c r="CC120" s="918"/>
      <c r="CD120" s="918"/>
      <c r="CE120" s="918"/>
      <c r="CF120" s="912">
        <v>12.2</v>
      </c>
      <c r="CG120" s="913"/>
      <c r="CH120" s="913"/>
      <c r="CI120" s="913"/>
      <c r="CJ120" s="913"/>
      <c r="CK120" s="1011" t="s">
        <v>439</v>
      </c>
      <c r="CL120" s="1012"/>
      <c r="CM120" s="1012"/>
      <c r="CN120" s="1012"/>
      <c r="CO120" s="1013"/>
      <c r="CP120" s="1019" t="s">
        <v>388</v>
      </c>
      <c r="CQ120" s="1020"/>
      <c r="CR120" s="1020"/>
      <c r="CS120" s="1020"/>
      <c r="CT120" s="1020"/>
      <c r="CU120" s="1020"/>
      <c r="CV120" s="1020"/>
      <c r="CW120" s="1020"/>
      <c r="CX120" s="1020"/>
      <c r="CY120" s="1020"/>
      <c r="CZ120" s="1020"/>
      <c r="DA120" s="1020"/>
      <c r="DB120" s="1020"/>
      <c r="DC120" s="1020"/>
      <c r="DD120" s="1020"/>
      <c r="DE120" s="1020"/>
      <c r="DF120" s="1021"/>
      <c r="DG120" s="924">
        <v>6377998</v>
      </c>
      <c r="DH120" s="925"/>
      <c r="DI120" s="925"/>
      <c r="DJ120" s="925"/>
      <c r="DK120" s="925"/>
      <c r="DL120" s="925">
        <v>6600601</v>
      </c>
      <c r="DM120" s="925"/>
      <c r="DN120" s="925"/>
      <c r="DO120" s="925"/>
      <c r="DP120" s="925"/>
      <c r="DQ120" s="925">
        <v>6938598</v>
      </c>
      <c r="DR120" s="925"/>
      <c r="DS120" s="925"/>
      <c r="DT120" s="925"/>
      <c r="DU120" s="925"/>
      <c r="DV120" s="926">
        <v>111.4</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18343960</v>
      </c>
      <c r="BR121" s="984"/>
      <c r="BS121" s="984"/>
      <c r="BT121" s="984"/>
      <c r="BU121" s="984"/>
      <c r="BV121" s="984">
        <v>18814011</v>
      </c>
      <c r="BW121" s="984"/>
      <c r="BX121" s="984"/>
      <c r="BY121" s="984"/>
      <c r="BZ121" s="984"/>
      <c r="CA121" s="984">
        <v>18503092</v>
      </c>
      <c r="CB121" s="984"/>
      <c r="CC121" s="984"/>
      <c r="CD121" s="984"/>
      <c r="CE121" s="984"/>
      <c r="CF121" s="1022">
        <v>297.10000000000002</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51054</v>
      </c>
      <c r="DH121" s="918"/>
      <c r="DI121" s="918"/>
      <c r="DJ121" s="918"/>
      <c r="DK121" s="918"/>
      <c r="DL121" s="918">
        <v>60470</v>
      </c>
      <c r="DM121" s="918"/>
      <c r="DN121" s="918"/>
      <c r="DO121" s="918"/>
      <c r="DP121" s="918"/>
      <c r="DQ121" s="918">
        <v>118179</v>
      </c>
      <c r="DR121" s="918"/>
      <c r="DS121" s="918"/>
      <c r="DT121" s="918"/>
      <c r="DU121" s="918"/>
      <c r="DV121" s="919">
        <v>1.9</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442</v>
      </c>
      <c r="BP122" s="992"/>
      <c r="BQ122" s="1032">
        <v>23711714</v>
      </c>
      <c r="BR122" s="1033"/>
      <c r="BS122" s="1033"/>
      <c r="BT122" s="1033"/>
      <c r="BU122" s="1033"/>
      <c r="BV122" s="1033">
        <v>24458620</v>
      </c>
      <c r="BW122" s="1033"/>
      <c r="BX122" s="1033"/>
      <c r="BY122" s="1033"/>
      <c r="BZ122" s="1033"/>
      <c r="CA122" s="1033">
        <v>24273984</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27743</v>
      </c>
      <c r="DH122" s="918"/>
      <c r="DI122" s="918"/>
      <c r="DJ122" s="918"/>
      <c r="DK122" s="918"/>
      <c r="DL122" s="918">
        <v>24490</v>
      </c>
      <c r="DM122" s="918"/>
      <c r="DN122" s="918"/>
      <c r="DO122" s="918"/>
      <c r="DP122" s="918"/>
      <c r="DQ122" s="918">
        <v>21364</v>
      </c>
      <c r="DR122" s="918"/>
      <c r="DS122" s="918"/>
      <c r="DT122" s="918"/>
      <c r="DU122" s="918"/>
      <c r="DV122" s="919">
        <v>0.3</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46.8</v>
      </c>
      <c r="BR123" s="1025"/>
      <c r="BS123" s="1025"/>
      <c r="BT123" s="1025"/>
      <c r="BU123" s="1025"/>
      <c r="BV123" s="1025">
        <v>35.700000000000003</v>
      </c>
      <c r="BW123" s="1025"/>
      <c r="BX123" s="1025"/>
      <c r="BY123" s="1025"/>
      <c r="BZ123" s="1025"/>
      <c r="CA123" s="1025">
        <v>41.9</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t="s">
        <v>112</v>
      </c>
      <c r="DH123" s="957"/>
      <c r="DI123" s="957"/>
      <c r="DJ123" s="957"/>
      <c r="DK123" s="958"/>
      <c r="DL123" s="959" t="s">
        <v>112</v>
      </c>
      <c r="DM123" s="957"/>
      <c r="DN123" s="957"/>
      <c r="DO123" s="957"/>
      <c r="DP123" s="958"/>
      <c r="DQ123" s="959" t="s">
        <v>112</v>
      </c>
      <c r="DR123" s="957"/>
      <c r="DS123" s="957"/>
      <c r="DT123" s="957"/>
      <c r="DU123" s="958"/>
      <c r="DV123" s="960" t="s">
        <v>112</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453</v>
      </c>
      <c r="AY127" s="885"/>
      <c r="AZ127" s="885"/>
      <c r="BA127" s="885"/>
      <c r="BB127" s="885"/>
      <c r="BC127" s="885"/>
      <c r="BD127" s="885"/>
      <c r="BE127" s="886"/>
      <c r="BF127" s="1039" t="s">
        <v>112</v>
      </c>
      <c r="BG127" s="1040"/>
      <c r="BH127" s="1040"/>
      <c r="BI127" s="1040"/>
      <c r="BJ127" s="1040"/>
      <c r="BK127" s="1040"/>
      <c r="BL127" s="1049"/>
      <c r="BM127" s="1039">
        <v>13.79</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98644</v>
      </c>
      <c r="AB128" s="1088"/>
      <c r="AC128" s="1088"/>
      <c r="AD128" s="1088"/>
      <c r="AE128" s="1089"/>
      <c r="AF128" s="1090">
        <v>91369</v>
      </c>
      <c r="AG128" s="1088"/>
      <c r="AH128" s="1088"/>
      <c r="AI128" s="1088"/>
      <c r="AJ128" s="1089"/>
      <c r="AK128" s="1090">
        <v>90992</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112</v>
      </c>
      <c r="BG128" s="1065"/>
      <c r="BH128" s="1065"/>
      <c r="BI128" s="1065"/>
      <c r="BJ128" s="1065"/>
      <c r="BK128" s="1065"/>
      <c r="BL128" s="1066"/>
      <c r="BM128" s="1064">
        <v>18.79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7857882</v>
      </c>
      <c r="AB129" s="957"/>
      <c r="AC129" s="957"/>
      <c r="AD129" s="957"/>
      <c r="AE129" s="958"/>
      <c r="AF129" s="959">
        <v>7843169</v>
      </c>
      <c r="AG129" s="957"/>
      <c r="AH129" s="957"/>
      <c r="AI129" s="957"/>
      <c r="AJ129" s="958"/>
      <c r="AK129" s="959">
        <v>7837751</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14.8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1555993</v>
      </c>
      <c r="AB130" s="957"/>
      <c r="AC130" s="957"/>
      <c r="AD130" s="957"/>
      <c r="AE130" s="958"/>
      <c r="AF130" s="959">
        <v>1560199</v>
      </c>
      <c r="AG130" s="957"/>
      <c r="AH130" s="957"/>
      <c r="AI130" s="957"/>
      <c r="AJ130" s="958"/>
      <c r="AK130" s="959">
        <v>1610707</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41.9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6301889</v>
      </c>
      <c r="AB131" s="996"/>
      <c r="AC131" s="996"/>
      <c r="AD131" s="996"/>
      <c r="AE131" s="997"/>
      <c r="AF131" s="998">
        <v>6282970</v>
      </c>
      <c r="AG131" s="996"/>
      <c r="AH131" s="996"/>
      <c r="AI131" s="996"/>
      <c r="AJ131" s="997"/>
      <c r="AK131" s="998">
        <v>6227044</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15.31658206</v>
      </c>
      <c r="AB132" s="1102"/>
      <c r="AC132" s="1102"/>
      <c r="AD132" s="1102"/>
      <c r="AE132" s="1103"/>
      <c r="AF132" s="1104">
        <v>14.76375026</v>
      </c>
      <c r="AG132" s="1102"/>
      <c r="AH132" s="1102"/>
      <c r="AI132" s="1102"/>
      <c r="AJ132" s="1103"/>
      <c r="AK132" s="1104">
        <v>14.43570978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15.6</v>
      </c>
      <c r="AB133" s="1109"/>
      <c r="AC133" s="1109"/>
      <c r="AD133" s="1109"/>
      <c r="AE133" s="1110"/>
      <c r="AF133" s="1108">
        <v>14.9</v>
      </c>
      <c r="AG133" s="1109"/>
      <c r="AH133" s="1109"/>
      <c r="AI133" s="1109"/>
      <c r="AJ133" s="1110"/>
      <c r="AK133" s="1108">
        <v>14.8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52" zoomScaleNormal="85" zoomScaleSheetLayoutView="55" workbookViewId="0">
      <selection activeCell="AH76" sqref="AH7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2009783</v>
      </c>
      <c r="L9" s="264">
        <v>88463</v>
      </c>
      <c r="M9" s="265">
        <v>59173</v>
      </c>
      <c r="N9" s="266">
        <v>49.5</v>
      </c>
    </row>
    <row r="10" spans="1:16">
      <c r="A10" s="248"/>
      <c r="B10" s="244"/>
      <c r="C10" s="244"/>
      <c r="D10" s="244"/>
      <c r="E10" s="244"/>
      <c r="F10" s="244"/>
      <c r="G10" s="1117" t="s">
        <v>475</v>
      </c>
      <c r="H10" s="1118"/>
      <c r="I10" s="1118"/>
      <c r="J10" s="1119"/>
      <c r="K10" s="267">
        <v>317694</v>
      </c>
      <c r="L10" s="268">
        <v>13984</v>
      </c>
      <c r="M10" s="269">
        <v>7215</v>
      </c>
      <c r="N10" s="270">
        <v>93.8</v>
      </c>
    </row>
    <row r="11" spans="1:16" ht="13.5" customHeight="1">
      <c r="A11" s="248"/>
      <c r="B11" s="244"/>
      <c r="C11" s="244"/>
      <c r="D11" s="244"/>
      <c r="E11" s="244"/>
      <c r="F11" s="244"/>
      <c r="G11" s="1117" t="s">
        <v>476</v>
      </c>
      <c r="H11" s="1118"/>
      <c r="I11" s="1118"/>
      <c r="J11" s="1119"/>
      <c r="K11" s="267">
        <v>327750</v>
      </c>
      <c r="L11" s="268">
        <v>14426</v>
      </c>
      <c r="M11" s="269">
        <v>10616</v>
      </c>
      <c r="N11" s="270">
        <v>35.9</v>
      </c>
    </row>
    <row r="12" spans="1:16" ht="13.5" customHeight="1">
      <c r="A12" s="248"/>
      <c r="B12" s="244"/>
      <c r="C12" s="244"/>
      <c r="D12" s="244"/>
      <c r="E12" s="244"/>
      <c r="F12" s="244"/>
      <c r="G12" s="1117" t="s">
        <v>477</v>
      </c>
      <c r="H12" s="1118"/>
      <c r="I12" s="1118"/>
      <c r="J12" s="1119"/>
      <c r="K12" s="267" t="s">
        <v>478</v>
      </c>
      <c r="L12" s="268" t="s">
        <v>478</v>
      </c>
      <c r="M12" s="269">
        <v>706</v>
      </c>
      <c r="N12" s="270" t="s">
        <v>478</v>
      </c>
    </row>
    <row r="13" spans="1:16" ht="13.5" customHeight="1">
      <c r="A13" s="248"/>
      <c r="B13" s="244"/>
      <c r="C13" s="244"/>
      <c r="D13" s="244"/>
      <c r="E13" s="244"/>
      <c r="F13" s="244"/>
      <c r="G13" s="1117" t="s">
        <v>479</v>
      </c>
      <c r="H13" s="1118"/>
      <c r="I13" s="1118"/>
      <c r="J13" s="1119"/>
      <c r="K13" s="267" t="s">
        <v>478</v>
      </c>
      <c r="L13" s="268" t="s">
        <v>478</v>
      </c>
      <c r="M13" s="269" t="s">
        <v>478</v>
      </c>
      <c r="N13" s="270" t="s">
        <v>478</v>
      </c>
    </row>
    <row r="14" spans="1:16" ht="13.5" customHeight="1">
      <c r="A14" s="248"/>
      <c r="B14" s="244"/>
      <c r="C14" s="244"/>
      <c r="D14" s="244"/>
      <c r="E14" s="244"/>
      <c r="F14" s="244"/>
      <c r="G14" s="1117" t="s">
        <v>480</v>
      </c>
      <c r="H14" s="1118"/>
      <c r="I14" s="1118"/>
      <c r="J14" s="1119"/>
      <c r="K14" s="267">
        <v>12780</v>
      </c>
      <c r="L14" s="268">
        <v>563</v>
      </c>
      <c r="M14" s="269">
        <v>3081</v>
      </c>
      <c r="N14" s="270">
        <v>-81.7</v>
      </c>
    </row>
    <row r="15" spans="1:16" ht="13.5" customHeight="1">
      <c r="A15" s="248"/>
      <c r="B15" s="244"/>
      <c r="C15" s="244"/>
      <c r="D15" s="244"/>
      <c r="E15" s="244"/>
      <c r="F15" s="244"/>
      <c r="G15" s="1117" t="s">
        <v>481</v>
      </c>
      <c r="H15" s="1118"/>
      <c r="I15" s="1118"/>
      <c r="J15" s="1119"/>
      <c r="K15" s="267">
        <v>97029</v>
      </c>
      <c r="L15" s="268">
        <v>4271</v>
      </c>
      <c r="M15" s="269">
        <v>1676</v>
      </c>
      <c r="N15" s="270">
        <v>154.80000000000001</v>
      </c>
    </row>
    <row r="16" spans="1:16">
      <c r="A16" s="248"/>
      <c r="B16" s="244"/>
      <c r="C16" s="244"/>
      <c r="D16" s="244"/>
      <c r="E16" s="244"/>
      <c r="F16" s="244"/>
      <c r="G16" s="1120" t="s">
        <v>482</v>
      </c>
      <c r="H16" s="1121"/>
      <c r="I16" s="1121"/>
      <c r="J16" s="1122"/>
      <c r="K16" s="268">
        <v>-257129</v>
      </c>
      <c r="L16" s="268">
        <v>-11318</v>
      </c>
      <c r="M16" s="269">
        <v>-6602</v>
      </c>
      <c r="N16" s="270">
        <v>71.400000000000006</v>
      </c>
    </row>
    <row r="17" spans="1:16">
      <c r="A17" s="248"/>
      <c r="B17" s="244"/>
      <c r="C17" s="244"/>
      <c r="D17" s="244"/>
      <c r="E17" s="244"/>
      <c r="F17" s="244"/>
      <c r="G17" s="1120" t="s">
        <v>171</v>
      </c>
      <c r="H17" s="1121"/>
      <c r="I17" s="1121"/>
      <c r="J17" s="1122"/>
      <c r="K17" s="268">
        <v>2507907</v>
      </c>
      <c r="L17" s="268">
        <v>110388</v>
      </c>
      <c r="M17" s="269">
        <v>75864</v>
      </c>
      <c r="N17" s="270">
        <v>45.5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9.42</v>
      </c>
      <c r="L21" s="281">
        <v>7.34</v>
      </c>
      <c r="M21" s="282">
        <v>2.08</v>
      </c>
      <c r="N21" s="249"/>
      <c r="O21" s="283"/>
      <c r="P21" s="279"/>
    </row>
    <row r="22" spans="1:16" s="284" customFormat="1">
      <c r="A22" s="279"/>
      <c r="B22" s="249"/>
      <c r="C22" s="249"/>
      <c r="D22" s="249"/>
      <c r="E22" s="249"/>
      <c r="F22" s="249"/>
      <c r="G22" s="1112" t="s">
        <v>488</v>
      </c>
      <c r="H22" s="1113"/>
      <c r="I22" s="1113"/>
      <c r="J22" s="1114"/>
      <c r="K22" s="285">
        <v>98</v>
      </c>
      <c r="L22" s="286">
        <v>96.1</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1869061</v>
      </c>
      <c r="L32" s="294">
        <v>82269</v>
      </c>
      <c r="M32" s="295">
        <v>35137</v>
      </c>
      <c r="N32" s="296">
        <v>134.1</v>
      </c>
    </row>
    <row r="33" spans="1:16" ht="13.5" customHeight="1">
      <c r="A33" s="248"/>
      <c r="B33" s="244"/>
      <c r="C33" s="244"/>
      <c r="D33" s="244"/>
      <c r="E33" s="244"/>
      <c r="F33" s="244"/>
      <c r="G33" s="1128" t="s">
        <v>493</v>
      </c>
      <c r="H33" s="1129"/>
      <c r="I33" s="1129"/>
      <c r="J33" s="1130"/>
      <c r="K33" s="294" t="s">
        <v>478</v>
      </c>
      <c r="L33" s="294" t="s">
        <v>478</v>
      </c>
      <c r="M33" s="295" t="s">
        <v>478</v>
      </c>
      <c r="N33" s="296" t="s">
        <v>478</v>
      </c>
    </row>
    <row r="34" spans="1:16" ht="27" customHeight="1">
      <c r="A34" s="248"/>
      <c r="B34" s="244"/>
      <c r="C34" s="244"/>
      <c r="D34" s="244"/>
      <c r="E34" s="244"/>
      <c r="F34" s="244"/>
      <c r="G34" s="1128" t="s">
        <v>494</v>
      </c>
      <c r="H34" s="1129"/>
      <c r="I34" s="1129"/>
      <c r="J34" s="1130"/>
      <c r="K34" s="294" t="s">
        <v>478</v>
      </c>
      <c r="L34" s="294" t="s">
        <v>478</v>
      </c>
      <c r="M34" s="295">
        <v>6</v>
      </c>
      <c r="N34" s="296" t="s">
        <v>478</v>
      </c>
    </row>
    <row r="35" spans="1:16" ht="27" customHeight="1">
      <c r="A35" s="248"/>
      <c r="B35" s="244"/>
      <c r="C35" s="244"/>
      <c r="D35" s="244"/>
      <c r="E35" s="244"/>
      <c r="F35" s="244"/>
      <c r="G35" s="1128" t="s">
        <v>495</v>
      </c>
      <c r="H35" s="1129"/>
      <c r="I35" s="1129"/>
      <c r="J35" s="1130"/>
      <c r="K35" s="294">
        <v>639626</v>
      </c>
      <c r="L35" s="294">
        <v>28154</v>
      </c>
      <c r="M35" s="295">
        <v>15256</v>
      </c>
      <c r="N35" s="296">
        <v>84.5</v>
      </c>
    </row>
    <row r="36" spans="1:16" ht="27" customHeight="1">
      <c r="A36" s="248"/>
      <c r="B36" s="244"/>
      <c r="C36" s="244"/>
      <c r="D36" s="244"/>
      <c r="E36" s="244"/>
      <c r="F36" s="244"/>
      <c r="G36" s="1128" t="s">
        <v>496</v>
      </c>
      <c r="H36" s="1129"/>
      <c r="I36" s="1129"/>
      <c r="J36" s="1130"/>
      <c r="K36" s="294">
        <v>91125</v>
      </c>
      <c r="L36" s="294">
        <v>4011</v>
      </c>
      <c r="M36" s="295">
        <v>3492</v>
      </c>
      <c r="N36" s="296">
        <v>14.9</v>
      </c>
    </row>
    <row r="37" spans="1:16" ht="13.5" customHeight="1">
      <c r="A37" s="248"/>
      <c r="B37" s="244"/>
      <c r="C37" s="244"/>
      <c r="D37" s="244"/>
      <c r="E37" s="244"/>
      <c r="F37" s="244"/>
      <c r="G37" s="1128" t="s">
        <v>497</v>
      </c>
      <c r="H37" s="1129"/>
      <c r="I37" s="1129"/>
      <c r="J37" s="1130"/>
      <c r="K37" s="294" t="s">
        <v>478</v>
      </c>
      <c r="L37" s="294" t="s">
        <v>478</v>
      </c>
      <c r="M37" s="295">
        <v>1810</v>
      </c>
      <c r="N37" s="296" t="s">
        <v>478</v>
      </c>
    </row>
    <row r="38" spans="1:16" ht="27" customHeight="1">
      <c r="A38" s="248"/>
      <c r="B38" s="244"/>
      <c r="C38" s="244"/>
      <c r="D38" s="244"/>
      <c r="E38" s="244"/>
      <c r="F38" s="244"/>
      <c r="G38" s="1131" t="s">
        <v>498</v>
      </c>
      <c r="H38" s="1132"/>
      <c r="I38" s="1132"/>
      <c r="J38" s="1133"/>
      <c r="K38" s="297">
        <v>805</v>
      </c>
      <c r="L38" s="297">
        <v>35</v>
      </c>
      <c r="M38" s="298">
        <v>3</v>
      </c>
      <c r="N38" s="299">
        <v>1066.7</v>
      </c>
      <c r="O38" s="293"/>
    </row>
    <row r="39" spans="1:16">
      <c r="A39" s="248"/>
      <c r="B39" s="244"/>
      <c r="C39" s="244"/>
      <c r="D39" s="244"/>
      <c r="E39" s="244"/>
      <c r="F39" s="244"/>
      <c r="G39" s="1131" t="s">
        <v>499</v>
      </c>
      <c r="H39" s="1132"/>
      <c r="I39" s="1132"/>
      <c r="J39" s="1133"/>
      <c r="K39" s="300">
        <v>-90992</v>
      </c>
      <c r="L39" s="300">
        <v>-4005</v>
      </c>
      <c r="M39" s="301">
        <v>-3198</v>
      </c>
      <c r="N39" s="302">
        <v>25.2</v>
      </c>
      <c r="O39" s="293"/>
    </row>
    <row r="40" spans="1:16" ht="27" customHeight="1">
      <c r="A40" s="248"/>
      <c r="B40" s="244"/>
      <c r="C40" s="244"/>
      <c r="D40" s="244"/>
      <c r="E40" s="244"/>
      <c r="F40" s="244"/>
      <c r="G40" s="1128" t="s">
        <v>500</v>
      </c>
      <c r="H40" s="1129"/>
      <c r="I40" s="1129"/>
      <c r="J40" s="1130"/>
      <c r="K40" s="300">
        <v>-1610707</v>
      </c>
      <c r="L40" s="300">
        <v>-70897</v>
      </c>
      <c r="M40" s="301">
        <v>-35133</v>
      </c>
      <c r="N40" s="302">
        <v>101.8</v>
      </c>
      <c r="O40" s="293"/>
    </row>
    <row r="41" spans="1:16">
      <c r="A41" s="248"/>
      <c r="B41" s="244"/>
      <c r="C41" s="244"/>
      <c r="D41" s="244"/>
      <c r="E41" s="244"/>
      <c r="F41" s="244"/>
      <c r="G41" s="1134" t="s">
        <v>281</v>
      </c>
      <c r="H41" s="1135"/>
      <c r="I41" s="1135"/>
      <c r="J41" s="1136"/>
      <c r="K41" s="294">
        <v>898918</v>
      </c>
      <c r="L41" s="300">
        <v>39567</v>
      </c>
      <c r="M41" s="301">
        <v>17373</v>
      </c>
      <c r="N41" s="302">
        <v>127.7</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1442736</v>
      </c>
      <c r="J51" s="320">
        <v>60556</v>
      </c>
      <c r="K51" s="321">
        <v>-26.7</v>
      </c>
      <c r="L51" s="322">
        <v>55958</v>
      </c>
      <c r="M51" s="323">
        <v>7</v>
      </c>
      <c r="N51" s="324">
        <v>-33.700000000000003</v>
      </c>
    </row>
    <row r="52" spans="1:14">
      <c r="A52" s="248"/>
      <c r="B52" s="244"/>
      <c r="C52" s="244"/>
      <c r="D52" s="244"/>
      <c r="E52" s="244"/>
      <c r="F52" s="244"/>
      <c r="G52" s="325"/>
      <c r="H52" s="326" t="s">
        <v>511</v>
      </c>
      <c r="I52" s="327">
        <v>869334</v>
      </c>
      <c r="J52" s="328">
        <v>36488</v>
      </c>
      <c r="K52" s="329">
        <v>-29</v>
      </c>
      <c r="L52" s="330">
        <v>35126</v>
      </c>
      <c r="M52" s="331">
        <v>4</v>
      </c>
      <c r="N52" s="332">
        <v>-33</v>
      </c>
    </row>
    <row r="53" spans="1:14">
      <c r="A53" s="248"/>
      <c r="B53" s="244"/>
      <c r="C53" s="244"/>
      <c r="D53" s="244"/>
      <c r="E53" s="244"/>
      <c r="F53" s="244"/>
      <c r="G53" s="310" t="s">
        <v>512</v>
      </c>
      <c r="H53" s="311"/>
      <c r="I53" s="319">
        <v>2166536</v>
      </c>
      <c r="J53" s="320">
        <v>92248</v>
      </c>
      <c r="K53" s="321">
        <v>52.3</v>
      </c>
      <c r="L53" s="322">
        <v>59338</v>
      </c>
      <c r="M53" s="323">
        <v>6</v>
      </c>
      <c r="N53" s="324">
        <v>46.3</v>
      </c>
    </row>
    <row r="54" spans="1:14">
      <c r="A54" s="248"/>
      <c r="B54" s="244"/>
      <c r="C54" s="244"/>
      <c r="D54" s="244"/>
      <c r="E54" s="244"/>
      <c r="F54" s="244"/>
      <c r="G54" s="325"/>
      <c r="H54" s="326" t="s">
        <v>511</v>
      </c>
      <c r="I54" s="327">
        <v>882625</v>
      </c>
      <c r="J54" s="328">
        <v>37581</v>
      </c>
      <c r="K54" s="329">
        <v>3</v>
      </c>
      <c r="L54" s="330">
        <v>34073</v>
      </c>
      <c r="M54" s="331">
        <v>-3</v>
      </c>
      <c r="N54" s="332">
        <v>6</v>
      </c>
    </row>
    <row r="55" spans="1:14">
      <c r="A55" s="248"/>
      <c r="B55" s="244"/>
      <c r="C55" s="244"/>
      <c r="D55" s="244"/>
      <c r="E55" s="244"/>
      <c r="F55" s="244"/>
      <c r="G55" s="310" t="s">
        <v>513</v>
      </c>
      <c r="H55" s="311"/>
      <c r="I55" s="319">
        <v>1069435</v>
      </c>
      <c r="J55" s="320">
        <v>46174</v>
      </c>
      <c r="K55" s="321">
        <v>-49.9</v>
      </c>
      <c r="L55" s="322">
        <v>51262</v>
      </c>
      <c r="M55" s="323">
        <v>-13.6</v>
      </c>
      <c r="N55" s="324">
        <v>-36.299999999999997</v>
      </c>
    </row>
    <row r="56" spans="1:14">
      <c r="A56" s="248"/>
      <c r="B56" s="244"/>
      <c r="C56" s="244"/>
      <c r="D56" s="244"/>
      <c r="E56" s="244"/>
      <c r="F56" s="244"/>
      <c r="G56" s="325"/>
      <c r="H56" s="326" t="s">
        <v>511</v>
      </c>
      <c r="I56" s="327">
        <v>285485</v>
      </c>
      <c r="J56" s="328">
        <v>12326</v>
      </c>
      <c r="K56" s="329">
        <v>-67.2</v>
      </c>
      <c r="L56" s="330">
        <v>25630</v>
      </c>
      <c r="M56" s="331">
        <v>-24.8</v>
      </c>
      <c r="N56" s="332">
        <v>-42.4</v>
      </c>
    </row>
    <row r="57" spans="1:14">
      <c r="A57" s="248"/>
      <c r="B57" s="244"/>
      <c r="C57" s="244"/>
      <c r="D57" s="244"/>
      <c r="E57" s="244"/>
      <c r="F57" s="244"/>
      <c r="G57" s="310" t="s">
        <v>514</v>
      </c>
      <c r="H57" s="311"/>
      <c r="I57" s="319">
        <v>2127200</v>
      </c>
      <c r="J57" s="320">
        <v>92680</v>
      </c>
      <c r="K57" s="321">
        <v>100.7</v>
      </c>
      <c r="L57" s="322">
        <v>48407</v>
      </c>
      <c r="M57" s="323">
        <v>-5.6</v>
      </c>
      <c r="N57" s="324">
        <v>106.3</v>
      </c>
    </row>
    <row r="58" spans="1:14">
      <c r="A58" s="248"/>
      <c r="B58" s="244"/>
      <c r="C58" s="244"/>
      <c r="D58" s="244"/>
      <c r="E58" s="244"/>
      <c r="F58" s="244"/>
      <c r="G58" s="325"/>
      <c r="H58" s="326" t="s">
        <v>511</v>
      </c>
      <c r="I58" s="327">
        <v>349769</v>
      </c>
      <c r="J58" s="328">
        <v>15239</v>
      </c>
      <c r="K58" s="329">
        <v>23.6</v>
      </c>
      <c r="L58" s="330">
        <v>23914</v>
      </c>
      <c r="M58" s="331">
        <v>-6.7</v>
      </c>
      <c r="N58" s="332">
        <v>30.3</v>
      </c>
    </row>
    <row r="59" spans="1:14">
      <c r="A59" s="248"/>
      <c r="B59" s="244"/>
      <c r="C59" s="244"/>
      <c r="D59" s="244"/>
      <c r="E59" s="244"/>
      <c r="F59" s="244"/>
      <c r="G59" s="310" t="s">
        <v>515</v>
      </c>
      <c r="H59" s="311"/>
      <c r="I59" s="319">
        <v>2186054</v>
      </c>
      <c r="J59" s="320">
        <v>96221</v>
      </c>
      <c r="K59" s="321">
        <v>3.8</v>
      </c>
      <c r="L59" s="322">
        <v>69477</v>
      </c>
      <c r="M59" s="323">
        <v>43.5</v>
      </c>
      <c r="N59" s="324">
        <v>-39.700000000000003</v>
      </c>
    </row>
    <row r="60" spans="1:14">
      <c r="A60" s="248"/>
      <c r="B60" s="244"/>
      <c r="C60" s="244"/>
      <c r="D60" s="244"/>
      <c r="E60" s="244"/>
      <c r="F60" s="244"/>
      <c r="G60" s="325"/>
      <c r="H60" s="326" t="s">
        <v>511</v>
      </c>
      <c r="I60" s="333">
        <v>329999</v>
      </c>
      <c r="J60" s="328">
        <v>14525</v>
      </c>
      <c r="K60" s="329">
        <v>-4.7</v>
      </c>
      <c r="L60" s="330">
        <v>31528</v>
      </c>
      <c r="M60" s="331">
        <v>31.8</v>
      </c>
      <c r="N60" s="332">
        <v>-36.5</v>
      </c>
    </row>
    <row r="61" spans="1:14">
      <c r="A61" s="248"/>
      <c r="B61" s="244"/>
      <c r="C61" s="244"/>
      <c r="D61" s="244"/>
      <c r="E61" s="244"/>
      <c r="F61" s="244"/>
      <c r="G61" s="310" t="s">
        <v>516</v>
      </c>
      <c r="H61" s="334"/>
      <c r="I61" s="335">
        <v>1798392</v>
      </c>
      <c r="J61" s="336">
        <v>77576</v>
      </c>
      <c r="K61" s="337">
        <v>16</v>
      </c>
      <c r="L61" s="338">
        <v>56888</v>
      </c>
      <c r="M61" s="339">
        <v>7.5</v>
      </c>
      <c r="N61" s="324">
        <v>8.5</v>
      </c>
    </row>
    <row r="62" spans="1:14">
      <c r="A62" s="248"/>
      <c r="B62" s="244"/>
      <c r="C62" s="244"/>
      <c r="D62" s="244"/>
      <c r="E62" s="244"/>
      <c r="F62" s="244"/>
      <c r="G62" s="325"/>
      <c r="H62" s="326" t="s">
        <v>511</v>
      </c>
      <c r="I62" s="327">
        <v>543442</v>
      </c>
      <c r="J62" s="328">
        <v>23232</v>
      </c>
      <c r="K62" s="329">
        <v>-14.9</v>
      </c>
      <c r="L62" s="330">
        <v>30054</v>
      </c>
      <c r="M62" s="331">
        <v>0.3</v>
      </c>
      <c r="N62" s="332">
        <v>-15.2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28" zoomScaleSheetLayoutView="100" workbookViewId="0">
      <selection activeCell="F48" sqref="F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30.77</v>
      </c>
      <c r="G47" s="12">
        <v>31.88</v>
      </c>
      <c r="H47" s="12">
        <v>35.74</v>
      </c>
      <c r="I47" s="12">
        <v>36.659999999999997</v>
      </c>
      <c r="J47" s="13">
        <v>39.340000000000003</v>
      </c>
    </row>
    <row r="48" spans="2:10" ht="57.75" customHeight="1">
      <c r="B48" s="14"/>
      <c r="C48" s="1139" t="s">
        <v>4</v>
      </c>
      <c r="D48" s="1139"/>
      <c r="E48" s="1140"/>
      <c r="F48" s="15">
        <v>3.71</v>
      </c>
      <c r="G48" s="16">
        <v>4.1900000000000004</v>
      </c>
      <c r="H48" s="16">
        <v>1.32</v>
      </c>
      <c r="I48" s="16">
        <v>4.09</v>
      </c>
      <c r="J48" s="17">
        <v>3.18</v>
      </c>
    </row>
    <row r="49" spans="2:10" ht="57.75" customHeight="1" thickBot="1">
      <c r="B49" s="18"/>
      <c r="C49" s="1141" t="s">
        <v>5</v>
      </c>
      <c r="D49" s="1141"/>
      <c r="E49" s="1142"/>
      <c r="F49" s="19" t="s">
        <v>523</v>
      </c>
      <c r="G49" s="20">
        <v>2.54</v>
      </c>
      <c r="H49" s="20" t="s">
        <v>524</v>
      </c>
      <c r="I49" s="20">
        <v>2.86</v>
      </c>
      <c r="J49" s="21" t="s">
        <v>525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2" zoomScaleSheetLayoutView="100" workbookViewId="0">
      <selection activeCell="C32" sqref="C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526</v>
      </c>
      <c r="D34" s="1149"/>
      <c r="E34" s="1150"/>
      <c r="F34" s="32">
        <v>9.34</v>
      </c>
      <c r="G34" s="33">
        <v>9.3800000000000008</v>
      </c>
      <c r="H34" s="33">
        <v>9.52</v>
      </c>
      <c r="I34" s="33">
        <v>10.49</v>
      </c>
      <c r="J34" s="34">
        <v>10.210000000000001</v>
      </c>
      <c r="K34" s="22"/>
      <c r="L34" s="22"/>
      <c r="M34" s="22"/>
      <c r="N34" s="22"/>
      <c r="O34" s="22"/>
      <c r="P34" s="22"/>
    </row>
    <row r="35" spans="1:16" ht="39" customHeight="1">
      <c r="A35" s="22"/>
      <c r="B35" s="35"/>
      <c r="C35" s="1143" t="s">
        <v>527</v>
      </c>
      <c r="D35" s="1144"/>
      <c r="E35" s="1145"/>
      <c r="F35" s="36">
        <v>3.7</v>
      </c>
      <c r="G35" s="37">
        <v>4.1900000000000004</v>
      </c>
      <c r="H35" s="37">
        <v>1.3</v>
      </c>
      <c r="I35" s="37">
        <v>4.07</v>
      </c>
      <c r="J35" s="38">
        <v>3.11</v>
      </c>
      <c r="K35" s="22"/>
      <c r="L35" s="22"/>
      <c r="M35" s="22"/>
      <c r="N35" s="22"/>
      <c r="O35" s="22"/>
      <c r="P35" s="22"/>
    </row>
    <row r="36" spans="1:16" ht="39" customHeight="1">
      <c r="A36" s="22"/>
      <c r="B36" s="35"/>
      <c r="C36" s="1143" t="s">
        <v>528</v>
      </c>
      <c r="D36" s="1144"/>
      <c r="E36" s="1145"/>
      <c r="F36" s="36">
        <v>0.02</v>
      </c>
      <c r="G36" s="37">
        <v>0.1</v>
      </c>
      <c r="H36" s="37">
        <v>0.08</v>
      </c>
      <c r="I36" s="37">
        <v>0.25</v>
      </c>
      <c r="J36" s="38">
        <v>0.91</v>
      </c>
      <c r="K36" s="22"/>
      <c r="L36" s="22"/>
      <c r="M36" s="22"/>
      <c r="N36" s="22"/>
      <c r="O36" s="22"/>
      <c r="P36" s="22"/>
    </row>
    <row r="37" spans="1:16" ht="39" customHeight="1">
      <c r="A37" s="22"/>
      <c r="B37" s="35"/>
      <c r="C37" s="1143" t="s">
        <v>529</v>
      </c>
      <c r="D37" s="1144"/>
      <c r="E37" s="1145"/>
      <c r="F37" s="36">
        <v>0.45</v>
      </c>
      <c r="G37" s="37">
        <v>0.19</v>
      </c>
      <c r="H37" s="37">
        <v>0.19</v>
      </c>
      <c r="I37" s="37">
        <v>0.5</v>
      </c>
      <c r="J37" s="38">
        <v>0.6</v>
      </c>
      <c r="K37" s="22"/>
      <c r="L37" s="22"/>
      <c r="M37" s="22"/>
      <c r="N37" s="22"/>
      <c r="O37" s="22"/>
      <c r="P37" s="22"/>
    </row>
    <row r="38" spans="1:16" ht="39" customHeight="1">
      <c r="A38" s="22"/>
      <c r="B38" s="35"/>
      <c r="C38" s="1143" t="s">
        <v>530</v>
      </c>
      <c r="D38" s="1144"/>
      <c r="E38" s="1145"/>
      <c r="F38" s="36">
        <v>0.28000000000000003</v>
      </c>
      <c r="G38" s="37">
        <v>0.61</v>
      </c>
      <c r="H38" s="37">
        <v>0.55000000000000004</v>
      </c>
      <c r="I38" s="37">
        <v>0.3</v>
      </c>
      <c r="J38" s="38">
        <v>0.52</v>
      </c>
      <c r="K38" s="22"/>
      <c r="L38" s="22"/>
      <c r="M38" s="22"/>
      <c r="N38" s="22"/>
      <c r="O38" s="22"/>
      <c r="P38" s="22"/>
    </row>
    <row r="39" spans="1:16" ht="39" customHeight="1">
      <c r="A39" s="22"/>
      <c r="B39" s="35"/>
      <c r="C39" s="1143" t="s">
        <v>531</v>
      </c>
      <c r="D39" s="1144"/>
      <c r="E39" s="1145"/>
      <c r="F39" s="36">
        <v>0.06</v>
      </c>
      <c r="G39" s="37">
        <v>7.0000000000000007E-2</v>
      </c>
      <c r="H39" s="37">
        <v>0.09</v>
      </c>
      <c r="I39" s="37">
        <v>0.21</v>
      </c>
      <c r="J39" s="38">
        <v>0.46</v>
      </c>
      <c r="K39" s="22"/>
      <c r="L39" s="22"/>
      <c r="M39" s="22"/>
      <c r="N39" s="22"/>
      <c r="O39" s="22"/>
      <c r="P39" s="22"/>
    </row>
    <row r="40" spans="1:16" ht="39" customHeight="1">
      <c r="A40" s="22"/>
      <c r="B40" s="35"/>
      <c r="C40" s="1143" t="s">
        <v>532</v>
      </c>
      <c r="D40" s="1144"/>
      <c r="E40" s="1145"/>
      <c r="F40" s="36">
        <v>0.24</v>
      </c>
      <c r="G40" s="37">
        <v>0.22</v>
      </c>
      <c r="H40" s="37">
        <v>0.12</v>
      </c>
      <c r="I40" s="37">
        <v>0.13</v>
      </c>
      <c r="J40" s="38">
        <v>0.12</v>
      </c>
      <c r="K40" s="22"/>
      <c r="L40" s="22"/>
      <c r="M40" s="22"/>
      <c r="N40" s="22"/>
      <c r="O40" s="22"/>
      <c r="P40" s="22"/>
    </row>
    <row r="41" spans="1:16" ht="39" customHeight="1">
      <c r="A41" s="22"/>
      <c r="B41" s="35"/>
      <c r="C41" s="1143" t="s">
        <v>533</v>
      </c>
      <c r="D41" s="1144"/>
      <c r="E41" s="1145"/>
      <c r="F41" s="36">
        <v>0.05</v>
      </c>
      <c r="G41" s="37">
        <v>0.04</v>
      </c>
      <c r="H41" s="37">
        <v>0.04</v>
      </c>
      <c r="I41" s="37">
        <v>0.05</v>
      </c>
      <c r="J41" s="38">
        <v>0.08</v>
      </c>
      <c r="K41" s="22"/>
      <c r="L41" s="22"/>
      <c r="M41" s="22"/>
      <c r="N41" s="22"/>
      <c r="O41" s="22"/>
      <c r="P41" s="22"/>
    </row>
    <row r="42" spans="1:16" ht="39" customHeight="1">
      <c r="A42" s="22"/>
      <c r="B42" s="39"/>
      <c r="C42" s="1143" t="s">
        <v>534</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535</v>
      </c>
      <c r="D43" s="1147"/>
      <c r="E43" s="1148"/>
      <c r="F43" s="41">
        <v>0.06</v>
      </c>
      <c r="G43" s="42">
        <v>0.05</v>
      </c>
      <c r="H43" s="42">
        <v>0.04</v>
      </c>
      <c r="I43" s="42">
        <v>0.04</v>
      </c>
      <c r="J43" s="43">
        <v>0.09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1" zoomScaleSheetLayoutView="55" workbookViewId="0">
      <selection activeCell="U48" sqref="U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1834</v>
      </c>
      <c r="L45" s="60">
        <v>1978</v>
      </c>
      <c r="M45" s="60">
        <v>1964</v>
      </c>
      <c r="N45" s="60">
        <v>1885</v>
      </c>
      <c r="O45" s="61">
        <v>1869</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555</v>
      </c>
      <c r="L48" s="64">
        <v>516</v>
      </c>
      <c r="M48" s="64">
        <v>553</v>
      </c>
      <c r="N48" s="64">
        <v>611</v>
      </c>
      <c r="O48" s="65">
        <v>640</v>
      </c>
      <c r="P48" s="48"/>
      <c r="Q48" s="48"/>
      <c r="R48" s="48"/>
      <c r="S48" s="48"/>
      <c r="T48" s="48"/>
      <c r="U48" s="48"/>
    </row>
    <row r="49" spans="1:21" ht="30.75" customHeight="1">
      <c r="A49" s="48"/>
      <c r="B49" s="1161"/>
      <c r="C49" s="1162"/>
      <c r="D49" s="62"/>
      <c r="E49" s="1153" t="s">
        <v>16</v>
      </c>
      <c r="F49" s="1153"/>
      <c r="G49" s="1153"/>
      <c r="H49" s="1153"/>
      <c r="I49" s="1153"/>
      <c r="J49" s="1154"/>
      <c r="K49" s="63">
        <v>171</v>
      </c>
      <c r="L49" s="64">
        <v>108</v>
      </c>
      <c r="M49" s="64">
        <v>102</v>
      </c>
      <c r="N49" s="64">
        <v>82</v>
      </c>
      <c r="O49" s="65">
        <v>91</v>
      </c>
      <c r="P49" s="48"/>
      <c r="Q49" s="48"/>
      <c r="R49" s="48"/>
      <c r="S49" s="48"/>
      <c r="T49" s="48"/>
      <c r="U49" s="48"/>
    </row>
    <row r="50" spans="1:21" ht="30.75" customHeight="1">
      <c r="A50" s="48"/>
      <c r="B50" s="1161"/>
      <c r="C50" s="1162"/>
      <c r="D50" s="62"/>
      <c r="E50" s="1153" t="s">
        <v>17</v>
      </c>
      <c r="F50" s="1153"/>
      <c r="G50" s="1153"/>
      <c r="H50" s="1153"/>
      <c r="I50" s="1153"/>
      <c r="J50" s="1154"/>
      <c r="K50" s="63" t="s">
        <v>478</v>
      </c>
      <c r="L50" s="64" t="s">
        <v>478</v>
      </c>
      <c r="M50" s="64" t="s">
        <v>478</v>
      </c>
      <c r="N50" s="64" t="s">
        <v>478</v>
      </c>
      <c r="O50" s="65" t="s">
        <v>478</v>
      </c>
      <c r="P50" s="48"/>
      <c r="Q50" s="48"/>
      <c r="R50" s="48"/>
      <c r="S50" s="48"/>
      <c r="T50" s="48"/>
      <c r="U50" s="48"/>
    </row>
    <row r="51" spans="1:21" ht="30.75" customHeight="1">
      <c r="A51" s="48"/>
      <c r="B51" s="1163"/>
      <c r="C51" s="1164"/>
      <c r="D51" s="66"/>
      <c r="E51" s="1153" t="s">
        <v>18</v>
      </c>
      <c r="F51" s="1153"/>
      <c r="G51" s="1153"/>
      <c r="H51" s="1153"/>
      <c r="I51" s="1153"/>
      <c r="J51" s="1154"/>
      <c r="K51" s="63">
        <v>1</v>
      </c>
      <c r="L51" s="64">
        <v>2</v>
      </c>
      <c r="M51" s="64">
        <v>1</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1529</v>
      </c>
      <c r="L52" s="64">
        <v>1643</v>
      </c>
      <c r="M52" s="64">
        <v>1654</v>
      </c>
      <c r="N52" s="64">
        <v>1651</v>
      </c>
      <c r="O52" s="65">
        <v>1702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1032</v>
      </c>
      <c r="L53" s="69">
        <v>961</v>
      </c>
      <c r="M53" s="69">
        <v>966</v>
      </c>
      <c r="N53" s="69">
        <v>928</v>
      </c>
      <c r="O53" s="70">
        <v>899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2015-04-21T00:57:02Z</cp:lastPrinted>
  <dcterms:created xsi:type="dcterms:W3CDTF">2015-02-17T07:16:10Z</dcterms:created>
  <dcterms:modified xsi:type="dcterms:W3CDTF">2015-04-25T04:06:46Z</dcterms:modified>
  <cp:category/>
</cp:coreProperties>
</file>