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O37" i="9"/>
  <c r="BW37" i="9"/>
  <c r="AM37" i="9"/>
  <c r="U37" i="9"/>
  <c r="CO36" i="9"/>
  <c r="BW36" i="9"/>
  <c r="CO35" i="9"/>
  <c r="BW35" i="9"/>
  <c r="CO34" i="9"/>
  <c r="BW34" i="9"/>
  <c r="C34" i="9"/>
  <c r="C35" i="9" s="1"/>
  <c r="C36" i="9" s="1"/>
  <c r="C37" i="9" s="1"/>
  <c r="C38" i="9" s="1"/>
  <c r="U34" i="9" l="1"/>
  <c r="U35" i="9" s="1"/>
  <c r="U36" i="9" s="1"/>
  <c r="AM34" i="9"/>
  <c r="AM35" i="9" s="1"/>
  <c r="AM36" i="9" s="1"/>
  <c r="BE34" i="9"/>
  <c r="BE35" i="9" s="1"/>
  <c r="BE36" i="9" s="1"/>
  <c r="BE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<sst xmlns="http://schemas.openxmlformats.org/spreadsheetml/2006/main" count="968" uniqueCount="543">
  <si>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</si>
  <si>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</si>
  <si>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</si>
  <si>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</si>
  <si>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</si>
  <si>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</si>
  <si>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</si>
  <si>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</si>
  <si>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</si>
  <si>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</si>
  <si>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</si>
  <si>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</si>
  <si>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</si>
  <si>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</si>
  <si>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</si>
  <si>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</si>
  <si>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</si>
  <si>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</si>
  <si>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</si>
  <si>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</si>
  <si>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</si>
  <si>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</si>
  <si>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</si>
  <si>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</si>
  <si>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</si>
  <si>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</si>
  <si>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</si>
  <si>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</si>
  <si>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</si>
  <si>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</si>
  <si>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</si>
  <si>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</si>
  <si>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</si>
  <si>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</si>
  <si>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</si>
  <si>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</si>
  <si>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</si>
  <si>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</si>
  <si>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</si>
  <si>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</si>
  <si>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</si>
  <si>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</si>
  <si>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</si>
  <si>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</si>
  <si>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</si>
  <si>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</si>
  <si>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</si>
  <si>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</si>
  <si>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</si>
  <si>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</si>
  <si>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</si>
  <si>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</si>
  <si>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</si>
  <si>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</si>
  <si>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</si>
  <si>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</si>
  <si>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</si>
  <si>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</si>
  <si>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</si>
  <si>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</si>
  <si>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</si>
  <si>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</si>
  <si>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</si>
  <si>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</si>
  <si>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</si>
  <si>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</si>
  <si>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</si>
  <si>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</si>
  <si>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</si>
  <si>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</si>
  <si>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</si>
  <si>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</si>
  <si>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</si>
  <si>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</si>
  <si>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</si>
  <si>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</si>
  <si>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</si>
  <si>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</si>
  <si>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</si>
  <si>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</si>
  <si>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</si>
  <si>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たつの市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</si>
  <si>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</si>
  <si>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</si>
  <si>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</si>
  <si>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</si>
  <si>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</si>
  <si>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</si>
  <si>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</si>
  <si>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</si>
  <si>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</si>
  <si>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</si>
  <si>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</si>
  <si>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</si>
  <si>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</si>
  <si>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</si>
  <si>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</si>
  <si>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</si>
  <si>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</si>
  <si>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</si>
  <si>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</si>
  <si>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</si>
  <si>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</si>
  <si>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</si>
  <si>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</si>
  <si>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</si>
  <si>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</si>
  <si>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</si>
  <si>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</si>
  <si>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</si>
  <si>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</si>
  <si>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</si>
  <si>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</si>
  <si>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</si>
  <si>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</si>
  <si>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</si>
  <si>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</si>
  <si>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</si>
  <si>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</si>
  <si>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</si>
  <si>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</si>
  <si>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</si>
  <si>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</si>
  <si>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</si>
  <si>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</si>
  <si>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</si>
  <si>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</si>
  <si>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</si>
  <si>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</si>
  <si>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</si>
  <si>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</si>
  <si>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</si>
  <si>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</si>
  <si>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</si>
  <si>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</si>
  <si>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国民宿舎事業会計</t>
    <phoneticPr fontId="5"/>
  </si>
  <si>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</si>
  <si>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</si>
  <si>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</si>
  <si>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</si>
  <si>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</si>
  <si>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病院事業会計</t>
    <phoneticPr fontId="5"/>
  </si>
  <si>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</si>
  <si>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</si>
  <si>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</si>
  <si>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</si>
  <si>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</si>
  <si>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</si>
  <si>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</si>
  <si>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</si>
  <si>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</si>
  <si>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</si>
  <si>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</si>
  <si>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</si>
  <si>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</si>
  <si>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</si>
  <si>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</si>
  <si>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</si>
  <si>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</si>
  <si>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</si>
  <si>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</si>
  <si>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</si>
  <si>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</si>
  <si>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</si>
  <si>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</si>
  <si>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</si>
  <si>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</si>
  <si>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</si>
  <si>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</si>
  <si>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</si>
  <si>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</si>
  <si>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</si>
  <si>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</si>
  <si>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</si>
  <si>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</si>
  <si>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</si>
  <si>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</si>
  <si>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</si>
  <si>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</si>
  <si>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</si>
  <si>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</si>
  <si>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</si>
  <si>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</si>
  <si>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</si>
  <si>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</si>
  <si>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</si>
  <si>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</si>
  <si>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</si>
  <si>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</si>
  <si>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</si>
  <si>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</si>
  <si>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</si>
  <si>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</si>
  <si>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</si>
  <si>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</si>
  <si>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兵庫県たつの市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</si>
  <si>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</si>
  <si>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</si>
  <si>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</si>
  <si>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</si>
  <si>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</si>
  <si>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</si>
  <si>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</si>
  <si>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</si>
  <si>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</si>
  <si>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</si>
  <si>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</si>
  <si>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</si>
  <si>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</si>
  <si>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</si>
  <si>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</si>
  <si>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</si>
  <si>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</si>
  <si>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</si>
  <si>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</si>
  <si>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</si>
  <si>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</si>
  <si>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</si>
  <si>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</si>
  <si>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</si>
  <si>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</si>
  <si>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</si>
  <si>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</si>
  <si>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</si>
  <si>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</si>
  <si>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</si>
  <si>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</si>
  <si>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</si>
  <si>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</si>
  <si>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</si>
  <si>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</si>
  <si>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</si>
  <si>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</si>
  <si>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</si>
  <si>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</si>
  <si>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</si>
  <si>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</si>
  <si>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</si>
  <si>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</si>
  <si>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</si>
  <si>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</si>
  <si>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</si>
  <si>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</si>
  <si>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</si>
  <si>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</si>
  <si>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</si>
  <si>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</si>
  <si>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</si>
  <si>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</si>
  <si>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</si>
  <si>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</si>
  <si>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</si>
  <si>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</si>
  <si>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</si>
  <si>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</si>
  <si>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</si>
  <si>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</si>
  <si>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</si>
  <si>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</si>
  <si>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</si>
  <si>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</si>
  <si>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</si>
  <si>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</si>
  <si>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</si>
  <si>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</si>
  <si>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</si>
  <si>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</si>
  <si>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</si>
  <si>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</si>
  <si>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</si>
  <si>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</si>
  <si>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</si>
  <si>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</si>
  <si>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</si>
  <si>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</si>
  <si>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</si>
  <si>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</si>
  <si>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</si>
  <si>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</si>
  <si>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</si>
  <si>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</si>
  <si>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</si>
  <si>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</si>
  <si>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</si>
  <si>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</si>
  <si>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</si>
  <si>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</si>
  <si>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</si>
  <si>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</si>
  <si>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</si>
  <si>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</si>
  <si>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</si>
  <si>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</si>
  <si>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</si>
  <si>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</si>
  <si>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</si>
  <si>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</si>
  <si>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</si>
  <si>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</si>
  <si>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</si>
  <si>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</si>
  <si>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</si>
  <si>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</si>
  <si>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</si>
  <si>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</si>
  <si>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</si>
  <si>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</si>
  <si>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</si>
  <si>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</si>
  <si>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</si>
  <si>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</si>
  <si>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</si>
  <si>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</si>
  <si>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</si>
  <si>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</si>
  <si>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</si>
  <si>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</si>
  <si>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</si>
  <si>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</si>
  <si>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観光施設</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</si>
  <si>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</si>
  <si>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</si>
  <si>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</si>
  <si>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</si>
  <si>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</si>
  <si>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</si>
  <si>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</si>
  <si>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</si>
  <si>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</si>
  <si>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</si>
  <si>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</si>
  <si>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</si>
  <si>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</si>
  <si>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</si>
  <si>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</si>
  <si>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</si>
  <si>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</si>
  <si>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</si>
  <si>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</si>
  <si>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</si>
  <si>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</si>
  <si>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</si>
  <si>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</si>
  <si>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兵庫県たつの市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</si>
  <si>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</si>
  <si>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</si>
  <si>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</si>
  <si>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</si>
  <si>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</si>
  <si>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</si>
  <si>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</si>
  <si>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</si>
  <si>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</si>
  <si>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</si>
  <si>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</si>
  <si>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</si>
  <si>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</si>
  <si>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</si>
  <si>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</si>
  <si>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</si>
  <si>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</si>
  <si>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</si>
  <si>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</si>
  <si>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</si>
  <si>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学校給食センター事業特別会計</t>
    <phoneticPr fontId="5"/>
  </si>
  <si>
    <t>土地取得造成事業特別会計</t>
    <phoneticPr fontId="5"/>
  </si>
  <si>
    <t>揖龍広域センター事業特別会計</t>
    <phoneticPr fontId="5"/>
  </si>
  <si>
    <t>揖龍公平委員会事業特別会計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</si>
  <si>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</si>
  <si>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</si>
  <si>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</si>
  <si>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</si>
  <si>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</si>
  <si>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</si>
  <si>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</si>
  <si>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</si>
  <si>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</si>
  <si>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</si>
  <si>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</si>
  <si>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</si>
  <si>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</si>
  <si>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</si>
  <si>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後期高齢者医療事業特別会計</t>
    <phoneticPr fontId="5"/>
  </si>
  <si>
    <t>介護保険事業特別会計</t>
    <phoneticPr fontId="5"/>
  </si>
  <si>
    <t>法適用企業</t>
    <phoneticPr fontId="5"/>
  </si>
  <si>
    <t>水道事業会計</t>
    <phoneticPr fontId="5"/>
  </si>
  <si>
    <t>国民宿舎事業会計</t>
    <phoneticPr fontId="5"/>
  </si>
  <si>
    <t>下水道事業特別会計</t>
    <phoneticPr fontId="5"/>
  </si>
  <si>
    <t>法非適用企業</t>
    <phoneticPr fontId="5"/>
  </si>
  <si>
    <t>農業集落排水事業特別会計</t>
    <phoneticPr fontId="5"/>
  </si>
  <si>
    <t>前処理場事業特別会計</t>
    <phoneticPr fontId="5"/>
  </si>
  <si>
    <t>と畜場事業特別会計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</si>
  <si>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</si>
  <si>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</si>
  <si>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</si>
  <si>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</si>
  <si>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</si>
  <si>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</si>
  <si>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</si>
  <si>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</si>
  <si>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</si>
  <si>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</si>
  <si>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</si>
  <si>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</si>
  <si>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</si>
  <si>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</si>
  <si>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</si>
  <si>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</si>
  <si>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</si>
  <si>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</si>
  <si>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</si>
  <si>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</si>
  <si>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</si>
  <si>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</si>
  <si>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</si>
  <si>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</si>
  <si>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</si>
  <si>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</si>
  <si>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</si>
  <si>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</si>
  <si>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</si>
  <si>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</si>
  <si>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</si>
  <si>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</si>
  <si>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</si>
  <si>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</si>
  <si>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</si>
  <si>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</si>
  <si>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</si>
  <si>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</si>
  <si>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</si>
  <si>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</si>
  <si>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</si>
  <si>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</si>
  <si>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</si>
  <si>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</si>
  <si>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</si>
  <si>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</si>
  <si>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</si>
  <si>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</si>
  <si>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</si>
  <si>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</si>
  <si>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</si>
  <si>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</si>
  <si>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</si>
  <si>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</si>
  <si>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</si>
  <si>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</si>
  <si>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</si>
  <si>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</si>
  <si>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</si>
  <si>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</si>
  <si>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</si>
  <si>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</si>
  <si>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</si>
  <si>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</si>
  <si>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</si>
  <si>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</si>
  <si>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</si>
  <si>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</si>
  <si>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</si>
  <si>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</si>
  <si>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</si>
  <si>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</si>
  <si>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</si>
  <si>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</si>
  <si>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</si>
  <si>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</si>
  <si>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</si>
  <si>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</si>
  <si>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</si>
  <si>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</si>
  <si>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</si>
  <si>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</si>
  <si>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</si>
  <si>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</si>
  <si>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</si>
  <si>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</si>
  <si>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</si>
  <si>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</si>
  <si>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</si>
  <si>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</si>
  <si>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</si>
  <si>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</si>
  <si>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</si>
  <si>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</si>
  <si>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</si>
  <si>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</si>
  <si>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</si>
  <si>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</si>
  <si>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</si>
  <si>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</si>
  <si>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</si>
  <si>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</si>
  <si>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</si>
  <si>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</si>
  <si>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</si>
  <si>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</si>
  <si>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</si>
  <si>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</si>
  <si>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</si>
  <si>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</si>
  <si>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</si>
  <si>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</si>
  <si>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</si>
  <si>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</si>
  <si>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</si>
  <si>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</si>
  <si>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</si>
  <si>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</si>
  <si>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</si>
  <si>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</si>
  <si>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</si>
  <si>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</si>
  <si>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</si>
  <si>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</si>
  <si>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</si>
  <si>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</si>
  <si>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</si>
  <si>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</si>
  <si>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</si>
  <si>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</si>
  <si>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</si>
  <si>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</si>
  <si>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</si>
  <si>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国民宿舎事業会計</t>
  </si>
  <si>
    <t>▲ 0.24</t>
  </si>
  <si>
    <t>▲ 0.67</t>
  </si>
  <si>
    <t>▲ 0.72</t>
  </si>
  <si>
    <t>▲ 0.60</t>
  </si>
  <si>
    <t>▲ 1.31</t>
  </si>
  <si>
    <t>病院事業会計</t>
  </si>
  <si>
    <t>▲ 0.18</t>
  </si>
  <si>
    <t>▲ 0.39</t>
  </si>
  <si>
    <t>▲ 0.10</t>
  </si>
  <si>
    <t>水道事業会計</t>
  </si>
  <si>
    <t>一般会計</t>
  </si>
  <si>
    <t>国民健康保険事業特別会計</t>
  </si>
  <si>
    <t>介護保険事業特別会計</t>
  </si>
  <si>
    <t>後期高齢者医療事業特別会計</t>
  </si>
  <si>
    <t>学校給食センター事業特別会計</t>
  </si>
  <si>
    <t>その他会計（赤字）</t>
  </si>
  <si>
    <t>その他会計（黒字）</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</si>
</sst>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47847</c:v>
                </c:pt>
                <c:pt idx="1">
                  <c:v>44162</c:v>
                </c:pt>
                <c:pt idx="2">
                  <c:v>48103</c:v>
                </c:pt>
                <c:pt idx="3">
                  <c:v>45761</c:v>
                </c:pt>
                <c:pt idx="4">
                  <c:v>56255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52574</c:v>
                </c:pt>
                <c:pt idx="1">
                  <c:v>54153</c:v>
                </c:pt>
                <c:pt idx="2">
                  <c:v>35267</c:v>
                </c:pt>
                <c:pt idx="3">
                  <c:v>32802</c:v>
                </c:pt>
                <c:pt idx="4">
                  <c:v>30445</c:v>
                </c:pt>
              </c:numCache>
            </c:numRef>
          </c:val>
          <c:smooth val="0"/>
        </c:ser>
        <c:dLbls>
          <c:showLegendKey val="0"/>
          <c:showVal val="0"/>
          <c:showCatName val="0"/>
          <c:showSerName val="0"/>
          <c:showPercent val="0"/>
          <c:showBubbleSize val="0"/>
        </c:dLbls>
        <c:marker val="1"/>
        <c:smooth val="0"/>
        <c:axId val="92779264"/>
        <c:axId val="92781184"/>
      </c:lineChart>
      <c:catAx>
        <c:axId val="927792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781184"/>
        <c:crosses val="autoZero"/>
        <c:auto val="1"/>
        <c:lblAlgn val="ctr"/>
        <c:lblOffset val="100"/>
        <c:tickLblSkip val="1"/>
        <c:tickMarkSkip val="1"/>
        <c:noMultiLvlLbl val="0"/>
      </c:catAx>
      <c:valAx>
        <c:axId val="92781184"/>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7792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1.18</c:v>
                </c:pt>
                <c:pt idx="1">
                  <c:v>3</c:v>
                </c:pt>
                <c:pt idx="2">
                  <c:v>5.83</c:v>
                </c:pt>
                <c:pt idx="3">
                  <c:v>5.91</c:v>
                </c:pt>
                <c:pt idx="4">
                  <c:v>5.78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17.97</c:v>
                </c:pt>
                <c:pt idx="1">
                  <c:v>20.6</c:v>
                </c:pt>
                <c:pt idx="2">
                  <c:v>22.26</c:v>
                </c:pt>
                <c:pt idx="3">
                  <c:v>24.12</c:v>
                </c:pt>
                <c:pt idx="4">
                  <c:v>27.97</c:v>
                </c:pt>
              </c:numCache>
            </c:numRef>
          </c:val>
        </c:ser>
        <c:dLbls>
          <c:showLegendKey val="0"/>
          <c:showVal val="0"/>
          <c:showCatName val="0"/>
          <c:showSerName val="0"/>
          <c:showPercent val="0"/>
          <c:showBubbleSize val="0"/>
        </c:dLbls>
        <c:gapWidth val="250"/>
        <c:overlap val="100"/>
        <c:axId val="106402176"/>
        <c:axId val="1064040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0.59</c:v>
                </c:pt>
                <c:pt idx="1">
                  <c:v>5.59</c:v>
                </c:pt>
                <c:pt idx="2">
                  <c:v>4.57</c:v>
                </c:pt>
                <c:pt idx="3">
                  <c:v>3.43</c:v>
                </c:pt>
                <c:pt idx="4">
                  <c:v>5.51</c:v>
                </c:pt>
              </c:numCache>
            </c:numRef>
          </c:val>
          <c:smooth val="0"/>
        </c:ser>
        <c:dLbls>
          <c:showLegendKey val="0"/>
          <c:showVal val="0"/>
          <c:showCatName val="0"/>
          <c:showSerName val="0"/>
          <c:showPercent val="0"/>
          <c:showBubbleSize val="0"/>
        </c:dLbls>
        <c:marker val="1"/>
        <c:smooth val="0"/>
        <c:axId val="106402176"/>
        <c:axId val="106404096"/>
      </c:lineChart>
      <c:catAx>
        <c:axId val="106402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404096"/>
        <c:crosses val="autoZero"/>
        <c:auto val="1"/>
        <c:lblAlgn val="ctr"/>
        <c:lblOffset val="100"/>
        <c:tickLblSkip val="1"/>
        <c:tickMarkSkip val="1"/>
        <c:noMultiLvlLbl val="0"/>
      </c:catAx>
      <c:valAx>
        <c:axId val="1064040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4021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0.09</c:v>
                </c:pt>
                <c:pt idx="2">
                  <c:v>#N/A</c:v>
                </c:pt>
                <c:pt idx="3">
                  <c:v>0.01</c:v>
                </c:pt>
                <c:pt idx="4">
                  <c:v>#N/A</c:v>
                </c:pt>
                <c:pt idx="5">
                  <c:v>0.01</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学校給食センター事業特別会計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0.01</c:v>
                </c:pt>
                <c:pt idx="8">
                  <c:v>#N/A</c:v>
                </c:pt>
                <c:pt idx="9">
                  <c:v>0.01</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7.0000000000000007E-2</c:v>
                </c:pt>
                <c:pt idx="2">
                  <c:v>#N/A</c:v>
                </c:pt>
                <c:pt idx="3">
                  <c:v>7.0000000000000007E-2</c:v>
                </c:pt>
                <c:pt idx="4">
                  <c:v>#N/A</c:v>
                </c:pt>
                <c:pt idx="5">
                  <c:v>0.08</c:v>
                </c:pt>
                <c:pt idx="6">
                  <c:v>#N/A</c:v>
                </c:pt>
                <c:pt idx="7">
                  <c:v>0.09</c:v>
                </c:pt>
                <c:pt idx="8">
                  <c:v>#N/A</c:v>
                </c:pt>
                <c:pt idx="9">
                  <c:v>0.09</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0.03</c:v>
                </c:pt>
                <c:pt idx="2">
                  <c:v>#N/A</c:v>
                </c:pt>
                <c:pt idx="3">
                  <c:v>0.04</c:v>
                </c:pt>
                <c:pt idx="4">
                  <c:v>#N/A</c:v>
                </c:pt>
                <c:pt idx="5">
                  <c:v>0.03</c:v>
                </c:pt>
                <c:pt idx="6">
                  <c:v>#N/A</c:v>
                </c:pt>
                <c:pt idx="7">
                  <c:v>0.02</c:v>
                </c:pt>
                <c:pt idx="8">
                  <c:v>#N/A</c:v>
                </c:pt>
                <c:pt idx="9">
                  <c:v>0.21</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0.57999999999999996</c:v>
                </c:pt>
                <c:pt idx="2">
                  <c:v>#N/A</c:v>
                </c:pt>
                <c:pt idx="3">
                  <c:v>0.85</c:v>
                </c:pt>
                <c:pt idx="4">
                  <c:v>#N/A</c:v>
                </c:pt>
                <c:pt idx="5">
                  <c:v>0.28999999999999998</c:v>
                </c:pt>
                <c:pt idx="6">
                  <c:v>#N/A</c:v>
                </c:pt>
                <c:pt idx="7">
                  <c:v>0.55000000000000004</c:v>
                </c:pt>
                <c:pt idx="8">
                  <c:v>#N/A</c:v>
                </c:pt>
                <c:pt idx="9">
                  <c:v>0.23</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1.18</c:v>
                </c:pt>
                <c:pt idx="2">
                  <c:v>#N/A</c:v>
                </c:pt>
                <c:pt idx="3">
                  <c:v>2.99</c:v>
                </c:pt>
                <c:pt idx="4">
                  <c:v>#N/A</c:v>
                </c:pt>
                <c:pt idx="5">
                  <c:v>5.82</c:v>
                </c:pt>
                <c:pt idx="6">
                  <c:v>#N/A</c:v>
                </c:pt>
                <c:pt idx="7">
                  <c:v>5.9</c:v>
                </c:pt>
                <c:pt idx="8">
                  <c:v>#N/A</c:v>
                </c:pt>
                <c:pt idx="9">
                  <c:v>5.77</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8.86</c:v>
                </c:pt>
                <c:pt idx="2">
                  <c:v>#N/A</c:v>
                </c:pt>
                <c:pt idx="3">
                  <c:v>8.6199999999999992</c:v>
                </c:pt>
                <c:pt idx="4">
                  <c:v>#N/A</c:v>
                </c:pt>
                <c:pt idx="5">
                  <c:v>9.4600000000000009</c:v>
                </c:pt>
                <c:pt idx="6">
                  <c:v>#N/A</c:v>
                </c:pt>
                <c:pt idx="7">
                  <c:v>9.9700000000000006</c:v>
                </c:pt>
                <c:pt idx="8">
                  <c:v>#N/A</c:v>
                </c:pt>
                <c:pt idx="9">
                  <c:v>10.77</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0.14000000000000001</c:v>
                </c:pt>
                <c:pt idx="2">
                  <c:v>0.18</c:v>
                </c:pt>
                <c:pt idx="3">
                  <c:v>#N/A</c:v>
                </c:pt>
                <c:pt idx="4">
                  <c:v>#N/A</c:v>
                </c:pt>
                <c:pt idx="5">
                  <c:v>0.16</c:v>
                </c:pt>
                <c:pt idx="6">
                  <c:v>0.39</c:v>
                </c:pt>
                <c:pt idx="7">
                  <c:v>#N/A</c:v>
                </c:pt>
                <c:pt idx="8">
                  <c:v>0.1</c:v>
                </c:pt>
                <c:pt idx="9">
                  <c:v>#N/A</c:v>
                </c:pt>
              </c:numCache>
            </c:numRef>
          </c:val>
        </c:ser>
        <c:ser>
          <c:idx val="9"/>
          <c:order val="9"/>
          <c:tx>
            <c:strRef>
              <c:f>データシート!$A$36</c:f>
              <c:strCache>
                <c:ptCount val="1"/>
                <c:pt idx="0">
                  <c:v>国民宿舎事業会計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0.24</c:v>
                </c:pt>
                <c:pt idx="1">
                  <c:v>#N/A</c:v>
                </c:pt>
                <c:pt idx="2">
                  <c:v>0.67</c:v>
                </c:pt>
                <c:pt idx="3">
                  <c:v>#N/A</c:v>
                </c:pt>
                <c:pt idx="4">
                  <c:v>0.72</c:v>
                </c:pt>
                <c:pt idx="5">
                  <c:v>#N/A</c:v>
                </c:pt>
                <c:pt idx="6">
                  <c:v>0.6</c:v>
                </c:pt>
                <c:pt idx="7">
                  <c:v>#N/A</c:v>
                </c:pt>
                <c:pt idx="8">
                  <c:v>1.31</c:v>
                </c:pt>
                <c:pt idx="9">
                  <c:v>#N/A</c:v>
                </c:pt>
              </c:numCache>
            </c:numRef>
          </c:val>
        </c:ser>
        <c:dLbls>
          <c:showLegendKey val="0"/>
          <c:showVal val="0"/>
          <c:showCatName val="0"/>
          <c:showSerName val="0"/>
          <c:showPercent val="0"/>
          <c:showBubbleSize val="0"/>
        </c:dLbls>
        <c:gapWidth val="150"/>
        <c:overlap val="100"/>
        <c:axId val="107006208"/>
        <c:axId val="106627072"/>
      </c:barChart>
      <c:catAx>
        <c:axId val="107006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627072"/>
        <c:crosses val="autoZero"/>
        <c:auto val="1"/>
        <c:lblAlgn val="ctr"/>
        <c:lblOffset val="100"/>
        <c:tickLblSkip val="1"/>
        <c:tickMarkSkip val="1"/>
        <c:noMultiLvlLbl val="0"/>
      </c:catAx>
      <c:valAx>
        <c:axId val="1066270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0062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4405</c:v>
                </c:pt>
                <c:pt idx="5">
                  <c:v>4702</c:v>
                </c:pt>
                <c:pt idx="8">
                  <c:v>4919</c:v>
                </c:pt>
                <c:pt idx="11">
                  <c:v>4872</c:v>
                </c:pt>
                <c:pt idx="14">
                  <c:v>4982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c:v>
                </c:pt>
                <c:pt idx="3">
                  <c:v>2</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752</c:v>
                </c:pt>
                <c:pt idx="3">
                  <c:v>737</c:v>
                </c:pt>
                <c:pt idx="6">
                  <c:v>592</c:v>
                </c:pt>
                <c:pt idx="9">
                  <c:v>334</c:v>
                </c:pt>
                <c:pt idx="12">
                  <c:v>317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2215</c:v>
                </c:pt>
                <c:pt idx="3">
                  <c:v>2685</c:v>
                </c:pt>
                <c:pt idx="6">
                  <c:v>3109</c:v>
                </c:pt>
                <c:pt idx="9">
                  <c:v>3195</c:v>
                </c:pt>
                <c:pt idx="12">
                  <c:v>3103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33</c:v>
                </c:pt>
                <c:pt idx="3">
                  <c:v>33</c:v>
                </c:pt>
                <c:pt idx="6">
                  <c:v>33</c:v>
                </c:pt>
                <c:pt idx="9">
                  <c:v>33</c:v>
                </c:pt>
                <c:pt idx="12">
                  <c:v>33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3875</c:v>
                </c:pt>
                <c:pt idx="3">
                  <c:v>3874</c:v>
                </c:pt>
                <c:pt idx="6">
                  <c:v>3916</c:v>
                </c:pt>
                <c:pt idx="9">
                  <c:v>3914</c:v>
                </c:pt>
                <c:pt idx="12">
                  <c:v>3847</c:v>
                </c:pt>
              </c:numCache>
            </c:numRef>
          </c:val>
        </c:ser>
        <c:dLbls>
          <c:showLegendKey val="0"/>
          <c:showVal val="0"/>
          <c:showCatName val="0"/>
          <c:showSerName val="0"/>
          <c:showPercent val="0"/>
          <c:showBubbleSize val="0"/>
        </c:dLbls>
        <c:gapWidth val="100"/>
        <c:overlap val="100"/>
        <c:axId val="105559936"/>
        <c:axId val="1055703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2472</c:v>
                </c:pt>
                <c:pt idx="2">
                  <c:v>#N/A</c:v>
                </c:pt>
                <c:pt idx="3">
                  <c:v>#N/A</c:v>
                </c:pt>
                <c:pt idx="4">
                  <c:v>2629</c:v>
                </c:pt>
                <c:pt idx="5">
                  <c:v>#N/A</c:v>
                </c:pt>
                <c:pt idx="6">
                  <c:v>#N/A</c:v>
                </c:pt>
                <c:pt idx="7">
                  <c:v>2732</c:v>
                </c:pt>
                <c:pt idx="8">
                  <c:v>#N/A</c:v>
                </c:pt>
                <c:pt idx="9">
                  <c:v>#N/A</c:v>
                </c:pt>
                <c:pt idx="10">
                  <c:v>2604</c:v>
                </c:pt>
                <c:pt idx="11">
                  <c:v>#N/A</c:v>
                </c:pt>
                <c:pt idx="12">
                  <c:v>#N/A</c:v>
                </c:pt>
                <c:pt idx="13">
                  <c:v>2318</c:v>
                </c:pt>
                <c:pt idx="14">
                  <c:v>#N/A</c:v>
                </c:pt>
              </c:numCache>
            </c:numRef>
          </c:val>
          <c:smooth val="0"/>
        </c:ser>
        <c:dLbls>
          <c:showLegendKey val="0"/>
          <c:showVal val="0"/>
          <c:showCatName val="0"/>
          <c:showSerName val="0"/>
          <c:showPercent val="0"/>
          <c:showBubbleSize val="0"/>
        </c:dLbls>
        <c:marker val="1"/>
        <c:smooth val="0"/>
        <c:axId val="105559936"/>
        <c:axId val="105570304"/>
      </c:lineChart>
      <c:catAx>
        <c:axId val="105559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570304"/>
        <c:crosses val="autoZero"/>
        <c:auto val="1"/>
        <c:lblAlgn val="ctr"/>
        <c:lblOffset val="100"/>
        <c:tickLblSkip val="1"/>
        <c:tickMarkSkip val="1"/>
        <c:noMultiLvlLbl val="0"/>
      </c:catAx>
      <c:valAx>
        <c:axId val="105570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59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50961</c:v>
                </c:pt>
                <c:pt idx="5">
                  <c:v>52401</c:v>
                </c:pt>
                <c:pt idx="8">
                  <c:v>52222</c:v>
                </c:pt>
                <c:pt idx="11">
                  <c:v>51929</c:v>
                </c:pt>
                <c:pt idx="14">
                  <c:v>50793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5332</c:v>
                </c:pt>
                <c:pt idx="5">
                  <c:v>5656</c:v>
                </c:pt>
                <c:pt idx="8">
                  <c:v>6032</c:v>
                </c:pt>
                <c:pt idx="11">
                  <c:v>6236</c:v>
                </c:pt>
                <c:pt idx="14">
                  <c:v>5798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8109</c:v>
                </c:pt>
                <c:pt idx="5">
                  <c:v>9706</c:v>
                </c:pt>
                <c:pt idx="8">
                  <c:v>10601</c:v>
                </c:pt>
                <c:pt idx="11">
                  <c:v>10818</c:v>
                </c:pt>
                <c:pt idx="14">
                  <c:v>12288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6459</c:v>
                </c:pt>
                <c:pt idx="3">
                  <c:v>6272</c:v>
                </c:pt>
                <c:pt idx="6">
                  <c:v>5847</c:v>
                </c:pt>
                <c:pt idx="9">
                  <c:v>4412</c:v>
                </c:pt>
                <c:pt idx="12">
                  <c:v>4398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5163</c:v>
                </c:pt>
                <c:pt idx="3">
                  <c:v>4362</c:v>
                </c:pt>
                <c:pt idx="6">
                  <c:v>4060</c:v>
                </c:pt>
                <c:pt idx="9">
                  <c:v>4087</c:v>
                </c:pt>
                <c:pt idx="12">
                  <c:v>3507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32843</c:v>
                </c:pt>
                <c:pt idx="3">
                  <c:v>31895</c:v>
                </c:pt>
                <c:pt idx="6">
                  <c:v>34647</c:v>
                </c:pt>
                <c:pt idx="9">
                  <c:v>37160</c:v>
                </c:pt>
                <c:pt idx="12">
                  <c:v>37022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97</c:v>
                </c:pt>
                <c:pt idx="3">
                  <c:v>78</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38846</c:v>
                </c:pt>
                <c:pt idx="3">
                  <c:v>38773</c:v>
                </c:pt>
                <c:pt idx="6">
                  <c:v>38311</c:v>
                </c:pt>
                <c:pt idx="9">
                  <c:v>37778</c:v>
                </c:pt>
                <c:pt idx="12">
                  <c:v>37067</c:v>
                </c:pt>
              </c:numCache>
            </c:numRef>
          </c:val>
        </c:ser>
        <c:dLbls>
          <c:showLegendKey val="0"/>
          <c:showVal val="0"/>
          <c:showCatName val="0"/>
          <c:showSerName val="0"/>
          <c:showPercent val="0"/>
          <c:showBubbleSize val="0"/>
        </c:dLbls>
        <c:gapWidth val="100"/>
        <c:overlap val="100"/>
        <c:axId val="90400256"/>
        <c:axId val="904021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19005</c:v>
                </c:pt>
                <c:pt idx="2">
                  <c:v>#N/A</c:v>
                </c:pt>
                <c:pt idx="3">
                  <c:v>#N/A</c:v>
                </c:pt>
                <c:pt idx="4">
                  <c:v>13617</c:v>
                </c:pt>
                <c:pt idx="5">
                  <c:v>#N/A</c:v>
                </c:pt>
                <c:pt idx="6">
                  <c:v>#N/A</c:v>
                </c:pt>
                <c:pt idx="7">
                  <c:v>14009</c:v>
                </c:pt>
                <c:pt idx="8">
                  <c:v>#N/A</c:v>
                </c:pt>
                <c:pt idx="9">
                  <c:v>#N/A</c:v>
                </c:pt>
                <c:pt idx="10">
                  <c:v>14454</c:v>
                </c:pt>
                <c:pt idx="11">
                  <c:v>#N/A</c:v>
                </c:pt>
                <c:pt idx="12">
                  <c:v>#N/A</c:v>
                </c:pt>
                <c:pt idx="13">
                  <c:v>13114</c:v>
                </c:pt>
                <c:pt idx="14">
                  <c:v>#N/A</c:v>
                </c:pt>
              </c:numCache>
            </c:numRef>
          </c:val>
          <c:smooth val="0"/>
        </c:ser>
        <c:dLbls>
          <c:showLegendKey val="0"/>
          <c:showVal val="0"/>
          <c:showCatName val="0"/>
          <c:showSerName val="0"/>
          <c:showPercent val="0"/>
          <c:showBubbleSize val="0"/>
        </c:dLbls>
        <c:marker val="1"/>
        <c:smooth val="0"/>
        <c:axId val="90400256"/>
        <c:axId val="90402176"/>
      </c:lineChart>
      <c:catAx>
        <c:axId val="90400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0402176"/>
        <c:crosses val="autoZero"/>
        <c:auto val="1"/>
        <c:lblAlgn val="ctr"/>
        <c:lblOffset val="100"/>
        <c:tickLblSkip val="1"/>
        <c:tickMarkSkip val="1"/>
        <c:noMultiLvlLbl val="0"/>
      </c:catAx>
      <c:valAx>
        <c:axId val="90402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0400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兵庫県たつの市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79,870
79,466
210.93
34,184,434
32,894,004
1,235,218
21,386,010
37,067,406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77.4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税の徴収強化等による税収増等により、３カ年平均では下げ止まりした。類似団体との比較では依然として低い水準にとどまっている。引き続き、行政改革、定員管理、給与の適正化による歳出削減に努める。併せて、税収の徴収率向上対策、使用料等の見直しによる歳入確保に努め、自主財源の確保に取り組んで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87993</xdr:rowOff>
    </xdr:from>
    <xdr:to>
      <xdr:col>7</xdr:col>
      <xdr:colOff>152400</xdr:colOff>
      <xdr:row>44</xdr:row>
      <xdr:rowOff>96157</xdr:rowOff>
    </xdr:to>
    <xdr:cxnSp macro="">
      <xdr:nvCxnSpPr>
        <xdr:cNvPr id="65" name="直線コネクタ 64"/>
        <xdr:cNvCxnSpPr/>
      </xdr:nvCxnSpPr>
      <xdr:spPr>
        <a:xfrm flipV="1">
          <a:off x="4953000" y="608874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6"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0.56</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7" name="直線コネクタ 66"/>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2920</xdr:rowOff>
    </xdr:from>
    <xdr:ext cx="762000" cy="259045"/>
    <xdr:sp macro="" textlink="">
      <xdr:nvSpPr>
        <xdr:cNvPr id="68" name="財政力最大値テキスト"/>
        <xdr:cNvSpPr txBox="1"/>
      </xdr:nvSpPr>
      <xdr:spPr>
        <a:xfrm>
          <a:off x="5041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35</xdr:row>
      <xdr:rowOff>87993</xdr:rowOff>
    </xdr:from>
    <xdr:to>
      <xdr:col>7</xdr:col>
      <xdr:colOff>241300</xdr:colOff>
      <xdr:row>35</xdr:row>
      <xdr:rowOff>87993</xdr:rowOff>
    </xdr:to>
    <xdr:cxnSp macro="">
      <xdr:nvCxnSpPr>
        <xdr:cNvPr id="69" name="直線コネクタ 68"/>
        <xdr:cNvCxnSpPr/>
      </xdr:nvCxnSpPr>
      <xdr:spPr>
        <a:xfrm>
          <a:off x="4864100" y="608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27215</xdr:rowOff>
    </xdr:from>
    <xdr:to>
      <xdr:col>7</xdr:col>
      <xdr:colOff>152400</xdr:colOff>
      <xdr:row>44</xdr:row>
      <xdr:rowOff>27215</xdr:rowOff>
    </xdr:to>
    <xdr:cxnSp macro="">
      <xdr:nvCxnSpPr>
        <xdr:cNvPr id="70" name="直線コネクタ 69"/>
        <xdr:cNvCxnSpPr/>
      </xdr:nvCxnSpPr>
      <xdr:spPr>
        <a:xfrm>
          <a:off x="4114800" y="75710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59162</xdr:rowOff>
    </xdr:from>
    <xdr:ext cx="762000" cy="259045"/>
    <xdr:sp macro="" textlink="">
      <xdr:nvSpPr>
        <xdr:cNvPr id="71" name="財政力平均値テキスト"/>
        <xdr:cNvSpPr txBox="1"/>
      </xdr:nvSpPr>
      <xdr:spPr>
        <a:xfrm>
          <a:off x="5041900" y="69171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42635</xdr:rowOff>
    </xdr:from>
    <xdr:to>
      <xdr:col>7</xdr:col>
      <xdr:colOff>203200</xdr:colOff>
      <xdr:row>41</xdr:row>
      <xdr:rowOff>144235</xdr:rowOff>
    </xdr:to>
    <xdr:sp macro="" textlink="">
      <xdr:nvSpPr>
        <xdr:cNvPr id="72" name="フローチャート : 判断 71"/>
        <xdr:cNvSpPr/>
      </xdr:nvSpPr>
      <xdr:spPr>
        <a:xfrm>
          <a:off x="49022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164193</xdr:rowOff>
    </xdr:from>
    <xdr:to>
      <xdr:col>6</xdr:col>
      <xdr:colOff>0</xdr:colOff>
      <xdr:row>44</xdr:row>
      <xdr:rowOff>27215</xdr:rowOff>
    </xdr:to>
    <xdr:cxnSp macro="">
      <xdr:nvCxnSpPr>
        <xdr:cNvPr id="73" name="直線コネクタ 72"/>
        <xdr:cNvCxnSpPr/>
      </xdr:nvCxnSpPr>
      <xdr:spPr>
        <a:xfrm>
          <a:off x="3225800" y="7536543"/>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77107</xdr:rowOff>
    </xdr:from>
    <xdr:to>
      <xdr:col>6</xdr:col>
      <xdr:colOff>50800</xdr:colOff>
      <xdr:row>42</xdr:row>
      <xdr:rowOff>7257</xdr:rowOff>
    </xdr:to>
    <xdr:sp macro="" textlink="">
      <xdr:nvSpPr>
        <xdr:cNvPr id="74" name="フローチャート : 判断 73"/>
        <xdr:cNvSpPr/>
      </xdr:nvSpPr>
      <xdr:spPr>
        <a:xfrm>
          <a:off x="4064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17434</xdr:rowOff>
    </xdr:from>
    <xdr:ext cx="736600" cy="259045"/>
    <xdr:sp macro="" textlink="">
      <xdr:nvSpPr>
        <xdr:cNvPr id="75" name="テキスト ボックス 74"/>
        <xdr:cNvSpPr txBox="1"/>
      </xdr:nvSpPr>
      <xdr:spPr>
        <a:xfrm>
          <a:off x="3733800" y="6875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164193</xdr:rowOff>
    </xdr:to>
    <xdr:cxnSp macro="">
      <xdr:nvCxnSpPr>
        <xdr:cNvPr id="76" name="直線コネクタ 75"/>
        <xdr:cNvCxnSpPr/>
      </xdr:nvCxnSpPr>
      <xdr:spPr>
        <a:xfrm>
          <a:off x="2336800" y="7467600"/>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42635</xdr:rowOff>
    </xdr:from>
    <xdr:to>
      <xdr:col>4</xdr:col>
      <xdr:colOff>533400</xdr:colOff>
      <xdr:row>41</xdr:row>
      <xdr:rowOff>144235</xdr:rowOff>
    </xdr:to>
    <xdr:sp macro="" textlink="">
      <xdr:nvSpPr>
        <xdr:cNvPr id="77" name="フローチャート : 判断 76"/>
        <xdr:cNvSpPr/>
      </xdr:nvSpPr>
      <xdr:spPr>
        <a:xfrm>
          <a:off x="3175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154412</xdr:rowOff>
    </xdr:from>
    <xdr:ext cx="762000" cy="259045"/>
    <xdr:sp macro="" textlink="">
      <xdr:nvSpPr>
        <xdr:cNvPr id="78" name="テキスト ボックス 77"/>
        <xdr:cNvSpPr txBox="1"/>
      </xdr:nvSpPr>
      <xdr:spPr>
        <a:xfrm>
          <a:off x="2844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26307</xdr:rowOff>
    </xdr:from>
    <xdr:to>
      <xdr:col>3</xdr:col>
      <xdr:colOff>279400</xdr:colOff>
      <xdr:row>43</xdr:row>
      <xdr:rowOff>95250</xdr:rowOff>
    </xdr:to>
    <xdr:cxnSp macro="">
      <xdr:nvCxnSpPr>
        <xdr:cNvPr id="79" name="直線コネクタ 78"/>
        <xdr:cNvCxnSpPr/>
      </xdr:nvCxnSpPr>
      <xdr:spPr>
        <a:xfrm>
          <a:off x="1447800" y="739865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38</xdr:row>
      <xdr:rowOff>108857</xdr:rowOff>
    </xdr:from>
    <xdr:to>
      <xdr:col>3</xdr:col>
      <xdr:colOff>330200</xdr:colOff>
      <xdr:row>39</xdr:row>
      <xdr:rowOff>39007</xdr:rowOff>
    </xdr:to>
    <xdr:sp macro="" textlink="">
      <xdr:nvSpPr>
        <xdr:cNvPr id="80" name="フローチャート : 判断 79"/>
        <xdr:cNvSpPr/>
      </xdr:nvSpPr>
      <xdr:spPr>
        <a:xfrm>
          <a:off x="2286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49184</xdr:rowOff>
    </xdr:from>
    <xdr:ext cx="762000" cy="259045"/>
    <xdr:sp macro="" textlink="">
      <xdr:nvSpPr>
        <xdr:cNvPr id="81" name="テキスト ボックス 80"/>
        <xdr:cNvSpPr txBox="1"/>
      </xdr:nvSpPr>
      <xdr:spPr>
        <a:xfrm>
          <a:off x="1955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73478</xdr:rowOff>
    </xdr:from>
    <xdr:to>
      <xdr:col>2</xdr:col>
      <xdr:colOff>127000</xdr:colOff>
      <xdr:row>38</xdr:row>
      <xdr:rowOff>3628</xdr:rowOff>
    </xdr:to>
    <xdr:sp macro="" textlink="">
      <xdr:nvSpPr>
        <xdr:cNvPr id="82" name="フローチャート : 判断 81"/>
        <xdr:cNvSpPr/>
      </xdr:nvSpPr>
      <xdr:spPr>
        <a:xfrm>
          <a:off x="1397000" y="6417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13805</xdr:rowOff>
    </xdr:from>
    <xdr:ext cx="762000" cy="259045"/>
    <xdr:sp macro="" textlink="">
      <xdr:nvSpPr>
        <xdr:cNvPr id="83" name="テキスト ボックス 82"/>
        <xdr:cNvSpPr txBox="1"/>
      </xdr:nvSpPr>
      <xdr:spPr>
        <a:xfrm>
          <a:off x="1066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0.90</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89" name="円/楕円 88"/>
        <xdr:cNvSpPr/>
      </xdr:nvSpPr>
      <xdr:spPr>
        <a:xfrm>
          <a:off x="49022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43742</xdr:rowOff>
    </xdr:from>
    <xdr:ext cx="762000" cy="259045"/>
    <xdr:sp macro="" textlink="">
      <xdr:nvSpPr>
        <xdr:cNvPr id="90" name="財政力該当値テキスト"/>
        <xdr:cNvSpPr txBox="1"/>
      </xdr:nvSpPr>
      <xdr:spPr>
        <a:xfrm>
          <a:off x="5041900" y="741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147865</xdr:rowOff>
    </xdr:from>
    <xdr:to>
      <xdr:col>6</xdr:col>
      <xdr:colOff>50800</xdr:colOff>
      <xdr:row>44</xdr:row>
      <xdr:rowOff>78015</xdr:rowOff>
    </xdr:to>
    <xdr:sp macro="" textlink="">
      <xdr:nvSpPr>
        <xdr:cNvPr id="91" name="円/楕円 90"/>
        <xdr:cNvSpPr/>
      </xdr:nvSpPr>
      <xdr:spPr>
        <a:xfrm>
          <a:off x="4064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92" name="テキスト ボックス 91"/>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113393</xdr:rowOff>
    </xdr:from>
    <xdr:to>
      <xdr:col>4</xdr:col>
      <xdr:colOff>533400</xdr:colOff>
      <xdr:row>44</xdr:row>
      <xdr:rowOff>43543</xdr:rowOff>
    </xdr:to>
    <xdr:sp macro="" textlink="">
      <xdr:nvSpPr>
        <xdr:cNvPr id="93" name="円/楕円 92"/>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28320</xdr:rowOff>
    </xdr:from>
    <xdr:ext cx="762000" cy="259045"/>
    <xdr:sp macro="" textlink="">
      <xdr:nvSpPr>
        <xdr:cNvPr id="94" name="テキスト ボックス 93"/>
        <xdr:cNvSpPr txBox="1"/>
      </xdr:nvSpPr>
      <xdr:spPr>
        <a:xfrm>
          <a:off x="2844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5" name="円/楕円 94"/>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6" name="テキスト ボックス 95"/>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146957</xdr:rowOff>
    </xdr:from>
    <xdr:to>
      <xdr:col>2</xdr:col>
      <xdr:colOff>127000</xdr:colOff>
      <xdr:row>43</xdr:row>
      <xdr:rowOff>77107</xdr:rowOff>
    </xdr:to>
    <xdr:sp macro="" textlink="">
      <xdr:nvSpPr>
        <xdr:cNvPr id="97" name="円/楕円 96"/>
        <xdr:cNvSpPr/>
      </xdr:nvSpPr>
      <xdr:spPr>
        <a:xfrm>
          <a:off x="1397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61884</xdr:rowOff>
    </xdr:from>
    <xdr:ext cx="762000" cy="259045"/>
    <xdr:sp macro="" textlink="">
      <xdr:nvSpPr>
        <xdr:cNvPr id="98" name="テキスト ボックス 97"/>
        <xdr:cNvSpPr txBox="1"/>
      </xdr:nvSpPr>
      <xdr:spPr>
        <a:xfrm>
          <a:off x="1066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一部事務組合の設立に伴い、消防職人件費が減少し前年度に比べ０．９％改善した。今後も更なる人件費、物件費等の抑制に加え、下水道使用料の見直しや維持管理費の削減による繰出し金の抑制に取り組むとともに、税の収納率向上や、使用料等の見直しなど歳入の確保に取り組んでいく。</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5" name="直線コネクタ 114"/>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6" name="テキスト ボックス 115"/>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7" name="直線コネクタ 116"/>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8" name="テキスト ボックス 117"/>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9" name="直線コネクタ 118"/>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20" name="テキスト ボックス 119"/>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1" name="直線コネクタ 120"/>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2" name="テキスト ボックス 121"/>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3" name="直線コネクタ 122"/>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4" name="テキスト ボックス 123"/>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5" name="直線コネクタ 124"/>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6" name="テキスト ボックス 125"/>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7" name="直線コネクタ 126"/>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9"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67</xdr:row>
      <xdr:rowOff>169635</xdr:rowOff>
    </xdr:to>
    <xdr:cxnSp macro="">
      <xdr:nvCxnSpPr>
        <xdr:cNvPr id="130" name="直線コネクタ 129"/>
        <xdr:cNvCxnSpPr/>
      </xdr:nvCxnSpPr>
      <xdr:spPr>
        <a:xfrm flipV="1">
          <a:off x="4953000" y="10071100"/>
          <a:ext cx="0" cy="15856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141712</xdr:rowOff>
    </xdr:from>
    <xdr:ext cx="762000" cy="259045"/>
    <xdr:sp macro="" textlink="">
      <xdr:nvSpPr>
        <xdr:cNvPr id="131" name="財政構造の弾力性最小値テキスト"/>
        <xdr:cNvSpPr txBox="1"/>
      </xdr:nvSpPr>
      <xdr:spPr>
        <a:xfrm>
          <a:off x="5041900" y="1162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96.0</a:t>
          </a:r>
          <a:endParaRPr kumimoji="1" lang="ja-JP" altLang="en-US" sz="1000" b="1">
            <a:latin typeface="ＭＳ Ｐゴシック"/>
          </a:endParaRPr>
        </a:p>
      </xdr:txBody>
    </xdr:sp>
    <xdr:clientData/>
  </xdr:oneCellAnchor>
  <xdr:twoCellAnchor>
    <xdr:from>
      <xdr:col>7</xdr:col>
      <xdr:colOff>63500</xdr:colOff>
      <xdr:row>67</xdr:row>
      <xdr:rowOff>169635</xdr:rowOff>
    </xdr:from>
    <xdr:to>
      <xdr:col>7</xdr:col>
      <xdr:colOff>241300</xdr:colOff>
      <xdr:row>67</xdr:row>
      <xdr:rowOff>169635</xdr:rowOff>
    </xdr:to>
    <xdr:cxnSp macro="">
      <xdr:nvCxnSpPr>
        <xdr:cNvPr id="132" name="直線コネクタ 131"/>
        <xdr:cNvCxnSpPr/>
      </xdr:nvCxnSpPr>
      <xdr:spPr>
        <a:xfrm>
          <a:off x="4864100" y="1165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33"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34" name="直線コネクタ 133"/>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118231</xdr:rowOff>
    </xdr:from>
    <xdr:to>
      <xdr:col>7</xdr:col>
      <xdr:colOff>152400</xdr:colOff>
      <xdr:row>62</xdr:row>
      <xdr:rowOff>73176</xdr:rowOff>
    </xdr:to>
    <xdr:cxnSp macro="">
      <xdr:nvCxnSpPr>
        <xdr:cNvPr id="135" name="直線コネクタ 134"/>
        <xdr:cNvCxnSpPr/>
      </xdr:nvCxnSpPr>
      <xdr:spPr>
        <a:xfrm flipV="1">
          <a:off x="4114800" y="10576681"/>
          <a:ext cx="8382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6851</xdr:rowOff>
    </xdr:from>
    <xdr:ext cx="762000" cy="259045"/>
    <xdr:sp macro="" textlink="">
      <xdr:nvSpPr>
        <xdr:cNvPr id="136" name="財政構造の弾力性平均値テキスト"/>
        <xdr:cNvSpPr txBox="1"/>
      </xdr:nvSpPr>
      <xdr:spPr>
        <a:xfrm>
          <a:off x="5041900" y="10808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34774</xdr:rowOff>
    </xdr:from>
    <xdr:to>
      <xdr:col>7</xdr:col>
      <xdr:colOff>203200</xdr:colOff>
      <xdr:row>63</xdr:row>
      <xdr:rowOff>136374</xdr:rowOff>
    </xdr:to>
    <xdr:sp macro="" textlink="">
      <xdr:nvSpPr>
        <xdr:cNvPr id="137" name="フローチャート : 判断 136"/>
        <xdr:cNvSpPr/>
      </xdr:nvSpPr>
      <xdr:spPr>
        <a:xfrm>
          <a:off x="4902200" y="1083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164193</xdr:rowOff>
    </xdr:from>
    <xdr:to>
      <xdr:col>6</xdr:col>
      <xdr:colOff>0</xdr:colOff>
      <xdr:row>62</xdr:row>
      <xdr:rowOff>73176</xdr:rowOff>
    </xdr:to>
    <xdr:cxnSp macro="">
      <xdr:nvCxnSpPr>
        <xdr:cNvPr id="138" name="直線コネクタ 137"/>
        <xdr:cNvCxnSpPr/>
      </xdr:nvCxnSpPr>
      <xdr:spPr>
        <a:xfrm>
          <a:off x="3225800" y="10622643"/>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138188</xdr:rowOff>
    </xdr:from>
    <xdr:to>
      <xdr:col>6</xdr:col>
      <xdr:colOff>50800</xdr:colOff>
      <xdr:row>64</xdr:row>
      <xdr:rowOff>68338</xdr:rowOff>
    </xdr:to>
    <xdr:sp macro="" textlink="">
      <xdr:nvSpPr>
        <xdr:cNvPr id="139" name="フローチャート : 判断 138"/>
        <xdr:cNvSpPr/>
      </xdr:nvSpPr>
      <xdr:spPr>
        <a:xfrm>
          <a:off x="4064000" y="1093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53115</xdr:rowOff>
    </xdr:from>
    <xdr:ext cx="736600" cy="259045"/>
    <xdr:sp macro="" textlink="">
      <xdr:nvSpPr>
        <xdr:cNvPr id="140" name="テキスト ボックス 139"/>
        <xdr:cNvSpPr txBox="1"/>
      </xdr:nvSpPr>
      <xdr:spPr>
        <a:xfrm>
          <a:off x="3733800" y="11025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49288</xdr:rowOff>
    </xdr:from>
    <xdr:to>
      <xdr:col>4</xdr:col>
      <xdr:colOff>482600</xdr:colOff>
      <xdr:row>61</xdr:row>
      <xdr:rowOff>164193</xdr:rowOff>
    </xdr:to>
    <xdr:cxnSp macro="">
      <xdr:nvCxnSpPr>
        <xdr:cNvPr id="141" name="直線コネクタ 140"/>
        <xdr:cNvCxnSpPr/>
      </xdr:nvCxnSpPr>
      <xdr:spPr>
        <a:xfrm>
          <a:off x="2336800" y="10507738"/>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302</xdr:rowOff>
    </xdr:from>
    <xdr:to>
      <xdr:col>4</xdr:col>
      <xdr:colOff>533400</xdr:colOff>
      <xdr:row>63</xdr:row>
      <xdr:rowOff>101902</xdr:rowOff>
    </xdr:to>
    <xdr:sp macro="" textlink="">
      <xdr:nvSpPr>
        <xdr:cNvPr id="142" name="フローチャート : 判断 141"/>
        <xdr:cNvSpPr/>
      </xdr:nvSpPr>
      <xdr:spPr>
        <a:xfrm>
          <a:off x="3175000" y="1080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86679</xdr:rowOff>
    </xdr:from>
    <xdr:ext cx="762000" cy="259045"/>
    <xdr:sp macro="" textlink="">
      <xdr:nvSpPr>
        <xdr:cNvPr id="143" name="テキスト ボックス 142"/>
        <xdr:cNvSpPr txBox="1"/>
      </xdr:nvSpPr>
      <xdr:spPr>
        <a:xfrm>
          <a:off x="2844800" y="1088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49288</xdr:rowOff>
    </xdr:from>
    <xdr:to>
      <xdr:col>3</xdr:col>
      <xdr:colOff>279400</xdr:colOff>
      <xdr:row>66</xdr:row>
      <xdr:rowOff>30843</xdr:rowOff>
    </xdr:to>
    <xdr:cxnSp macro="">
      <xdr:nvCxnSpPr>
        <xdr:cNvPr id="144" name="直線コネクタ 143"/>
        <xdr:cNvCxnSpPr/>
      </xdr:nvCxnSpPr>
      <xdr:spPr>
        <a:xfrm flipV="1">
          <a:off x="1447800" y="10507738"/>
          <a:ext cx="889000" cy="838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160262</xdr:rowOff>
    </xdr:from>
    <xdr:to>
      <xdr:col>3</xdr:col>
      <xdr:colOff>330200</xdr:colOff>
      <xdr:row>63</xdr:row>
      <xdr:rowOff>90412</xdr:rowOff>
    </xdr:to>
    <xdr:sp macro="" textlink="">
      <xdr:nvSpPr>
        <xdr:cNvPr id="145" name="フローチャート : 判断 144"/>
        <xdr:cNvSpPr/>
      </xdr:nvSpPr>
      <xdr:spPr>
        <a:xfrm>
          <a:off x="2286000" y="1079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75189</xdr:rowOff>
    </xdr:from>
    <xdr:ext cx="762000" cy="259045"/>
    <xdr:sp macro="" textlink="">
      <xdr:nvSpPr>
        <xdr:cNvPr id="146" name="テキスト ボックス 145"/>
        <xdr:cNvSpPr txBox="1"/>
      </xdr:nvSpPr>
      <xdr:spPr>
        <a:xfrm>
          <a:off x="1955800" y="1087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81643</xdr:rowOff>
    </xdr:from>
    <xdr:to>
      <xdr:col>2</xdr:col>
      <xdr:colOff>127000</xdr:colOff>
      <xdr:row>65</xdr:row>
      <xdr:rowOff>11793</xdr:rowOff>
    </xdr:to>
    <xdr:sp macro="" textlink="">
      <xdr:nvSpPr>
        <xdr:cNvPr id="147" name="フローチャート : 判断 146"/>
        <xdr:cNvSpPr/>
      </xdr:nvSpPr>
      <xdr:spPr>
        <a:xfrm>
          <a:off x="1397000" y="1105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21970</xdr:rowOff>
    </xdr:from>
    <xdr:ext cx="762000" cy="259045"/>
    <xdr:sp macro="" textlink="">
      <xdr:nvSpPr>
        <xdr:cNvPr id="148" name="テキスト ボックス 147"/>
        <xdr:cNvSpPr txBox="1"/>
      </xdr:nvSpPr>
      <xdr:spPr>
        <a:xfrm>
          <a:off x="1066800" y="1082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9" name="テキスト ボックス 148"/>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50" name="テキスト ボックス 149"/>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1" name="テキスト ボックス 150"/>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2" name="テキスト ボックス 151"/>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3" name="テキスト ボックス 152"/>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67431</xdr:rowOff>
    </xdr:from>
    <xdr:to>
      <xdr:col>7</xdr:col>
      <xdr:colOff>203200</xdr:colOff>
      <xdr:row>61</xdr:row>
      <xdr:rowOff>169031</xdr:rowOff>
    </xdr:to>
    <xdr:sp macro="" textlink="">
      <xdr:nvSpPr>
        <xdr:cNvPr id="154" name="円/楕円 153"/>
        <xdr:cNvSpPr/>
      </xdr:nvSpPr>
      <xdr:spPr>
        <a:xfrm>
          <a:off x="4902200" y="10525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83958</xdr:rowOff>
    </xdr:from>
    <xdr:ext cx="762000" cy="259045"/>
    <xdr:sp macro="" textlink="">
      <xdr:nvSpPr>
        <xdr:cNvPr id="155" name="財政構造の弾力性該当値テキスト"/>
        <xdr:cNvSpPr txBox="1"/>
      </xdr:nvSpPr>
      <xdr:spPr>
        <a:xfrm>
          <a:off x="5041900" y="10370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22376</xdr:rowOff>
    </xdr:from>
    <xdr:to>
      <xdr:col>6</xdr:col>
      <xdr:colOff>50800</xdr:colOff>
      <xdr:row>62</xdr:row>
      <xdr:rowOff>123976</xdr:rowOff>
    </xdr:to>
    <xdr:sp macro="" textlink="">
      <xdr:nvSpPr>
        <xdr:cNvPr id="156" name="円/楕円 155"/>
        <xdr:cNvSpPr/>
      </xdr:nvSpPr>
      <xdr:spPr>
        <a:xfrm>
          <a:off x="4064000" y="1065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134153</xdr:rowOff>
    </xdr:from>
    <xdr:ext cx="736600" cy="259045"/>
    <xdr:sp macro="" textlink="">
      <xdr:nvSpPr>
        <xdr:cNvPr id="157" name="テキスト ボックス 156"/>
        <xdr:cNvSpPr txBox="1"/>
      </xdr:nvSpPr>
      <xdr:spPr>
        <a:xfrm>
          <a:off x="3733800" y="10421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113393</xdr:rowOff>
    </xdr:from>
    <xdr:to>
      <xdr:col>4</xdr:col>
      <xdr:colOff>533400</xdr:colOff>
      <xdr:row>62</xdr:row>
      <xdr:rowOff>43543</xdr:rowOff>
    </xdr:to>
    <xdr:sp macro="" textlink="">
      <xdr:nvSpPr>
        <xdr:cNvPr id="158" name="円/楕円 157"/>
        <xdr:cNvSpPr/>
      </xdr:nvSpPr>
      <xdr:spPr>
        <a:xfrm>
          <a:off x="3175000" y="1057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53720</xdr:rowOff>
    </xdr:from>
    <xdr:ext cx="762000" cy="259045"/>
    <xdr:sp macro="" textlink="">
      <xdr:nvSpPr>
        <xdr:cNvPr id="159" name="テキスト ボックス 158"/>
        <xdr:cNvSpPr txBox="1"/>
      </xdr:nvSpPr>
      <xdr:spPr>
        <a:xfrm>
          <a:off x="2844800" y="1034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169938</xdr:rowOff>
    </xdr:from>
    <xdr:to>
      <xdr:col>3</xdr:col>
      <xdr:colOff>330200</xdr:colOff>
      <xdr:row>61</xdr:row>
      <xdr:rowOff>100088</xdr:rowOff>
    </xdr:to>
    <xdr:sp macro="" textlink="">
      <xdr:nvSpPr>
        <xdr:cNvPr id="160" name="円/楕円 159"/>
        <xdr:cNvSpPr/>
      </xdr:nvSpPr>
      <xdr:spPr>
        <a:xfrm>
          <a:off x="2286000" y="1045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110265</xdr:rowOff>
    </xdr:from>
    <xdr:ext cx="762000" cy="259045"/>
    <xdr:sp macro="" textlink="">
      <xdr:nvSpPr>
        <xdr:cNvPr id="161" name="テキスト ボックス 160"/>
        <xdr:cNvSpPr txBox="1"/>
      </xdr:nvSpPr>
      <xdr:spPr>
        <a:xfrm>
          <a:off x="1955800" y="1022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151493</xdr:rowOff>
    </xdr:from>
    <xdr:to>
      <xdr:col>2</xdr:col>
      <xdr:colOff>127000</xdr:colOff>
      <xdr:row>66</xdr:row>
      <xdr:rowOff>81643</xdr:rowOff>
    </xdr:to>
    <xdr:sp macro="" textlink="">
      <xdr:nvSpPr>
        <xdr:cNvPr id="162" name="円/楕円 161"/>
        <xdr:cNvSpPr/>
      </xdr:nvSpPr>
      <xdr:spPr>
        <a:xfrm>
          <a:off x="1397000" y="1129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66420</xdr:rowOff>
    </xdr:from>
    <xdr:ext cx="762000" cy="259045"/>
    <xdr:sp macro="" textlink="">
      <xdr:nvSpPr>
        <xdr:cNvPr id="163" name="テキスト ボックス 162"/>
        <xdr:cNvSpPr txBox="1"/>
      </xdr:nvSpPr>
      <xdr:spPr>
        <a:xfrm>
          <a:off x="1066800" y="1138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4" name="正方形/長方形 16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5" name="テキスト ボックス 164"/>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6" name="テキスト ボックス 165"/>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[96,990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7" name="正方形/長方形 166"/>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8" name="正方形/長方形 167"/>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9" name="正方形/長方形 168"/>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70" name="正方形/長方形 169"/>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1" name="正方形/長方形 170"/>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2" name="正方形/長方形 171"/>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3" name="正方形/長方形 172"/>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4" name="正方形/長方形 17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5" name="正方形/長方形 174"/>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6" name="テキスト ボックス 175"/>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行財政改革の推進により、人件費、物件費等の削減を図り、類似団体平均に比べ下回っている。今後も引き続き職員定員適正化計画を着実に実行するとともに、諸手当の見直しを進めるなど、総人件費の削減に努めていく。</a:t>
          </a:r>
        </a:p>
      </xdr:txBody>
    </xdr:sp>
    <xdr:clientData/>
  </xdr:twoCellAnchor>
  <xdr:oneCellAnchor>
    <xdr:from>
      <xdr:col>1</xdr:col>
      <xdr:colOff>38100</xdr:colOff>
      <xdr:row>77</xdr:row>
      <xdr:rowOff>6350</xdr:rowOff>
    </xdr:from>
    <xdr:ext cx="349839" cy="225703"/>
    <xdr:sp macro="" textlink="">
      <xdr:nvSpPr>
        <xdr:cNvPr id="177" name="テキスト ボックス 176"/>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8" name="直線コネクタ 177"/>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80" name="直線コネクタ 179"/>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1" name="テキスト ボックス 180"/>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2" name="直線コネクタ 181"/>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3" name="テキスト ボックス 182"/>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4" name="直線コネクタ 183"/>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5" name="テキスト ボックス 184"/>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6" name="直線コネクタ 185"/>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7" name="テキスト ボックス 186"/>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8" name="直線コネクタ 187"/>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9" name="テキスト ボックス 188"/>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0" name="直線コネクタ 189"/>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1" name="テキスト ボックス 190"/>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2"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107228</xdr:rowOff>
    </xdr:from>
    <xdr:to>
      <xdr:col>7</xdr:col>
      <xdr:colOff>152400</xdr:colOff>
      <xdr:row>88</xdr:row>
      <xdr:rowOff>44982</xdr:rowOff>
    </xdr:to>
    <xdr:cxnSp macro="">
      <xdr:nvCxnSpPr>
        <xdr:cNvPr id="193" name="直線コネクタ 192"/>
        <xdr:cNvCxnSpPr/>
      </xdr:nvCxnSpPr>
      <xdr:spPr>
        <a:xfrm flipV="1">
          <a:off x="4953000" y="13823228"/>
          <a:ext cx="0" cy="13093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17059</xdr:rowOff>
    </xdr:from>
    <xdr:ext cx="762000" cy="259045"/>
    <xdr:sp macro="" textlink="">
      <xdr:nvSpPr>
        <xdr:cNvPr id="194" name="人件費・物件費等の状況最小値テキスト"/>
        <xdr:cNvSpPr txBox="1"/>
      </xdr:nvSpPr>
      <xdr:spPr>
        <a:xfrm>
          <a:off x="5041900" y="15104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146,237</a:t>
          </a:r>
          <a:endParaRPr kumimoji="1" lang="ja-JP" altLang="en-US" sz="1000" b="1">
            <a:latin typeface="ＭＳ Ｐゴシック"/>
          </a:endParaRPr>
        </a:p>
      </xdr:txBody>
    </xdr:sp>
    <xdr:clientData/>
  </xdr:oneCellAnchor>
  <xdr:twoCellAnchor>
    <xdr:from>
      <xdr:col>7</xdr:col>
      <xdr:colOff>63500</xdr:colOff>
      <xdr:row>88</xdr:row>
      <xdr:rowOff>44982</xdr:rowOff>
    </xdr:from>
    <xdr:to>
      <xdr:col>7</xdr:col>
      <xdr:colOff>241300</xdr:colOff>
      <xdr:row>88</xdr:row>
      <xdr:rowOff>44982</xdr:rowOff>
    </xdr:to>
    <xdr:cxnSp macro="">
      <xdr:nvCxnSpPr>
        <xdr:cNvPr id="195" name="直線コネクタ 194"/>
        <xdr:cNvCxnSpPr/>
      </xdr:nvCxnSpPr>
      <xdr:spPr>
        <a:xfrm>
          <a:off x="4864100" y="15132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22155</xdr:rowOff>
    </xdr:from>
    <xdr:ext cx="762000" cy="259045"/>
    <xdr:sp macro="" textlink="">
      <xdr:nvSpPr>
        <xdr:cNvPr id="196" name="人件費・物件費等の状況最大値テキスト"/>
        <xdr:cNvSpPr txBox="1"/>
      </xdr:nvSpPr>
      <xdr:spPr>
        <a:xfrm>
          <a:off x="5041900" y="1356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81,122</a:t>
          </a:r>
          <a:endParaRPr kumimoji="1" lang="ja-JP" altLang="en-US" sz="1000" b="1">
            <a:latin typeface="ＭＳ Ｐゴシック"/>
          </a:endParaRPr>
        </a:p>
      </xdr:txBody>
    </xdr:sp>
    <xdr:clientData/>
  </xdr:oneCellAnchor>
  <xdr:twoCellAnchor>
    <xdr:from>
      <xdr:col>7</xdr:col>
      <xdr:colOff>63500</xdr:colOff>
      <xdr:row>80</xdr:row>
      <xdr:rowOff>107228</xdr:rowOff>
    </xdr:from>
    <xdr:to>
      <xdr:col>7</xdr:col>
      <xdr:colOff>241300</xdr:colOff>
      <xdr:row>80</xdr:row>
      <xdr:rowOff>107228</xdr:rowOff>
    </xdr:to>
    <xdr:cxnSp macro="">
      <xdr:nvCxnSpPr>
        <xdr:cNvPr id="197" name="直線コネクタ 196"/>
        <xdr:cNvCxnSpPr/>
      </xdr:nvCxnSpPr>
      <xdr:spPr>
        <a:xfrm>
          <a:off x="4864100" y="13823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83407</xdr:rowOff>
    </xdr:from>
    <xdr:to>
      <xdr:col>7</xdr:col>
      <xdr:colOff>152400</xdr:colOff>
      <xdr:row>84</xdr:row>
      <xdr:rowOff>23954</xdr:rowOff>
    </xdr:to>
    <xdr:cxnSp macro="">
      <xdr:nvCxnSpPr>
        <xdr:cNvPr id="198" name="直線コネクタ 197"/>
        <xdr:cNvCxnSpPr/>
      </xdr:nvCxnSpPr>
      <xdr:spPr>
        <a:xfrm flipV="1">
          <a:off x="4114800" y="14142307"/>
          <a:ext cx="838200" cy="28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36831</xdr:rowOff>
    </xdr:from>
    <xdr:ext cx="762000" cy="259045"/>
    <xdr:sp macro="" textlink="">
      <xdr:nvSpPr>
        <xdr:cNvPr id="199" name="人件費・物件費等の状況平均値テキスト"/>
        <xdr:cNvSpPr txBox="1"/>
      </xdr:nvSpPr>
      <xdr:spPr>
        <a:xfrm>
          <a:off x="5041900" y="14267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107,115</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64754</xdr:rowOff>
    </xdr:from>
    <xdr:to>
      <xdr:col>7</xdr:col>
      <xdr:colOff>203200</xdr:colOff>
      <xdr:row>83</xdr:row>
      <xdr:rowOff>166354</xdr:rowOff>
    </xdr:to>
    <xdr:sp macro="" textlink="">
      <xdr:nvSpPr>
        <xdr:cNvPr id="200" name="フローチャート : 判断 199"/>
        <xdr:cNvSpPr/>
      </xdr:nvSpPr>
      <xdr:spPr>
        <a:xfrm>
          <a:off x="4902200" y="142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23954</xdr:rowOff>
    </xdr:from>
    <xdr:to>
      <xdr:col>6</xdr:col>
      <xdr:colOff>0</xdr:colOff>
      <xdr:row>84</xdr:row>
      <xdr:rowOff>110300</xdr:rowOff>
    </xdr:to>
    <xdr:cxnSp macro="">
      <xdr:nvCxnSpPr>
        <xdr:cNvPr id="201" name="直線コネクタ 200"/>
        <xdr:cNvCxnSpPr/>
      </xdr:nvCxnSpPr>
      <xdr:spPr>
        <a:xfrm flipV="1">
          <a:off x="3225800" y="14425754"/>
          <a:ext cx="889000" cy="86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91337</xdr:rowOff>
    </xdr:from>
    <xdr:to>
      <xdr:col>6</xdr:col>
      <xdr:colOff>50800</xdr:colOff>
      <xdr:row>84</xdr:row>
      <xdr:rowOff>21487</xdr:rowOff>
    </xdr:to>
    <xdr:sp macro="" textlink="">
      <xdr:nvSpPr>
        <xdr:cNvPr id="202" name="フローチャート : 判断 201"/>
        <xdr:cNvSpPr/>
      </xdr:nvSpPr>
      <xdr:spPr>
        <a:xfrm>
          <a:off x="4064000" y="14321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31664</xdr:rowOff>
    </xdr:from>
    <xdr:ext cx="736600" cy="259045"/>
    <xdr:sp macro="" textlink="">
      <xdr:nvSpPr>
        <xdr:cNvPr id="203" name="テキスト ボックス 202"/>
        <xdr:cNvSpPr txBox="1"/>
      </xdr:nvSpPr>
      <xdr:spPr>
        <a:xfrm>
          <a:off x="3733800" y="14090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108,437</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106821</xdr:rowOff>
    </xdr:from>
    <xdr:to>
      <xdr:col>4</xdr:col>
      <xdr:colOff>482600</xdr:colOff>
      <xdr:row>84</xdr:row>
      <xdr:rowOff>110300</xdr:rowOff>
    </xdr:to>
    <xdr:cxnSp macro="">
      <xdr:nvCxnSpPr>
        <xdr:cNvPr id="204" name="直線コネクタ 203"/>
        <xdr:cNvCxnSpPr/>
      </xdr:nvCxnSpPr>
      <xdr:spPr>
        <a:xfrm>
          <a:off x="2336800" y="14508621"/>
          <a:ext cx="889000" cy="3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24651</xdr:rowOff>
    </xdr:from>
    <xdr:to>
      <xdr:col>4</xdr:col>
      <xdr:colOff>533400</xdr:colOff>
      <xdr:row>84</xdr:row>
      <xdr:rowOff>126251</xdr:rowOff>
    </xdr:to>
    <xdr:sp macro="" textlink="">
      <xdr:nvSpPr>
        <xdr:cNvPr id="205" name="フローチャート : 判断 204"/>
        <xdr:cNvSpPr/>
      </xdr:nvSpPr>
      <xdr:spPr>
        <a:xfrm>
          <a:off x="3175000" y="14426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136428</xdr:rowOff>
    </xdr:from>
    <xdr:ext cx="762000" cy="259045"/>
    <xdr:sp macro="" textlink="">
      <xdr:nvSpPr>
        <xdr:cNvPr id="206" name="テキスト ボックス 205"/>
        <xdr:cNvSpPr txBox="1"/>
      </xdr:nvSpPr>
      <xdr:spPr>
        <a:xfrm>
          <a:off x="2844800" y="1419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113,647</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106821</xdr:rowOff>
    </xdr:from>
    <xdr:to>
      <xdr:col>3</xdr:col>
      <xdr:colOff>279400</xdr:colOff>
      <xdr:row>84</xdr:row>
      <xdr:rowOff>123551</xdr:rowOff>
    </xdr:to>
    <xdr:cxnSp macro="">
      <xdr:nvCxnSpPr>
        <xdr:cNvPr id="207" name="直線コネクタ 206"/>
        <xdr:cNvCxnSpPr/>
      </xdr:nvCxnSpPr>
      <xdr:spPr>
        <a:xfrm flipV="1">
          <a:off x="1447800" y="14508621"/>
          <a:ext cx="889000" cy="16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36743</xdr:rowOff>
    </xdr:from>
    <xdr:to>
      <xdr:col>3</xdr:col>
      <xdr:colOff>330200</xdr:colOff>
      <xdr:row>83</xdr:row>
      <xdr:rowOff>138343</xdr:rowOff>
    </xdr:to>
    <xdr:sp macro="" textlink="">
      <xdr:nvSpPr>
        <xdr:cNvPr id="208" name="フローチャート : 判断 207"/>
        <xdr:cNvSpPr/>
      </xdr:nvSpPr>
      <xdr:spPr>
        <a:xfrm>
          <a:off x="2286000" y="14267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148520</xdr:rowOff>
    </xdr:from>
    <xdr:ext cx="762000" cy="259045"/>
    <xdr:sp macro="" textlink="">
      <xdr:nvSpPr>
        <xdr:cNvPr id="209" name="テキスト ボックス 208"/>
        <xdr:cNvSpPr txBox="1"/>
      </xdr:nvSpPr>
      <xdr:spPr>
        <a:xfrm>
          <a:off x="1955800" y="14035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105,722</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28398</xdr:rowOff>
    </xdr:from>
    <xdr:to>
      <xdr:col>2</xdr:col>
      <xdr:colOff>127000</xdr:colOff>
      <xdr:row>83</xdr:row>
      <xdr:rowOff>129998</xdr:rowOff>
    </xdr:to>
    <xdr:sp macro="" textlink="">
      <xdr:nvSpPr>
        <xdr:cNvPr id="210" name="フローチャート : 判断 209"/>
        <xdr:cNvSpPr/>
      </xdr:nvSpPr>
      <xdr:spPr>
        <a:xfrm>
          <a:off x="1397000" y="14258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140175</xdr:rowOff>
    </xdr:from>
    <xdr:ext cx="762000" cy="259045"/>
    <xdr:sp macro="" textlink="">
      <xdr:nvSpPr>
        <xdr:cNvPr id="211" name="テキスト ボックス 210"/>
        <xdr:cNvSpPr txBox="1"/>
      </xdr:nvSpPr>
      <xdr:spPr>
        <a:xfrm>
          <a:off x="1066800" y="14027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2" name="テキスト ボックス 211"/>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3" name="テキスト ボックス 212"/>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4" name="テキスト ボックス 213"/>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5" name="テキスト ボックス 214"/>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6" name="テキスト ボックス 215"/>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32607</xdr:rowOff>
    </xdr:from>
    <xdr:to>
      <xdr:col>7</xdr:col>
      <xdr:colOff>203200</xdr:colOff>
      <xdr:row>82</xdr:row>
      <xdr:rowOff>134207</xdr:rowOff>
    </xdr:to>
    <xdr:sp macro="" textlink="">
      <xdr:nvSpPr>
        <xdr:cNvPr id="217" name="円/楕円 216"/>
        <xdr:cNvSpPr/>
      </xdr:nvSpPr>
      <xdr:spPr>
        <a:xfrm>
          <a:off x="4902200" y="14091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49134</xdr:rowOff>
    </xdr:from>
    <xdr:ext cx="762000" cy="259045"/>
    <xdr:sp macro="" textlink="">
      <xdr:nvSpPr>
        <xdr:cNvPr id="218" name="人件費・物件費等の状況該当値テキスト"/>
        <xdr:cNvSpPr txBox="1"/>
      </xdr:nvSpPr>
      <xdr:spPr>
        <a:xfrm>
          <a:off x="5041900" y="13936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96,990</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144604</xdr:rowOff>
    </xdr:from>
    <xdr:to>
      <xdr:col>6</xdr:col>
      <xdr:colOff>50800</xdr:colOff>
      <xdr:row>84</xdr:row>
      <xdr:rowOff>74754</xdr:rowOff>
    </xdr:to>
    <xdr:sp macro="" textlink="">
      <xdr:nvSpPr>
        <xdr:cNvPr id="219" name="円/楕円 218"/>
        <xdr:cNvSpPr/>
      </xdr:nvSpPr>
      <xdr:spPr>
        <a:xfrm>
          <a:off x="4064000" y="14374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59531</xdr:rowOff>
    </xdr:from>
    <xdr:ext cx="736600" cy="259045"/>
    <xdr:sp macro="" textlink="">
      <xdr:nvSpPr>
        <xdr:cNvPr id="220" name="テキスト ボックス 219"/>
        <xdr:cNvSpPr txBox="1"/>
      </xdr:nvSpPr>
      <xdr:spPr>
        <a:xfrm>
          <a:off x="3733800" y="14461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111,086</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59500</xdr:rowOff>
    </xdr:from>
    <xdr:to>
      <xdr:col>4</xdr:col>
      <xdr:colOff>533400</xdr:colOff>
      <xdr:row>84</xdr:row>
      <xdr:rowOff>161100</xdr:rowOff>
    </xdr:to>
    <xdr:sp macro="" textlink="">
      <xdr:nvSpPr>
        <xdr:cNvPr id="221" name="円/楕円 220"/>
        <xdr:cNvSpPr/>
      </xdr:nvSpPr>
      <xdr:spPr>
        <a:xfrm>
          <a:off x="3175000" y="1446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145877</xdr:rowOff>
    </xdr:from>
    <xdr:ext cx="762000" cy="259045"/>
    <xdr:sp macro="" textlink="">
      <xdr:nvSpPr>
        <xdr:cNvPr id="222" name="テキスト ボックス 221"/>
        <xdr:cNvSpPr txBox="1"/>
      </xdr:nvSpPr>
      <xdr:spPr>
        <a:xfrm>
          <a:off x="2844800" y="1454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115,380</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56021</xdr:rowOff>
    </xdr:from>
    <xdr:to>
      <xdr:col>3</xdr:col>
      <xdr:colOff>330200</xdr:colOff>
      <xdr:row>84</xdr:row>
      <xdr:rowOff>157621</xdr:rowOff>
    </xdr:to>
    <xdr:sp macro="" textlink="">
      <xdr:nvSpPr>
        <xdr:cNvPr id="223" name="円/楕円 222"/>
        <xdr:cNvSpPr/>
      </xdr:nvSpPr>
      <xdr:spPr>
        <a:xfrm>
          <a:off x="2286000" y="14457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142398</xdr:rowOff>
    </xdr:from>
    <xdr:ext cx="762000" cy="259045"/>
    <xdr:sp macro="" textlink="">
      <xdr:nvSpPr>
        <xdr:cNvPr id="224" name="テキスト ボックス 223"/>
        <xdr:cNvSpPr txBox="1"/>
      </xdr:nvSpPr>
      <xdr:spPr>
        <a:xfrm>
          <a:off x="1955800" y="14544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115,207</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72751</xdr:rowOff>
    </xdr:from>
    <xdr:to>
      <xdr:col>2</xdr:col>
      <xdr:colOff>127000</xdr:colOff>
      <xdr:row>85</xdr:row>
      <xdr:rowOff>2901</xdr:rowOff>
    </xdr:to>
    <xdr:sp macro="" textlink="">
      <xdr:nvSpPr>
        <xdr:cNvPr id="225" name="円/楕円 224"/>
        <xdr:cNvSpPr/>
      </xdr:nvSpPr>
      <xdr:spPr>
        <a:xfrm>
          <a:off x="1397000" y="14474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159128</xdr:rowOff>
    </xdr:from>
    <xdr:ext cx="762000" cy="259045"/>
    <xdr:sp macro="" textlink="">
      <xdr:nvSpPr>
        <xdr:cNvPr id="226" name="テキスト ボックス 225"/>
        <xdr:cNvSpPr txBox="1"/>
      </xdr:nvSpPr>
      <xdr:spPr>
        <a:xfrm>
          <a:off x="1066800" y="14560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116,039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7" name="正方形/長方形 226"/>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8" name="テキスト ボックス 227"/>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9" name="テキスト ボックス 228"/>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30" name="正方形/長方形 229"/>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1" name="正方形/長方形 230"/>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2" name="正方形/長方形 231"/>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3" name="正方形/長方形 232"/>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4" name="正方形/長方形 233"/>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5" name="正方形/長方形 234"/>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6" name="正方形/長方形 235"/>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7" name="正方形/長方形 236"/>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8" name="正方形/長方形 237"/>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9" name="テキスト ボックス 238"/>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類似団体内順位の中位に位置しているが、今後も国の動向等を見定めながら、職員数の適正化や昇給昇格等の適正な運営に努めていく。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40" name="直線コネクタ 239"/>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1" name="テキスト ボックス 240"/>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2" name="直線コネクタ 241"/>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3" name="テキスト ボックス 242"/>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4" name="直線コネクタ 243"/>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5" name="テキスト ボックス 244"/>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6" name="直線コネクタ 245"/>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7" name="テキスト ボックス 246"/>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8" name="直線コネクタ 247"/>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9" name="テキスト ボックス 248"/>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50" name="直線コネクタ 249"/>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51" name="テキスト ボックス 250"/>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2" name="直線コネクタ 251"/>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3" name="テキスト ボックス 252"/>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4" name="直線コネクタ 25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5" name="テキスト ボックス 25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16632</xdr:rowOff>
    </xdr:from>
    <xdr:to>
      <xdr:col>24</xdr:col>
      <xdr:colOff>558800</xdr:colOff>
      <xdr:row>86</xdr:row>
      <xdr:rowOff>9677</xdr:rowOff>
    </xdr:to>
    <xdr:cxnSp macro="">
      <xdr:nvCxnSpPr>
        <xdr:cNvPr id="257" name="直線コネクタ 256"/>
        <xdr:cNvCxnSpPr/>
      </xdr:nvCxnSpPr>
      <xdr:spPr>
        <a:xfrm flipV="1">
          <a:off x="17018000" y="13904082"/>
          <a:ext cx="0" cy="8502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153204</xdr:rowOff>
    </xdr:from>
    <xdr:ext cx="762000" cy="259045"/>
    <xdr:sp macro="" textlink="">
      <xdr:nvSpPr>
        <xdr:cNvPr id="258" name="給与水準   （国との比較）最小値テキスト"/>
        <xdr:cNvSpPr txBox="1"/>
      </xdr:nvSpPr>
      <xdr:spPr>
        <a:xfrm>
          <a:off x="17106900" y="1472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86</xdr:row>
      <xdr:rowOff>9677</xdr:rowOff>
    </xdr:from>
    <xdr:to>
      <xdr:col>24</xdr:col>
      <xdr:colOff>647700</xdr:colOff>
      <xdr:row>86</xdr:row>
      <xdr:rowOff>9677</xdr:rowOff>
    </xdr:to>
    <xdr:cxnSp macro="">
      <xdr:nvCxnSpPr>
        <xdr:cNvPr id="259" name="直線コネクタ 258"/>
        <xdr:cNvCxnSpPr/>
      </xdr:nvCxnSpPr>
      <xdr:spPr>
        <a:xfrm>
          <a:off x="16929100" y="14754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103009</xdr:rowOff>
    </xdr:from>
    <xdr:ext cx="762000" cy="259045"/>
    <xdr:sp macro="" textlink="">
      <xdr:nvSpPr>
        <xdr:cNvPr id="260" name="給与水準   （国との比較）最大値テキスト"/>
        <xdr:cNvSpPr txBox="1"/>
      </xdr:nvSpPr>
      <xdr:spPr>
        <a:xfrm>
          <a:off x="17106900" y="13647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81</xdr:row>
      <xdr:rowOff>16632</xdr:rowOff>
    </xdr:from>
    <xdr:to>
      <xdr:col>24</xdr:col>
      <xdr:colOff>647700</xdr:colOff>
      <xdr:row>81</xdr:row>
      <xdr:rowOff>16632</xdr:rowOff>
    </xdr:to>
    <xdr:cxnSp macro="">
      <xdr:nvCxnSpPr>
        <xdr:cNvPr id="261" name="直線コネクタ 260"/>
        <xdr:cNvCxnSpPr/>
      </xdr:nvCxnSpPr>
      <xdr:spPr>
        <a:xfrm>
          <a:off x="16929100" y="13904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156332</xdr:rowOff>
    </xdr:from>
    <xdr:to>
      <xdr:col>24</xdr:col>
      <xdr:colOff>558800</xdr:colOff>
      <xdr:row>89</xdr:row>
      <xdr:rowOff>23888</xdr:rowOff>
    </xdr:to>
    <xdr:cxnSp macro="">
      <xdr:nvCxnSpPr>
        <xdr:cNvPr id="262" name="直線コネクタ 261"/>
        <xdr:cNvCxnSpPr/>
      </xdr:nvCxnSpPr>
      <xdr:spPr>
        <a:xfrm flipV="1">
          <a:off x="16179800" y="14386682"/>
          <a:ext cx="838200" cy="896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87586</xdr:rowOff>
    </xdr:from>
    <xdr:ext cx="762000" cy="259045"/>
    <xdr:sp macro="" textlink="">
      <xdr:nvSpPr>
        <xdr:cNvPr id="263" name="給与水準   （国との比較）平均値テキスト"/>
        <xdr:cNvSpPr txBox="1"/>
      </xdr:nvSpPr>
      <xdr:spPr>
        <a:xfrm>
          <a:off x="17106900" y="141464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64" name="フローチャート : 判断 263"/>
        <xdr:cNvSpPr/>
      </xdr:nvSpPr>
      <xdr:spPr>
        <a:xfrm>
          <a:off x="16967200" y="1430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149377</xdr:rowOff>
    </xdr:from>
    <xdr:to>
      <xdr:col>23</xdr:col>
      <xdr:colOff>406400</xdr:colOff>
      <xdr:row>89</xdr:row>
      <xdr:rowOff>23888</xdr:rowOff>
    </xdr:to>
    <xdr:cxnSp macro="">
      <xdr:nvCxnSpPr>
        <xdr:cNvPr id="265" name="直線コネクタ 264"/>
        <xdr:cNvCxnSpPr/>
      </xdr:nvCxnSpPr>
      <xdr:spPr>
        <a:xfrm>
          <a:off x="15290800" y="15236977"/>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87086</xdr:rowOff>
    </xdr:from>
    <xdr:to>
      <xdr:col>23</xdr:col>
      <xdr:colOff>457200</xdr:colOff>
      <xdr:row>89</xdr:row>
      <xdr:rowOff>17236</xdr:rowOff>
    </xdr:to>
    <xdr:sp macro="" textlink="">
      <xdr:nvSpPr>
        <xdr:cNvPr id="266" name="フローチャート : 判断 265"/>
        <xdr:cNvSpPr/>
      </xdr:nvSpPr>
      <xdr:spPr>
        <a:xfrm>
          <a:off x="16129000" y="15174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27413</xdr:rowOff>
    </xdr:from>
    <xdr:ext cx="736600" cy="259045"/>
    <xdr:sp macro="" textlink="">
      <xdr:nvSpPr>
        <xdr:cNvPr id="267" name="テキスト ボックス 266"/>
        <xdr:cNvSpPr txBox="1"/>
      </xdr:nvSpPr>
      <xdr:spPr>
        <a:xfrm>
          <a:off x="15798800" y="14943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41427</xdr:rowOff>
    </xdr:from>
    <xdr:to>
      <xdr:col>22</xdr:col>
      <xdr:colOff>203200</xdr:colOff>
      <xdr:row>88</xdr:row>
      <xdr:rowOff>149377</xdr:rowOff>
    </xdr:to>
    <xdr:cxnSp macro="">
      <xdr:nvCxnSpPr>
        <xdr:cNvPr id="268" name="直線コネクタ 267"/>
        <xdr:cNvCxnSpPr/>
      </xdr:nvCxnSpPr>
      <xdr:spPr>
        <a:xfrm>
          <a:off x="14401800" y="14271777"/>
          <a:ext cx="889000" cy="96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64105</xdr:rowOff>
    </xdr:from>
    <xdr:to>
      <xdr:col>22</xdr:col>
      <xdr:colOff>254000</xdr:colOff>
      <xdr:row>88</xdr:row>
      <xdr:rowOff>165705</xdr:rowOff>
    </xdr:to>
    <xdr:sp macro="" textlink="">
      <xdr:nvSpPr>
        <xdr:cNvPr id="269" name="フローチャート : 判断 268"/>
        <xdr:cNvSpPr/>
      </xdr:nvSpPr>
      <xdr:spPr>
        <a:xfrm>
          <a:off x="15240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4432</xdr:rowOff>
    </xdr:from>
    <xdr:ext cx="762000" cy="259045"/>
    <xdr:sp macro="" textlink="">
      <xdr:nvSpPr>
        <xdr:cNvPr id="270" name="テキスト ボックス 269"/>
        <xdr:cNvSpPr txBox="1"/>
      </xdr:nvSpPr>
      <xdr:spPr>
        <a:xfrm>
          <a:off x="14909800" y="1492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41427</xdr:rowOff>
    </xdr:from>
    <xdr:to>
      <xdr:col>21</xdr:col>
      <xdr:colOff>0</xdr:colOff>
      <xdr:row>83</xdr:row>
      <xdr:rowOff>52916</xdr:rowOff>
    </xdr:to>
    <xdr:cxnSp macro="">
      <xdr:nvCxnSpPr>
        <xdr:cNvPr id="271" name="直線コネクタ 270"/>
        <xdr:cNvCxnSpPr/>
      </xdr:nvCxnSpPr>
      <xdr:spPr>
        <a:xfrm flipV="1">
          <a:off x="13512800" y="14271777"/>
          <a:ext cx="889000" cy="11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36588</xdr:rowOff>
    </xdr:from>
    <xdr:to>
      <xdr:col>21</xdr:col>
      <xdr:colOff>50800</xdr:colOff>
      <xdr:row>83</xdr:row>
      <xdr:rowOff>138188</xdr:rowOff>
    </xdr:to>
    <xdr:sp macro="" textlink="">
      <xdr:nvSpPr>
        <xdr:cNvPr id="272" name="フローチャート : 判断 271"/>
        <xdr:cNvSpPr/>
      </xdr:nvSpPr>
      <xdr:spPr>
        <a:xfrm>
          <a:off x="14351000" y="1426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122965</xdr:rowOff>
    </xdr:from>
    <xdr:ext cx="762000" cy="259045"/>
    <xdr:sp macro="" textlink="">
      <xdr:nvSpPr>
        <xdr:cNvPr id="273" name="テキスト ボックス 272"/>
        <xdr:cNvSpPr txBox="1"/>
      </xdr:nvSpPr>
      <xdr:spPr>
        <a:xfrm>
          <a:off x="14020800" y="1435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25098</xdr:rowOff>
    </xdr:from>
    <xdr:to>
      <xdr:col>19</xdr:col>
      <xdr:colOff>533400</xdr:colOff>
      <xdr:row>83</xdr:row>
      <xdr:rowOff>126698</xdr:rowOff>
    </xdr:to>
    <xdr:sp macro="" textlink="">
      <xdr:nvSpPr>
        <xdr:cNvPr id="274" name="フローチャート : 判断 273"/>
        <xdr:cNvSpPr/>
      </xdr:nvSpPr>
      <xdr:spPr>
        <a:xfrm>
          <a:off x="134620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111475</xdr:rowOff>
    </xdr:from>
    <xdr:ext cx="762000" cy="259045"/>
    <xdr:sp macro="" textlink="">
      <xdr:nvSpPr>
        <xdr:cNvPr id="275" name="テキスト ボックス 274"/>
        <xdr:cNvSpPr txBox="1"/>
      </xdr:nvSpPr>
      <xdr:spPr>
        <a:xfrm>
          <a:off x="13131800" y="14341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6" name="テキスト ボックス 27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7" name="テキスト ボックス 27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8" name="テキスト ボックス 27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9" name="テキスト ボックス 27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80" name="テキスト ボックス 27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105532</xdr:rowOff>
    </xdr:from>
    <xdr:to>
      <xdr:col>24</xdr:col>
      <xdr:colOff>609600</xdr:colOff>
      <xdr:row>84</xdr:row>
      <xdr:rowOff>35682</xdr:rowOff>
    </xdr:to>
    <xdr:sp macro="" textlink="">
      <xdr:nvSpPr>
        <xdr:cNvPr id="281" name="円/楕円 280"/>
        <xdr:cNvSpPr/>
      </xdr:nvSpPr>
      <xdr:spPr>
        <a:xfrm>
          <a:off x="16967200" y="143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77609</xdr:rowOff>
    </xdr:from>
    <xdr:ext cx="762000" cy="259045"/>
    <xdr:sp macro="" textlink="">
      <xdr:nvSpPr>
        <xdr:cNvPr id="282" name="給与水準   （国との比較）該当値テキスト"/>
        <xdr:cNvSpPr txBox="1"/>
      </xdr:nvSpPr>
      <xdr:spPr>
        <a:xfrm>
          <a:off x="17106900" y="14307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144538</xdr:rowOff>
    </xdr:from>
    <xdr:to>
      <xdr:col>23</xdr:col>
      <xdr:colOff>457200</xdr:colOff>
      <xdr:row>89</xdr:row>
      <xdr:rowOff>74688</xdr:rowOff>
    </xdr:to>
    <xdr:sp macro="" textlink="">
      <xdr:nvSpPr>
        <xdr:cNvPr id="283" name="円/楕円 282"/>
        <xdr:cNvSpPr/>
      </xdr:nvSpPr>
      <xdr:spPr>
        <a:xfrm>
          <a:off x="16129000" y="15232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59465</xdr:rowOff>
    </xdr:from>
    <xdr:ext cx="736600" cy="259045"/>
    <xdr:sp macro="" textlink="">
      <xdr:nvSpPr>
        <xdr:cNvPr id="284" name="テキスト ボックス 283"/>
        <xdr:cNvSpPr txBox="1"/>
      </xdr:nvSpPr>
      <xdr:spPr>
        <a:xfrm>
          <a:off x="15798800" y="15318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98577</xdr:rowOff>
    </xdr:from>
    <xdr:to>
      <xdr:col>22</xdr:col>
      <xdr:colOff>254000</xdr:colOff>
      <xdr:row>89</xdr:row>
      <xdr:rowOff>28727</xdr:rowOff>
    </xdr:to>
    <xdr:sp macro="" textlink="">
      <xdr:nvSpPr>
        <xdr:cNvPr id="285" name="円/楕円 284"/>
        <xdr:cNvSpPr/>
      </xdr:nvSpPr>
      <xdr:spPr>
        <a:xfrm>
          <a:off x="15240000" y="15186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13504</xdr:rowOff>
    </xdr:from>
    <xdr:ext cx="762000" cy="259045"/>
    <xdr:sp macro="" textlink="">
      <xdr:nvSpPr>
        <xdr:cNvPr id="286" name="テキスト ボックス 285"/>
        <xdr:cNvSpPr txBox="1"/>
      </xdr:nvSpPr>
      <xdr:spPr>
        <a:xfrm>
          <a:off x="14909800" y="15272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162077</xdr:rowOff>
    </xdr:from>
    <xdr:to>
      <xdr:col>21</xdr:col>
      <xdr:colOff>50800</xdr:colOff>
      <xdr:row>83</xdr:row>
      <xdr:rowOff>92227</xdr:rowOff>
    </xdr:to>
    <xdr:sp macro="" textlink="">
      <xdr:nvSpPr>
        <xdr:cNvPr id="287" name="円/楕円 286"/>
        <xdr:cNvSpPr/>
      </xdr:nvSpPr>
      <xdr:spPr>
        <a:xfrm>
          <a:off x="14351000" y="1422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102404</xdr:rowOff>
    </xdr:from>
    <xdr:ext cx="762000" cy="259045"/>
    <xdr:sp macro="" textlink="">
      <xdr:nvSpPr>
        <xdr:cNvPr id="288" name="テキスト ボックス 287"/>
        <xdr:cNvSpPr txBox="1"/>
      </xdr:nvSpPr>
      <xdr:spPr>
        <a:xfrm>
          <a:off x="14020800" y="13989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2116</xdr:rowOff>
    </xdr:from>
    <xdr:to>
      <xdr:col>19</xdr:col>
      <xdr:colOff>533400</xdr:colOff>
      <xdr:row>83</xdr:row>
      <xdr:rowOff>103716</xdr:rowOff>
    </xdr:to>
    <xdr:sp macro="" textlink="">
      <xdr:nvSpPr>
        <xdr:cNvPr id="289" name="円/楕円 288"/>
        <xdr:cNvSpPr/>
      </xdr:nvSpPr>
      <xdr:spPr>
        <a:xfrm>
          <a:off x="13462000" y="1423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113893</xdr:rowOff>
    </xdr:from>
    <xdr:ext cx="762000" cy="259045"/>
    <xdr:sp macro="" textlink="">
      <xdr:nvSpPr>
        <xdr:cNvPr id="290" name="テキスト ボックス 289"/>
        <xdr:cNvSpPr txBox="1"/>
      </xdr:nvSpPr>
      <xdr:spPr>
        <a:xfrm>
          <a:off x="13131800" y="1400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1" name="正方形/長方形 29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92" name="テキスト ボックス 29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3" name="テキスト ボックス 29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4" name="正方形/長方形 29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5" name="正方形/長方形 29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6" name="正方形/長方形 29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7" name="正方形/長方形 29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8" name="正方形/長方形 29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9" name="正方形/長方形 29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300" name="正方形/長方形 29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1" name="正方形/長方形 30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2" name="正方形/長方形 30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3" name="テキスト ボックス 30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職員数が減少したことにより、人口千人当たり職員数としては０．２２人減少した。引き続き職員定員適正化計画に基づく定員管理に努め、併せて事務の効率化や民間の活用を図っていく。</a:t>
          </a:r>
        </a:p>
      </xdr:txBody>
    </xdr:sp>
    <xdr:clientData/>
  </xdr:twoCellAnchor>
  <xdr:oneCellAnchor>
    <xdr:from>
      <xdr:col>18</xdr:col>
      <xdr:colOff>444500</xdr:colOff>
      <xdr:row>54</xdr:row>
      <xdr:rowOff>139700</xdr:rowOff>
    </xdr:from>
    <xdr:ext cx="349839" cy="225703"/>
    <xdr:sp macro="" textlink="">
      <xdr:nvSpPr>
        <xdr:cNvPr id="304" name="テキスト ボックス 30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5" name="直線コネクタ 30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6" name="テキスト ボックス 30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7" name="直線コネクタ 30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8" name="テキスト ボックス 30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9" name="直線コネクタ 30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10" name="テキスト ボックス 30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1" name="直線コネクタ 31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2" name="テキスト ボックス 31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3" name="直線コネクタ 31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4" name="テキスト ボックス 31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5" name="直線コネクタ 31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6" name="テキスト ボックス 31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7" name="直線コネクタ 31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8" name="テキスト ボックス 31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9" name="直線コネクタ 31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20" name="テキスト ボックス 31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151130</xdr:rowOff>
    </xdr:from>
    <xdr:to>
      <xdr:col>24</xdr:col>
      <xdr:colOff>558800</xdr:colOff>
      <xdr:row>68</xdr:row>
      <xdr:rowOff>77470</xdr:rowOff>
    </xdr:to>
    <xdr:cxnSp macro="">
      <xdr:nvCxnSpPr>
        <xdr:cNvPr id="322" name="直線コネクタ 321"/>
        <xdr:cNvCxnSpPr/>
      </xdr:nvCxnSpPr>
      <xdr:spPr>
        <a:xfrm flipV="1">
          <a:off x="17018000" y="10095230"/>
          <a:ext cx="0" cy="16408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49547</xdr:rowOff>
    </xdr:from>
    <xdr:ext cx="762000" cy="259045"/>
    <xdr:sp macro="" textlink="">
      <xdr:nvSpPr>
        <xdr:cNvPr id="323" name="定員管理の状況最小値テキスト"/>
        <xdr:cNvSpPr txBox="1"/>
      </xdr:nvSpPr>
      <xdr:spPr>
        <a:xfrm>
          <a:off x="17106900" y="1170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9.23</a:t>
          </a:r>
          <a:endParaRPr kumimoji="1" lang="ja-JP" altLang="en-US" sz="1000" b="1">
            <a:latin typeface="ＭＳ Ｐゴシック"/>
          </a:endParaRPr>
        </a:p>
      </xdr:txBody>
    </xdr:sp>
    <xdr:clientData/>
  </xdr:oneCellAnchor>
  <xdr:twoCellAnchor>
    <xdr:from>
      <xdr:col>24</xdr:col>
      <xdr:colOff>469900</xdr:colOff>
      <xdr:row>68</xdr:row>
      <xdr:rowOff>77470</xdr:rowOff>
    </xdr:from>
    <xdr:to>
      <xdr:col>24</xdr:col>
      <xdr:colOff>647700</xdr:colOff>
      <xdr:row>68</xdr:row>
      <xdr:rowOff>77470</xdr:rowOff>
    </xdr:to>
    <xdr:cxnSp macro="">
      <xdr:nvCxnSpPr>
        <xdr:cNvPr id="324" name="直線コネクタ 323"/>
        <xdr:cNvCxnSpPr/>
      </xdr:nvCxnSpPr>
      <xdr:spPr>
        <a:xfrm>
          <a:off x="16929100" y="11736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66057</xdr:rowOff>
    </xdr:from>
    <xdr:ext cx="762000" cy="259045"/>
    <xdr:sp macro="" textlink="">
      <xdr:nvSpPr>
        <xdr:cNvPr id="325" name="定員管理の状況最大値テキスト"/>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4.47</a:t>
          </a:r>
          <a:endParaRPr kumimoji="1" lang="ja-JP" altLang="en-US" sz="1000" b="1">
            <a:latin typeface="ＭＳ Ｐゴシック"/>
          </a:endParaRPr>
        </a:p>
      </xdr:txBody>
    </xdr:sp>
    <xdr:clientData/>
  </xdr:oneCellAnchor>
  <xdr:twoCellAnchor>
    <xdr:from>
      <xdr:col>24</xdr:col>
      <xdr:colOff>469900</xdr:colOff>
      <xdr:row>58</xdr:row>
      <xdr:rowOff>151130</xdr:rowOff>
    </xdr:from>
    <xdr:to>
      <xdr:col>24</xdr:col>
      <xdr:colOff>647700</xdr:colOff>
      <xdr:row>58</xdr:row>
      <xdr:rowOff>151130</xdr:rowOff>
    </xdr:to>
    <xdr:cxnSp macro="">
      <xdr:nvCxnSpPr>
        <xdr:cNvPr id="326" name="直線コネクタ 325"/>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105591</xdr:rowOff>
    </xdr:from>
    <xdr:to>
      <xdr:col>24</xdr:col>
      <xdr:colOff>558800</xdr:colOff>
      <xdr:row>62</xdr:row>
      <xdr:rowOff>9978</xdr:rowOff>
    </xdr:to>
    <xdr:cxnSp macro="">
      <xdr:nvCxnSpPr>
        <xdr:cNvPr id="327" name="直線コネクタ 326"/>
        <xdr:cNvCxnSpPr/>
      </xdr:nvCxnSpPr>
      <xdr:spPr>
        <a:xfrm flipV="1">
          <a:off x="16179800" y="10564041"/>
          <a:ext cx="8382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63</xdr:row>
      <xdr:rowOff>73496</xdr:rowOff>
    </xdr:from>
    <xdr:ext cx="762000" cy="259045"/>
    <xdr:sp macro="" textlink="">
      <xdr:nvSpPr>
        <xdr:cNvPr id="328" name="定員管理の状況平均値テキスト"/>
        <xdr:cNvSpPr txBox="1"/>
      </xdr:nvSpPr>
      <xdr:spPr>
        <a:xfrm>
          <a:off x="17106900" y="108748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101419</xdr:rowOff>
    </xdr:from>
    <xdr:to>
      <xdr:col>24</xdr:col>
      <xdr:colOff>609600</xdr:colOff>
      <xdr:row>64</xdr:row>
      <xdr:rowOff>31569</xdr:rowOff>
    </xdr:to>
    <xdr:sp macro="" textlink="">
      <xdr:nvSpPr>
        <xdr:cNvPr id="329" name="フローチャート : 判断 328"/>
        <xdr:cNvSpPr/>
      </xdr:nvSpPr>
      <xdr:spPr>
        <a:xfrm>
          <a:off x="16967200" y="1090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9978</xdr:rowOff>
    </xdr:from>
    <xdr:to>
      <xdr:col>23</xdr:col>
      <xdr:colOff>406400</xdr:colOff>
      <xdr:row>65</xdr:row>
      <xdr:rowOff>71301</xdr:rowOff>
    </xdr:to>
    <xdr:cxnSp macro="">
      <xdr:nvCxnSpPr>
        <xdr:cNvPr id="330" name="直線コネクタ 329"/>
        <xdr:cNvCxnSpPr/>
      </xdr:nvCxnSpPr>
      <xdr:spPr>
        <a:xfrm flipV="1">
          <a:off x="15290800" y="10639878"/>
          <a:ext cx="889000" cy="575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108313</xdr:rowOff>
    </xdr:from>
    <xdr:to>
      <xdr:col>23</xdr:col>
      <xdr:colOff>457200</xdr:colOff>
      <xdr:row>64</xdr:row>
      <xdr:rowOff>38463</xdr:rowOff>
    </xdr:to>
    <xdr:sp macro="" textlink="">
      <xdr:nvSpPr>
        <xdr:cNvPr id="331" name="フローチャート : 判断 330"/>
        <xdr:cNvSpPr/>
      </xdr:nvSpPr>
      <xdr:spPr>
        <a:xfrm>
          <a:off x="16129000" y="1090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23240</xdr:rowOff>
    </xdr:from>
    <xdr:ext cx="736600" cy="259045"/>
    <xdr:sp macro="" textlink="">
      <xdr:nvSpPr>
        <xdr:cNvPr id="332" name="テキスト ボックス 331"/>
        <xdr:cNvSpPr txBox="1"/>
      </xdr:nvSpPr>
      <xdr:spPr>
        <a:xfrm>
          <a:off x="15798800" y="10996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71301</xdr:rowOff>
    </xdr:from>
    <xdr:to>
      <xdr:col>22</xdr:col>
      <xdr:colOff>203200</xdr:colOff>
      <xdr:row>65</xdr:row>
      <xdr:rowOff>102326</xdr:rowOff>
    </xdr:to>
    <xdr:cxnSp macro="">
      <xdr:nvCxnSpPr>
        <xdr:cNvPr id="333" name="直線コネクタ 332"/>
        <xdr:cNvCxnSpPr/>
      </xdr:nvCxnSpPr>
      <xdr:spPr>
        <a:xfrm flipV="1">
          <a:off x="14401800" y="11215551"/>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64</xdr:row>
      <xdr:rowOff>23041</xdr:rowOff>
    </xdr:from>
    <xdr:to>
      <xdr:col>22</xdr:col>
      <xdr:colOff>254000</xdr:colOff>
      <xdr:row>64</xdr:row>
      <xdr:rowOff>124641</xdr:rowOff>
    </xdr:to>
    <xdr:sp macro="" textlink="">
      <xdr:nvSpPr>
        <xdr:cNvPr id="334" name="フローチャート : 判断 333"/>
        <xdr:cNvSpPr/>
      </xdr:nvSpPr>
      <xdr:spPr>
        <a:xfrm>
          <a:off x="15240000" y="10995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134818</xdr:rowOff>
    </xdr:from>
    <xdr:ext cx="762000" cy="259045"/>
    <xdr:sp macro="" textlink="">
      <xdr:nvSpPr>
        <xdr:cNvPr id="335" name="テキスト ボックス 334"/>
        <xdr:cNvSpPr txBox="1"/>
      </xdr:nvSpPr>
      <xdr:spPr>
        <a:xfrm>
          <a:off x="14909800" y="10764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102326</xdr:rowOff>
    </xdr:from>
    <xdr:to>
      <xdr:col>21</xdr:col>
      <xdr:colOff>0</xdr:colOff>
      <xdr:row>66</xdr:row>
      <xdr:rowOff>23949</xdr:rowOff>
    </xdr:to>
    <xdr:cxnSp macro="">
      <xdr:nvCxnSpPr>
        <xdr:cNvPr id="336" name="直線コネクタ 335"/>
        <xdr:cNvCxnSpPr/>
      </xdr:nvCxnSpPr>
      <xdr:spPr>
        <a:xfrm flipV="1">
          <a:off x="13512800" y="11246576"/>
          <a:ext cx="8890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53159</xdr:rowOff>
    </xdr:from>
    <xdr:to>
      <xdr:col>21</xdr:col>
      <xdr:colOff>50800</xdr:colOff>
      <xdr:row>63</xdr:row>
      <xdr:rowOff>154759</xdr:rowOff>
    </xdr:to>
    <xdr:sp macro="" textlink="">
      <xdr:nvSpPr>
        <xdr:cNvPr id="337" name="フローチャート : 判断 336"/>
        <xdr:cNvSpPr/>
      </xdr:nvSpPr>
      <xdr:spPr>
        <a:xfrm>
          <a:off x="14351000" y="1085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164936</xdr:rowOff>
    </xdr:from>
    <xdr:ext cx="762000" cy="259045"/>
    <xdr:sp macro="" textlink="">
      <xdr:nvSpPr>
        <xdr:cNvPr id="338" name="テキスト ボックス 337"/>
        <xdr:cNvSpPr txBox="1"/>
      </xdr:nvSpPr>
      <xdr:spPr>
        <a:xfrm>
          <a:off x="14020800" y="10623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60053</xdr:rowOff>
    </xdr:from>
    <xdr:to>
      <xdr:col>19</xdr:col>
      <xdr:colOff>533400</xdr:colOff>
      <xdr:row>63</xdr:row>
      <xdr:rowOff>161653</xdr:rowOff>
    </xdr:to>
    <xdr:sp macro="" textlink="">
      <xdr:nvSpPr>
        <xdr:cNvPr id="339" name="フローチャート : 判断 338"/>
        <xdr:cNvSpPr/>
      </xdr:nvSpPr>
      <xdr:spPr>
        <a:xfrm>
          <a:off x="13462000" y="10861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380</xdr:rowOff>
    </xdr:from>
    <xdr:ext cx="762000" cy="259045"/>
    <xdr:sp macro="" textlink="">
      <xdr:nvSpPr>
        <xdr:cNvPr id="340" name="テキスト ボックス 339"/>
        <xdr:cNvSpPr txBox="1"/>
      </xdr:nvSpPr>
      <xdr:spPr>
        <a:xfrm>
          <a:off x="13131800" y="1063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1" name="テキスト ボックス 34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2" name="テキスト ボックス 34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3" name="テキスト ボックス 34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4" name="テキスト ボックス 34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5" name="テキスト ボックス 34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54791</xdr:rowOff>
    </xdr:from>
    <xdr:to>
      <xdr:col>24</xdr:col>
      <xdr:colOff>609600</xdr:colOff>
      <xdr:row>61</xdr:row>
      <xdr:rowOff>156391</xdr:rowOff>
    </xdr:to>
    <xdr:sp macro="" textlink="">
      <xdr:nvSpPr>
        <xdr:cNvPr id="346" name="円/楕円 345"/>
        <xdr:cNvSpPr/>
      </xdr:nvSpPr>
      <xdr:spPr>
        <a:xfrm>
          <a:off x="16967200" y="1051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71318</xdr:rowOff>
    </xdr:from>
    <xdr:ext cx="762000" cy="259045"/>
    <xdr:sp macro="" textlink="">
      <xdr:nvSpPr>
        <xdr:cNvPr id="347" name="定員管理の状況該当値テキスト"/>
        <xdr:cNvSpPr txBox="1"/>
      </xdr:nvSpPr>
      <xdr:spPr>
        <a:xfrm>
          <a:off x="17106900" y="10358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130628</xdr:rowOff>
    </xdr:from>
    <xdr:to>
      <xdr:col>23</xdr:col>
      <xdr:colOff>457200</xdr:colOff>
      <xdr:row>62</xdr:row>
      <xdr:rowOff>60778</xdr:rowOff>
    </xdr:to>
    <xdr:sp macro="" textlink="">
      <xdr:nvSpPr>
        <xdr:cNvPr id="348" name="円/楕円 347"/>
        <xdr:cNvSpPr/>
      </xdr:nvSpPr>
      <xdr:spPr>
        <a:xfrm>
          <a:off x="16129000" y="1058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70955</xdr:rowOff>
    </xdr:from>
    <xdr:ext cx="736600" cy="259045"/>
    <xdr:sp macro="" textlink="">
      <xdr:nvSpPr>
        <xdr:cNvPr id="349" name="テキスト ボックス 348"/>
        <xdr:cNvSpPr txBox="1"/>
      </xdr:nvSpPr>
      <xdr:spPr>
        <a:xfrm>
          <a:off x="15798800" y="10357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20501</xdr:rowOff>
    </xdr:from>
    <xdr:to>
      <xdr:col>22</xdr:col>
      <xdr:colOff>254000</xdr:colOff>
      <xdr:row>65</xdr:row>
      <xdr:rowOff>122101</xdr:rowOff>
    </xdr:to>
    <xdr:sp macro="" textlink="">
      <xdr:nvSpPr>
        <xdr:cNvPr id="350" name="円/楕円 349"/>
        <xdr:cNvSpPr/>
      </xdr:nvSpPr>
      <xdr:spPr>
        <a:xfrm>
          <a:off x="15240000" y="1116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106878</xdr:rowOff>
    </xdr:from>
    <xdr:ext cx="762000" cy="259045"/>
    <xdr:sp macro="" textlink="">
      <xdr:nvSpPr>
        <xdr:cNvPr id="351" name="テキスト ボックス 350"/>
        <xdr:cNvSpPr txBox="1"/>
      </xdr:nvSpPr>
      <xdr:spPr>
        <a:xfrm>
          <a:off x="14909800" y="11251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51526</xdr:rowOff>
    </xdr:from>
    <xdr:to>
      <xdr:col>21</xdr:col>
      <xdr:colOff>50800</xdr:colOff>
      <xdr:row>65</xdr:row>
      <xdr:rowOff>153126</xdr:rowOff>
    </xdr:to>
    <xdr:sp macro="" textlink="">
      <xdr:nvSpPr>
        <xdr:cNvPr id="352" name="円/楕円 351"/>
        <xdr:cNvSpPr/>
      </xdr:nvSpPr>
      <xdr:spPr>
        <a:xfrm>
          <a:off x="14351000" y="11195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137903</xdr:rowOff>
    </xdr:from>
    <xdr:ext cx="762000" cy="259045"/>
    <xdr:sp macro="" textlink="">
      <xdr:nvSpPr>
        <xdr:cNvPr id="353" name="テキスト ボックス 352"/>
        <xdr:cNvSpPr txBox="1"/>
      </xdr:nvSpPr>
      <xdr:spPr>
        <a:xfrm>
          <a:off x="14020800" y="11282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144599</xdr:rowOff>
    </xdr:from>
    <xdr:to>
      <xdr:col>19</xdr:col>
      <xdr:colOff>533400</xdr:colOff>
      <xdr:row>66</xdr:row>
      <xdr:rowOff>74749</xdr:rowOff>
    </xdr:to>
    <xdr:sp macro="" textlink="">
      <xdr:nvSpPr>
        <xdr:cNvPr id="354" name="円/楕円 353"/>
        <xdr:cNvSpPr/>
      </xdr:nvSpPr>
      <xdr:spPr>
        <a:xfrm>
          <a:off x="13462000" y="11288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59526</xdr:rowOff>
    </xdr:from>
    <xdr:ext cx="762000" cy="259045"/>
    <xdr:sp macro="" textlink="">
      <xdr:nvSpPr>
        <xdr:cNvPr id="355" name="テキスト ボックス 354"/>
        <xdr:cNvSpPr txBox="1"/>
      </xdr:nvSpPr>
      <xdr:spPr>
        <a:xfrm>
          <a:off x="13131800" y="11375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6" name="正方形/長方形 35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7" name="テキスト ボックス 35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8" name="テキスト ボックス 35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9" name="正方形/長方形 35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60" name="正方形/長方形 35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1" name="正方形/長方形 36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2" name="正方形/長方形 36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3" name="正方形/長方形 36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4" name="正方形/長方形 36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正方形/長方形 36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6" name="正方形/長方形 36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7" name="正方形/長方形 36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8" name="テキスト ボックス 36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及び公営企業債償還財源繰入金の減少により、前年度に比べ０．６％改善となった。今後も新市建設計画に基づく投資的事業に係る起債償還の本格化や公営企業債等への繰出の増加により比率の上昇が見込まれるが、地方債許可団体となる３カ年平均１８％以上とならないよう、起債発行額の抑制に努めていく。</a:t>
          </a:r>
        </a:p>
      </xdr:txBody>
    </xdr:sp>
    <xdr:clientData/>
  </xdr:twoCellAnchor>
  <xdr:oneCellAnchor>
    <xdr:from>
      <xdr:col>18</xdr:col>
      <xdr:colOff>444500</xdr:colOff>
      <xdr:row>32</xdr:row>
      <xdr:rowOff>101600</xdr:rowOff>
    </xdr:from>
    <xdr:ext cx="298543" cy="225703"/>
    <xdr:sp macro="" textlink="">
      <xdr:nvSpPr>
        <xdr:cNvPr id="369" name="テキスト ボックス 36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70" name="直線コネクタ 36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1" name="テキスト ボックス 37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72" name="直線コネクタ 37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73" name="テキスト ボックス 37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4" name="直線コネクタ 37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5" name="テキスト ボックス 37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6" name="直線コネクタ 37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7" name="テキスト ボックス 37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8" name="直線コネクタ 37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9" name="テキスト ボックス 37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80" name="直線コネクタ 37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81" name="テキスト ボックス 38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2" name="直線コネクタ 38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72813</xdr:rowOff>
    </xdr:from>
    <xdr:to>
      <xdr:col>24</xdr:col>
      <xdr:colOff>558800</xdr:colOff>
      <xdr:row>44</xdr:row>
      <xdr:rowOff>60537</xdr:rowOff>
    </xdr:to>
    <xdr:cxnSp macro="">
      <xdr:nvCxnSpPr>
        <xdr:cNvPr id="384" name="直線コネクタ 383"/>
        <xdr:cNvCxnSpPr/>
      </xdr:nvCxnSpPr>
      <xdr:spPr>
        <a:xfrm flipV="1">
          <a:off x="17018000" y="6245013"/>
          <a:ext cx="0" cy="13593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32614</xdr:rowOff>
    </xdr:from>
    <xdr:ext cx="762000" cy="259045"/>
    <xdr:sp macro="" textlink="">
      <xdr:nvSpPr>
        <xdr:cNvPr id="385" name="公債費負担の状況最小値テキスト"/>
        <xdr:cNvSpPr txBox="1"/>
      </xdr:nvSpPr>
      <xdr:spPr>
        <a:xfrm>
          <a:off x="17106900" y="757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24</xdr:col>
      <xdr:colOff>469900</xdr:colOff>
      <xdr:row>44</xdr:row>
      <xdr:rowOff>60537</xdr:rowOff>
    </xdr:from>
    <xdr:to>
      <xdr:col>24</xdr:col>
      <xdr:colOff>647700</xdr:colOff>
      <xdr:row>44</xdr:row>
      <xdr:rowOff>60537</xdr:rowOff>
    </xdr:to>
    <xdr:cxnSp macro="">
      <xdr:nvCxnSpPr>
        <xdr:cNvPr id="386" name="直線コネクタ 385"/>
        <xdr:cNvCxnSpPr/>
      </xdr:nvCxnSpPr>
      <xdr:spPr>
        <a:xfrm>
          <a:off x="16929100" y="7604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159190</xdr:rowOff>
    </xdr:from>
    <xdr:ext cx="762000" cy="259045"/>
    <xdr:sp macro="" textlink="">
      <xdr:nvSpPr>
        <xdr:cNvPr id="387" name="公債費負担の状況最大値テキスト"/>
        <xdr:cNvSpPr txBox="1"/>
      </xdr:nvSpPr>
      <xdr:spPr>
        <a:xfrm>
          <a:off x="17106900" y="598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36</xdr:row>
      <xdr:rowOff>72813</xdr:rowOff>
    </xdr:from>
    <xdr:to>
      <xdr:col>24</xdr:col>
      <xdr:colOff>647700</xdr:colOff>
      <xdr:row>36</xdr:row>
      <xdr:rowOff>72813</xdr:rowOff>
    </xdr:to>
    <xdr:cxnSp macro="">
      <xdr:nvCxnSpPr>
        <xdr:cNvPr id="388" name="直線コネクタ 387"/>
        <xdr:cNvCxnSpPr/>
      </xdr:nvCxnSpPr>
      <xdr:spPr>
        <a:xfrm>
          <a:off x="16929100" y="6245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22860</xdr:rowOff>
    </xdr:from>
    <xdr:to>
      <xdr:col>24</xdr:col>
      <xdr:colOff>558800</xdr:colOff>
      <xdr:row>43</xdr:row>
      <xdr:rowOff>71120</xdr:rowOff>
    </xdr:to>
    <xdr:cxnSp macro="">
      <xdr:nvCxnSpPr>
        <xdr:cNvPr id="389" name="直線コネクタ 388"/>
        <xdr:cNvCxnSpPr/>
      </xdr:nvCxnSpPr>
      <xdr:spPr>
        <a:xfrm flipV="1">
          <a:off x="16179800" y="739521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90"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91" name="フローチャート : 判断 390"/>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71120</xdr:rowOff>
    </xdr:from>
    <xdr:to>
      <xdr:col>23</xdr:col>
      <xdr:colOff>406400</xdr:colOff>
      <xdr:row>43</xdr:row>
      <xdr:rowOff>71120</xdr:rowOff>
    </xdr:to>
    <xdr:cxnSp macro="">
      <xdr:nvCxnSpPr>
        <xdr:cNvPr id="392" name="直線コネクタ 391"/>
        <xdr:cNvCxnSpPr/>
      </xdr:nvCxnSpPr>
      <xdr:spPr>
        <a:xfrm>
          <a:off x="15290800" y="74434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9313</xdr:rowOff>
    </xdr:from>
    <xdr:to>
      <xdr:col>23</xdr:col>
      <xdr:colOff>457200</xdr:colOff>
      <xdr:row>41</xdr:row>
      <xdr:rowOff>110913</xdr:rowOff>
    </xdr:to>
    <xdr:sp macro="" textlink="">
      <xdr:nvSpPr>
        <xdr:cNvPr id="393" name="フローチャート : 判断 392"/>
        <xdr:cNvSpPr/>
      </xdr:nvSpPr>
      <xdr:spPr>
        <a:xfrm>
          <a:off x="16129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121090</xdr:rowOff>
    </xdr:from>
    <xdr:ext cx="736600" cy="259045"/>
    <xdr:sp macro="" textlink="">
      <xdr:nvSpPr>
        <xdr:cNvPr id="394" name="テキスト ボックス 393"/>
        <xdr:cNvSpPr txBox="1"/>
      </xdr:nvSpPr>
      <xdr:spPr>
        <a:xfrm>
          <a:off x="15798800" y="680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170180</xdr:rowOff>
    </xdr:from>
    <xdr:to>
      <xdr:col>22</xdr:col>
      <xdr:colOff>203200</xdr:colOff>
      <xdr:row>43</xdr:row>
      <xdr:rowOff>71120</xdr:rowOff>
    </xdr:to>
    <xdr:cxnSp macro="">
      <xdr:nvCxnSpPr>
        <xdr:cNvPr id="395" name="直線コネクタ 394"/>
        <xdr:cNvCxnSpPr/>
      </xdr:nvCxnSpPr>
      <xdr:spPr>
        <a:xfrm>
          <a:off x="14401800" y="73710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81704</xdr:rowOff>
    </xdr:from>
    <xdr:to>
      <xdr:col>22</xdr:col>
      <xdr:colOff>254000</xdr:colOff>
      <xdr:row>42</xdr:row>
      <xdr:rowOff>11854</xdr:rowOff>
    </xdr:to>
    <xdr:sp macro="" textlink="">
      <xdr:nvSpPr>
        <xdr:cNvPr id="396" name="フローチャート : 判断 395"/>
        <xdr:cNvSpPr/>
      </xdr:nvSpPr>
      <xdr:spPr>
        <a:xfrm>
          <a:off x="15240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22031</xdr:rowOff>
    </xdr:from>
    <xdr:ext cx="762000" cy="259045"/>
    <xdr:sp macro="" textlink="">
      <xdr:nvSpPr>
        <xdr:cNvPr id="397" name="テキスト ボックス 396"/>
        <xdr:cNvSpPr txBox="1"/>
      </xdr:nvSpPr>
      <xdr:spPr>
        <a:xfrm>
          <a:off x="14909800" y="68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170180</xdr:rowOff>
    </xdr:from>
    <xdr:to>
      <xdr:col>21</xdr:col>
      <xdr:colOff>0</xdr:colOff>
      <xdr:row>43</xdr:row>
      <xdr:rowOff>14817</xdr:rowOff>
    </xdr:to>
    <xdr:cxnSp macro="">
      <xdr:nvCxnSpPr>
        <xdr:cNvPr id="398" name="直線コネクタ 397"/>
        <xdr:cNvCxnSpPr/>
      </xdr:nvCxnSpPr>
      <xdr:spPr>
        <a:xfrm flipV="1">
          <a:off x="13512800" y="737108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84244</xdr:rowOff>
    </xdr:from>
    <xdr:to>
      <xdr:col>21</xdr:col>
      <xdr:colOff>50800</xdr:colOff>
      <xdr:row>41</xdr:row>
      <xdr:rowOff>14394</xdr:rowOff>
    </xdr:to>
    <xdr:sp macro="" textlink="">
      <xdr:nvSpPr>
        <xdr:cNvPr id="399" name="フローチャート : 判断 398"/>
        <xdr:cNvSpPr/>
      </xdr:nvSpPr>
      <xdr:spPr>
        <a:xfrm>
          <a:off x="14351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24571</xdr:rowOff>
    </xdr:from>
    <xdr:ext cx="762000" cy="259045"/>
    <xdr:sp macro="" textlink="">
      <xdr:nvSpPr>
        <xdr:cNvPr id="400" name="テキスト ボックス 399"/>
        <xdr:cNvSpPr txBox="1"/>
      </xdr:nvSpPr>
      <xdr:spPr>
        <a:xfrm>
          <a:off x="14020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108373</xdr:rowOff>
    </xdr:from>
    <xdr:to>
      <xdr:col>19</xdr:col>
      <xdr:colOff>533400</xdr:colOff>
      <xdr:row>41</xdr:row>
      <xdr:rowOff>38523</xdr:rowOff>
    </xdr:to>
    <xdr:sp macro="" textlink="">
      <xdr:nvSpPr>
        <xdr:cNvPr id="401" name="フローチャート : 判断 400"/>
        <xdr:cNvSpPr/>
      </xdr:nvSpPr>
      <xdr:spPr>
        <a:xfrm>
          <a:off x="134620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48700</xdr:rowOff>
    </xdr:from>
    <xdr:ext cx="762000" cy="259045"/>
    <xdr:sp macro="" textlink="">
      <xdr:nvSpPr>
        <xdr:cNvPr id="402" name="テキスト ボックス 401"/>
        <xdr:cNvSpPr txBox="1"/>
      </xdr:nvSpPr>
      <xdr:spPr>
        <a:xfrm>
          <a:off x="13131800" y="673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3" name="テキスト ボックス 40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4" name="テキスト ボックス 40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5" name="テキスト ボックス 40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6" name="テキスト ボックス 40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7" name="テキスト ボックス 40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143510</xdr:rowOff>
    </xdr:from>
    <xdr:to>
      <xdr:col>24</xdr:col>
      <xdr:colOff>609600</xdr:colOff>
      <xdr:row>43</xdr:row>
      <xdr:rowOff>73660</xdr:rowOff>
    </xdr:to>
    <xdr:sp macro="" textlink="">
      <xdr:nvSpPr>
        <xdr:cNvPr id="408" name="円/楕円 407"/>
        <xdr:cNvSpPr/>
      </xdr:nvSpPr>
      <xdr:spPr>
        <a:xfrm>
          <a:off x="16967200" y="734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115587</xdr:rowOff>
    </xdr:from>
    <xdr:ext cx="762000" cy="259045"/>
    <xdr:sp macro="" textlink="">
      <xdr:nvSpPr>
        <xdr:cNvPr id="409" name="公債費負担の状況該当値テキスト"/>
        <xdr:cNvSpPr txBox="1"/>
      </xdr:nvSpPr>
      <xdr:spPr>
        <a:xfrm>
          <a:off x="17106900" y="731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20320</xdr:rowOff>
    </xdr:from>
    <xdr:to>
      <xdr:col>23</xdr:col>
      <xdr:colOff>457200</xdr:colOff>
      <xdr:row>43</xdr:row>
      <xdr:rowOff>121920</xdr:rowOff>
    </xdr:to>
    <xdr:sp macro="" textlink="">
      <xdr:nvSpPr>
        <xdr:cNvPr id="410" name="円/楕円 409"/>
        <xdr:cNvSpPr/>
      </xdr:nvSpPr>
      <xdr:spPr>
        <a:xfrm>
          <a:off x="16129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106697</xdr:rowOff>
    </xdr:from>
    <xdr:ext cx="736600" cy="259045"/>
    <xdr:sp macro="" textlink="">
      <xdr:nvSpPr>
        <xdr:cNvPr id="411" name="テキスト ボックス 410"/>
        <xdr:cNvSpPr txBox="1"/>
      </xdr:nvSpPr>
      <xdr:spPr>
        <a:xfrm>
          <a:off x="15798800" y="7479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20320</xdr:rowOff>
    </xdr:from>
    <xdr:to>
      <xdr:col>22</xdr:col>
      <xdr:colOff>254000</xdr:colOff>
      <xdr:row>43</xdr:row>
      <xdr:rowOff>121920</xdr:rowOff>
    </xdr:to>
    <xdr:sp macro="" textlink="">
      <xdr:nvSpPr>
        <xdr:cNvPr id="412" name="円/楕円 411"/>
        <xdr:cNvSpPr/>
      </xdr:nvSpPr>
      <xdr:spPr>
        <a:xfrm>
          <a:off x="15240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106697</xdr:rowOff>
    </xdr:from>
    <xdr:ext cx="762000" cy="259045"/>
    <xdr:sp macro="" textlink="">
      <xdr:nvSpPr>
        <xdr:cNvPr id="413" name="テキスト ボックス 412"/>
        <xdr:cNvSpPr txBox="1"/>
      </xdr:nvSpPr>
      <xdr:spPr>
        <a:xfrm>
          <a:off x="14909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119380</xdr:rowOff>
    </xdr:from>
    <xdr:to>
      <xdr:col>21</xdr:col>
      <xdr:colOff>50800</xdr:colOff>
      <xdr:row>43</xdr:row>
      <xdr:rowOff>49530</xdr:rowOff>
    </xdr:to>
    <xdr:sp macro="" textlink="">
      <xdr:nvSpPr>
        <xdr:cNvPr id="414" name="円/楕円 413"/>
        <xdr:cNvSpPr/>
      </xdr:nvSpPr>
      <xdr:spPr>
        <a:xfrm>
          <a:off x="14351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34307</xdr:rowOff>
    </xdr:from>
    <xdr:ext cx="762000" cy="259045"/>
    <xdr:sp macro="" textlink="">
      <xdr:nvSpPr>
        <xdr:cNvPr id="415" name="テキスト ボックス 414"/>
        <xdr:cNvSpPr txBox="1"/>
      </xdr:nvSpPr>
      <xdr:spPr>
        <a:xfrm>
          <a:off x="14020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135467</xdr:rowOff>
    </xdr:from>
    <xdr:to>
      <xdr:col>19</xdr:col>
      <xdr:colOff>533400</xdr:colOff>
      <xdr:row>43</xdr:row>
      <xdr:rowOff>65617</xdr:rowOff>
    </xdr:to>
    <xdr:sp macro="" textlink="">
      <xdr:nvSpPr>
        <xdr:cNvPr id="416" name="円/楕円 415"/>
        <xdr:cNvSpPr/>
      </xdr:nvSpPr>
      <xdr:spPr>
        <a:xfrm>
          <a:off x="13462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50394</xdr:rowOff>
    </xdr:from>
    <xdr:ext cx="762000" cy="259045"/>
    <xdr:sp macro="" textlink="">
      <xdr:nvSpPr>
        <xdr:cNvPr id="417" name="テキスト ボックス 416"/>
        <xdr:cNvSpPr txBox="1"/>
      </xdr:nvSpPr>
      <xdr:spPr>
        <a:xfrm>
          <a:off x="13131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8" name="正方形/長方形 41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9" name="テキスト ボックス 41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20" name="テキスト ボックス 41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1" name="正方形/長方形 42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2" name="正方形/長方形 42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3" name="正方形/長方形 42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4" name="正方形/長方形 42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5" name="正方形/長方形 42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6" name="正方形/長方形 42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正方形/長方形 42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8" name="正方形/長方形 42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9" name="正方形/長方形 42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0" name="テキスト ボックス 42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現在高及び組合等負担等見込額の減少により、前年度に比べ８．２％改善した。今後新市建設計画に基づく事業の実施に伴い、起債発行額の増加が見込まれるが、引き続き、合併特例債など有利な起債を活用するとともに、年次計画の見直しや事業精査による発行額の抑制、平準化を行い、将来の大きな負担とならないよう努めていく。</a:t>
          </a:r>
        </a:p>
      </xdr:txBody>
    </xdr:sp>
    <xdr:clientData/>
  </xdr:twoCellAnchor>
  <xdr:oneCellAnchor>
    <xdr:from>
      <xdr:col>18</xdr:col>
      <xdr:colOff>444500</xdr:colOff>
      <xdr:row>10</xdr:row>
      <xdr:rowOff>63500</xdr:rowOff>
    </xdr:from>
    <xdr:ext cx="298543" cy="225703"/>
    <xdr:sp macro="" textlink="">
      <xdr:nvSpPr>
        <xdr:cNvPr id="431" name="テキスト ボックス 43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2" name="直線コネクタ 43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3" name="テキスト ボックス 43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4" name="直線コネクタ 433"/>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5" name="テキスト ボックス 434"/>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6" name="直線コネクタ 435"/>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7" name="テキスト ボックス 436"/>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8" name="直線コネクタ 437"/>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9" name="テキスト ボックス 438"/>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40" name="直線コネクタ 439"/>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1" name="テキスト ボックス 440"/>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2" name="直線コネクタ 441"/>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3" name="テキスト ボックス 442"/>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4" name="直線コネクタ 443"/>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5" name="テキスト ボックス 444"/>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6" name="直線コネクタ 44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11732</xdr:rowOff>
    </xdr:from>
    <xdr:to>
      <xdr:col>24</xdr:col>
      <xdr:colOff>558800</xdr:colOff>
      <xdr:row>22</xdr:row>
      <xdr:rowOff>123553</xdr:rowOff>
    </xdr:to>
    <xdr:cxnSp macro="">
      <xdr:nvCxnSpPr>
        <xdr:cNvPr id="448" name="直線コネクタ 447"/>
        <xdr:cNvCxnSpPr/>
      </xdr:nvCxnSpPr>
      <xdr:spPr>
        <a:xfrm flipV="1">
          <a:off x="17018000" y="2412032"/>
          <a:ext cx="0" cy="14834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95630</xdr:rowOff>
    </xdr:from>
    <xdr:ext cx="762000" cy="259045"/>
    <xdr:sp macro="" textlink="">
      <xdr:nvSpPr>
        <xdr:cNvPr id="449" name="将来負担の状況最小値テキスト"/>
        <xdr:cNvSpPr txBox="1"/>
      </xdr:nvSpPr>
      <xdr:spPr>
        <a:xfrm>
          <a:off x="17106900" y="3867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137.7</a:t>
          </a:r>
          <a:endParaRPr kumimoji="1" lang="ja-JP" altLang="en-US" sz="1000" b="1">
            <a:latin typeface="ＭＳ Ｐゴシック"/>
          </a:endParaRPr>
        </a:p>
      </xdr:txBody>
    </xdr:sp>
    <xdr:clientData/>
  </xdr:oneCellAnchor>
  <xdr:twoCellAnchor>
    <xdr:from>
      <xdr:col>24</xdr:col>
      <xdr:colOff>469900</xdr:colOff>
      <xdr:row>22</xdr:row>
      <xdr:rowOff>123553</xdr:rowOff>
    </xdr:from>
    <xdr:to>
      <xdr:col>24</xdr:col>
      <xdr:colOff>647700</xdr:colOff>
      <xdr:row>22</xdr:row>
      <xdr:rowOff>123553</xdr:rowOff>
    </xdr:to>
    <xdr:cxnSp macro="">
      <xdr:nvCxnSpPr>
        <xdr:cNvPr id="450" name="直線コネクタ 449"/>
        <xdr:cNvCxnSpPr/>
      </xdr:nvCxnSpPr>
      <xdr:spPr>
        <a:xfrm>
          <a:off x="16929100" y="38954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98109</xdr:rowOff>
    </xdr:from>
    <xdr:ext cx="762000" cy="259045"/>
    <xdr:sp macro="" textlink="">
      <xdr:nvSpPr>
        <xdr:cNvPr id="451" name="将来負担の状況最大値テキスト"/>
        <xdr:cNvSpPr txBox="1"/>
      </xdr:nvSpPr>
      <xdr:spPr>
        <a:xfrm>
          <a:off x="17106900" y="21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24</xdr:col>
      <xdr:colOff>469900</xdr:colOff>
      <xdr:row>14</xdr:row>
      <xdr:rowOff>11732</xdr:rowOff>
    </xdr:from>
    <xdr:to>
      <xdr:col>24</xdr:col>
      <xdr:colOff>647700</xdr:colOff>
      <xdr:row>14</xdr:row>
      <xdr:rowOff>11732</xdr:rowOff>
    </xdr:to>
    <xdr:cxnSp macro="">
      <xdr:nvCxnSpPr>
        <xdr:cNvPr id="452" name="直線コネクタ 451"/>
        <xdr:cNvCxnSpPr/>
      </xdr:nvCxnSpPr>
      <xdr:spPr>
        <a:xfrm>
          <a:off x="16929100" y="24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116477</xdr:rowOff>
    </xdr:from>
    <xdr:to>
      <xdr:col>24</xdr:col>
      <xdr:colOff>558800</xdr:colOff>
      <xdr:row>19</xdr:row>
      <xdr:rowOff>39249</xdr:rowOff>
    </xdr:to>
    <xdr:cxnSp macro="">
      <xdr:nvCxnSpPr>
        <xdr:cNvPr id="453" name="直線コネクタ 452"/>
        <xdr:cNvCxnSpPr/>
      </xdr:nvCxnSpPr>
      <xdr:spPr>
        <a:xfrm flipV="1">
          <a:off x="16179800" y="3202577"/>
          <a:ext cx="838200" cy="94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90731</xdr:rowOff>
    </xdr:from>
    <xdr:ext cx="762000" cy="259045"/>
    <xdr:sp macro="" textlink="">
      <xdr:nvSpPr>
        <xdr:cNvPr id="454" name="将来負担の状況平均値テキスト"/>
        <xdr:cNvSpPr txBox="1"/>
      </xdr:nvSpPr>
      <xdr:spPr>
        <a:xfrm>
          <a:off x="17106900" y="266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74204</xdr:rowOff>
    </xdr:from>
    <xdr:to>
      <xdr:col>24</xdr:col>
      <xdr:colOff>609600</xdr:colOff>
      <xdr:row>17</xdr:row>
      <xdr:rowOff>4354</xdr:rowOff>
    </xdr:to>
    <xdr:sp macro="" textlink="">
      <xdr:nvSpPr>
        <xdr:cNvPr id="455" name="フローチャート : 判断 454"/>
        <xdr:cNvSpPr/>
      </xdr:nvSpPr>
      <xdr:spPr>
        <a:xfrm>
          <a:off x="16967200" y="281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11672</xdr:rowOff>
    </xdr:from>
    <xdr:to>
      <xdr:col>23</xdr:col>
      <xdr:colOff>406400</xdr:colOff>
      <xdr:row>19</xdr:row>
      <xdr:rowOff>39249</xdr:rowOff>
    </xdr:to>
    <xdr:cxnSp macro="">
      <xdr:nvCxnSpPr>
        <xdr:cNvPr id="456" name="直線コネクタ 455"/>
        <xdr:cNvCxnSpPr/>
      </xdr:nvCxnSpPr>
      <xdr:spPr>
        <a:xfrm>
          <a:off x="15290800" y="3269222"/>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9616</xdr:rowOff>
    </xdr:from>
    <xdr:to>
      <xdr:col>23</xdr:col>
      <xdr:colOff>457200</xdr:colOff>
      <xdr:row>17</xdr:row>
      <xdr:rowOff>111216</xdr:rowOff>
    </xdr:to>
    <xdr:sp macro="" textlink="">
      <xdr:nvSpPr>
        <xdr:cNvPr id="457" name="フローチャート : 判断 456"/>
        <xdr:cNvSpPr/>
      </xdr:nvSpPr>
      <xdr:spPr>
        <a:xfrm>
          <a:off x="16129000" y="292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121393</xdr:rowOff>
    </xdr:from>
    <xdr:ext cx="736600" cy="259045"/>
    <xdr:sp macro="" textlink="">
      <xdr:nvSpPr>
        <xdr:cNvPr id="458" name="テキスト ボックス 457"/>
        <xdr:cNvSpPr txBox="1"/>
      </xdr:nvSpPr>
      <xdr:spPr>
        <a:xfrm>
          <a:off x="15798800" y="26931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57.6</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147501</xdr:rowOff>
    </xdr:from>
    <xdr:to>
      <xdr:col>22</xdr:col>
      <xdr:colOff>203200</xdr:colOff>
      <xdr:row>19</xdr:row>
      <xdr:rowOff>11672</xdr:rowOff>
    </xdr:to>
    <xdr:cxnSp macro="">
      <xdr:nvCxnSpPr>
        <xdr:cNvPr id="459" name="直線コネクタ 458"/>
        <xdr:cNvCxnSpPr/>
      </xdr:nvCxnSpPr>
      <xdr:spPr>
        <a:xfrm>
          <a:off x="14401800" y="3233601"/>
          <a:ext cx="8890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147501</xdr:rowOff>
    </xdr:from>
    <xdr:to>
      <xdr:col>22</xdr:col>
      <xdr:colOff>254000</xdr:colOff>
      <xdr:row>18</xdr:row>
      <xdr:rowOff>77651</xdr:rowOff>
    </xdr:to>
    <xdr:sp macro="" textlink="">
      <xdr:nvSpPr>
        <xdr:cNvPr id="460" name="フローチャート : 判断 459"/>
        <xdr:cNvSpPr/>
      </xdr:nvSpPr>
      <xdr:spPr>
        <a:xfrm>
          <a:off x="15240000" y="306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87828</xdr:rowOff>
    </xdr:from>
    <xdr:ext cx="762000" cy="259045"/>
    <xdr:sp macro="" textlink="">
      <xdr:nvSpPr>
        <xdr:cNvPr id="461" name="テキスト ボックス 460"/>
        <xdr:cNvSpPr txBox="1"/>
      </xdr:nvSpPr>
      <xdr:spPr>
        <a:xfrm>
          <a:off x="14909800" y="2831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147501</xdr:rowOff>
    </xdr:from>
    <xdr:to>
      <xdr:col>21</xdr:col>
      <xdr:colOff>0</xdr:colOff>
      <xdr:row>21</xdr:row>
      <xdr:rowOff>78982</xdr:rowOff>
    </xdr:to>
    <xdr:cxnSp macro="">
      <xdr:nvCxnSpPr>
        <xdr:cNvPr id="462" name="直線コネクタ 461"/>
        <xdr:cNvCxnSpPr/>
      </xdr:nvCxnSpPr>
      <xdr:spPr>
        <a:xfrm flipV="1">
          <a:off x="13512800" y="3233601"/>
          <a:ext cx="889000" cy="445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136011</xdr:rowOff>
    </xdr:from>
    <xdr:to>
      <xdr:col>21</xdr:col>
      <xdr:colOff>50800</xdr:colOff>
      <xdr:row>18</xdr:row>
      <xdr:rowOff>66161</xdr:rowOff>
    </xdr:to>
    <xdr:sp macro="" textlink="">
      <xdr:nvSpPr>
        <xdr:cNvPr id="463" name="フローチャート : 判断 462"/>
        <xdr:cNvSpPr/>
      </xdr:nvSpPr>
      <xdr:spPr>
        <a:xfrm>
          <a:off x="14351000" y="3050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76338</xdr:rowOff>
    </xdr:from>
    <xdr:ext cx="762000" cy="259045"/>
    <xdr:sp macro="" textlink="">
      <xdr:nvSpPr>
        <xdr:cNvPr id="464" name="テキスト ボックス 463"/>
        <xdr:cNvSpPr txBox="1"/>
      </xdr:nvSpPr>
      <xdr:spPr>
        <a:xfrm>
          <a:off x="14020800" y="2819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23162</xdr:rowOff>
    </xdr:from>
    <xdr:to>
      <xdr:col>19</xdr:col>
      <xdr:colOff>533400</xdr:colOff>
      <xdr:row>18</xdr:row>
      <xdr:rowOff>124762</xdr:rowOff>
    </xdr:to>
    <xdr:sp macro="" textlink="">
      <xdr:nvSpPr>
        <xdr:cNvPr id="465" name="フローチャート : 判断 464"/>
        <xdr:cNvSpPr/>
      </xdr:nvSpPr>
      <xdr:spPr>
        <a:xfrm>
          <a:off x="13462000" y="3109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134939</xdr:rowOff>
    </xdr:from>
    <xdr:ext cx="762000" cy="259045"/>
    <xdr:sp macro="" textlink="">
      <xdr:nvSpPr>
        <xdr:cNvPr id="466" name="テキスト ボックス 465"/>
        <xdr:cNvSpPr txBox="1"/>
      </xdr:nvSpPr>
      <xdr:spPr>
        <a:xfrm>
          <a:off x="13131800" y="2878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7" name="テキスト ボックス 46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8" name="テキスト ボックス 46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9" name="テキスト ボックス 46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70" name="テキスト ボックス 46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1" name="テキスト ボックス 47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65677</xdr:rowOff>
    </xdr:from>
    <xdr:to>
      <xdr:col>24</xdr:col>
      <xdr:colOff>609600</xdr:colOff>
      <xdr:row>18</xdr:row>
      <xdr:rowOff>167277</xdr:rowOff>
    </xdr:to>
    <xdr:sp macro="" textlink="">
      <xdr:nvSpPr>
        <xdr:cNvPr id="472" name="円/楕円 471"/>
        <xdr:cNvSpPr/>
      </xdr:nvSpPr>
      <xdr:spPr>
        <a:xfrm>
          <a:off x="16967200" y="315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37754</xdr:rowOff>
    </xdr:from>
    <xdr:ext cx="762000" cy="259045"/>
    <xdr:sp macro="" textlink="">
      <xdr:nvSpPr>
        <xdr:cNvPr id="473" name="将来負担の状況該当値テキスト"/>
        <xdr:cNvSpPr txBox="1"/>
      </xdr:nvSpPr>
      <xdr:spPr>
        <a:xfrm>
          <a:off x="17106900" y="3123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77.4</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159899</xdr:rowOff>
    </xdr:from>
    <xdr:to>
      <xdr:col>23</xdr:col>
      <xdr:colOff>457200</xdr:colOff>
      <xdr:row>19</xdr:row>
      <xdr:rowOff>90049</xdr:rowOff>
    </xdr:to>
    <xdr:sp macro="" textlink="">
      <xdr:nvSpPr>
        <xdr:cNvPr id="474" name="円/楕円 473"/>
        <xdr:cNvSpPr/>
      </xdr:nvSpPr>
      <xdr:spPr>
        <a:xfrm>
          <a:off x="16129000" y="324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74826</xdr:rowOff>
    </xdr:from>
    <xdr:ext cx="736600" cy="259045"/>
    <xdr:sp macro="" textlink="">
      <xdr:nvSpPr>
        <xdr:cNvPr id="475" name="テキスト ボックス 474"/>
        <xdr:cNvSpPr txBox="1"/>
      </xdr:nvSpPr>
      <xdr:spPr>
        <a:xfrm>
          <a:off x="15798800" y="33323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132322</xdr:rowOff>
    </xdr:from>
    <xdr:to>
      <xdr:col>22</xdr:col>
      <xdr:colOff>254000</xdr:colOff>
      <xdr:row>19</xdr:row>
      <xdr:rowOff>62472</xdr:rowOff>
    </xdr:to>
    <xdr:sp macro="" textlink="">
      <xdr:nvSpPr>
        <xdr:cNvPr id="476" name="円/楕円 475"/>
        <xdr:cNvSpPr/>
      </xdr:nvSpPr>
      <xdr:spPr>
        <a:xfrm>
          <a:off x="15240000" y="3218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47249</xdr:rowOff>
    </xdr:from>
    <xdr:ext cx="762000" cy="259045"/>
    <xdr:sp macro="" textlink="">
      <xdr:nvSpPr>
        <xdr:cNvPr id="477" name="テキスト ボックス 476"/>
        <xdr:cNvSpPr txBox="1"/>
      </xdr:nvSpPr>
      <xdr:spPr>
        <a:xfrm>
          <a:off x="14909800" y="33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96701</xdr:rowOff>
    </xdr:from>
    <xdr:to>
      <xdr:col>21</xdr:col>
      <xdr:colOff>50800</xdr:colOff>
      <xdr:row>19</xdr:row>
      <xdr:rowOff>26851</xdr:rowOff>
    </xdr:to>
    <xdr:sp macro="" textlink="">
      <xdr:nvSpPr>
        <xdr:cNvPr id="478" name="円/楕円 477"/>
        <xdr:cNvSpPr/>
      </xdr:nvSpPr>
      <xdr:spPr>
        <a:xfrm>
          <a:off x="14351000" y="318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11628</xdr:rowOff>
    </xdr:from>
    <xdr:ext cx="762000" cy="259045"/>
    <xdr:sp macro="" textlink="">
      <xdr:nvSpPr>
        <xdr:cNvPr id="479" name="テキスト ボックス 478"/>
        <xdr:cNvSpPr txBox="1"/>
      </xdr:nvSpPr>
      <xdr:spPr>
        <a:xfrm>
          <a:off x="14020800" y="3269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28182</xdr:rowOff>
    </xdr:from>
    <xdr:to>
      <xdr:col>19</xdr:col>
      <xdr:colOff>533400</xdr:colOff>
      <xdr:row>21</xdr:row>
      <xdr:rowOff>129782</xdr:rowOff>
    </xdr:to>
    <xdr:sp macro="" textlink="">
      <xdr:nvSpPr>
        <xdr:cNvPr id="480" name="円/楕円 479"/>
        <xdr:cNvSpPr/>
      </xdr:nvSpPr>
      <xdr:spPr>
        <a:xfrm>
          <a:off x="13462000" y="362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114559</xdr:rowOff>
    </xdr:from>
    <xdr:ext cx="762000" cy="259045"/>
    <xdr:sp macro="" textlink="">
      <xdr:nvSpPr>
        <xdr:cNvPr id="481" name="テキスト ボックス 480"/>
        <xdr:cNvSpPr txBox="1"/>
      </xdr:nvSpPr>
      <xdr:spPr>
        <a:xfrm>
          <a:off x="13131800" y="371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兵庫県たつの市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79,870
79,466
210.93
34,184,434
32,894,004
1,235,218
21,386,010
37,067,406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77.4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西はりま消防事務組合の設立に伴い消防職の人件費が減少したため、経常収支比率として昨年度から４．６ポイント改善した。今後は、引き続き職員定員適正化計画に基づき、定数の管理に努めるとともに施設の指定管理者制度を活用し、総人件費の抑制に努め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124714</xdr:rowOff>
    </xdr:from>
    <xdr:to>
      <xdr:col>7</xdr:col>
      <xdr:colOff>15875</xdr:colOff>
      <xdr:row>41</xdr:row>
      <xdr:rowOff>152146</xdr:rowOff>
    </xdr:to>
    <xdr:cxnSp macro="">
      <xdr:nvCxnSpPr>
        <xdr:cNvPr id="58" name="直線コネクタ 57"/>
        <xdr:cNvCxnSpPr/>
      </xdr:nvCxnSpPr>
      <xdr:spPr>
        <a:xfrm flipV="1">
          <a:off x="4826000" y="5782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124223</xdr:rowOff>
    </xdr:from>
    <xdr:ext cx="762000" cy="259045"/>
    <xdr:sp macro="" textlink="">
      <xdr:nvSpPr>
        <xdr:cNvPr id="59" name="人件費最小値テキスト"/>
        <xdr:cNvSpPr txBox="1"/>
      </xdr:nvSpPr>
      <xdr:spPr>
        <a:xfrm>
          <a:off x="4914900" y="715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41</xdr:row>
      <xdr:rowOff>152146</xdr:rowOff>
    </xdr:from>
    <xdr:to>
      <xdr:col>7</xdr:col>
      <xdr:colOff>104775</xdr:colOff>
      <xdr:row>41</xdr:row>
      <xdr:rowOff>152146</xdr:rowOff>
    </xdr:to>
    <xdr:cxnSp macro="">
      <xdr:nvCxnSpPr>
        <xdr:cNvPr id="60" name="直線コネクタ 59"/>
        <xdr:cNvCxnSpPr/>
      </xdr:nvCxnSpPr>
      <xdr:spPr>
        <a:xfrm>
          <a:off x="4737100" y="7181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39641</xdr:rowOff>
    </xdr:from>
    <xdr:ext cx="762000" cy="259045"/>
    <xdr:sp macro="" textlink="">
      <xdr:nvSpPr>
        <xdr:cNvPr id="61" name="人件費最大値テキスト"/>
        <xdr:cNvSpPr txBox="1"/>
      </xdr:nvSpPr>
      <xdr:spPr>
        <a:xfrm>
          <a:off x="4914900" y="5526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33</xdr:row>
      <xdr:rowOff>124714</xdr:rowOff>
    </xdr:from>
    <xdr:to>
      <xdr:col>7</xdr:col>
      <xdr:colOff>104775</xdr:colOff>
      <xdr:row>33</xdr:row>
      <xdr:rowOff>124714</xdr:rowOff>
    </xdr:to>
    <xdr:cxnSp macro="">
      <xdr:nvCxnSpPr>
        <xdr:cNvPr id="62" name="直線コネクタ 61"/>
        <xdr:cNvCxnSpPr/>
      </xdr:nvCxnSpPr>
      <xdr:spPr>
        <a:xfrm>
          <a:off x="4737100" y="5782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145288</xdr:rowOff>
    </xdr:from>
    <xdr:to>
      <xdr:col>7</xdr:col>
      <xdr:colOff>15875</xdr:colOff>
      <xdr:row>37</xdr:row>
      <xdr:rowOff>51562</xdr:rowOff>
    </xdr:to>
    <xdr:cxnSp macro="">
      <xdr:nvCxnSpPr>
        <xdr:cNvPr id="63" name="直線コネクタ 62"/>
        <xdr:cNvCxnSpPr/>
      </xdr:nvCxnSpPr>
      <xdr:spPr>
        <a:xfrm flipV="1">
          <a:off x="3987800" y="5974588"/>
          <a:ext cx="838200" cy="420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126001</xdr:rowOff>
    </xdr:from>
    <xdr:ext cx="762000" cy="259045"/>
    <xdr:sp macro="" textlink="">
      <xdr:nvSpPr>
        <xdr:cNvPr id="64" name="人件費平均値テキスト"/>
        <xdr:cNvSpPr txBox="1"/>
      </xdr:nvSpPr>
      <xdr:spPr>
        <a:xfrm>
          <a:off x="4914900" y="6298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153924</xdr:rowOff>
    </xdr:from>
    <xdr:to>
      <xdr:col>7</xdr:col>
      <xdr:colOff>66675</xdr:colOff>
      <xdr:row>37</xdr:row>
      <xdr:rowOff>84074</xdr:rowOff>
    </xdr:to>
    <xdr:sp macro="" textlink="">
      <xdr:nvSpPr>
        <xdr:cNvPr id="65" name="フローチャート : 判断 64"/>
        <xdr:cNvSpPr/>
      </xdr:nvSpPr>
      <xdr:spPr>
        <a:xfrm>
          <a:off x="47752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51562</xdr:rowOff>
    </xdr:from>
    <xdr:to>
      <xdr:col>5</xdr:col>
      <xdr:colOff>549275</xdr:colOff>
      <xdr:row>37</xdr:row>
      <xdr:rowOff>124714</xdr:rowOff>
    </xdr:to>
    <xdr:cxnSp macro="">
      <xdr:nvCxnSpPr>
        <xdr:cNvPr id="66" name="直線コネクタ 65"/>
        <xdr:cNvCxnSpPr/>
      </xdr:nvCxnSpPr>
      <xdr:spPr>
        <a:xfrm flipV="1">
          <a:off x="3098800" y="6395212"/>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92202</xdr:rowOff>
    </xdr:from>
    <xdr:to>
      <xdr:col>5</xdr:col>
      <xdr:colOff>600075</xdr:colOff>
      <xdr:row>38</xdr:row>
      <xdr:rowOff>22352</xdr:rowOff>
    </xdr:to>
    <xdr:sp macro="" textlink="">
      <xdr:nvSpPr>
        <xdr:cNvPr id="67" name="フローチャート : 判断 66"/>
        <xdr:cNvSpPr/>
      </xdr:nvSpPr>
      <xdr:spPr>
        <a:xfrm>
          <a:off x="3937000" y="6435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7129</xdr:rowOff>
    </xdr:from>
    <xdr:ext cx="736600" cy="259045"/>
    <xdr:sp macro="" textlink="">
      <xdr:nvSpPr>
        <xdr:cNvPr id="68" name="テキスト ボックス 67"/>
        <xdr:cNvSpPr txBox="1"/>
      </xdr:nvSpPr>
      <xdr:spPr>
        <a:xfrm>
          <a:off x="3606800" y="6522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88138</xdr:rowOff>
    </xdr:from>
    <xdr:to>
      <xdr:col>4</xdr:col>
      <xdr:colOff>346075</xdr:colOff>
      <xdr:row>37</xdr:row>
      <xdr:rowOff>124714</xdr:rowOff>
    </xdr:to>
    <xdr:cxnSp macro="">
      <xdr:nvCxnSpPr>
        <xdr:cNvPr id="69" name="直線コネクタ 68"/>
        <xdr:cNvCxnSpPr/>
      </xdr:nvCxnSpPr>
      <xdr:spPr>
        <a:xfrm>
          <a:off x="2209800" y="643178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147066</xdr:rowOff>
    </xdr:from>
    <xdr:to>
      <xdr:col>4</xdr:col>
      <xdr:colOff>396875</xdr:colOff>
      <xdr:row>38</xdr:row>
      <xdr:rowOff>77215</xdr:rowOff>
    </xdr:to>
    <xdr:sp macro="" textlink="">
      <xdr:nvSpPr>
        <xdr:cNvPr id="70" name="フローチャート : 判断 69"/>
        <xdr:cNvSpPr/>
      </xdr:nvSpPr>
      <xdr:spPr>
        <a:xfrm>
          <a:off x="3048000" y="649071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61993</xdr:rowOff>
    </xdr:from>
    <xdr:ext cx="762000" cy="259045"/>
    <xdr:sp macro="" textlink="">
      <xdr:nvSpPr>
        <xdr:cNvPr id="71" name="テキスト ボックス 70"/>
        <xdr:cNvSpPr txBox="1"/>
      </xdr:nvSpPr>
      <xdr:spPr>
        <a:xfrm>
          <a:off x="2717800" y="6577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88138</xdr:rowOff>
    </xdr:from>
    <xdr:to>
      <xdr:col>3</xdr:col>
      <xdr:colOff>142875</xdr:colOff>
      <xdr:row>39</xdr:row>
      <xdr:rowOff>74422</xdr:rowOff>
    </xdr:to>
    <xdr:cxnSp macro="">
      <xdr:nvCxnSpPr>
        <xdr:cNvPr id="72" name="直線コネクタ 71"/>
        <xdr:cNvCxnSpPr/>
      </xdr:nvCxnSpPr>
      <xdr:spPr>
        <a:xfrm flipV="1">
          <a:off x="1320800" y="6431788"/>
          <a:ext cx="889000" cy="329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12192</xdr:rowOff>
    </xdr:from>
    <xdr:to>
      <xdr:col>3</xdr:col>
      <xdr:colOff>193675</xdr:colOff>
      <xdr:row>38</xdr:row>
      <xdr:rowOff>113792</xdr:rowOff>
    </xdr:to>
    <xdr:sp macro="" textlink="">
      <xdr:nvSpPr>
        <xdr:cNvPr id="73" name="フローチャート : 判断 72"/>
        <xdr:cNvSpPr/>
      </xdr:nvSpPr>
      <xdr:spPr>
        <a:xfrm>
          <a:off x="2159000" y="6527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98569</xdr:rowOff>
    </xdr:from>
    <xdr:ext cx="762000" cy="259045"/>
    <xdr:sp macro="" textlink="">
      <xdr:nvSpPr>
        <xdr:cNvPr id="74" name="テキスト ボックス 73"/>
        <xdr:cNvSpPr txBox="1"/>
      </xdr:nvSpPr>
      <xdr:spPr>
        <a:xfrm>
          <a:off x="1828800" y="6613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167640</xdr:rowOff>
    </xdr:from>
    <xdr:to>
      <xdr:col>1</xdr:col>
      <xdr:colOff>676275</xdr:colOff>
      <xdr:row>39</xdr:row>
      <xdr:rowOff>97790</xdr:rowOff>
    </xdr:to>
    <xdr:sp macro="" textlink="">
      <xdr:nvSpPr>
        <xdr:cNvPr id="75" name="フローチャート : 判断 74"/>
        <xdr:cNvSpPr/>
      </xdr:nvSpPr>
      <xdr:spPr>
        <a:xfrm>
          <a:off x="1270000" y="668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107967</xdr:rowOff>
    </xdr:from>
    <xdr:ext cx="762000" cy="259045"/>
    <xdr:sp macro="" textlink="">
      <xdr:nvSpPr>
        <xdr:cNvPr id="76" name="テキスト ボックス 75"/>
        <xdr:cNvSpPr txBox="1"/>
      </xdr:nvSpPr>
      <xdr:spPr>
        <a:xfrm>
          <a:off x="939800" y="645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94488</xdr:rowOff>
    </xdr:from>
    <xdr:to>
      <xdr:col>7</xdr:col>
      <xdr:colOff>66675</xdr:colOff>
      <xdr:row>35</xdr:row>
      <xdr:rowOff>24638</xdr:rowOff>
    </xdr:to>
    <xdr:sp macro="" textlink="">
      <xdr:nvSpPr>
        <xdr:cNvPr id="82" name="円/楕円 81"/>
        <xdr:cNvSpPr/>
      </xdr:nvSpPr>
      <xdr:spPr>
        <a:xfrm>
          <a:off x="4775200" y="592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111015</xdr:rowOff>
    </xdr:from>
    <xdr:ext cx="762000" cy="259045"/>
    <xdr:sp macro="" textlink="">
      <xdr:nvSpPr>
        <xdr:cNvPr id="83" name="人件費該当値テキスト"/>
        <xdr:cNvSpPr txBox="1"/>
      </xdr:nvSpPr>
      <xdr:spPr>
        <a:xfrm>
          <a:off x="4914900" y="5768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762</xdr:rowOff>
    </xdr:from>
    <xdr:to>
      <xdr:col>5</xdr:col>
      <xdr:colOff>600075</xdr:colOff>
      <xdr:row>37</xdr:row>
      <xdr:rowOff>102362</xdr:rowOff>
    </xdr:to>
    <xdr:sp macro="" textlink="">
      <xdr:nvSpPr>
        <xdr:cNvPr id="84" name="円/楕円 83"/>
        <xdr:cNvSpPr/>
      </xdr:nvSpPr>
      <xdr:spPr>
        <a:xfrm>
          <a:off x="3937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85" name="テキスト ボックス 84"/>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73914</xdr:rowOff>
    </xdr:from>
    <xdr:to>
      <xdr:col>4</xdr:col>
      <xdr:colOff>396875</xdr:colOff>
      <xdr:row>38</xdr:row>
      <xdr:rowOff>4064</xdr:rowOff>
    </xdr:to>
    <xdr:sp macro="" textlink="">
      <xdr:nvSpPr>
        <xdr:cNvPr id="86" name="円/楕円 85"/>
        <xdr:cNvSpPr/>
      </xdr:nvSpPr>
      <xdr:spPr>
        <a:xfrm>
          <a:off x="3048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14241</xdr:rowOff>
    </xdr:from>
    <xdr:ext cx="762000" cy="259045"/>
    <xdr:sp macro="" textlink="">
      <xdr:nvSpPr>
        <xdr:cNvPr id="87" name="テキスト ボックス 86"/>
        <xdr:cNvSpPr txBox="1"/>
      </xdr:nvSpPr>
      <xdr:spPr>
        <a:xfrm>
          <a:off x="2717800" y="6186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37338</xdr:rowOff>
    </xdr:from>
    <xdr:to>
      <xdr:col>3</xdr:col>
      <xdr:colOff>193675</xdr:colOff>
      <xdr:row>37</xdr:row>
      <xdr:rowOff>138938</xdr:rowOff>
    </xdr:to>
    <xdr:sp macro="" textlink="">
      <xdr:nvSpPr>
        <xdr:cNvPr id="88" name="円/楕円 87"/>
        <xdr:cNvSpPr/>
      </xdr:nvSpPr>
      <xdr:spPr>
        <a:xfrm>
          <a:off x="2159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149115</xdr:rowOff>
    </xdr:from>
    <xdr:ext cx="762000" cy="259045"/>
    <xdr:sp macro="" textlink="">
      <xdr:nvSpPr>
        <xdr:cNvPr id="89" name="テキスト ボックス 88"/>
        <xdr:cNvSpPr txBox="1"/>
      </xdr:nvSpPr>
      <xdr:spPr>
        <a:xfrm>
          <a:off x="1828800" y="6149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23622</xdr:rowOff>
    </xdr:from>
    <xdr:to>
      <xdr:col>1</xdr:col>
      <xdr:colOff>676275</xdr:colOff>
      <xdr:row>39</xdr:row>
      <xdr:rowOff>125222</xdr:rowOff>
    </xdr:to>
    <xdr:sp macro="" textlink="">
      <xdr:nvSpPr>
        <xdr:cNvPr id="90" name="円/楕円 89"/>
        <xdr:cNvSpPr/>
      </xdr:nvSpPr>
      <xdr:spPr>
        <a:xfrm>
          <a:off x="1270000" y="6710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109999</xdr:rowOff>
    </xdr:from>
    <xdr:ext cx="762000" cy="259045"/>
    <xdr:sp macro="" textlink="">
      <xdr:nvSpPr>
        <xdr:cNvPr id="91" name="テキスト ボックス 90"/>
        <xdr:cNvSpPr txBox="1"/>
      </xdr:nvSpPr>
      <xdr:spPr>
        <a:xfrm>
          <a:off x="939800" y="679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物件費に係る経常収支比率が類似団体平均を３．２ポイント下回っている。今後もこの水準を維持するよう努める。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22</xdr:row>
      <xdr:rowOff>69850</xdr:rowOff>
    </xdr:from>
    <xdr:to>
      <xdr:col>24</xdr:col>
      <xdr:colOff>590550</xdr:colOff>
      <xdr:row>22</xdr:row>
      <xdr:rowOff>69850</xdr:rowOff>
    </xdr:to>
    <xdr:cxnSp macro="">
      <xdr:nvCxnSpPr>
        <xdr:cNvPr id="106" name="直線コネクタ 105"/>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99077</xdr:rowOff>
    </xdr:from>
    <xdr:ext cx="508000" cy="259045"/>
    <xdr:sp macro="" textlink="">
      <xdr:nvSpPr>
        <xdr:cNvPr id="107" name="テキスト ボックス 106"/>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8" name="直線コネクタ 107"/>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9" name="テキスト ボックス 108"/>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19</xdr:row>
      <xdr:rowOff>12700</xdr:rowOff>
    </xdr:from>
    <xdr:to>
      <xdr:col>24</xdr:col>
      <xdr:colOff>590550</xdr:colOff>
      <xdr:row>19</xdr:row>
      <xdr:rowOff>12700</xdr:rowOff>
    </xdr:to>
    <xdr:cxnSp macro="">
      <xdr:nvCxnSpPr>
        <xdr:cNvPr id="110" name="直線コネクタ 109"/>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41927</xdr:rowOff>
    </xdr:from>
    <xdr:ext cx="508000" cy="259045"/>
    <xdr:sp macro="" textlink="">
      <xdr:nvSpPr>
        <xdr:cNvPr id="111" name="テキスト ボックス 110"/>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15</xdr:row>
      <xdr:rowOff>127000</xdr:rowOff>
    </xdr:from>
    <xdr:to>
      <xdr:col>24</xdr:col>
      <xdr:colOff>590550</xdr:colOff>
      <xdr:row>15</xdr:row>
      <xdr:rowOff>127000</xdr:rowOff>
    </xdr:to>
    <xdr:cxnSp macro="">
      <xdr:nvCxnSpPr>
        <xdr:cNvPr id="114" name="直線コネクタ 113"/>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156227</xdr:rowOff>
    </xdr:from>
    <xdr:ext cx="508000" cy="259045"/>
    <xdr:sp macro="" textlink="">
      <xdr:nvSpPr>
        <xdr:cNvPr id="115" name="テキスト ボックス 114"/>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6" name="直線コネクタ 115"/>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7" name="テキスト ボックス 116"/>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69850</xdr:rowOff>
    </xdr:from>
    <xdr:to>
      <xdr:col>24</xdr:col>
      <xdr:colOff>590550</xdr:colOff>
      <xdr:row>12</xdr:row>
      <xdr:rowOff>69850</xdr:rowOff>
    </xdr:to>
    <xdr:cxnSp macro="">
      <xdr:nvCxnSpPr>
        <xdr:cNvPr id="118" name="直線コネクタ 117"/>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99077</xdr:rowOff>
    </xdr:from>
    <xdr:ext cx="508000" cy="259045"/>
    <xdr:sp macro="" textlink="">
      <xdr:nvSpPr>
        <xdr:cNvPr id="119" name="テキスト ボックス 118"/>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69850</xdr:rowOff>
    </xdr:from>
    <xdr:to>
      <xdr:col>24</xdr:col>
      <xdr:colOff>31750</xdr:colOff>
      <xdr:row>21</xdr:row>
      <xdr:rowOff>60325</xdr:rowOff>
    </xdr:to>
    <xdr:cxnSp macro="">
      <xdr:nvCxnSpPr>
        <xdr:cNvPr id="123" name="直線コネクタ 122"/>
        <xdr:cNvCxnSpPr/>
      </xdr:nvCxnSpPr>
      <xdr:spPr>
        <a:xfrm flipV="1">
          <a:off x="16510000" y="2298700"/>
          <a:ext cx="0" cy="1362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32402</xdr:rowOff>
    </xdr:from>
    <xdr:ext cx="762000" cy="259045"/>
    <xdr:sp macro="" textlink="">
      <xdr:nvSpPr>
        <xdr:cNvPr id="124" name="物件費最小値テキスト"/>
        <xdr:cNvSpPr txBox="1"/>
      </xdr:nvSpPr>
      <xdr:spPr>
        <a:xfrm>
          <a:off x="16598900" y="363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25.1</a:t>
          </a:r>
          <a:endParaRPr kumimoji="1" lang="ja-JP" altLang="en-US" sz="1000" b="1">
            <a:latin typeface="ＭＳ Ｐゴシック"/>
          </a:endParaRPr>
        </a:p>
      </xdr:txBody>
    </xdr:sp>
    <xdr:clientData/>
  </xdr:oneCellAnchor>
  <xdr:twoCellAnchor>
    <xdr:from>
      <xdr:col>23</xdr:col>
      <xdr:colOff>628650</xdr:colOff>
      <xdr:row>21</xdr:row>
      <xdr:rowOff>60325</xdr:rowOff>
    </xdr:from>
    <xdr:to>
      <xdr:col>24</xdr:col>
      <xdr:colOff>120650</xdr:colOff>
      <xdr:row>21</xdr:row>
      <xdr:rowOff>60325</xdr:rowOff>
    </xdr:to>
    <xdr:cxnSp macro="">
      <xdr:nvCxnSpPr>
        <xdr:cNvPr id="125" name="直線コネクタ 124"/>
        <xdr:cNvCxnSpPr/>
      </xdr:nvCxnSpPr>
      <xdr:spPr>
        <a:xfrm>
          <a:off x="16421100" y="366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156227</xdr:rowOff>
    </xdr:from>
    <xdr:ext cx="762000" cy="259045"/>
    <xdr:sp macro="" textlink="">
      <xdr:nvSpPr>
        <xdr:cNvPr id="126" name="物件費最大値テキスト"/>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23</xdr:col>
      <xdr:colOff>628650</xdr:colOff>
      <xdr:row>13</xdr:row>
      <xdr:rowOff>69850</xdr:rowOff>
    </xdr:from>
    <xdr:to>
      <xdr:col>24</xdr:col>
      <xdr:colOff>120650</xdr:colOff>
      <xdr:row>13</xdr:row>
      <xdr:rowOff>69850</xdr:rowOff>
    </xdr:to>
    <xdr:cxnSp macro="">
      <xdr:nvCxnSpPr>
        <xdr:cNvPr id="127" name="直線コネクタ 126"/>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69850</xdr:rowOff>
    </xdr:from>
    <xdr:to>
      <xdr:col>24</xdr:col>
      <xdr:colOff>31750</xdr:colOff>
      <xdr:row>13</xdr:row>
      <xdr:rowOff>107950</xdr:rowOff>
    </xdr:to>
    <xdr:cxnSp macro="">
      <xdr:nvCxnSpPr>
        <xdr:cNvPr id="128" name="直線コネクタ 127"/>
        <xdr:cNvCxnSpPr/>
      </xdr:nvCxnSpPr>
      <xdr:spPr>
        <a:xfrm flipV="1">
          <a:off x="15671800" y="22987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9"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30" name="フローチャート : 判断 129"/>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69850</xdr:rowOff>
    </xdr:from>
    <xdr:to>
      <xdr:col>22</xdr:col>
      <xdr:colOff>565150</xdr:colOff>
      <xdr:row>13</xdr:row>
      <xdr:rowOff>107950</xdr:rowOff>
    </xdr:to>
    <xdr:cxnSp macro="">
      <xdr:nvCxnSpPr>
        <xdr:cNvPr id="131" name="直線コネクタ 130"/>
        <xdr:cNvCxnSpPr/>
      </xdr:nvCxnSpPr>
      <xdr:spPr>
        <a:xfrm>
          <a:off x="14782800" y="2298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104775</xdr:rowOff>
    </xdr:from>
    <xdr:to>
      <xdr:col>22</xdr:col>
      <xdr:colOff>615950</xdr:colOff>
      <xdr:row>15</xdr:row>
      <xdr:rowOff>34925</xdr:rowOff>
    </xdr:to>
    <xdr:sp macro="" textlink="">
      <xdr:nvSpPr>
        <xdr:cNvPr id="132" name="フローチャート : 判断 131"/>
        <xdr:cNvSpPr/>
      </xdr:nvSpPr>
      <xdr:spPr>
        <a:xfrm>
          <a:off x="15621000" y="2505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19702</xdr:rowOff>
    </xdr:from>
    <xdr:ext cx="736600" cy="259045"/>
    <xdr:sp macro="" textlink="">
      <xdr:nvSpPr>
        <xdr:cNvPr id="133" name="テキスト ボックス 132"/>
        <xdr:cNvSpPr txBox="1"/>
      </xdr:nvSpPr>
      <xdr:spPr>
        <a:xfrm>
          <a:off x="15290800" y="2591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50800</xdr:rowOff>
    </xdr:from>
    <xdr:to>
      <xdr:col>21</xdr:col>
      <xdr:colOff>361950</xdr:colOff>
      <xdr:row>13</xdr:row>
      <xdr:rowOff>69850</xdr:rowOff>
    </xdr:to>
    <xdr:cxnSp macro="">
      <xdr:nvCxnSpPr>
        <xdr:cNvPr id="134" name="直線コネクタ 133"/>
        <xdr:cNvCxnSpPr/>
      </xdr:nvCxnSpPr>
      <xdr:spPr>
        <a:xfrm>
          <a:off x="13893800" y="22796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66675</xdr:rowOff>
    </xdr:from>
    <xdr:to>
      <xdr:col>21</xdr:col>
      <xdr:colOff>412750</xdr:colOff>
      <xdr:row>14</xdr:row>
      <xdr:rowOff>168275</xdr:rowOff>
    </xdr:to>
    <xdr:sp macro="" textlink="">
      <xdr:nvSpPr>
        <xdr:cNvPr id="135" name="フローチャート : 判断 134"/>
        <xdr:cNvSpPr/>
      </xdr:nvSpPr>
      <xdr:spPr>
        <a:xfrm>
          <a:off x="14732000" y="2466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153052</xdr:rowOff>
    </xdr:from>
    <xdr:ext cx="762000" cy="259045"/>
    <xdr:sp macro="" textlink="">
      <xdr:nvSpPr>
        <xdr:cNvPr id="136" name="テキスト ボックス 135"/>
        <xdr:cNvSpPr txBox="1"/>
      </xdr:nvSpPr>
      <xdr:spPr>
        <a:xfrm>
          <a:off x="14401800" y="2553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50800</xdr:rowOff>
    </xdr:from>
    <xdr:to>
      <xdr:col>20</xdr:col>
      <xdr:colOff>158750</xdr:colOff>
      <xdr:row>13</xdr:row>
      <xdr:rowOff>88900</xdr:rowOff>
    </xdr:to>
    <xdr:cxnSp macro="">
      <xdr:nvCxnSpPr>
        <xdr:cNvPr id="137" name="直線コネクタ 136"/>
        <xdr:cNvCxnSpPr/>
      </xdr:nvCxnSpPr>
      <xdr:spPr>
        <a:xfrm flipV="1">
          <a:off x="13004800" y="22796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8" name="フローチャート : 判断 137"/>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143527</xdr:rowOff>
    </xdr:from>
    <xdr:ext cx="762000" cy="259045"/>
    <xdr:sp macro="" textlink="">
      <xdr:nvSpPr>
        <xdr:cNvPr id="139" name="テキスト ボックス 138"/>
        <xdr:cNvSpPr txBox="1"/>
      </xdr:nvSpPr>
      <xdr:spPr>
        <a:xfrm>
          <a:off x="13512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76200</xdr:rowOff>
    </xdr:from>
    <xdr:to>
      <xdr:col>19</xdr:col>
      <xdr:colOff>6350</xdr:colOff>
      <xdr:row>16</xdr:row>
      <xdr:rowOff>6350</xdr:rowOff>
    </xdr:to>
    <xdr:sp macro="" textlink="">
      <xdr:nvSpPr>
        <xdr:cNvPr id="140" name="フローチャート : 判断 139"/>
        <xdr:cNvSpPr/>
      </xdr:nvSpPr>
      <xdr:spPr>
        <a:xfrm>
          <a:off x="12954000" y="26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162577</xdr:rowOff>
    </xdr:from>
    <xdr:ext cx="762000" cy="259045"/>
    <xdr:sp macro="" textlink="">
      <xdr:nvSpPr>
        <xdr:cNvPr id="141" name="テキスト ボックス 140"/>
        <xdr:cNvSpPr txBox="1"/>
      </xdr:nvSpPr>
      <xdr:spPr>
        <a:xfrm>
          <a:off x="12623800" y="273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13</xdr:row>
      <xdr:rowOff>19050</xdr:rowOff>
    </xdr:from>
    <xdr:to>
      <xdr:col>24</xdr:col>
      <xdr:colOff>82550</xdr:colOff>
      <xdr:row>13</xdr:row>
      <xdr:rowOff>120650</xdr:rowOff>
    </xdr:to>
    <xdr:sp macro="" textlink="">
      <xdr:nvSpPr>
        <xdr:cNvPr id="147" name="円/楕円 146"/>
        <xdr:cNvSpPr/>
      </xdr:nvSpPr>
      <xdr:spPr>
        <a:xfrm>
          <a:off x="164592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12</xdr:row>
      <xdr:rowOff>99077</xdr:rowOff>
    </xdr:from>
    <xdr:ext cx="762000" cy="259045"/>
    <xdr:sp macro="" textlink="">
      <xdr:nvSpPr>
        <xdr:cNvPr id="148" name="物件費該当値テキスト"/>
        <xdr:cNvSpPr txBox="1"/>
      </xdr:nvSpPr>
      <xdr:spPr>
        <a:xfrm>
          <a:off x="165989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57150</xdr:rowOff>
    </xdr:from>
    <xdr:to>
      <xdr:col>22</xdr:col>
      <xdr:colOff>615950</xdr:colOff>
      <xdr:row>13</xdr:row>
      <xdr:rowOff>158750</xdr:rowOff>
    </xdr:to>
    <xdr:sp macro="" textlink="">
      <xdr:nvSpPr>
        <xdr:cNvPr id="149" name="円/楕円 148"/>
        <xdr:cNvSpPr/>
      </xdr:nvSpPr>
      <xdr:spPr>
        <a:xfrm>
          <a:off x="15621000" y="228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11</xdr:row>
      <xdr:rowOff>168927</xdr:rowOff>
    </xdr:from>
    <xdr:ext cx="736600" cy="259045"/>
    <xdr:sp macro="" textlink="">
      <xdr:nvSpPr>
        <xdr:cNvPr id="150" name="テキスト ボックス 149"/>
        <xdr:cNvSpPr txBox="1"/>
      </xdr:nvSpPr>
      <xdr:spPr>
        <a:xfrm>
          <a:off x="15290800" y="205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19050</xdr:rowOff>
    </xdr:from>
    <xdr:to>
      <xdr:col>21</xdr:col>
      <xdr:colOff>412750</xdr:colOff>
      <xdr:row>13</xdr:row>
      <xdr:rowOff>120650</xdr:rowOff>
    </xdr:to>
    <xdr:sp macro="" textlink="">
      <xdr:nvSpPr>
        <xdr:cNvPr id="151" name="円/楕円 150"/>
        <xdr:cNvSpPr/>
      </xdr:nvSpPr>
      <xdr:spPr>
        <a:xfrm>
          <a:off x="14732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130827</xdr:rowOff>
    </xdr:from>
    <xdr:ext cx="762000" cy="259045"/>
    <xdr:sp macro="" textlink="">
      <xdr:nvSpPr>
        <xdr:cNvPr id="152" name="テキスト ボックス 151"/>
        <xdr:cNvSpPr txBox="1"/>
      </xdr:nvSpPr>
      <xdr:spPr>
        <a:xfrm>
          <a:off x="14401800" y="201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0</xdr:rowOff>
    </xdr:from>
    <xdr:to>
      <xdr:col>20</xdr:col>
      <xdr:colOff>209550</xdr:colOff>
      <xdr:row>13</xdr:row>
      <xdr:rowOff>101600</xdr:rowOff>
    </xdr:to>
    <xdr:sp macro="" textlink="">
      <xdr:nvSpPr>
        <xdr:cNvPr id="153" name="円/楕円 152"/>
        <xdr:cNvSpPr/>
      </xdr:nvSpPr>
      <xdr:spPr>
        <a:xfrm>
          <a:off x="13843000" y="222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111777</xdr:rowOff>
    </xdr:from>
    <xdr:ext cx="762000" cy="259045"/>
    <xdr:sp macro="" textlink="">
      <xdr:nvSpPr>
        <xdr:cNvPr id="154" name="テキスト ボックス 153"/>
        <xdr:cNvSpPr txBox="1"/>
      </xdr:nvSpPr>
      <xdr:spPr>
        <a:xfrm>
          <a:off x="13512800" y="199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38100</xdr:rowOff>
    </xdr:from>
    <xdr:to>
      <xdr:col>19</xdr:col>
      <xdr:colOff>6350</xdr:colOff>
      <xdr:row>13</xdr:row>
      <xdr:rowOff>139700</xdr:rowOff>
    </xdr:to>
    <xdr:sp macro="" textlink="">
      <xdr:nvSpPr>
        <xdr:cNvPr id="155" name="円/楕円 154"/>
        <xdr:cNvSpPr/>
      </xdr:nvSpPr>
      <xdr:spPr>
        <a:xfrm>
          <a:off x="12954000" y="226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149877</xdr:rowOff>
    </xdr:from>
    <xdr:ext cx="762000" cy="259045"/>
    <xdr:sp macro="" textlink="">
      <xdr:nvSpPr>
        <xdr:cNvPr id="156" name="テキスト ボックス 155"/>
        <xdr:cNvSpPr txBox="1"/>
      </xdr:nvSpPr>
      <xdr:spPr>
        <a:xfrm>
          <a:off x="12623800" y="203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が類似団体平均を１．７ポイント下回っている。今後、生活保護費や障害者自立支援費等の額が上昇することが推測されるが、資格審査等の適正化や各種手当への特別加算等の見直しを進めていくことで、財政を圧迫する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1" name="直線コネクタ 170"/>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2" name="テキスト ボックス 171"/>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3" name="直線コネクタ 172"/>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4" name="テキスト ボックス 173"/>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5" name="直線コネクタ 174"/>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6" name="テキスト ボックス 175"/>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7" name="直線コネクタ 176"/>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8" name="テキスト ボックス 177"/>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12700</xdr:rowOff>
    </xdr:from>
    <xdr:to>
      <xdr:col>7</xdr:col>
      <xdr:colOff>15875</xdr:colOff>
      <xdr:row>61</xdr:row>
      <xdr:rowOff>1270</xdr:rowOff>
    </xdr:to>
    <xdr:cxnSp macro="">
      <xdr:nvCxnSpPr>
        <xdr:cNvPr id="182" name="直線コネクタ 181"/>
        <xdr:cNvCxnSpPr/>
      </xdr:nvCxnSpPr>
      <xdr:spPr>
        <a:xfrm flipV="1">
          <a:off x="4826000" y="927100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144797</xdr:rowOff>
    </xdr:from>
    <xdr:ext cx="762000" cy="259045"/>
    <xdr:sp macro="" textlink="">
      <xdr:nvSpPr>
        <xdr:cNvPr id="183" name="扶助費最小値テキスト"/>
        <xdr:cNvSpPr txBox="1"/>
      </xdr:nvSpPr>
      <xdr:spPr>
        <a:xfrm>
          <a:off x="4914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11.7</a:t>
          </a:r>
          <a:endParaRPr kumimoji="1" lang="ja-JP" altLang="en-US" sz="1000" b="1">
            <a:latin typeface="ＭＳ Ｐゴシック"/>
          </a:endParaRPr>
        </a:p>
      </xdr:txBody>
    </xdr:sp>
    <xdr:clientData/>
  </xdr:oneCellAnchor>
  <xdr:twoCellAnchor>
    <xdr:from>
      <xdr:col>6</xdr:col>
      <xdr:colOff>612775</xdr:colOff>
      <xdr:row>61</xdr:row>
      <xdr:rowOff>1270</xdr:rowOff>
    </xdr:from>
    <xdr:to>
      <xdr:col>7</xdr:col>
      <xdr:colOff>104775</xdr:colOff>
      <xdr:row>61</xdr:row>
      <xdr:rowOff>1270</xdr:rowOff>
    </xdr:to>
    <xdr:cxnSp macro="">
      <xdr:nvCxnSpPr>
        <xdr:cNvPr id="184" name="直線コネクタ 183"/>
        <xdr:cNvCxnSpPr/>
      </xdr:nvCxnSpPr>
      <xdr:spPr>
        <a:xfrm>
          <a:off x="4737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99077</xdr:rowOff>
    </xdr:from>
    <xdr:ext cx="762000" cy="259045"/>
    <xdr:sp macro="" textlink="">
      <xdr:nvSpPr>
        <xdr:cNvPr id="185" name="扶助費最大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54</xdr:row>
      <xdr:rowOff>12700</xdr:rowOff>
    </xdr:from>
    <xdr:to>
      <xdr:col>7</xdr:col>
      <xdr:colOff>104775</xdr:colOff>
      <xdr:row>54</xdr:row>
      <xdr:rowOff>12700</xdr:rowOff>
    </xdr:to>
    <xdr:cxnSp macro="">
      <xdr:nvCxnSpPr>
        <xdr:cNvPr id="186" name="直線コネクタ 185"/>
        <xdr:cNvCxnSpPr/>
      </xdr:nvCxnSpPr>
      <xdr:spPr>
        <a:xfrm>
          <a:off x="4737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46990</xdr:rowOff>
    </xdr:from>
    <xdr:to>
      <xdr:col>7</xdr:col>
      <xdr:colOff>15875</xdr:colOff>
      <xdr:row>55</xdr:row>
      <xdr:rowOff>69850</xdr:rowOff>
    </xdr:to>
    <xdr:cxnSp macro="">
      <xdr:nvCxnSpPr>
        <xdr:cNvPr id="187" name="直線コネクタ 186"/>
        <xdr:cNvCxnSpPr/>
      </xdr:nvCxnSpPr>
      <xdr:spPr>
        <a:xfrm>
          <a:off x="3987800" y="94767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36847</xdr:rowOff>
    </xdr:from>
    <xdr:ext cx="762000" cy="259045"/>
    <xdr:sp macro="" textlink="">
      <xdr:nvSpPr>
        <xdr:cNvPr id="188" name="扶助費平均値テキスト"/>
        <xdr:cNvSpPr txBox="1"/>
      </xdr:nvSpPr>
      <xdr:spPr>
        <a:xfrm>
          <a:off x="4914900" y="980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64770</xdr:rowOff>
    </xdr:from>
    <xdr:to>
      <xdr:col>7</xdr:col>
      <xdr:colOff>66675</xdr:colOff>
      <xdr:row>57</xdr:row>
      <xdr:rowOff>166370</xdr:rowOff>
    </xdr:to>
    <xdr:sp macro="" textlink="">
      <xdr:nvSpPr>
        <xdr:cNvPr id="189" name="フローチャート : 判断 188"/>
        <xdr:cNvSpPr/>
      </xdr:nvSpPr>
      <xdr:spPr>
        <a:xfrm>
          <a:off x="4775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127000</xdr:rowOff>
    </xdr:from>
    <xdr:to>
      <xdr:col>5</xdr:col>
      <xdr:colOff>549275</xdr:colOff>
      <xdr:row>55</xdr:row>
      <xdr:rowOff>46990</xdr:rowOff>
    </xdr:to>
    <xdr:cxnSp macro="">
      <xdr:nvCxnSpPr>
        <xdr:cNvPr id="190" name="直線コネクタ 189"/>
        <xdr:cNvCxnSpPr/>
      </xdr:nvCxnSpPr>
      <xdr:spPr>
        <a:xfrm>
          <a:off x="3098800" y="93853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41910</xdr:rowOff>
    </xdr:from>
    <xdr:to>
      <xdr:col>5</xdr:col>
      <xdr:colOff>600075</xdr:colOff>
      <xdr:row>57</xdr:row>
      <xdr:rowOff>143510</xdr:rowOff>
    </xdr:to>
    <xdr:sp macro="" textlink="">
      <xdr:nvSpPr>
        <xdr:cNvPr id="191" name="フローチャート : 判断 190"/>
        <xdr:cNvSpPr/>
      </xdr:nvSpPr>
      <xdr:spPr>
        <a:xfrm>
          <a:off x="3937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128287</xdr:rowOff>
    </xdr:from>
    <xdr:ext cx="736600" cy="259045"/>
    <xdr:sp macro="" textlink="">
      <xdr:nvSpPr>
        <xdr:cNvPr id="192" name="テキスト ボックス 191"/>
        <xdr:cNvSpPr txBox="1"/>
      </xdr:nvSpPr>
      <xdr:spPr>
        <a:xfrm>
          <a:off x="3606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161290</xdr:rowOff>
    </xdr:from>
    <xdr:to>
      <xdr:col>4</xdr:col>
      <xdr:colOff>346075</xdr:colOff>
      <xdr:row>54</xdr:row>
      <xdr:rowOff>127000</xdr:rowOff>
    </xdr:to>
    <xdr:cxnSp macro="">
      <xdr:nvCxnSpPr>
        <xdr:cNvPr id="193" name="直線コネクタ 192"/>
        <xdr:cNvCxnSpPr/>
      </xdr:nvCxnSpPr>
      <xdr:spPr>
        <a:xfrm>
          <a:off x="2209800" y="924814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99060</xdr:rowOff>
    </xdr:from>
    <xdr:to>
      <xdr:col>4</xdr:col>
      <xdr:colOff>396875</xdr:colOff>
      <xdr:row>57</xdr:row>
      <xdr:rowOff>29210</xdr:rowOff>
    </xdr:to>
    <xdr:sp macro="" textlink="">
      <xdr:nvSpPr>
        <xdr:cNvPr id="194" name="フローチャート : 判断 193"/>
        <xdr:cNvSpPr/>
      </xdr:nvSpPr>
      <xdr:spPr>
        <a:xfrm>
          <a:off x="3048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13987</xdr:rowOff>
    </xdr:from>
    <xdr:ext cx="762000" cy="259045"/>
    <xdr:sp macro="" textlink="">
      <xdr:nvSpPr>
        <xdr:cNvPr id="195" name="テキスト ボックス 194"/>
        <xdr:cNvSpPr txBox="1"/>
      </xdr:nvSpPr>
      <xdr:spPr>
        <a:xfrm>
          <a:off x="2717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161290</xdr:rowOff>
    </xdr:from>
    <xdr:to>
      <xdr:col>3</xdr:col>
      <xdr:colOff>142875</xdr:colOff>
      <xdr:row>54</xdr:row>
      <xdr:rowOff>81280</xdr:rowOff>
    </xdr:to>
    <xdr:cxnSp macro="">
      <xdr:nvCxnSpPr>
        <xdr:cNvPr id="196" name="直線コネクタ 195"/>
        <xdr:cNvCxnSpPr/>
      </xdr:nvCxnSpPr>
      <xdr:spPr>
        <a:xfrm flipV="1">
          <a:off x="1320800" y="92481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110490</xdr:rowOff>
    </xdr:from>
    <xdr:to>
      <xdr:col>3</xdr:col>
      <xdr:colOff>193675</xdr:colOff>
      <xdr:row>58</xdr:row>
      <xdr:rowOff>40640</xdr:rowOff>
    </xdr:to>
    <xdr:sp macro="" textlink="">
      <xdr:nvSpPr>
        <xdr:cNvPr id="197" name="フローチャート : 判断 196"/>
        <xdr:cNvSpPr/>
      </xdr:nvSpPr>
      <xdr:spPr>
        <a:xfrm>
          <a:off x="2159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25417</xdr:rowOff>
    </xdr:from>
    <xdr:ext cx="762000" cy="259045"/>
    <xdr:sp macro="" textlink="">
      <xdr:nvSpPr>
        <xdr:cNvPr id="198" name="テキスト ボックス 197"/>
        <xdr:cNvSpPr txBox="1"/>
      </xdr:nvSpPr>
      <xdr:spPr>
        <a:xfrm>
          <a:off x="1828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144780</xdr:rowOff>
    </xdr:from>
    <xdr:to>
      <xdr:col>1</xdr:col>
      <xdr:colOff>676275</xdr:colOff>
      <xdr:row>57</xdr:row>
      <xdr:rowOff>74930</xdr:rowOff>
    </xdr:to>
    <xdr:sp macro="" textlink="">
      <xdr:nvSpPr>
        <xdr:cNvPr id="199" name="フローチャート : 判断 198"/>
        <xdr:cNvSpPr/>
      </xdr:nvSpPr>
      <xdr:spPr>
        <a:xfrm>
          <a:off x="1270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59707</xdr:rowOff>
    </xdr:from>
    <xdr:ext cx="762000" cy="259045"/>
    <xdr:sp macro="" textlink="">
      <xdr:nvSpPr>
        <xdr:cNvPr id="200" name="テキスト ボックス 199"/>
        <xdr:cNvSpPr txBox="1"/>
      </xdr:nvSpPr>
      <xdr:spPr>
        <a:xfrm>
          <a:off x="939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6" name="円/楕円 205"/>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7"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167640</xdr:rowOff>
    </xdr:from>
    <xdr:to>
      <xdr:col>5</xdr:col>
      <xdr:colOff>600075</xdr:colOff>
      <xdr:row>55</xdr:row>
      <xdr:rowOff>97790</xdr:rowOff>
    </xdr:to>
    <xdr:sp macro="" textlink="">
      <xdr:nvSpPr>
        <xdr:cNvPr id="208" name="円/楕円 207"/>
        <xdr:cNvSpPr/>
      </xdr:nvSpPr>
      <xdr:spPr>
        <a:xfrm>
          <a:off x="3937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107967</xdr:rowOff>
    </xdr:from>
    <xdr:ext cx="736600" cy="259045"/>
    <xdr:sp macro="" textlink="">
      <xdr:nvSpPr>
        <xdr:cNvPr id="209" name="テキスト ボックス 208"/>
        <xdr:cNvSpPr txBox="1"/>
      </xdr:nvSpPr>
      <xdr:spPr>
        <a:xfrm>
          <a:off x="3606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76200</xdr:rowOff>
    </xdr:from>
    <xdr:to>
      <xdr:col>4</xdr:col>
      <xdr:colOff>396875</xdr:colOff>
      <xdr:row>55</xdr:row>
      <xdr:rowOff>6350</xdr:rowOff>
    </xdr:to>
    <xdr:sp macro="" textlink="">
      <xdr:nvSpPr>
        <xdr:cNvPr id="210" name="円/楕円 209"/>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16527</xdr:rowOff>
    </xdr:from>
    <xdr:ext cx="762000" cy="259045"/>
    <xdr:sp macro="" textlink="">
      <xdr:nvSpPr>
        <xdr:cNvPr id="211" name="テキスト ボックス 210"/>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110490</xdr:rowOff>
    </xdr:from>
    <xdr:to>
      <xdr:col>3</xdr:col>
      <xdr:colOff>193675</xdr:colOff>
      <xdr:row>54</xdr:row>
      <xdr:rowOff>40640</xdr:rowOff>
    </xdr:to>
    <xdr:sp macro="" textlink="">
      <xdr:nvSpPr>
        <xdr:cNvPr id="212" name="円/楕円 211"/>
        <xdr:cNvSpPr/>
      </xdr:nvSpPr>
      <xdr:spPr>
        <a:xfrm>
          <a:off x="2159000" y="9197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50817</xdr:rowOff>
    </xdr:from>
    <xdr:ext cx="762000" cy="259045"/>
    <xdr:sp macro="" textlink="">
      <xdr:nvSpPr>
        <xdr:cNvPr id="213" name="テキスト ボックス 212"/>
        <xdr:cNvSpPr txBox="1"/>
      </xdr:nvSpPr>
      <xdr:spPr>
        <a:xfrm>
          <a:off x="1828800" y="896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214" name="円/楕円 213"/>
        <xdr:cNvSpPr/>
      </xdr:nvSpPr>
      <xdr:spPr>
        <a:xfrm>
          <a:off x="1270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215" name="テキスト ボックス 214"/>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下水道事業（皮革汚水・集落排水を含む）に多額の繰出をしている。</a:t>
          </a:r>
          <a:endParaRPr kumimoji="1" lang="en-US" altLang="ja-JP" sz="1300">
            <a:latin typeface="ＭＳ Ｐゴシック"/>
          </a:endParaRPr>
        </a:p>
        <a:p>
          <a:r>
            <a:rPr kumimoji="1" lang="ja-JP" altLang="en-US" sz="1300">
              <a:latin typeface="ＭＳ Ｐゴシック"/>
            </a:rPr>
            <a:t>今後、下水道事業について資本費の適正な管理に努めるとともに、一層の維持管理費の削減や不明水対策による有収率向上、使用料改定の着実な実施により繰出金の削減に取り組んでいく。</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120650</xdr:rowOff>
    </xdr:from>
    <xdr:to>
      <xdr:col>24</xdr:col>
      <xdr:colOff>31750</xdr:colOff>
      <xdr:row>61</xdr:row>
      <xdr:rowOff>107950</xdr:rowOff>
    </xdr:to>
    <xdr:cxnSp macro="">
      <xdr:nvCxnSpPr>
        <xdr:cNvPr id="243" name="直線コネクタ 242"/>
        <xdr:cNvCxnSpPr/>
      </xdr:nvCxnSpPr>
      <xdr:spPr>
        <a:xfrm flipV="1">
          <a:off x="16510000" y="92075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80027</xdr:rowOff>
    </xdr:from>
    <xdr:ext cx="762000" cy="259045"/>
    <xdr:sp macro="" textlink="">
      <xdr:nvSpPr>
        <xdr:cNvPr id="244" name="その他最小値テキスト"/>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61</xdr:row>
      <xdr:rowOff>107950</xdr:rowOff>
    </xdr:from>
    <xdr:to>
      <xdr:col>24</xdr:col>
      <xdr:colOff>120650</xdr:colOff>
      <xdr:row>61</xdr:row>
      <xdr:rowOff>107950</xdr:rowOff>
    </xdr:to>
    <xdr:cxnSp macro="">
      <xdr:nvCxnSpPr>
        <xdr:cNvPr id="245" name="直線コネクタ 244"/>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35577</xdr:rowOff>
    </xdr:from>
    <xdr:ext cx="762000" cy="259045"/>
    <xdr:sp macro="" textlink="">
      <xdr:nvSpPr>
        <xdr:cNvPr id="246" name="その他最大値テキスト"/>
        <xdr:cNvSpPr txBox="1"/>
      </xdr:nvSpPr>
      <xdr:spPr>
        <a:xfrm>
          <a:off x="165989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53</xdr:row>
      <xdr:rowOff>120650</xdr:rowOff>
    </xdr:from>
    <xdr:to>
      <xdr:col>24</xdr:col>
      <xdr:colOff>120650</xdr:colOff>
      <xdr:row>53</xdr:row>
      <xdr:rowOff>120650</xdr:rowOff>
    </xdr:to>
    <xdr:cxnSp macro="">
      <xdr:nvCxnSpPr>
        <xdr:cNvPr id="247" name="直線コネクタ 246"/>
        <xdr:cNvCxnSpPr/>
      </xdr:nvCxnSpPr>
      <xdr:spPr>
        <a:xfrm>
          <a:off x="16421100" y="920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152400</xdr:rowOff>
    </xdr:from>
    <xdr:to>
      <xdr:col>24</xdr:col>
      <xdr:colOff>31750</xdr:colOff>
      <xdr:row>60</xdr:row>
      <xdr:rowOff>165100</xdr:rowOff>
    </xdr:to>
    <xdr:cxnSp macro="">
      <xdr:nvCxnSpPr>
        <xdr:cNvPr id="248" name="直線コネクタ 247"/>
        <xdr:cNvCxnSpPr/>
      </xdr:nvCxnSpPr>
      <xdr:spPr>
        <a:xfrm flipV="1">
          <a:off x="15671800" y="104394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38100</xdr:rowOff>
    </xdr:from>
    <xdr:to>
      <xdr:col>22</xdr:col>
      <xdr:colOff>565150</xdr:colOff>
      <xdr:row>60</xdr:row>
      <xdr:rowOff>165100</xdr:rowOff>
    </xdr:to>
    <xdr:cxnSp macro="">
      <xdr:nvCxnSpPr>
        <xdr:cNvPr id="251" name="直線コネクタ 250"/>
        <xdr:cNvCxnSpPr/>
      </xdr:nvCxnSpPr>
      <xdr:spPr>
        <a:xfrm>
          <a:off x="14782800" y="103251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165100</xdr:rowOff>
    </xdr:from>
    <xdr:to>
      <xdr:col>22</xdr:col>
      <xdr:colOff>615950</xdr:colOff>
      <xdr:row>57</xdr:row>
      <xdr:rowOff>95250</xdr:rowOff>
    </xdr:to>
    <xdr:sp macro="" textlink="">
      <xdr:nvSpPr>
        <xdr:cNvPr id="252" name="フローチャート : 判断 251"/>
        <xdr:cNvSpPr/>
      </xdr:nvSpPr>
      <xdr:spPr>
        <a:xfrm>
          <a:off x="15621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105427</xdr:rowOff>
    </xdr:from>
    <xdr:ext cx="736600" cy="259045"/>
    <xdr:sp macro="" textlink="">
      <xdr:nvSpPr>
        <xdr:cNvPr id="253" name="テキスト ボックス 252"/>
        <xdr:cNvSpPr txBox="1"/>
      </xdr:nvSpPr>
      <xdr:spPr>
        <a:xfrm>
          <a:off x="15290800" y="953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76200</xdr:rowOff>
    </xdr:from>
    <xdr:to>
      <xdr:col>21</xdr:col>
      <xdr:colOff>361950</xdr:colOff>
      <xdr:row>60</xdr:row>
      <xdr:rowOff>38100</xdr:rowOff>
    </xdr:to>
    <xdr:cxnSp macro="">
      <xdr:nvCxnSpPr>
        <xdr:cNvPr id="254" name="直線コネクタ 253"/>
        <xdr:cNvCxnSpPr/>
      </xdr:nvCxnSpPr>
      <xdr:spPr>
        <a:xfrm>
          <a:off x="13893800" y="1002030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165100</xdr:rowOff>
    </xdr:from>
    <xdr:to>
      <xdr:col>21</xdr:col>
      <xdr:colOff>412750</xdr:colOff>
      <xdr:row>57</xdr:row>
      <xdr:rowOff>95250</xdr:rowOff>
    </xdr:to>
    <xdr:sp macro="" textlink="">
      <xdr:nvSpPr>
        <xdr:cNvPr id="255" name="フローチャート : 判断 254"/>
        <xdr:cNvSpPr/>
      </xdr:nvSpPr>
      <xdr:spPr>
        <a:xfrm>
          <a:off x="14732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105427</xdr:rowOff>
    </xdr:from>
    <xdr:ext cx="762000" cy="259045"/>
    <xdr:sp macro="" textlink="">
      <xdr:nvSpPr>
        <xdr:cNvPr id="256" name="テキスト ボックス 255"/>
        <xdr:cNvSpPr txBox="1"/>
      </xdr:nvSpPr>
      <xdr:spPr>
        <a:xfrm>
          <a:off x="14401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76200</xdr:rowOff>
    </xdr:from>
    <xdr:to>
      <xdr:col>20</xdr:col>
      <xdr:colOff>158750</xdr:colOff>
      <xdr:row>58</xdr:row>
      <xdr:rowOff>114300</xdr:rowOff>
    </xdr:to>
    <xdr:cxnSp macro="">
      <xdr:nvCxnSpPr>
        <xdr:cNvPr id="257" name="直線コネクタ 256"/>
        <xdr:cNvCxnSpPr/>
      </xdr:nvCxnSpPr>
      <xdr:spPr>
        <a:xfrm flipV="1">
          <a:off x="13004800" y="10020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120650</xdr:rowOff>
    </xdr:from>
    <xdr:to>
      <xdr:col>20</xdr:col>
      <xdr:colOff>209550</xdr:colOff>
      <xdr:row>56</xdr:row>
      <xdr:rowOff>50800</xdr:rowOff>
    </xdr:to>
    <xdr:sp macro="" textlink="">
      <xdr:nvSpPr>
        <xdr:cNvPr id="258" name="フローチャート : 判断 257"/>
        <xdr:cNvSpPr/>
      </xdr:nvSpPr>
      <xdr:spPr>
        <a:xfrm>
          <a:off x="13843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60977</xdr:rowOff>
    </xdr:from>
    <xdr:ext cx="762000" cy="259045"/>
    <xdr:sp macro="" textlink="">
      <xdr:nvSpPr>
        <xdr:cNvPr id="259" name="テキスト ボックス 258"/>
        <xdr:cNvSpPr txBox="1"/>
      </xdr:nvSpPr>
      <xdr:spPr>
        <a:xfrm>
          <a:off x="13512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146050</xdr:rowOff>
    </xdr:from>
    <xdr:to>
      <xdr:col>19</xdr:col>
      <xdr:colOff>6350</xdr:colOff>
      <xdr:row>56</xdr:row>
      <xdr:rowOff>76200</xdr:rowOff>
    </xdr:to>
    <xdr:sp macro="" textlink="">
      <xdr:nvSpPr>
        <xdr:cNvPr id="260" name="フローチャート : 判断 259"/>
        <xdr:cNvSpPr/>
      </xdr:nvSpPr>
      <xdr:spPr>
        <a:xfrm>
          <a:off x="12954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86377</xdr:rowOff>
    </xdr:from>
    <xdr:ext cx="762000" cy="259045"/>
    <xdr:sp macro="" textlink="">
      <xdr:nvSpPr>
        <xdr:cNvPr id="261" name="テキスト ボックス 260"/>
        <xdr:cNvSpPr txBox="1"/>
      </xdr:nvSpPr>
      <xdr:spPr>
        <a:xfrm>
          <a:off x="12623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60</xdr:row>
      <xdr:rowOff>101600</xdr:rowOff>
    </xdr:from>
    <xdr:to>
      <xdr:col>24</xdr:col>
      <xdr:colOff>82550</xdr:colOff>
      <xdr:row>61</xdr:row>
      <xdr:rowOff>31750</xdr:rowOff>
    </xdr:to>
    <xdr:sp macro="" textlink="">
      <xdr:nvSpPr>
        <xdr:cNvPr id="267" name="円/楕円 266"/>
        <xdr:cNvSpPr/>
      </xdr:nvSpPr>
      <xdr:spPr>
        <a:xfrm>
          <a:off x="16459200" y="1038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73677</xdr:rowOff>
    </xdr:from>
    <xdr:ext cx="762000" cy="259045"/>
    <xdr:sp macro="" textlink="">
      <xdr:nvSpPr>
        <xdr:cNvPr id="268" name="その他該当値テキスト"/>
        <xdr:cNvSpPr txBox="1"/>
      </xdr:nvSpPr>
      <xdr:spPr>
        <a:xfrm>
          <a:off x="16598900" y="103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114300</xdr:rowOff>
    </xdr:from>
    <xdr:to>
      <xdr:col>22</xdr:col>
      <xdr:colOff>615950</xdr:colOff>
      <xdr:row>61</xdr:row>
      <xdr:rowOff>44450</xdr:rowOff>
    </xdr:to>
    <xdr:sp macro="" textlink="">
      <xdr:nvSpPr>
        <xdr:cNvPr id="269" name="円/楕円 268"/>
        <xdr:cNvSpPr/>
      </xdr:nvSpPr>
      <xdr:spPr>
        <a:xfrm>
          <a:off x="156210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61</xdr:row>
      <xdr:rowOff>29227</xdr:rowOff>
    </xdr:from>
    <xdr:ext cx="736600" cy="259045"/>
    <xdr:sp macro="" textlink="">
      <xdr:nvSpPr>
        <xdr:cNvPr id="270" name="テキスト ボックス 269"/>
        <xdr:cNvSpPr txBox="1"/>
      </xdr:nvSpPr>
      <xdr:spPr>
        <a:xfrm>
          <a:off x="15290800" y="1048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158750</xdr:rowOff>
    </xdr:from>
    <xdr:to>
      <xdr:col>21</xdr:col>
      <xdr:colOff>412750</xdr:colOff>
      <xdr:row>60</xdr:row>
      <xdr:rowOff>88900</xdr:rowOff>
    </xdr:to>
    <xdr:sp macro="" textlink="">
      <xdr:nvSpPr>
        <xdr:cNvPr id="271" name="円/楕円 270"/>
        <xdr:cNvSpPr/>
      </xdr:nvSpPr>
      <xdr:spPr>
        <a:xfrm>
          <a:off x="14732000" y="1027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73677</xdr:rowOff>
    </xdr:from>
    <xdr:ext cx="762000" cy="259045"/>
    <xdr:sp macro="" textlink="">
      <xdr:nvSpPr>
        <xdr:cNvPr id="272" name="テキスト ボックス 271"/>
        <xdr:cNvSpPr txBox="1"/>
      </xdr:nvSpPr>
      <xdr:spPr>
        <a:xfrm>
          <a:off x="14401800" y="103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25400</xdr:rowOff>
    </xdr:from>
    <xdr:to>
      <xdr:col>20</xdr:col>
      <xdr:colOff>209550</xdr:colOff>
      <xdr:row>58</xdr:row>
      <xdr:rowOff>127000</xdr:rowOff>
    </xdr:to>
    <xdr:sp macro="" textlink="">
      <xdr:nvSpPr>
        <xdr:cNvPr id="273" name="円/楕円 272"/>
        <xdr:cNvSpPr/>
      </xdr:nvSpPr>
      <xdr:spPr>
        <a:xfrm>
          <a:off x="13843000" y="996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111777</xdr:rowOff>
    </xdr:from>
    <xdr:ext cx="762000" cy="259045"/>
    <xdr:sp macro="" textlink="">
      <xdr:nvSpPr>
        <xdr:cNvPr id="274" name="テキスト ボックス 273"/>
        <xdr:cNvSpPr txBox="1"/>
      </xdr:nvSpPr>
      <xdr:spPr>
        <a:xfrm>
          <a:off x="13512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63500</xdr:rowOff>
    </xdr:from>
    <xdr:to>
      <xdr:col>19</xdr:col>
      <xdr:colOff>6350</xdr:colOff>
      <xdr:row>58</xdr:row>
      <xdr:rowOff>165100</xdr:rowOff>
    </xdr:to>
    <xdr:sp macro="" textlink="">
      <xdr:nvSpPr>
        <xdr:cNvPr id="275" name="円/楕円 274"/>
        <xdr:cNvSpPr/>
      </xdr:nvSpPr>
      <xdr:spPr>
        <a:xfrm>
          <a:off x="12954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149877</xdr:rowOff>
    </xdr:from>
    <xdr:ext cx="762000" cy="259045"/>
    <xdr:sp macro="" textlink="">
      <xdr:nvSpPr>
        <xdr:cNvPr id="276" name="テキスト ボックス 275"/>
        <xdr:cNvSpPr txBox="1"/>
      </xdr:nvSpPr>
      <xdr:spPr>
        <a:xfrm>
          <a:off x="12623800" y="1009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西はりま消防事務組合の設立に伴う増加により、補助費等の経常収支比率は類似団体平均を１．９ポイント上回っている。今後は補助金を交付するのが適当な事業を行っているのかなどについて明確な基準を設けて、不適当な補助金は見直しや廃止を行う。</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0" name="テキスト ボックス 299"/>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33274</xdr:rowOff>
    </xdr:from>
    <xdr:to>
      <xdr:col>24</xdr:col>
      <xdr:colOff>31750</xdr:colOff>
      <xdr:row>41</xdr:row>
      <xdr:rowOff>88138</xdr:rowOff>
    </xdr:to>
    <xdr:cxnSp macro="">
      <xdr:nvCxnSpPr>
        <xdr:cNvPr id="302" name="直線コネクタ 301"/>
        <xdr:cNvCxnSpPr/>
      </xdr:nvCxnSpPr>
      <xdr:spPr>
        <a:xfrm flipV="1">
          <a:off x="16510000" y="5691124"/>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60215</xdr:rowOff>
    </xdr:from>
    <xdr:ext cx="762000" cy="259045"/>
    <xdr:sp macro="" textlink="">
      <xdr:nvSpPr>
        <xdr:cNvPr id="303" name="補助費等最小値テキスト"/>
        <xdr:cNvSpPr txBox="1"/>
      </xdr:nvSpPr>
      <xdr:spPr>
        <a:xfrm>
          <a:off x="16598900" y="7089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41</xdr:row>
      <xdr:rowOff>88138</xdr:rowOff>
    </xdr:from>
    <xdr:to>
      <xdr:col>24</xdr:col>
      <xdr:colOff>120650</xdr:colOff>
      <xdr:row>41</xdr:row>
      <xdr:rowOff>88138</xdr:rowOff>
    </xdr:to>
    <xdr:cxnSp macro="">
      <xdr:nvCxnSpPr>
        <xdr:cNvPr id="304" name="直線コネクタ 303"/>
        <xdr:cNvCxnSpPr/>
      </xdr:nvCxnSpPr>
      <xdr:spPr>
        <a:xfrm>
          <a:off x="16421100" y="7117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119651</xdr:rowOff>
    </xdr:from>
    <xdr:ext cx="762000" cy="259045"/>
    <xdr:sp macro="" textlink="">
      <xdr:nvSpPr>
        <xdr:cNvPr id="305" name="補助費等最大値テキスト"/>
        <xdr:cNvSpPr txBox="1"/>
      </xdr:nvSpPr>
      <xdr:spPr>
        <a:xfrm>
          <a:off x="16598900" y="5434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33</xdr:row>
      <xdr:rowOff>33274</xdr:rowOff>
    </xdr:from>
    <xdr:to>
      <xdr:col>24</xdr:col>
      <xdr:colOff>120650</xdr:colOff>
      <xdr:row>33</xdr:row>
      <xdr:rowOff>33274</xdr:rowOff>
    </xdr:to>
    <xdr:cxnSp macro="">
      <xdr:nvCxnSpPr>
        <xdr:cNvPr id="306" name="直線コネクタ 305"/>
        <xdr:cNvCxnSpPr/>
      </xdr:nvCxnSpPr>
      <xdr:spPr>
        <a:xfrm>
          <a:off x="16421100" y="5691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110998</xdr:rowOff>
    </xdr:from>
    <xdr:to>
      <xdr:col>24</xdr:col>
      <xdr:colOff>31750</xdr:colOff>
      <xdr:row>38</xdr:row>
      <xdr:rowOff>8128</xdr:rowOff>
    </xdr:to>
    <xdr:cxnSp macro="">
      <xdr:nvCxnSpPr>
        <xdr:cNvPr id="307" name="直線コネクタ 306"/>
        <xdr:cNvCxnSpPr/>
      </xdr:nvCxnSpPr>
      <xdr:spPr>
        <a:xfrm>
          <a:off x="15671800" y="6111748"/>
          <a:ext cx="838200" cy="411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143019</xdr:rowOff>
    </xdr:from>
    <xdr:ext cx="762000" cy="259045"/>
    <xdr:sp macro="" textlink="">
      <xdr:nvSpPr>
        <xdr:cNvPr id="308" name="補助費等平均値テキスト"/>
        <xdr:cNvSpPr txBox="1"/>
      </xdr:nvSpPr>
      <xdr:spPr>
        <a:xfrm>
          <a:off x="16598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126492</xdr:rowOff>
    </xdr:from>
    <xdr:to>
      <xdr:col>24</xdr:col>
      <xdr:colOff>82550</xdr:colOff>
      <xdr:row>37</xdr:row>
      <xdr:rowOff>56642</xdr:rowOff>
    </xdr:to>
    <xdr:sp macro="" textlink="">
      <xdr:nvSpPr>
        <xdr:cNvPr id="309" name="フローチャート : 判断 308"/>
        <xdr:cNvSpPr/>
      </xdr:nvSpPr>
      <xdr:spPr>
        <a:xfrm>
          <a:off x="16459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110998</xdr:rowOff>
    </xdr:from>
    <xdr:to>
      <xdr:col>22</xdr:col>
      <xdr:colOff>565150</xdr:colOff>
      <xdr:row>35</xdr:row>
      <xdr:rowOff>156718</xdr:rowOff>
    </xdr:to>
    <xdr:cxnSp macro="">
      <xdr:nvCxnSpPr>
        <xdr:cNvPr id="310" name="直線コネクタ 309"/>
        <xdr:cNvCxnSpPr/>
      </xdr:nvCxnSpPr>
      <xdr:spPr>
        <a:xfrm flipV="1">
          <a:off x="14782800" y="61117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117348</xdr:rowOff>
    </xdr:from>
    <xdr:to>
      <xdr:col>22</xdr:col>
      <xdr:colOff>615950</xdr:colOff>
      <xdr:row>37</xdr:row>
      <xdr:rowOff>47498</xdr:rowOff>
    </xdr:to>
    <xdr:sp macro="" textlink="">
      <xdr:nvSpPr>
        <xdr:cNvPr id="311" name="フローチャート : 判断 310"/>
        <xdr:cNvSpPr/>
      </xdr:nvSpPr>
      <xdr:spPr>
        <a:xfrm>
          <a:off x="15621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32275</xdr:rowOff>
    </xdr:from>
    <xdr:ext cx="736600" cy="259045"/>
    <xdr:sp macro="" textlink="">
      <xdr:nvSpPr>
        <xdr:cNvPr id="312" name="テキスト ボックス 311"/>
        <xdr:cNvSpPr txBox="1"/>
      </xdr:nvSpPr>
      <xdr:spPr>
        <a:xfrm>
          <a:off x="15290800" y="6375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156718</xdr:rowOff>
    </xdr:from>
    <xdr:to>
      <xdr:col>21</xdr:col>
      <xdr:colOff>361950</xdr:colOff>
      <xdr:row>36</xdr:row>
      <xdr:rowOff>58420</xdr:rowOff>
    </xdr:to>
    <xdr:cxnSp macro="">
      <xdr:nvCxnSpPr>
        <xdr:cNvPr id="313" name="直線コネクタ 312"/>
        <xdr:cNvCxnSpPr/>
      </xdr:nvCxnSpPr>
      <xdr:spPr>
        <a:xfrm flipV="1">
          <a:off x="13893800" y="615746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44196</xdr:rowOff>
    </xdr:from>
    <xdr:to>
      <xdr:col>21</xdr:col>
      <xdr:colOff>412750</xdr:colOff>
      <xdr:row>36</xdr:row>
      <xdr:rowOff>145796</xdr:rowOff>
    </xdr:to>
    <xdr:sp macro="" textlink="">
      <xdr:nvSpPr>
        <xdr:cNvPr id="314" name="フローチャート : 判断 313"/>
        <xdr:cNvSpPr/>
      </xdr:nvSpPr>
      <xdr:spPr>
        <a:xfrm>
          <a:off x="14732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130573</xdr:rowOff>
    </xdr:from>
    <xdr:ext cx="762000" cy="259045"/>
    <xdr:sp macro="" textlink="">
      <xdr:nvSpPr>
        <xdr:cNvPr id="315" name="テキスト ボックス 314"/>
        <xdr:cNvSpPr txBox="1"/>
      </xdr:nvSpPr>
      <xdr:spPr>
        <a:xfrm>
          <a:off x="14401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58420</xdr:rowOff>
    </xdr:from>
    <xdr:to>
      <xdr:col>20</xdr:col>
      <xdr:colOff>158750</xdr:colOff>
      <xdr:row>36</xdr:row>
      <xdr:rowOff>104140</xdr:rowOff>
    </xdr:to>
    <xdr:cxnSp macro="">
      <xdr:nvCxnSpPr>
        <xdr:cNvPr id="316" name="直線コネクタ 315"/>
        <xdr:cNvCxnSpPr/>
      </xdr:nvCxnSpPr>
      <xdr:spPr>
        <a:xfrm flipV="1">
          <a:off x="13004800" y="62306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7" name="フローチャート : 判断 31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18" name="テキスト ボックス 31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19" name="フローチャート : 判断 318"/>
        <xdr:cNvSpPr/>
      </xdr:nvSpPr>
      <xdr:spPr>
        <a:xfrm>
          <a:off x="12954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13987</xdr:rowOff>
    </xdr:from>
    <xdr:ext cx="762000" cy="259045"/>
    <xdr:sp macro="" textlink="">
      <xdr:nvSpPr>
        <xdr:cNvPr id="320" name="テキスト ボックス 319"/>
        <xdr:cNvSpPr txBox="1"/>
      </xdr:nvSpPr>
      <xdr:spPr>
        <a:xfrm>
          <a:off x="12623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128778</xdr:rowOff>
    </xdr:from>
    <xdr:to>
      <xdr:col>24</xdr:col>
      <xdr:colOff>82550</xdr:colOff>
      <xdr:row>38</xdr:row>
      <xdr:rowOff>58928</xdr:rowOff>
    </xdr:to>
    <xdr:sp macro="" textlink="">
      <xdr:nvSpPr>
        <xdr:cNvPr id="326" name="円/楕円 325"/>
        <xdr:cNvSpPr/>
      </xdr:nvSpPr>
      <xdr:spPr>
        <a:xfrm>
          <a:off x="164592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100855</xdr:rowOff>
    </xdr:from>
    <xdr:ext cx="762000" cy="259045"/>
    <xdr:sp macro="" textlink="">
      <xdr:nvSpPr>
        <xdr:cNvPr id="327" name="補助費等該当値テキスト"/>
        <xdr:cNvSpPr txBox="1"/>
      </xdr:nvSpPr>
      <xdr:spPr>
        <a:xfrm>
          <a:off x="165989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60198</xdr:rowOff>
    </xdr:from>
    <xdr:to>
      <xdr:col>22</xdr:col>
      <xdr:colOff>615950</xdr:colOff>
      <xdr:row>35</xdr:row>
      <xdr:rowOff>161798</xdr:rowOff>
    </xdr:to>
    <xdr:sp macro="" textlink="">
      <xdr:nvSpPr>
        <xdr:cNvPr id="328" name="円/楕円 327"/>
        <xdr:cNvSpPr/>
      </xdr:nvSpPr>
      <xdr:spPr>
        <a:xfrm>
          <a:off x="15621000" y="60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525</xdr:rowOff>
    </xdr:from>
    <xdr:ext cx="736600" cy="259045"/>
    <xdr:sp macro="" textlink="">
      <xdr:nvSpPr>
        <xdr:cNvPr id="329" name="テキスト ボックス 328"/>
        <xdr:cNvSpPr txBox="1"/>
      </xdr:nvSpPr>
      <xdr:spPr>
        <a:xfrm>
          <a:off x="15290800" y="5829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105918</xdr:rowOff>
    </xdr:from>
    <xdr:to>
      <xdr:col>21</xdr:col>
      <xdr:colOff>412750</xdr:colOff>
      <xdr:row>36</xdr:row>
      <xdr:rowOff>36068</xdr:rowOff>
    </xdr:to>
    <xdr:sp macro="" textlink="">
      <xdr:nvSpPr>
        <xdr:cNvPr id="330" name="円/楕円 329"/>
        <xdr:cNvSpPr/>
      </xdr:nvSpPr>
      <xdr:spPr>
        <a:xfrm>
          <a:off x="14732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46245</xdr:rowOff>
    </xdr:from>
    <xdr:ext cx="762000" cy="259045"/>
    <xdr:sp macro="" textlink="">
      <xdr:nvSpPr>
        <xdr:cNvPr id="331" name="テキスト ボックス 330"/>
        <xdr:cNvSpPr txBox="1"/>
      </xdr:nvSpPr>
      <xdr:spPr>
        <a:xfrm>
          <a:off x="14401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7620</xdr:rowOff>
    </xdr:from>
    <xdr:to>
      <xdr:col>20</xdr:col>
      <xdr:colOff>209550</xdr:colOff>
      <xdr:row>36</xdr:row>
      <xdr:rowOff>109220</xdr:rowOff>
    </xdr:to>
    <xdr:sp macro="" textlink="">
      <xdr:nvSpPr>
        <xdr:cNvPr id="332" name="円/楕円 331"/>
        <xdr:cNvSpPr/>
      </xdr:nvSpPr>
      <xdr:spPr>
        <a:xfrm>
          <a:off x="13843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119397</xdr:rowOff>
    </xdr:from>
    <xdr:ext cx="762000" cy="259045"/>
    <xdr:sp macro="" textlink="">
      <xdr:nvSpPr>
        <xdr:cNvPr id="333" name="テキスト ボックス 332"/>
        <xdr:cNvSpPr txBox="1"/>
      </xdr:nvSpPr>
      <xdr:spPr>
        <a:xfrm>
          <a:off x="13512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34" name="円/楕円 333"/>
        <xdr:cNvSpPr/>
      </xdr:nvSpPr>
      <xdr:spPr>
        <a:xfrm>
          <a:off x="12954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165117</xdr:rowOff>
    </xdr:from>
    <xdr:ext cx="762000" cy="259045"/>
    <xdr:sp macro="" textlink="">
      <xdr:nvSpPr>
        <xdr:cNvPr id="335" name="テキスト ボックス 334"/>
        <xdr:cNvSpPr txBox="1"/>
      </xdr:nvSpPr>
      <xdr:spPr>
        <a:xfrm>
          <a:off x="12623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内の中位に属し、経常収支比率としては昨年度から０．６ポイント改善した。今後は特別会計や一部事務組合への資本費繰出も増加傾向にあり、実質公債費比率についても上昇する見込であるため、新発債の抑制、合併特例債等の有利な起債の活用、既発債のより低利への借換などにより、起債許可基準である１８％を超えないよう努めていく。</a:t>
          </a: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152400</xdr:rowOff>
    </xdr:from>
    <xdr:to>
      <xdr:col>7</xdr:col>
      <xdr:colOff>15875</xdr:colOff>
      <xdr:row>81</xdr:row>
      <xdr:rowOff>82550</xdr:rowOff>
    </xdr:to>
    <xdr:cxnSp macro="">
      <xdr:nvCxnSpPr>
        <xdr:cNvPr id="363" name="直線コネクタ 362"/>
        <xdr:cNvCxnSpPr/>
      </xdr:nvCxnSpPr>
      <xdr:spPr>
        <a:xfrm flipV="1">
          <a:off x="4826000" y="124968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54627</xdr:rowOff>
    </xdr:from>
    <xdr:ext cx="762000" cy="259045"/>
    <xdr:sp macro="" textlink="">
      <xdr:nvSpPr>
        <xdr:cNvPr id="364" name="公債費最小値テキスト"/>
        <xdr:cNvSpPr txBox="1"/>
      </xdr:nvSpPr>
      <xdr:spPr>
        <a:xfrm>
          <a:off x="4914900" y="1394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6</xdr:col>
      <xdr:colOff>612775</xdr:colOff>
      <xdr:row>81</xdr:row>
      <xdr:rowOff>82550</xdr:rowOff>
    </xdr:from>
    <xdr:to>
      <xdr:col>7</xdr:col>
      <xdr:colOff>104775</xdr:colOff>
      <xdr:row>81</xdr:row>
      <xdr:rowOff>82550</xdr:rowOff>
    </xdr:to>
    <xdr:cxnSp macro="">
      <xdr:nvCxnSpPr>
        <xdr:cNvPr id="365" name="直線コネクタ 364"/>
        <xdr:cNvCxnSpPr/>
      </xdr:nvCxnSpPr>
      <xdr:spPr>
        <a:xfrm>
          <a:off x="4737100" y="1397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67327</xdr:rowOff>
    </xdr:from>
    <xdr:ext cx="762000" cy="259045"/>
    <xdr:sp macro="" textlink="">
      <xdr:nvSpPr>
        <xdr:cNvPr id="366" name="公債費最大値テキスト"/>
        <xdr:cNvSpPr txBox="1"/>
      </xdr:nvSpPr>
      <xdr:spPr>
        <a:xfrm>
          <a:off x="4914900" y="1224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72</xdr:row>
      <xdr:rowOff>152400</xdr:rowOff>
    </xdr:from>
    <xdr:to>
      <xdr:col>7</xdr:col>
      <xdr:colOff>104775</xdr:colOff>
      <xdr:row>72</xdr:row>
      <xdr:rowOff>152400</xdr:rowOff>
    </xdr:to>
    <xdr:cxnSp macro="">
      <xdr:nvCxnSpPr>
        <xdr:cNvPr id="367" name="直線コネクタ 366"/>
        <xdr:cNvCxnSpPr/>
      </xdr:nvCxnSpPr>
      <xdr:spPr>
        <a:xfrm>
          <a:off x="4737100" y="1249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139700</xdr:rowOff>
    </xdr:from>
    <xdr:to>
      <xdr:col>7</xdr:col>
      <xdr:colOff>15875</xdr:colOff>
      <xdr:row>77</xdr:row>
      <xdr:rowOff>44450</xdr:rowOff>
    </xdr:to>
    <xdr:cxnSp macro="">
      <xdr:nvCxnSpPr>
        <xdr:cNvPr id="368" name="直線コネクタ 367"/>
        <xdr:cNvCxnSpPr/>
      </xdr:nvCxnSpPr>
      <xdr:spPr>
        <a:xfrm flipV="1">
          <a:off x="3987800" y="131699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99077</xdr:rowOff>
    </xdr:from>
    <xdr:ext cx="762000" cy="259045"/>
    <xdr:sp macro="" textlink="">
      <xdr:nvSpPr>
        <xdr:cNvPr id="369" name="公債費平均値テキスト"/>
        <xdr:cNvSpPr txBox="1"/>
      </xdr:nvSpPr>
      <xdr:spPr>
        <a:xfrm>
          <a:off x="4914900" y="1312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127000</xdr:rowOff>
    </xdr:from>
    <xdr:to>
      <xdr:col>7</xdr:col>
      <xdr:colOff>66675</xdr:colOff>
      <xdr:row>77</xdr:row>
      <xdr:rowOff>57150</xdr:rowOff>
    </xdr:to>
    <xdr:sp macro="" textlink="">
      <xdr:nvSpPr>
        <xdr:cNvPr id="370" name="フローチャート : 判断 369"/>
        <xdr:cNvSpPr/>
      </xdr:nvSpPr>
      <xdr:spPr>
        <a:xfrm>
          <a:off x="47752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19050</xdr:rowOff>
    </xdr:from>
    <xdr:to>
      <xdr:col>5</xdr:col>
      <xdr:colOff>549275</xdr:colOff>
      <xdr:row>77</xdr:row>
      <xdr:rowOff>44450</xdr:rowOff>
    </xdr:to>
    <xdr:cxnSp macro="">
      <xdr:nvCxnSpPr>
        <xdr:cNvPr id="371" name="直線コネクタ 370"/>
        <xdr:cNvCxnSpPr/>
      </xdr:nvCxnSpPr>
      <xdr:spPr>
        <a:xfrm>
          <a:off x="3098800" y="132207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165100</xdr:rowOff>
    </xdr:from>
    <xdr:to>
      <xdr:col>5</xdr:col>
      <xdr:colOff>600075</xdr:colOff>
      <xdr:row>77</xdr:row>
      <xdr:rowOff>95250</xdr:rowOff>
    </xdr:to>
    <xdr:sp macro="" textlink="">
      <xdr:nvSpPr>
        <xdr:cNvPr id="372" name="フローチャート : 判断 371"/>
        <xdr:cNvSpPr/>
      </xdr:nvSpPr>
      <xdr:spPr>
        <a:xfrm>
          <a:off x="3937000" y="131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105427</xdr:rowOff>
    </xdr:from>
    <xdr:ext cx="736600" cy="259045"/>
    <xdr:sp macro="" textlink="">
      <xdr:nvSpPr>
        <xdr:cNvPr id="373" name="テキスト ボックス 372"/>
        <xdr:cNvSpPr txBox="1"/>
      </xdr:nvSpPr>
      <xdr:spPr>
        <a:xfrm>
          <a:off x="3606800" y="12964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19050</xdr:rowOff>
    </xdr:from>
    <xdr:to>
      <xdr:col>4</xdr:col>
      <xdr:colOff>346075</xdr:colOff>
      <xdr:row>78</xdr:row>
      <xdr:rowOff>76200</xdr:rowOff>
    </xdr:to>
    <xdr:cxnSp macro="">
      <xdr:nvCxnSpPr>
        <xdr:cNvPr id="374" name="直線コネクタ 373"/>
        <xdr:cNvCxnSpPr/>
      </xdr:nvCxnSpPr>
      <xdr:spPr>
        <a:xfrm flipV="1">
          <a:off x="2209800" y="132207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152400</xdr:rowOff>
    </xdr:from>
    <xdr:to>
      <xdr:col>4</xdr:col>
      <xdr:colOff>396875</xdr:colOff>
      <xdr:row>77</xdr:row>
      <xdr:rowOff>82550</xdr:rowOff>
    </xdr:to>
    <xdr:sp macro="" textlink="">
      <xdr:nvSpPr>
        <xdr:cNvPr id="375" name="フローチャート : 判断 374"/>
        <xdr:cNvSpPr/>
      </xdr:nvSpPr>
      <xdr:spPr>
        <a:xfrm>
          <a:off x="3048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67327</xdr:rowOff>
    </xdr:from>
    <xdr:ext cx="762000" cy="259045"/>
    <xdr:sp macro="" textlink="">
      <xdr:nvSpPr>
        <xdr:cNvPr id="376" name="テキスト ボックス 375"/>
        <xdr:cNvSpPr txBox="1"/>
      </xdr:nvSpPr>
      <xdr:spPr>
        <a:xfrm>
          <a:off x="2717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76200</xdr:rowOff>
    </xdr:from>
    <xdr:to>
      <xdr:col>3</xdr:col>
      <xdr:colOff>142875</xdr:colOff>
      <xdr:row>80</xdr:row>
      <xdr:rowOff>0</xdr:rowOff>
    </xdr:to>
    <xdr:cxnSp macro="">
      <xdr:nvCxnSpPr>
        <xdr:cNvPr id="377" name="直線コネクタ 376"/>
        <xdr:cNvCxnSpPr/>
      </xdr:nvCxnSpPr>
      <xdr:spPr>
        <a:xfrm flipV="1">
          <a:off x="1320800" y="1344930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107950</xdr:rowOff>
    </xdr:from>
    <xdr:to>
      <xdr:col>3</xdr:col>
      <xdr:colOff>193675</xdr:colOff>
      <xdr:row>76</xdr:row>
      <xdr:rowOff>38100</xdr:rowOff>
    </xdr:to>
    <xdr:sp macro="" textlink="">
      <xdr:nvSpPr>
        <xdr:cNvPr id="378" name="フローチャート : 判断 377"/>
        <xdr:cNvSpPr/>
      </xdr:nvSpPr>
      <xdr:spPr>
        <a:xfrm>
          <a:off x="21590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48277</xdr:rowOff>
    </xdr:from>
    <xdr:ext cx="762000" cy="259045"/>
    <xdr:sp macro="" textlink="">
      <xdr:nvSpPr>
        <xdr:cNvPr id="379" name="テキスト ボックス 378"/>
        <xdr:cNvSpPr txBox="1"/>
      </xdr:nvSpPr>
      <xdr:spPr>
        <a:xfrm>
          <a:off x="1828800" y="1273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12700</xdr:rowOff>
    </xdr:from>
    <xdr:to>
      <xdr:col>1</xdr:col>
      <xdr:colOff>676275</xdr:colOff>
      <xdr:row>76</xdr:row>
      <xdr:rowOff>114300</xdr:rowOff>
    </xdr:to>
    <xdr:sp macro="" textlink="">
      <xdr:nvSpPr>
        <xdr:cNvPr id="380" name="フローチャート : 判断 379"/>
        <xdr:cNvSpPr/>
      </xdr:nvSpPr>
      <xdr:spPr>
        <a:xfrm>
          <a:off x="1270000" y="1304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124477</xdr:rowOff>
    </xdr:from>
    <xdr:ext cx="762000" cy="259045"/>
    <xdr:sp macro="" textlink="">
      <xdr:nvSpPr>
        <xdr:cNvPr id="381" name="テキスト ボックス 380"/>
        <xdr:cNvSpPr txBox="1"/>
      </xdr:nvSpPr>
      <xdr:spPr>
        <a:xfrm>
          <a:off x="939800" y="1281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88900</xdr:rowOff>
    </xdr:from>
    <xdr:to>
      <xdr:col>7</xdr:col>
      <xdr:colOff>66675</xdr:colOff>
      <xdr:row>77</xdr:row>
      <xdr:rowOff>19050</xdr:rowOff>
    </xdr:to>
    <xdr:sp macro="" textlink="">
      <xdr:nvSpPr>
        <xdr:cNvPr id="387" name="円/楕円 386"/>
        <xdr:cNvSpPr/>
      </xdr:nvSpPr>
      <xdr:spPr>
        <a:xfrm>
          <a:off x="4775200" y="1311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105427</xdr:rowOff>
    </xdr:from>
    <xdr:ext cx="762000" cy="259045"/>
    <xdr:sp macro="" textlink="">
      <xdr:nvSpPr>
        <xdr:cNvPr id="388" name="公債費該当値テキスト"/>
        <xdr:cNvSpPr txBox="1"/>
      </xdr:nvSpPr>
      <xdr:spPr>
        <a:xfrm>
          <a:off x="4914900" y="1296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165100</xdr:rowOff>
    </xdr:from>
    <xdr:to>
      <xdr:col>5</xdr:col>
      <xdr:colOff>600075</xdr:colOff>
      <xdr:row>77</xdr:row>
      <xdr:rowOff>95250</xdr:rowOff>
    </xdr:to>
    <xdr:sp macro="" textlink="">
      <xdr:nvSpPr>
        <xdr:cNvPr id="389" name="円/楕円 388"/>
        <xdr:cNvSpPr/>
      </xdr:nvSpPr>
      <xdr:spPr>
        <a:xfrm>
          <a:off x="3937000" y="1319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80027</xdr:rowOff>
    </xdr:from>
    <xdr:ext cx="736600" cy="259045"/>
    <xdr:sp macro="" textlink="">
      <xdr:nvSpPr>
        <xdr:cNvPr id="390" name="テキスト ボックス 389"/>
        <xdr:cNvSpPr txBox="1"/>
      </xdr:nvSpPr>
      <xdr:spPr>
        <a:xfrm>
          <a:off x="3606800" y="13281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139700</xdr:rowOff>
    </xdr:from>
    <xdr:to>
      <xdr:col>4</xdr:col>
      <xdr:colOff>396875</xdr:colOff>
      <xdr:row>77</xdr:row>
      <xdr:rowOff>69850</xdr:rowOff>
    </xdr:to>
    <xdr:sp macro="" textlink="">
      <xdr:nvSpPr>
        <xdr:cNvPr id="391" name="円/楕円 390"/>
        <xdr:cNvSpPr/>
      </xdr:nvSpPr>
      <xdr:spPr>
        <a:xfrm>
          <a:off x="3048000" y="1316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80027</xdr:rowOff>
    </xdr:from>
    <xdr:ext cx="762000" cy="259045"/>
    <xdr:sp macro="" textlink="">
      <xdr:nvSpPr>
        <xdr:cNvPr id="392" name="テキスト ボックス 391"/>
        <xdr:cNvSpPr txBox="1"/>
      </xdr:nvSpPr>
      <xdr:spPr>
        <a:xfrm>
          <a:off x="2717800" y="1293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25400</xdr:rowOff>
    </xdr:from>
    <xdr:to>
      <xdr:col>3</xdr:col>
      <xdr:colOff>193675</xdr:colOff>
      <xdr:row>78</xdr:row>
      <xdr:rowOff>127000</xdr:rowOff>
    </xdr:to>
    <xdr:sp macro="" textlink="">
      <xdr:nvSpPr>
        <xdr:cNvPr id="393" name="円/楕円 392"/>
        <xdr:cNvSpPr/>
      </xdr:nvSpPr>
      <xdr:spPr>
        <a:xfrm>
          <a:off x="2159000" y="1339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111777</xdr:rowOff>
    </xdr:from>
    <xdr:ext cx="762000" cy="259045"/>
    <xdr:sp macro="" textlink="">
      <xdr:nvSpPr>
        <xdr:cNvPr id="394" name="テキスト ボックス 393"/>
        <xdr:cNvSpPr txBox="1"/>
      </xdr:nvSpPr>
      <xdr:spPr>
        <a:xfrm>
          <a:off x="1828800" y="1348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120650</xdr:rowOff>
    </xdr:from>
    <xdr:to>
      <xdr:col>1</xdr:col>
      <xdr:colOff>676275</xdr:colOff>
      <xdr:row>80</xdr:row>
      <xdr:rowOff>50800</xdr:rowOff>
    </xdr:to>
    <xdr:sp macro="" textlink="">
      <xdr:nvSpPr>
        <xdr:cNvPr id="395" name="円/楕円 394"/>
        <xdr:cNvSpPr/>
      </xdr:nvSpPr>
      <xdr:spPr>
        <a:xfrm>
          <a:off x="1270000" y="1366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35577</xdr:rowOff>
    </xdr:from>
    <xdr:ext cx="762000" cy="259045"/>
    <xdr:sp macro="" textlink="">
      <xdr:nvSpPr>
        <xdr:cNvPr id="396" name="テキスト ボックス 395"/>
        <xdr:cNvSpPr txBox="1"/>
      </xdr:nvSpPr>
      <xdr:spPr>
        <a:xfrm>
          <a:off x="939800" y="1375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行財政改革の推進により人件費等の削減効果もあり、類似団体平均値を２．４％下回った。繰出金の抑制、補助金の統廃合、人件費の削減などに引き続き取り組むとともに、市税の徴収率向上や各種使用料見直しといった歳入確保に努めていく。</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138430</xdr:rowOff>
    </xdr:from>
    <xdr:to>
      <xdr:col>24</xdr:col>
      <xdr:colOff>31750</xdr:colOff>
      <xdr:row>81</xdr:row>
      <xdr:rowOff>39370</xdr:rowOff>
    </xdr:to>
    <xdr:cxnSp macro="">
      <xdr:nvCxnSpPr>
        <xdr:cNvPr id="424" name="直線コネクタ 423"/>
        <xdr:cNvCxnSpPr/>
      </xdr:nvCxnSpPr>
      <xdr:spPr>
        <a:xfrm flipV="1">
          <a:off x="16510000" y="12654280"/>
          <a:ext cx="0" cy="1272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11447</xdr:rowOff>
    </xdr:from>
    <xdr:ext cx="762000" cy="259045"/>
    <xdr:sp macro="" textlink="">
      <xdr:nvSpPr>
        <xdr:cNvPr id="425" name="公債費以外最小値テキスト"/>
        <xdr:cNvSpPr txBox="1"/>
      </xdr:nvSpPr>
      <xdr:spPr>
        <a:xfrm>
          <a:off x="16598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a:t>
          </a:r>
          <a:endParaRPr kumimoji="1" lang="ja-JP" altLang="en-US" sz="1000" b="1">
            <a:latin typeface="ＭＳ Ｐゴシック"/>
          </a:endParaRPr>
        </a:p>
      </xdr:txBody>
    </xdr:sp>
    <xdr:clientData/>
  </xdr:oneCellAnchor>
  <xdr:twoCellAnchor>
    <xdr:from>
      <xdr:col>23</xdr:col>
      <xdr:colOff>628650</xdr:colOff>
      <xdr:row>81</xdr:row>
      <xdr:rowOff>39370</xdr:rowOff>
    </xdr:from>
    <xdr:to>
      <xdr:col>24</xdr:col>
      <xdr:colOff>120650</xdr:colOff>
      <xdr:row>81</xdr:row>
      <xdr:rowOff>39370</xdr:rowOff>
    </xdr:to>
    <xdr:cxnSp macro="">
      <xdr:nvCxnSpPr>
        <xdr:cNvPr id="426" name="直線コネクタ 425"/>
        <xdr:cNvCxnSpPr/>
      </xdr:nvCxnSpPr>
      <xdr:spPr>
        <a:xfrm>
          <a:off x="16421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53357</xdr:rowOff>
    </xdr:from>
    <xdr:ext cx="762000" cy="259045"/>
    <xdr:sp macro="" textlink="">
      <xdr:nvSpPr>
        <xdr:cNvPr id="427" name="公債費以外最大値テキスト"/>
        <xdr:cNvSpPr txBox="1"/>
      </xdr:nvSpPr>
      <xdr:spPr>
        <a:xfrm>
          <a:off x="16598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23</xdr:col>
      <xdr:colOff>628650</xdr:colOff>
      <xdr:row>73</xdr:row>
      <xdr:rowOff>138430</xdr:rowOff>
    </xdr:from>
    <xdr:to>
      <xdr:col>24</xdr:col>
      <xdr:colOff>120650</xdr:colOff>
      <xdr:row>73</xdr:row>
      <xdr:rowOff>138430</xdr:rowOff>
    </xdr:to>
    <xdr:cxnSp macro="">
      <xdr:nvCxnSpPr>
        <xdr:cNvPr id="428" name="直線コネクタ 427"/>
        <xdr:cNvCxnSpPr/>
      </xdr:nvCxnSpPr>
      <xdr:spPr>
        <a:xfrm>
          <a:off x="16421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157480</xdr:rowOff>
    </xdr:from>
    <xdr:to>
      <xdr:col>24</xdr:col>
      <xdr:colOff>31750</xdr:colOff>
      <xdr:row>75</xdr:row>
      <xdr:rowOff>24130</xdr:rowOff>
    </xdr:to>
    <xdr:cxnSp macro="">
      <xdr:nvCxnSpPr>
        <xdr:cNvPr id="429" name="直線コネクタ 428"/>
        <xdr:cNvCxnSpPr/>
      </xdr:nvCxnSpPr>
      <xdr:spPr>
        <a:xfrm flipV="1">
          <a:off x="15671800" y="128447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90188</xdr:rowOff>
    </xdr:from>
    <xdr:ext cx="762000" cy="259045"/>
    <xdr:sp macro="" textlink="">
      <xdr:nvSpPr>
        <xdr:cNvPr id="430" name="公債費以外平均値テキスト"/>
        <xdr:cNvSpPr txBox="1"/>
      </xdr:nvSpPr>
      <xdr:spPr>
        <a:xfrm>
          <a:off x="16598900" y="12948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31" name="フローチャート : 判断 430"/>
        <xdr:cNvSpPr/>
      </xdr:nvSpPr>
      <xdr:spPr>
        <a:xfrm>
          <a:off x="164592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157480</xdr:rowOff>
    </xdr:from>
    <xdr:to>
      <xdr:col>22</xdr:col>
      <xdr:colOff>565150</xdr:colOff>
      <xdr:row>75</xdr:row>
      <xdr:rowOff>24130</xdr:rowOff>
    </xdr:to>
    <xdr:cxnSp macro="">
      <xdr:nvCxnSpPr>
        <xdr:cNvPr id="432" name="直線コネクタ 431"/>
        <xdr:cNvCxnSpPr/>
      </xdr:nvCxnSpPr>
      <xdr:spPr>
        <a:xfrm>
          <a:off x="14782800" y="128447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163830</xdr:rowOff>
    </xdr:from>
    <xdr:to>
      <xdr:col>22</xdr:col>
      <xdr:colOff>615950</xdr:colOff>
      <xdr:row>76</xdr:row>
      <xdr:rowOff>93980</xdr:rowOff>
    </xdr:to>
    <xdr:sp macro="" textlink="">
      <xdr:nvSpPr>
        <xdr:cNvPr id="433" name="フローチャート : 判断 432"/>
        <xdr:cNvSpPr/>
      </xdr:nvSpPr>
      <xdr:spPr>
        <a:xfrm>
          <a:off x="15621000" y="130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78757</xdr:rowOff>
    </xdr:from>
    <xdr:ext cx="736600" cy="259045"/>
    <xdr:sp macro="" textlink="">
      <xdr:nvSpPr>
        <xdr:cNvPr id="434" name="テキスト ボックス 433"/>
        <xdr:cNvSpPr txBox="1"/>
      </xdr:nvSpPr>
      <xdr:spPr>
        <a:xfrm>
          <a:off x="15290800" y="13108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115570</xdr:rowOff>
    </xdr:from>
    <xdr:to>
      <xdr:col>21</xdr:col>
      <xdr:colOff>361950</xdr:colOff>
      <xdr:row>74</xdr:row>
      <xdr:rowOff>157480</xdr:rowOff>
    </xdr:to>
    <xdr:cxnSp macro="">
      <xdr:nvCxnSpPr>
        <xdr:cNvPr id="435" name="直線コネクタ 434"/>
        <xdr:cNvCxnSpPr/>
      </xdr:nvCxnSpPr>
      <xdr:spPr>
        <a:xfrm>
          <a:off x="13893800" y="1263142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80010</xdr:rowOff>
    </xdr:from>
    <xdr:to>
      <xdr:col>21</xdr:col>
      <xdr:colOff>412750</xdr:colOff>
      <xdr:row>76</xdr:row>
      <xdr:rowOff>10161</xdr:rowOff>
    </xdr:to>
    <xdr:sp macro="" textlink="">
      <xdr:nvSpPr>
        <xdr:cNvPr id="436" name="フローチャート : 判断 435"/>
        <xdr:cNvSpPr/>
      </xdr:nvSpPr>
      <xdr:spPr>
        <a:xfrm>
          <a:off x="14732000" y="129387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166388</xdr:rowOff>
    </xdr:from>
    <xdr:ext cx="762000" cy="259045"/>
    <xdr:sp macro="" textlink="">
      <xdr:nvSpPr>
        <xdr:cNvPr id="437" name="テキスト ボックス 436"/>
        <xdr:cNvSpPr txBox="1"/>
      </xdr:nvSpPr>
      <xdr:spPr>
        <a:xfrm>
          <a:off x="14401800" y="13025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115570</xdr:rowOff>
    </xdr:from>
    <xdr:to>
      <xdr:col>20</xdr:col>
      <xdr:colOff>158750</xdr:colOff>
      <xdr:row>75</xdr:row>
      <xdr:rowOff>168911</xdr:rowOff>
    </xdr:to>
    <xdr:cxnSp macro="">
      <xdr:nvCxnSpPr>
        <xdr:cNvPr id="438" name="直線コネクタ 437"/>
        <xdr:cNvCxnSpPr/>
      </xdr:nvCxnSpPr>
      <xdr:spPr>
        <a:xfrm flipV="1">
          <a:off x="13004800" y="12631420"/>
          <a:ext cx="889000" cy="396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39" name="フローチャート : 判断 438"/>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40" name="テキスト ボックス 439"/>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160020</xdr:rowOff>
    </xdr:from>
    <xdr:to>
      <xdr:col>19</xdr:col>
      <xdr:colOff>6350</xdr:colOff>
      <xdr:row>77</xdr:row>
      <xdr:rowOff>90170</xdr:rowOff>
    </xdr:to>
    <xdr:sp macro="" textlink="">
      <xdr:nvSpPr>
        <xdr:cNvPr id="441" name="フローチャート : 判断 440"/>
        <xdr:cNvSpPr/>
      </xdr:nvSpPr>
      <xdr:spPr>
        <a:xfrm>
          <a:off x="12954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74947</xdr:rowOff>
    </xdr:from>
    <xdr:ext cx="762000" cy="259045"/>
    <xdr:sp macro="" textlink="">
      <xdr:nvSpPr>
        <xdr:cNvPr id="442" name="テキスト ボックス 441"/>
        <xdr:cNvSpPr txBox="1"/>
      </xdr:nvSpPr>
      <xdr:spPr>
        <a:xfrm>
          <a:off x="12623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106680</xdr:rowOff>
    </xdr:from>
    <xdr:to>
      <xdr:col>24</xdr:col>
      <xdr:colOff>82550</xdr:colOff>
      <xdr:row>75</xdr:row>
      <xdr:rowOff>36830</xdr:rowOff>
    </xdr:to>
    <xdr:sp macro="" textlink="">
      <xdr:nvSpPr>
        <xdr:cNvPr id="448" name="円/楕円 447"/>
        <xdr:cNvSpPr/>
      </xdr:nvSpPr>
      <xdr:spPr>
        <a:xfrm>
          <a:off x="164592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123207</xdr:rowOff>
    </xdr:from>
    <xdr:ext cx="762000" cy="259045"/>
    <xdr:sp macro="" textlink="">
      <xdr:nvSpPr>
        <xdr:cNvPr id="449" name="公債費以外該当値テキスト"/>
        <xdr:cNvSpPr txBox="1"/>
      </xdr:nvSpPr>
      <xdr:spPr>
        <a:xfrm>
          <a:off x="165989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144780</xdr:rowOff>
    </xdr:from>
    <xdr:to>
      <xdr:col>22</xdr:col>
      <xdr:colOff>615950</xdr:colOff>
      <xdr:row>75</xdr:row>
      <xdr:rowOff>74930</xdr:rowOff>
    </xdr:to>
    <xdr:sp macro="" textlink="">
      <xdr:nvSpPr>
        <xdr:cNvPr id="450" name="円/楕円 449"/>
        <xdr:cNvSpPr/>
      </xdr:nvSpPr>
      <xdr:spPr>
        <a:xfrm>
          <a:off x="15621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85107</xdr:rowOff>
    </xdr:from>
    <xdr:ext cx="736600" cy="259045"/>
    <xdr:sp macro="" textlink="">
      <xdr:nvSpPr>
        <xdr:cNvPr id="451" name="テキスト ボックス 450"/>
        <xdr:cNvSpPr txBox="1"/>
      </xdr:nvSpPr>
      <xdr:spPr>
        <a:xfrm>
          <a:off x="15290800" y="12600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106680</xdr:rowOff>
    </xdr:from>
    <xdr:to>
      <xdr:col>21</xdr:col>
      <xdr:colOff>412750</xdr:colOff>
      <xdr:row>75</xdr:row>
      <xdr:rowOff>36830</xdr:rowOff>
    </xdr:to>
    <xdr:sp macro="" textlink="">
      <xdr:nvSpPr>
        <xdr:cNvPr id="452" name="円/楕円 451"/>
        <xdr:cNvSpPr/>
      </xdr:nvSpPr>
      <xdr:spPr>
        <a:xfrm>
          <a:off x="147320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47007</xdr:rowOff>
    </xdr:from>
    <xdr:ext cx="762000" cy="259045"/>
    <xdr:sp macro="" textlink="">
      <xdr:nvSpPr>
        <xdr:cNvPr id="453" name="テキスト ボックス 452"/>
        <xdr:cNvSpPr txBox="1"/>
      </xdr:nvSpPr>
      <xdr:spPr>
        <a:xfrm>
          <a:off x="14401800" y="1256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64770</xdr:rowOff>
    </xdr:from>
    <xdr:to>
      <xdr:col>20</xdr:col>
      <xdr:colOff>209550</xdr:colOff>
      <xdr:row>73</xdr:row>
      <xdr:rowOff>166370</xdr:rowOff>
    </xdr:to>
    <xdr:sp macro="" textlink="">
      <xdr:nvSpPr>
        <xdr:cNvPr id="454" name="円/楕円 453"/>
        <xdr:cNvSpPr/>
      </xdr:nvSpPr>
      <xdr:spPr>
        <a:xfrm>
          <a:off x="138430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5097</xdr:rowOff>
    </xdr:from>
    <xdr:ext cx="762000" cy="259045"/>
    <xdr:sp macro="" textlink="">
      <xdr:nvSpPr>
        <xdr:cNvPr id="455" name="テキスト ボックス 454"/>
        <xdr:cNvSpPr txBox="1"/>
      </xdr:nvSpPr>
      <xdr:spPr>
        <a:xfrm>
          <a:off x="13512800" y="1234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118110</xdr:rowOff>
    </xdr:from>
    <xdr:to>
      <xdr:col>19</xdr:col>
      <xdr:colOff>6350</xdr:colOff>
      <xdr:row>76</xdr:row>
      <xdr:rowOff>48261</xdr:rowOff>
    </xdr:to>
    <xdr:sp macro="" textlink="">
      <xdr:nvSpPr>
        <xdr:cNvPr id="456" name="円/楕円 455"/>
        <xdr:cNvSpPr/>
      </xdr:nvSpPr>
      <xdr:spPr>
        <a:xfrm>
          <a:off x="129540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58437</xdr:rowOff>
    </xdr:from>
    <xdr:ext cx="762000" cy="259045"/>
    <xdr:sp macro="" textlink="">
      <xdr:nvSpPr>
        <xdr:cNvPr id="457" name="テキスト ボックス 456"/>
        <xdr:cNvSpPr txBox="1"/>
      </xdr:nvSpPr>
      <xdr:spPr>
        <a:xfrm>
          <a:off x="12623800" y="127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兵庫県たつの市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18148</xdr:rowOff>
    </xdr:from>
    <xdr:to>
      <xdr:col>4</xdr:col>
      <xdr:colOff>1117600</xdr:colOff>
      <xdr:row>20</xdr:row>
      <xdr:rowOff>83757</xdr:rowOff>
    </xdr:to>
    <xdr:cxnSp macro="">
      <xdr:nvCxnSpPr>
        <xdr:cNvPr id="45" name="直線コネクタ 44"/>
        <xdr:cNvCxnSpPr/>
      </xdr:nvCxnSpPr>
      <xdr:spPr bwMode="auto">
        <a:xfrm flipV="1">
          <a:off x="5651500" y="2294623"/>
          <a:ext cx="0" cy="12657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55834</xdr:rowOff>
    </xdr:from>
    <xdr:ext cx="762000" cy="259045"/>
    <xdr:sp macro="" textlink="">
      <xdr:nvSpPr>
        <xdr:cNvPr id="46" name="人口1人当たり決算額の推移最小値テキスト130"/>
        <xdr:cNvSpPr txBox="1"/>
      </xdr:nvSpPr>
      <xdr:spPr>
        <a:xfrm>
          <a:off x="5740400" y="3532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49,885</a:t>
          </a:r>
          <a:endParaRPr kumimoji="1" lang="ja-JP" altLang="en-US" sz="1000" b="1">
            <a:latin typeface="ＭＳ Ｐゴシック"/>
          </a:endParaRPr>
        </a:p>
      </xdr:txBody>
    </xdr:sp>
    <xdr:clientData/>
  </xdr:oneCellAnchor>
  <xdr:twoCellAnchor>
    <xdr:from>
      <xdr:col>4</xdr:col>
      <xdr:colOff>1028700</xdr:colOff>
      <xdr:row>20</xdr:row>
      <xdr:rowOff>83757</xdr:rowOff>
    </xdr:from>
    <xdr:to>
      <xdr:col>5</xdr:col>
      <xdr:colOff>73025</xdr:colOff>
      <xdr:row>20</xdr:row>
      <xdr:rowOff>83757</xdr:rowOff>
    </xdr:to>
    <xdr:cxnSp macro="">
      <xdr:nvCxnSpPr>
        <xdr:cNvPr id="47" name="直線コネクタ 46"/>
        <xdr:cNvCxnSpPr/>
      </xdr:nvCxnSpPr>
      <xdr:spPr bwMode="auto">
        <a:xfrm>
          <a:off x="5562600" y="35603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104525</xdr:rowOff>
    </xdr:from>
    <xdr:ext cx="762000" cy="259045"/>
    <xdr:sp macro="" textlink="">
      <xdr:nvSpPr>
        <xdr:cNvPr id="48" name="人口1人当たり決算額の推移最大値テキスト130"/>
        <xdr:cNvSpPr txBox="1"/>
      </xdr:nvSpPr>
      <xdr:spPr>
        <a:xfrm>
          <a:off x="5740400" y="2038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83,107</a:t>
          </a:r>
          <a:endParaRPr kumimoji="1" lang="ja-JP" altLang="en-US" sz="1000" b="1">
            <a:latin typeface="ＭＳ Ｐゴシック"/>
          </a:endParaRPr>
        </a:p>
      </xdr:txBody>
    </xdr:sp>
    <xdr:clientData/>
  </xdr:oneCellAnchor>
  <xdr:twoCellAnchor>
    <xdr:from>
      <xdr:col>4</xdr:col>
      <xdr:colOff>1028700</xdr:colOff>
      <xdr:row>13</xdr:row>
      <xdr:rowOff>18148</xdr:rowOff>
    </xdr:from>
    <xdr:to>
      <xdr:col>5</xdr:col>
      <xdr:colOff>73025</xdr:colOff>
      <xdr:row>13</xdr:row>
      <xdr:rowOff>18148</xdr:rowOff>
    </xdr:to>
    <xdr:cxnSp macro="">
      <xdr:nvCxnSpPr>
        <xdr:cNvPr id="49" name="直線コネクタ 48"/>
        <xdr:cNvCxnSpPr/>
      </xdr:nvCxnSpPr>
      <xdr:spPr bwMode="auto">
        <a:xfrm>
          <a:off x="5562600" y="22946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30188</xdr:rowOff>
    </xdr:from>
    <xdr:to>
      <xdr:col>4</xdr:col>
      <xdr:colOff>1117600</xdr:colOff>
      <xdr:row>13</xdr:row>
      <xdr:rowOff>93205</xdr:rowOff>
    </xdr:to>
    <xdr:cxnSp macro="">
      <xdr:nvCxnSpPr>
        <xdr:cNvPr id="50" name="直線コネクタ 49"/>
        <xdr:cNvCxnSpPr/>
      </xdr:nvCxnSpPr>
      <xdr:spPr bwMode="auto">
        <a:xfrm>
          <a:off x="5003800" y="2306663"/>
          <a:ext cx="647700" cy="630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99445</xdr:rowOff>
    </xdr:from>
    <xdr:ext cx="762000" cy="259045"/>
    <xdr:sp macro="" textlink="">
      <xdr:nvSpPr>
        <xdr:cNvPr id="51" name="人口1人当たり決算額の推移平均値テキスト130"/>
        <xdr:cNvSpPr txBox="1"/>
      </xdr:nvSpPr>
      <xdr:spPr>
        <a:xfrm>
          <a:off x="5740400" y="2718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69,907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127368</xdr:rowOff>
    </xdr:from>
    <xdr:to>
      <xdr:col>5</xdr:col>
      <xdr:colOff>34925</xdr:colOff>
      <xdr:row>16</xdr:row>
      <xdr:rowOff>57518</xdr:rowOff>
    </xdr:to>
    <xdr:sp macro="" textlink="">
      <xdr:nvSpPr>
        <xdr:cNvPr id="52" name="フローチャート : 判断 51"/>
        <xdr:cNvSpPr/>
      </xdr:nvSpPr>
      <xdr:spPr bwMode="auto">
        <a:xfrm>
          <a:off x="5600700" y="27467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88214</xdr:rowOff>
    </xdr:from>
    <xdr:to>
      <xdr:col>4</xdr:col>
      <xdr:colOff>469900</xdr:colOff>
      <xdr:row>13</xdr:row>
      <xdr:rowOff>30188</xdr:rowOff>
    </xdr:to>
    <xdr:cxnSp macro="">
      <xdr:nvCxnSpPr>
        <xdr:cNvPr id="53" name="直線コネクタ 52"/>
        <xdr:cNvCxnSpPr/>
      </xdr:nvCxnSpPr>
      <xdr:spPr bwMode="auto">
        <a:xfrm>
          <a:off x="4305300" y="2193239"/>
          <a:ext cx="698500" cy="1134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68008</xdr:rowOff>
    </xdr:from>
    <xdr:to>
      <xdr:col>4</xdr:col>
      <xdr:colOff>520700</xdr:colOff>
      <xdr:row>15</xdr:row>
      <xdr:rowOff>169608</xdr:rowOff>
    </xdr:to>
    <xdr:sp macro="" textlink="">
      <xdr:nvSpPr>
        <xdr:cNvPr id="54" name="フローチャート : 判断 53"/>
        <xdr:cNvSpPr/>
      </xdr:nvSpPr>
      <xdr:spPr bwMode="auto">
        <a:xfrm>
          <a:off x="4953000" y="26873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154385</xdr:rowOff>
    </xdr:from>
    <xdr:ext cx="736600" cy="259045"/>
    <xdr:sp macro="" textlink="">
      <xdr:nvSpPr>
        <xdr:cNvPr id="55" name="テキスト ボックス 54"/>
        <xdr:cNvSpPr txBox="1"/>
      </xdr:nvSpPr>
      <xdr:spPr>
        <a:xfrm>
          <a:off x="4622800" y="27737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71,465</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88214</xdr:rowOff>
    </xdr:from>
    <xdr:to>
      <xdr:col>3</xdr:col>
      <xdr:colOff>904875</xdr:colOff>
      <xdr:row>12</xdr:row>
      <xdr:rowOff>119990</xdr:rowOff>
    </xdr:to>
    <xdr:cxnSp macro="">
      <xdr:nvCxnSpPr>
        <xdr:cNvPr id="56" name="直線コネクタ 55"/>
        <xdr:cNvCxnSpPr/>
      </xdr:nvCxnSpPr>
      <xdr:spPr bwMode="auto">
        <a:xfrm flipV="1">
          <a:off x="3606800" y="2193239"/>
          <a:ext cx="698500" cy="317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14</xdr:row>
      <xdr:rowOff>139103</xdr:rowOff>
    </xdr:from>
    <xdr:to>
      <xdr:col>3</xdr:col>
      <xdr:colOff>955675</xdr:colOff>
      <xdr:row>15</xdr:row>
      <xdr:rowOff>69253</xdr:rowOff>
    </xdr:to>
    <xdr:sp macro="" textlink="">
      <xdr:nvSpPr>
        <xdr:cNvPr id="57" name="フローチャート : 判断 56"/>
        <xdr:cNvSpPr/>
      </xdr:nvSpPr>
      <xdr:spPr bwMode="auto">
        <a:xfrm>
          <a:off x="4254500" y="25870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54030</xdr:rowOff>
    </xdr:from>
    <xdr:ext cx="762000" cy="259045"/>
    <xdr:sp macro="" textlink="">
      <xdr:nvSpPr>
        <xdr:cNvPr id="58" name="テキスト ボックス 57"/>
        <xdr:cNvSpPr txBox="1"/>
      </xdr:nvSpPr>
      <xdr:spPr>
        <a:xfrm>
          <a:off x="3924300" y="26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74,099</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32360</xdr:rowOff>
    </xdr:from>
    <xdr:to>
      <xdr:col>3</xdr:col>
      <xdr:colOff>206375</xdr:colOff>
      <xdr:row>12</xdr:row>
      <xdr:rowOff>119990</xdr:rowOff>
    </xdr:to>
    <xdr:cxnSp macro="">
      <xdr:nvCxnSpPr>
        <xdr:cNvPr id="59" name="直線コネクタ 58"/>
        <xdr:cNvCxnSpPr/>
      </xdr:nvCxnSpPr>
      <xdr:spPr bwMode="auto">
        <a:xfrm>
          <a:off x="2908300" y="2137385"/>
          <a:ext cx="698500" cy="876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10211</xdr:rowOff>
    </xdr:from>
    <xdr:to>
      <xdr:col>3</xdr:col>
      <xdr:colOff>257175</xdr:colOff>
      <xdr:row>16</xdr:row>
      <xdr:rowOff>111811</xdr:rowOff>
    </xdr:to>
    <xdr:sp macro="" textlink="">
      <xdr:nvSpPr>
        <xdr:cNvPr id="60" name="フローチャート : 判断 59"/>
        <xdr:cNvSpPr/>
      </xdr:nvSpPr>
      <xdr:spPr bwMode="auto">
        <a:xfrm>
          <a:off x="3556000" y="28010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96588</xdr:rowOff>
    </xdr:from>
    <xdr:ext cx="762000" cy="259045"/>
    <xdr:sp macro="" textlink="">
      <xdr:nvSpPr>
        <xdr:cNvPr id="61" name="テキスト ボックス 60"/>
        <xdr:cNvSpPr txBox="1"/>
      </xdr:nvSpPr>
      <xdr:spPr>
        <a:xfrm>
          <a:off x="3225800" y="2887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68,482</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138417</xdr:rowOff>
    </xdr:from>
    <xdr:to>
      <xdr:col>2</xdr:col>
      <xdr:colOff>692150</xdr:colOff>
      <xdr:row>16</xdr:row>
      <xdr:rowOff>68567</xdr:rowOff>
    </xdr:to>
    <xdr:sp macro="" textlink="">
      <xdr:nvSpPr>
        <xdr:cNvPr id="62" name="フローチャート : 判断 61"/>
        <xdr:cNvSpPr/>
      </xdr:nvSpPr>
      <xdr:spPr bwMode="auto">
        <a:xfrm>
          <a:off x="2857500" y="275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53344</xdr:rowOff>
    </xdr:from>
    <xdr:ext cx="762000" cy="259045"/>
    <xdr:sp macro="" textlink="">
      <xdr:nvSpPr>
        <xdr:cNvPr id="63" name="テキスト ボックス 62"/>
        <xdr:cNvSpPr txBox="1"/>
      </xdr:nvSpPr>
      <xdr:spPr>
        <a:xfrm>
          <a:off x="2527300" y="284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69,617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42405</xdr:rowOff>
    </xdr:from>
    <xdr:to>
      <xdr:col>5</xdr:col>
      <xdr:colOff>34925</xdr:colOff>
      <xdr:row>13</xdr:row>
      <xdr:rowOff>144005</xdr:rowOff>
    </xdr:to>
    <xdr:sp macro="" textlink="">
      <xdr:nvSpPr>
        <xdr:cNvPr id="69" name="円/楕円 68"/>
        <xdr:cNvSpPr/>
      </xdr:nvSpPr>
      <xdr:spPr bwMode="auto">
        <a:xfrm>
          <a:off x="5600700" y="23188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122432</xdr:rowOff>
    </xdr:from>
    <xdr:ext cx="762000" cy="259045"/>
    <xdr:sp macro="" textlink="">
      <xdr:nvSpPr>
        <xdr:cNvPr id="70" name="人口1人当たり決算額の推移該当値テキスト130"/>
        <xdr:cNvSpPr txBox="1"/>
      </xdr:nvSpPr>
      <xdr:spPr>
        <a:xfrm>
          <a:off x="5740400" y="222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81,137</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150838</xdr:rowOff>
    </xdr:from>
    <xdr:to>
      <xdr:col>4</xdr:col>
      <xdr:colOff>520700</xdr:colOff>
      <xdr:row>13</xdr:row>
      <xdr:rowOff>80988</xdr:rowOff>
    </xdr:to>
    <xdr:sp macro="" textlink="">
      <xdr:nvSpPr>
        <xdr:cNvPr id="71" name="円/楕円 70"/>
        <xdr:cNvSpPr/>
      </xdr:nvSpPr>
      <xdr:spPr bwMode="auto">
        <a:xfrm>
          <a:off x="4953000" y="22558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91165</xdr:rowOff>
    </xdr:from>
    <xdr:ext cx="736600" cy="259045"/>
    <xdr:sp macro="" textlink="">
      <xdr:nvSpPr>
        <xdr:cNvPr id="72" name="テキスト ボックス 71"/>
        <xdr:cNvSpPr txBox="1"/>
      </xdr:nvSpPr>
      <xdr:spPr>
        <a:xfrm>
          <a:off x="4622800" y="2024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82,791</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37414</xdr:rowOff>
    </xdr:from>
    <xdr:to>
      <xdr:col>3</xdr:col>
      <xdr:colOff>955675</xdr:colOff>
      <xdr:row>12</xdr:row>
      <xdr:rowOff>139014</xdr:rowOff>
    </xdr:to>
    <xdr:sp macro="" textlink="">
      <xdr:nvSpPr>
        <xdr:cNvPr id="73" name="円/楕円 72"/>
        <xdr:cNvSpPr/>
      </xdr:nvSpPr>
      <xdr:spPr bwMode="auto">
        <a:xfrm>
          <a:off x="4254500" y="2142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149191</xdr:rowOff>
    </xdr:from>
    <xdr:ext cx="762000" cy="259045"/>
    <xdr:sp macro="" textlink="">
      <xdr:nvSpPr>
        <xdr:cNvPr id="74" name="テキスト ボックス 73"/>
        <xdr:cNvSpPr txBox="1"/>
      </xdr:nvSpPr>
      <xdr:spPr>
        <a:xfrm>
          <a:off x="3924300" y="1911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85,768</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69190</xdr:rowOff>
    </xdr:from>
    <xdr:to>
      <xdr:col>3</xdr:col>
      <xdr:colOff>257175</xdr:colOff>
      <xdr:row>12</xdr:row>
      <xdr:rowOff>170790</xdr:rowOff>
    </xdr:to>
    <xdr:sp macro="" textlink="">
      <xdr:nvSpPr>
        <xdr:cNvPr id="75" name="円/楕円 74"/>
        <xdr:cNvSpPr/>
      </xdr:nvSpPr>
      <xdr:spPr bwMode="auto">
        <a:xfrm>
          <a:off x="3556000" y="21742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9517</xdr:rowOff>
    </xdr:from>
    <xdr:ext cx="762000" cy="259045"/>
    <xdr:sp macro="" textlink="">
      <xdr:nvSpPr>
        <xdr:cNvPr id="76" name="テキスト ボックス 75"/>
        <xdr:cNvSpPr txBox="1"/>
      </xdr:nvSpPr>
      <xdr:spPr>
        <a:xfrm>
          <a:off x="3225800" y="194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84,934</a:t>
          </a:r>
          <a:endParaRPr kumimoji="1" lang="ja-JP" altLang="en-US" sz="1000" b="1">
            <a:solidFill>
              <a:srgbClr val="FF0000"/>
            </a:solidFill>
            <a:latin typeface="ＭＳ Ｐゴシック"/>
          </a:endParaRPr>
        </a:p>
      </xdr:txBody>
    </xdr:sp>
    <xdr:clientData/>
  </xdr:oneCellAnchor>
  <xdr:twoCellAnchor>
    <xdr:from>
      <xdr:col>2</xdr:col>
      <xdr:colOff>590550</xdr:colOff>
      <xdr:row>11</xdr:row>
      <xdr:rowOff>153010</xdr:rowOff>
    </xdr:from>
    <xdr:to>
      <xdr:col>2</xdr:col>
      <xdr:colOff>692150</xdr:colOff>
      <xdr:row>12</xdr:row>
      <xdr:rowOff>83160</xdr:rowOff>
    </xdr:to>
    <xdr:sp macro="" textlink="">
      <xdr:nvSpPr>
        <xdr:cNvPr id="77" name="円/楕円 76"/>
        <xdr:cNvSpPr/>
      </xdr:nvSpPr>
      <xdr:spPr bwMode="auto">
        <a:xfrm>
          <a:off x="2857500" y="20865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93337</xdr:rowOff>
    </xdr:from>
    <xdr:ext cx="762000" cy="259045"/>
    <xdr:sp macro="" textlink="">
      <xdr:nvSpPr>
        <xdr:cNvPr id="78" name="テキスト ボックス 77"/>
        <xdr:cNvSpPr txBox="1"/>
      </xdr:nvSpPr>
      <xdr:spPr>
        <a:xfrm>
          <a:off x="2527300" y="1855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87,234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299784</xdr:rowOff>
    </xdr:from>
    <xdr:to>
      <xdr:col>4</xdr:col>
      <xdr:colOff>1117600</xdr:colOff>
      <xdr:row>38</xdr:row>
      <xdr:rowOff>69926</xdr:rowOff>
    </xdr:to>
    <xdr:cxnSp macro="">
      <xdr:nvCxnSpPr>
        <xdr:cNvPr id="107" name="直線コネクタ 106"/>
        <xdr:cNvCxnSpPr/>
      </xdr:nvCxnSpPr>
      <xdr:spPr bwMode="auto">
        <a:xfrm flipV="1">
          <a:off x="5651500" y="6224334"/>
          <a:ext cx="0" cy="13131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42003</xdr:rowOff>
    </xdr:from>
    <xdr:ext cx="762000" cy="259045"/>
    <xdr:sp macro="" textlink="">
      <xdr:nvSpPr>
        <xdr:cNvPr id="108" name="人口1人当たり決算額の推移最小値テキスト445"/>
        <xdr:cNvSpPr txBox="1"/>
      </xdr:nvSpPr>
      <xdr:spPr>
        <a:xfrm>
          <a:off x="5740400" y="7509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498</a:t>
          </a:r>
          <a:endParaRPr kumimoji="1" lang="ja-JP" altLang="en-US" sz="1000" b="1">
            <a:latin typeface="ＭＳ Ｐゴシック"/>
          </a:endParaRPr>
        </a:p>
      </xdr:txBody>
    </xdr:sp>
    <xdr:clientData/>
  </xdr:oneCellAnchor>
  <xdr:twoCellAnchor>
    <xdr:from>
      <xdr:col>4</xdr:col>
      <xdr:colOff>1028700</xdr:colOff>
      <xdr:row>38</xdr:row>
      <xdr:rowOff>69926</xdr:rowOff>
    </xdr:from>
    <xdr:to>
      <xdr:col>5</xdr:col>
      <xdr:colOff>73025</xdr:colOff>
      <xdr:row>38</xdr:row>
      <xdr:rowOff>69926</xdr:rowOff>
    </xdr:to>
    <xdr:cxnSp macro="">
      <xdr:nvCxnSpPr>
        <xdr:cNvPr id="109" name="直線コネクタ 108"/>
        <xdr:cNvCxnSpPr/>
      </xdr:nvCxnSpPr>
      <xdr:spPr bwMode="auto">
        <a:xfrm>
          <a:off x="5562600" y="75375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43261</xdr:rowOff>
    </xdr:from>
    <xdr:ext cx="762000" cy="259045"/>
    <xdr:sp macro="" textlink="">
      <xdr:nvSpPr>
        <xdr:cNvPr id="110" name="人口1人当たり決算額の推移最大値テキスト445"/>
        <xdr:cNvSpPr txBox="1"/>
      </xdr:nvSpPr>
      <xdr:spPr>
        <a:xfrm>
          <a:off x="5740400" y="5967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34,965</a:t>
          </a:r>
          <a:endParaRPr kumimoji="1" lang="ja-JP" altLang="en-US" sz="1000" b="1">
            <a:latin typeface="ＭＳ Ｐゴシック"/>
          </a:endParaRPr>
        </a:p>
      </xdr:txBody>
    </xdr:sp>
    <xdr:clientData/>
  </xdr:oneCellAnchor>
  <xdr:twoCellAnchor>
    <xdr:from>
      <xdr:col>4</xdr:col>
      <xdr:colOff>1028700</xdr:colOff>
      <xdr:row>33</xdr:row>
      <xdr:rowOff>299784</xdr:rowOff>
    </xdr:from>
    <xdr:to>
      <xdr:col>5</xdr:col>
      <xdr:colOff>73025</xdr:colOff>
      <xdr:row>33</xdr:row>
      <xdr:rowOff>299784</xdr:rowOff>
    </xdr:to>
    <xdr:cxnSp macro="">
      <xdr:nvCxnSpPr>
        <xdr:cNvPr id="111" name="直線コネクタ 110"/>
        <xdr:cNvCxnSpPr/>
      </xdr:nvCxnSpPr>
      <xdr:spPr bwMode="auto">
        <a:xfrm>
          <a:off x="5562600" y="62243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51105</xdr:rowOff>
    </xdr:from>
    <xdr:to>
      <xdr:col>4</xdr:col>
      <xdr:colOff>1117600</xdr:colOff>
      <xdr:row>34</xdr:row>
      <xdr:rowOff>182855</xdr:rowOff>
    </xdr:to>
    <xdr:cxnSp macro="">
      <xdr:nvCxnSpPr>
        <xdr:cNvPr id="112" name="直線コネクタ 111"/>
        <xdr:cNvCxnSpPr/>
      </xdr:nvCxnSpPr>
      <xdr:spPr bwMode="auto">
        <a:xfrm>
          <a:off x="5003800" y="6318555"/>
          <a:ext cx="647700" cy="1317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164406</xdr:rowOff>
    </xdr:from>
    <xdr:ext cx="762000" cy="259045"/>
    <xdr:sp macro="" textlink="">
      <xdr:nvSpPr>
        <xdr:cNvPr id="113" name="人口1人当たり決算額の推移平均値テキスト445"/>
        <xdr:cNvSpPr txBox="1"/>
      </xdr:nvSpPr>
      <xdr:spPr>
        <a:xfrm>
          <a:off x="5740400" y="67747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18,452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192329</xdr:rowOff>
    </xdr:from>
    <xdr:to>
      <xdr:col>5</xdr:col>
      <xdr:colOff>34925</xdr:colOff>
      <xdr:row>35</xdr:row>
      <xdr:rowOff>293929</xdr:rowOff>
    </xdr:to>
    <xdr:sp macro="" textlink="">
      <xdr:nvSpPr>
        <xdr:cNvPr id="114" name="フローチャート : 判断 113"/>
        <xdr:cNvSpPr/>
      </xdr:nvSpPr>
      <xdr:spPr bwMode="auto">
        <a:xfrm>
          <a:off x="5600700" y="6802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336702</xdr:rowOff>
    </xdr:from>
    <xdr:to>
      <xdr:col>4</xdr:col>
      <xdr:colOff>469900</xdr:colOff>
      <xdr:row>34</xdr:row>
      <xdr:rowOff>51105</xdr:rowOff>
    </xdr:to>
    <xdr:cxnSp macro="">
      <xdr:nvCxnSpPr>
        <xdr:cNvPr id="115" name="直線コネクタ 114"/>
        <xdr:cNvCxnSpPr/>
      </xdr:nvCxnSpPr>
      <xdr:spPr bwMode="auto">
        <a:xfrm>
          <a:off x="4305300" y="6261252"/>
          <a:ext cx="698500" cy="573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127292</xdr:rowOff>
    </xdr:from>
    <xdr:to>
      <xdr:col>4</xdr:col>
      <xdr:colOff>520700</xdr:colOff>
      <xdr:row>35</xdr:row>
      <xdr:rowOff>228892</xdr:rowOff>
    </xdr:to>
    <xdr:sp macro="" textlink="">
      <xdr:nvSpPr>
        <xdr:cNvPr id="116" name="フローチャート : 判断 115"/>
        <xdr:cNvSpPr/>
      </xdr:nvSpPr>
      <xdr:spPr bwMode="auto">
        <a:xfrm>
          <a:off x="4953000" y="6737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213669</xdr:rowOff>
    </xdr:from>
    <xdr:ext cx="736600" cy="259045"/>
    <xdr:sp macro="" textlink="">
      <xdr:nvSpPr>
        <xdr:cNvPr id="117" name="テキスト ボックス 116"/>
        <xdr:cNvSpPr txBox="1"/>
      </xdr:nvSpPr>
      <xdr:spPr>
        <a:xfrm>
          <a:off x="4622800" y="68240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20,159</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336702</xdr:rowOff>
    </xdr:from>
    <xdr:to>
      <xdr:col>3</xdr:col>
      <xdr:colOff>904875</xdr:colOff>
      <xdr:row>34</xdr:row>
      <xdr:rowOff>48285</xdr:rowOff>
    </xdr:to>
    <xdr:cxnSp macro="">
      <xdr:nvCxnSpPr>
        <xdr:cNvPr id="118" name="直線コネクタ 117"/>
        <xdr:cNvCxnSpPr/>
      </xdr:nvCxnSpPr>
      <xdr:spPr bwMode="auto">
        <a:xfrm flipV="1">
          <a:off x="3606800" y="6261252"/>
          <a:ext cx="698500" cy="544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30785</xdr:rowOff>
    </xdr:from>
    <xdr:to>
      <xdr:col>3</xdr:col>
      <xdr:colOff>955675</xdr:colOff>
      <xdr:row>35</xdr:row>
      <xdr:rowOff>132385</xdr:rowOff>
    </xdr:to>
    <xdr:sp macro="" textlink="">
      <xdr:nvSpPr>
        <xdr:cNvPr id="119" name="フローチャート : 判断 118"/>
        <xdr:cNvSpPr/>
      </xdr:nvSpPr>
      <xdr:spPr bwMode="auto">
        <a:xfrm>
          <a:off x="4254500" y="66411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117162</xdr:rowOff>
    </xdr:from>
    <xdr:ext cx="762000" cy="259045"/>
    <xdr:sp macro="" textlink="">
      <xdr:nvSpPr>
        <xdr:cNvPr id="120" name="テキスト ボックス 119"/>
        <xdr:cNvSpPr txBox="1"/>
      </xdr:nvSpPr>
      <xdr:spPr>
        <a:xfrm>
          <a:off x="3924300" y="6727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22,692</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48285</xdr:rowOff>
    </xdr:from>
    <xdr:to>
      <xdr:col>3</xdr:col>
      <xdr:colOff>206375</xdr:colOff>
      <xdr:row>34</xdr:row>
      <xdr:rowOff>127724</xdr:rowOff>
    </xdr:to>
    <xdr:cxnSp macro="">
      <xdr:nvCxnSpPr>
        <xdr:cNvPr id="121" name="直線コネクタ 120"/>
        <xdr:cNvCxnSpPr/>
      </xdr:nvCxnSpPr>
      <xdr:spPr bwMode="auto">
        <a:xfrm flipV="1">
          <a:off x="2908300" y="6315735"/>
          <a:ext cx="698500" cy="794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237325</xdr:rowOff>
    </xdr:from>
    <xdr:to>
      <xdr:col>3</xdr:col>
      <xdr:colOff>257175</xdr:colOff>
      <xdr:row>35</xdr:row>
      <xdr:rowOff>338925</xdr:rowOff>
    </xdr:to>
    <xdr:sp macro="" textlink="">
      <xdr:nvSpPr>
        <xdr:cNvPr id="122" name="フローチャート : 判断 121"/>
        <xdr:cNvSpPr/>
      </xdr:nvSpPr>
      <xdr:spPr bwMode="auto">
        <a:xfrm>
          <a:off x="3556000" y="68476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323702</xdr:rowOff>
    </xdr:from>
    <xdr:ext cx="762000" cy="259045"/>
    <xdr:sp macro="" textlink="">
      <xdr:nvSpPr>
        <xdr:cNvPr id="123" name="テキスト ボックス 122"/>
        <xdr:cNvSpPr txBox="1"/>
      </xdr:nvSpPr>
      <xdr:spPr>
        <a:xfrm>
          <a:off x="3225800" y="693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17,271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207302</xdr:rowOff>
    </xdr:from>
    <xdr:to>
      <xdr:col>2</xdr:col>
      <xdr:colOff>692150</xdr:colOff>
      <xdr:row>35</xdr:row>
      <xdr:rowOff>308902</xdr:rowOff>
    </xdr:to>
    <xdr:sp macro="" textlink="">
      <xdr:nvSpPr>
        <xdr:cNvPr id="124" name="フローチャート : 判断 123"/>
        <xdr:cNvSpPr/>
      </xdr:nvSpPr>
      <xdr:spPr bwMode="auto">
        <a:xfrm>
          <a:off x="2857500" y="6817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293679</xdr:rowOff>
    </xdr:from>
    <xdr:ext cx="762000" cy="259045"/>
    <xdr:sp macro="" textlink="">
      <xdr:nvSpPr>
        <xdr:cNvPr id="125" name="テキスト ボックス 124"/>
        <xdr:cNvSpPr txBox="1"/>
      </xdr:nvSpPr>
      <xdr:spPr>
        <a:xfrm>
          <a:off x="2527300" y="6904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18,059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132055</xdr:rowOff>
    </xdr:from>
    <xdr:to>
      <xdr:col>5</xdr:col>
      <xdr:colOff>34925</xdr:colOff>
      <xdr:row>34</xdr:row>
      <xdr:rowOff>233655</xdr:rowOff>
    </xdr:to>
    <xdr:sp macro="" textlink="">
      <xdr:nvSpPr>
        <xdr:cNvPr id="131" name="円/楕円 130"/>
        <xdr:cNvSpPr/>
      </xdr:nvSpPr>
      <xdr:spPr bwMode="auto">
        <a:xfrm>
          <a:off x="5600700" y="63995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320032</xdr:rowOff>
    </xdr:from>
    <xdr:ext cx="762000" cy="259045"/>
    <xdr:sp macro="" textlink="">
      <xdr:nvSpPr>
        <xdr:cNvPr id="132" name="人口1人当たり決算額の推移該当値テキスト445"/>
        <xdr:cNvSpPr txBox="1"/>
      </xdr:nvSpPr>
      <xdr:spPr>
        <a:xfrm>
          <a:off x="5740400" y="624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29,034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305</xdr:rowOff>
    </xdr:from>
    <xdr:to>
      <xdr:col>4</xdr:col>
      <xdr:colOff>520700</xdr:colOff>
      <xdr:row>34</xdr:row>
      <xdr:rowOff>101905</xdr:rowOff>
    </xdr:to>
    <xdr:sp macro="" textlink="">
      <xdr:nvSpPr>
        <xdr:cNvPr id="133" name="円/楕円 132"/>
        <xdr:cNvSpPr/>
      </xdr:nvSpPr>
      <xdr:spPr bwMode="auto">
        <a:xfrm>
          <a:off x="4953000" y="62677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112082</xdr:rowOff>
    </xdr:from>
    <xdr:ext cx="736600" cy="259045"/>
    <xdr:sp macro="" textlink="">
      <xdr:nvSpPr>
        <xdr:cNvPr id="134" name="テキスト ボックス 133"/>
        <xdr:cNvSpPr txBox="1"/>
      </xdr:nvSpPr>
      <xdr:spPr>
        <a:xfrm>
          <a:off x="4622800" y="6036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32,492</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285902</xdr:rowOff>
    </xdr:from>
    <xdr:to>
      <xdr:col>3</xdr:col>
      <xdr:colOff>955675</xdr:colOff>
      <xdr:row>34</xdr:row>
      <xdr:rowOff>44602</xdr:rowOff>
    </xdr:to>
    <xdr:sp macro="" textlink="">
      <xdr:nvSpPr>
        <xdr:cNvPr id="135" name="円/楕円 134"/>
        <xdr:cNvSpPr/>
      </xdr:nvSpPr>
      <xdr:spPr bwMode="auto">
        <a:xfrm>
          <a:off x="4254500" y="62104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54779</xdr:rowOff>
    </xdr:from>
    <xdr:ext cx="762000" cy="259045"/>
    <xdr:sp macro="" textlink="">
      <xdr:nvSpPr>
        <xdr:cNvPr id="136" name="テキスト ボックス 135"/>
        <xdr:cNvSpPr txBox="1"/>
      </xdr:nvSpPr>
      <xdr:spPr>
        <a:xfrm>
          <a:off x="3924300" y="5979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33,996</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340385</xdr:rowOff>
    </xdr:from>
    <xdr:to>
      <xdr:col>3</xdr:col>
      <xdr:colOff>257175</xdr:colOff>
      <xdr:row>34</xdr:row>
      <xdr:rowOff>99085</xdr:rowOff>
    </xdr:to>
    <xdr:sp macro="" textlink="">
      <xdr:nvSpPr>
        <xdr:cNvPr id="137" name="円/楕円 136"/>
        <xdr:cNvSpPr/>
      </xdr:nvSpPr>
      <xdr:spPr bwMode="auto">
        <a:xfrm>
          <a:off x="3556000" y="62649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109262</xdr:rowOff>
    </xdr:from>
    <xdr:ext cx="762000" cy="259045"/>
    <xdr:sp macro="" textlink="">
      <xdr:nvSpPr>
        <xdr:cNvPr id="138" name="テキスト ボックス 137"/>
        <xdr:cNvSpPr txBox="1"/>
      </xdr:nvSpPr>
      <xdr:spPr>
        <a:xfrm>
          <a:off x="3225800" y="6033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32,566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76924</xdr:rowOff>
    </xdr:from>
    <xdr:to>
      <xdr:col>2</xdr:col>
      <xdr:colOff>692150</xdr:colOff>
      <xdr:row>34</xdr:row>
      <xdr:rowOff>178524</xdr:rowOff>
    </xdr:to>
    <xdr:sp macro="" textlink="">
      <xdr:nvSpPr>
        <xdr:cNvPr id="139" name="円/楕円 138"/>
        <xdr:cNvSpPr/>
      </xdr:nvSpPr>
      <xdr:spPr bwMode="auto">
        <a:xfrm>
          <a:off x="2857500" y="63443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188701</xdr:rowOff>
    </xdr:from>
    <xdr:ext cx="762000" cy="259045"/>
    <xdr:sp macro="" textlink="">
      <xdr:nvSpPr>
        <xdr:cNvPr id="140" name="テキスト ボックス 139"/>
        <xdr:cNvSpPr txBox="1"/>
      </xdr:nvSpPr>
      <xdr:spPr>
        <a:xfrm>
          <a:off x="2527300" y="6113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30,481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兵庫県たつの市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地方交付税の増額により、平成２１年度以降において実質単年度収支は黒字が続いている。今後も引き続き現在の水準を維持できるよう、行財政改革に努めていく。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兵庫県たつの市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国民宿舎事業会計、病院事業会計において赤字が生じているものの、一般会計及び各特別会計においては、黒字となっている。今後、国民宿舎事業については一荘の売却と二荘の指定管理者制度の活用が決定した。また病院事業についても経営の見直し等により、赤字解消に努め、連結実質赤字額が生じないよう、健全財政を保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兵庫県たつの市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公債費及び公営企業債償還財源繰入金の減少により、前年度に比べ０．６％改善となった。今後も新市建設計画に基づく投資的事業に係る起債償還の本格化や公営企業債等への繰出の増加により比率の上昇が見込まれるが、地方債許可団体となる３カ年平均１８％以上とならないよう、起債発行額の抑制に努め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兵庫県たつの市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地方債現在高及び組合等負担等見込額の減少により、前年度に比べ８．２％改善した。今後新市建設計画に基づく事業の実施に伴い、起債発行額の増加が見込まれるが、引き続き、合併特例債など有利な起債を活用するとともに、年次計画の見直しや事業精査による発行額の抑制、平準化を行い、将来の大きな負担とならないよう努め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34184434</v>
      </c>
      <c r="BO4" s="379"/>
      <c r="BP4" s="379"/>
      <c r="BQ4" s="379"/>
      <c r="BR4" s="379"/>
      <c r="BS4" s="379"/>
      <c r="BT4" s="379"/>
      <c r="BU4" s="380"/>
      <c r="BV4" s="378">
        <v>33575608</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5.8</v>
      </c>
      <c r="CU4" s="554"/>
      <c r="CV4" s="554"/>
      <c r="CW4" s="554"/>
      <c r="CX4" s="554"/>
      <c r="CY4" s="554"/>
      <c r="CZ4" s="554"/>
      <c r="DA4" s="555"/>
      <c r="DB4" s="553">
        <v>5.9</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32894004</v>
      </c>
      <c r="BO5" s="384"/>
      <c r="BP5" s="384"/>
      <c r="BQ5" s="384"/>
      <c r="BR5" s="384"/>
      <c r="BS5" s="384"/>
      <c r="BT5" s="384"/>
      <c r="BU5" s="385"/>
      <c r="BV5" s="383">
        <v>32296723</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86.6</v>
      </c>
      <c r="CU5" s="354"/>
      <c r="CV5" s="354"/>
      <c r="CW5" s="354"/>
      <c r="CX5" s="354"/>
      <c r="CY5" s="354"/>
      <c r="CZ5" s="354"/>
      <c r="DA5" s="355"/>
      <c r="DB5" s="353">
        <v>87.7</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1290430</v>
      </c>
      <c r="BO6" s="384"/>
      <c r="BP6" s="384"/>
      <c r="BQ6" s="384"/>
      <c r="BR6" s="384"/>
      <c r="BS6" s="384"/>
      <c r="BT6" s="384"/>
      <c r="BU6" s="385"/>
      <c r="BV6" s="383">
        <v>1278885</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94.1</v>
      </c>
      <c r="CU6" s="528"/>
      <c r="CV6" s="528"/>
      <c r="CW6" s="528"/>
      <c r="CX6" s="528"/>
      <c r="CY6" s="528"/>
      <c r="CZ6" s="528"/>
      <c r="DA6" s="529"/>
      <c r="DB6" s="527">
        <v>95</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55212</v>
      </c>
      <c r="BO7" s="384"/>
      <c r="BP7" s="384"/>
      <c r="BQ7" s="384"/>
      <c r="BR7" s="384"/>
      <c r="BS7" s="384"/>
      <c r="BT7" s="384"/>
      <c r="BU7" s="385"/>
      <c r="BV7" s="383">
        <v>25084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21386010</v>
      </c>
      <c r="CU7" s="384"/>
      <c r="CV7" s="384"/>
      <c r="CW7" s="384"/>
      <c r="CX7" s="384"/>
      <c r="CY7" s="384"/>
      <c r="CZ7" s="384"/>
      <c r="DA7" s="385"/>
      <c r="DB7" s="383">
        <v>21202328</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1235218</v>
      </c>
      <c r="BO8" s="384"/>
      <c r="BP8" s="384"/>
      <c r="BQ8" s="384"/>
      <c r="BR8" s="384"/>
      <c r="BS8" s="384"/>
      <c r="BT8" s="384"/>
      <c r="BU8" s="385"/>
      <c r="BV8" s="383">
        <v>1253801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0.57999999999999996</v>
      </c>
      <c r="CU8" s="491"/>
      <c r="CV8" s="491"/>
      <c r="CW8" s="491"/>
      <c r="CX8" s="491"/>
      <c r="CY8" s="491"/>
      <c r="CZ8" s="491"/>
      <c r="DA8" s="492"/>
      <c r="DB8" s="490">
        <v>0.57999999999999996</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80518</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-18583</v>
      </c>
      <c r="BO9" s="384"/>
      <c r="BP9" s="384"/>
      <c r="BQ9" s="384"/>
      <c r="BR9" s="384"/>
      <c r="BS9" s="384"/>
      <c r="BT9" s="384"/>
      <c r="BU9" s="385"/>
      <c r="BV9" s="383">
        <v>18912</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15.9</v>
      </c>
      <c r="CU9" s="354"/>
      <c r="CV9" s="354"/>
      <c r="CW9" s="354"/>
      <c r="CX9" s="354"/>
      <c r="CY9" s="354"/>
      <c r="CZ9" s="354"/>
      <c r="DA9" s="355"/>
      <c r="DB9" s="353">
        <v>16.5</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101</v>
      </c>
      <c r="M10" s="357"/>
      <c r="N10" s="357"/>
      <c r="O10" s="357"/>
      <c r="P10" s="357"/>
      <c r="Q10" s="358"/>
      <c r="R10" s="359">
        <v>81561</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867530</v>
      </c>
      <c r="BO10" s="384"/>
      <c r="BP10" s="384"/>
      <c r="BQ10" s="384"/>
      <c r="BR10" s="384"/>
      <c r="BS10" s="384"/>
      <c r="BT10" s="384"/>
      <c r="BU10" s="385"/>
      <c r="BV10" s="383">
        <v>398898</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v>329233</v>
      </c>
      <c r="BO11" s="384"/>
      <c r="BP11" s="384"/>
      <c r="BQ11" s="384"/>
      <c r="BR11" s="384"/>
      <c r="BS11" s="384"/>
      <c r="BT11" s="384"/>
      <c r="BU11" s="385"/>
      <c r="BV11" s="383">
        <v>309883</v>
      </c>
      <c r="BW11" s="384"/>
      <c r="BX11" s="384"/>
      <c r="BY11" s="384"/>
      <c r="BZ11" s="384"/>
      <c r="CA11" s="384"/>
      <c r="CB11" s="384"/>
      <c r="CC11" s="385"/>
      <c r="CD11" s="392" t="s">
        <v>110</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112</v>
      </c>
      <c r="C12" s="494"/>
      <c r="D12" s="494"/>
      <c r="E12" s="494"/>
      <c r="F12" s="494"/>
      <c r="G12" s="494"/>
      <c r="H12" s="494"/>
      <c r="I12" s="494"/>
      <c r="J12" s="494"/>
      <c r="K12" s="495"/>
      <c r="L12" s="502" t="s">
        <v>113</v>
      </c>
      <c r="M12" s="503"/>
      <c r="N12" s="503"/>
      <c r="O12" s="503"/>
      <c r="P12" s="503"/>
      <c r="Q12" s="504"/>
      <c r="R12" s="505">
        <v>79870</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119</v>
      </c>
      <c r="CU12" s="491"/>
      <c r="CV12" s="491"/>
      <c r="CW12" s="491"/>
      <c r="CX12" s="491"/>
      <c r="CY12" s="491"/>
      <c r="CZ12" s="491"/>
      <c r="DA12" s="492"/>
      <c r="DB12" s="490" t="s">
        <v>119</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121</v>
      </c>
      <c r="N13" s="480"/>
      <c r="O13" s="480"/>
      <c r="P13" s="480"/>
      <c r="Q13" s="481"/>
      <c r="R13" s="482">
        <v>79466</v>
      </c>
      <c r="S13" s="483"/>
      <c r="T13" s="483"/>
      <c r="U13" s="483"/>
      <c r="V13" s="484"/>
      <c r="W13" s="470" t="s">
        <v>122</v>
      </c>
      <c r="X13" s="396"/>
      <c r="Y13" s="396"/>
      <c r="Z13" s="396"/>
      <c r="AA13" s="396"/>
      <c r="AB13" s="397"/>
      <c r="AC13" s="359">
        <v>1007</v>
      </c>
      <c r="AD13" s="360"/>
      <c r="AE13" s="360"/>
      <c r="AF13" s="360"/>
      <c r="AG13" s="361"/>
      <c r="AH13" s="359">
        <v>1473</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1178180</v>
      </c>
      <c r="BO13" s="384"/>
      <c r="BP13" s="384"/>
      <c r="BQ13" s="384"/>
      <c r="BR13" s="384"/>
      <c r="BS13" s="384"/>
      <c r="BT13" s="384"/>
      <c r="BU13" s="385"/>
      <c r="BV13" s="383">
        <v>727693</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15.1</v>
      </c>
      <c r="CU13" s="354"/>
      <c r="CV13" s="354"/>
      <c r="CW13" s="354"/>
      <c r="CX13" s="354"/>
      <c r="CY13" s="354"/>
      <c r="CZ13" s="354"/>
      <c r="DA13" s="355"/>
      <c r="DB13" s="353">
        <v>15.7</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80194</v>
      </c>
      <c r="S14" s="483"/>
      <c r="T14" s="483"/>
      <c r="U14" s="483"/>
      <c r="V14" s="484"/>
      <c r="W14" s="485"/>
      <c r="X14" s="399"/>
      <c r="Y14" s="399"/>
      <c r="Z14" s="399"/>
      <c r="AA14" s="399"/>
      <c r="AB14" s="400"/>
      <c r="AC14" s="475">
        <v>2.8</v>
      </c>
      <c r="AD14" s="476"/>
      <c r="AE14" s="476"/>
      <c r="AF14" s="476"/>
      <c r="AG14" s="477"/>
      <c r="AH14" s="475">
        <v>3.9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77.400000000000006</v>
      </c>
      <c r="CU14" s="454"/>
      <c r="CV14" s="454"/>
      <c r="CW14" s="454"/>
      <c r="CX14" s="454"/>
      <c r="CY14" s="454"/>
      <c r="CZ14" s="454"/>
      <c r="DA14" s="455"/>
      <c r="DB14" s="486">
        <v>85.6</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121</v>
      </c>
      <c r="N15" s="480"/>
      <c r="O15" s="480"/>
      <c r="P15" s="480"/>
      <c r="Q15" s="481"/>
      <c r="R15" s="482">
        <v>79792</v>
      </c>
      <c r="S15" s="483"/>
      <c r="T15" s="483"/>
      <c r="U15" s="483"/>
      <c r="V15" s="484"/>
      <c r="W15" s="470" t="s">
        <v>129</v>
      </c>
      <c r="X15" s="396"/>
      <c r="Y15" s="396"/>
      <c r="Z15" s="396"/>
      <c r="AA15" s="396"/>
      <c r="AB15" s="397"/>
      <c r="AC15" s="359">
        <v>13603</v>
      </c>
      <c r="AD15" s="360"/>
      <c r="AE15" s="360"/>
      <c r="AF15" s="360"/>
      <c r="AG15" s="361"/>
      <c r="AH15" s="359">
        <v>15259</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8695925</v>
      </c>
      <c r="BO15" s="379"/>
      <c r="BP15" s="379"/>
      <c r="BQ15" s="379"/>
      <c r="BR15" s="379"/>
      <c r="BS15" s="379"/>
      <c r="BT15" s="379"/>
      <c r="BU15" s="380"/>
      <c r="BV15" s="378">
        <v>8721097</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38.4</v>
      </c>
      <c r="AD16" s="476"/>
      <c r="AE16" s="476"/>
      <c r="AF16" s="476"/>
      <c r="AG16" s="477"/>
      <c r="AH16" s="475">
        <v>40.5</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15042599</v>
      </c>
      <c r="BO16" s="384"/>
      <c r="BP16" s="384"/>
      <c r="BQ16" s="384"/>
      <c r="BR16" s="384"/>
      <c r="BS16" s="384"/>
      <c r="BT16" s="384"/>
      <c r="BU16" s="385"/>
      <c r="BV16" s="383">
        <v>14956437</v>
      </c>
      <c r="BW16" s="384"/>
      <c r="BX16" s="384"/>
      <c r="BY16" s="384"/>
      <c r="BZ16" s="384"/>
      <c r="CA16" s="384"/>
      <c r="CB16" s="384"/>
      <c r="CC16" s="385"/>
      <c r="CD16" s="152"/>
      <c r="CE16" s="381" t="s">
        <v>135</v>
      </c>
      <c r="CF16" s="381"/>
      <c r="CG16" s="381"/>
      <c r="CH16" s="381"/>
      <c r="CI16" s="381"/>
      <c r="CJ16" s="381"/>
      <c r="CK16" s="381"/>
      <c r="CL16" s="381"/>
      <c r="CM16" s="381"/>
      <c r="CN16" s="381"/>
      <c r="CO16" s="381"/>
      <c r="CP16" s="381"/>
      <c r="CQ16" s="381"/>
      <c r="CR16" s="381"/>
      <c r="CS16" s="382"/>
      <c r="CT16" s="353">
        <v>36</v>
      </c>
      <c r="CU16" s="354"/>
      <c r="CV16" s="354"/>
      <c r="CW16" s="354"/>
      <c r="CX16" s="354"/>
      <c r="CY16" s="354"/>
      <c r="CZ16" s="354"/>
      <c r="DA16" s="355"/>
      <c r="DB16" s="353">
        <v>15</v>
      </c>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133</v>
      </c>
      <c r="S17" s="468"/>
      <c r="T17" s="468"/>
      <c r="U17" s="468"/>
      <c r="V17" s="469"/>
      <c r="W17" s="470" t="s">
        <v>137</v>
      </c>
      <c r="X17" s="396"/>
      <c r="Y17" s="396"/>
      <c r="Z17" s="396"/>
      <c r="AA17" s="396"/>
      <c r="AB17" s="397"/>
      <c r="AC17" s="359">
        <v>20775</v>
      </c>
      <c r="AD17" s="360"/>
      <c r="AE17" s="360"/>
      <c r="AF17" s="360"/>
      <c r="AG17" s="361"/>
      <c r="AH17" s="359">
        <v>20831</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11246976</v>
      </c>
      <c r="BO17" s="384"/>
      <c r="BP17" s="384"/>
      <c r="BQ17" s="384"/>
      <c r="BR17" s="384"/>
      <c r="BS17" s="384"/>
      <c r="BT17" s="384"/>
      <c r="BU17" s="385"/>
      <c r="BV17" s="383">
        <v>11251246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210.93</v>
      </c>
      <c r="M18" s="446"/>
      <c r="N18" s="446"/>
      <c r="O18" s="446"/>
      <c r="P18" s="446"/>
      <c r="Q18" s="446"/>
      <c r="R18" s="447"/>
      <c r="S18" s="447"/>
      <c r="T18" s="447"/>
      <c r="U18" s="447"/>
      <c r="V18" s="448"/>
      <c r="W18" s="462"/>
      <c r="X18" s="463"/>
      <c r="Y18" s="463"/>
      <c r="Z18" s="463"/>
      <c r="AA18" s="463"/>
      <c r="AB18" s="471"/>
      <c r="AC18" s="347">
        <v>58.7</v>
      </c>
      <c r="AD18" s="348"/>
      <c r="AE18" s="348"/>
      <c r="AF18" s="348"/>
      <c r="AG18" s="449"/>
      <c r="AH18" s="347">
        <v>55.2</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18819359</v>
      </c>
      <c r="BO18" s="384"/>
      <c r="BP18" s="384"/>
      <c r="BQ18" s="384"/>
      <c r="BR18" s="384"/>
      <c r="BS18" s="384"/>
      <c r="BT18" s="384"/>
      <c r="BU18" s="385"/>
      <c r="BV18" s="383">
        <v>18637894</v>
      </c>
      <c r="BW18" s="384"/>
      <c r="BX18" s="384"/>
      <c r="BY18" s="384"/>
      <c r="BZ18" s="384"/>
      <c r="CA18" s="384"/>
      <c r="CB18" s="384"/>
      <c r="CC18" s="385"/>
      <c r="CD18" s="152"/>
      <c r="CE18" s="381" t="s">
        <v>141</v>
      </c>
      <c r="CF18" s="381"/>
      <c r="CG18" s="381"/>
      <c r="CH18" s="381"/>
      <c r="CI18" s="381"/>
      <c r="CJ18" s="381"/>
      <c r="CK18" s="381"/>
      <c r="CL18" s="381"/>
      <c r="CM18" s="381"/>
      <c r="CN18" s="381"/>
      <c r="CO18" s="381"/>
      <c r="CP18" s="381"/>
      <c r="CQ18" s="381"/>
      <c r="CR18" s="381"/>
      <c r="CS18" s="382"/>
      <c r="CT18" s="353">
        <v>1.5</v>
      </c>
      <c r="CU18" s="354"/>
      <c r="CV18" s="354"/>
      <c r="CW18" s="354"/>
      <c r="CX18" s="354"/>
      <c r="CY18" s="354"/>
      <c r="CZ18" s="354"/>
      <c r="DA18" s="355"/>
      <c r="DB18" s="353">
        <v>5.8</v>
      </c>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382</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25600358</v>
      </c>
      <c r="BO19" s="384"/>
      <c r="BP19" s="384"/>
      <c r="BQ19" s="384"/>
      <c r="BR19" s="384"/>
      <c r="BS19" s="384"/>
      <c r="BT19" s="384"/>
      <c r="BU19" s="385"/>
      <c r="BV19" s="383">
        <v>24789003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26803</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37067406</v>
      </c>
      <c r="BO23" s="384"/>
      <c r="BP23" s="384"/>
      <c r="BQ23" s="384"/>
      <c r="BR23" s="384"/>
      <c r="BS23" s="384"/>
      <c r="BT23" s="384"/>
      <c r="BU23" s="385"/>
      <c r="BV23" s="383">
        <v>37778480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9650</v>
      </c>
      <c r="R24" s="360"/>
      <c r="S24" s="360"/>
      <c r="T24" s="360"/>
      <c r="U24" s="360"/>
      <c r="V24" s="361"/>
      <c r="W24" s="425"/>
      <c r="X24" s="416"/>
      <c r="Y24" s="417"/>
      <c r="Z24" s="356" t="s">
        <v>154</v>
      </c>
      <c r="AA24" s="357"/>
      <c r="AB24" s="357"/>
      <c r="AC24" s="357"/>
      <c r="AD24" s="357"/>
      <c r="AE24" s="357"/>
      <c r="AF24" s="357"/>
      <c r="AG24" s="358"/>
      <c r="AH24" s="359">
        <v>414</v>
      </c>
      <c r="AI24" s="360"/>
      <c r="AJ24" s="360"/>
      <c r="AK24" s="360"/>
      <c r="AL24" s="361"/>
      <c r="AM24" s="359">
        <v>1399320</v>
      </c>
      <c r="AN24" s="360"/>
      <c r="AO24" s="360"/>
      <c r="AP24" s="360"/>
      <c r="AQ24" s="360"/>
      <c r="AR24" s="361"/>
      <c r="AS24" s="359">
        <v>3380</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23988476</v>
      </c>
      <c r="BO24" s="384"/>
      <c r="BP24" s="384"/>
      <c r="BQ24" s="384"/>
      <c r="BR24" s="384"/>
      <c r="BS24" s="384"/>
      <c r="BT24" s="384"/>
      <c r="BU24" s="385"/>
      <c r="BV24" s="383">
        <v>23039705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8000</v>
      </c>
      <c r="R25" s="360"/>
      <c r="S25" s="360"/>
      <c r="T25" s="360"/>
      <c r="U25" s="360"/>
      <c r="V25" s="361"/>
      <c r="W25" s="425"/>
      <c r="X25" s="416"/>
      <c r="Y25" s="417"/>
      <c r="Z25" s="356" t="s">
        <v>157</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847941</v>
      </c>
      <c r="BO25" s="379"/>
      <c r="BP25" s="379"/>
      <c r="BQ25" s="379"/>
      <c r="BR25" s="379"/>
      <c r="BS25" s="379"/>
      <c r="BT25" s="379"/>
      <c r="BU25" s="380"/>
      <c r="BV25" s="378">
        <v>2032700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6850</v>
      </c>
      <c r="R26" s="360"/>
      <c r="S26" s="360"/>
      <c r="T26" s="360"/>
      <c r="U26" s="360"/>
      <c r="V26" s="361"/>
      <c r="W26" s="425"/>
      <c r="X26" s="416"/>
      <c r="Y26" s="417"/>
      <c r="Z26" s="356" t="s">
        <v>160</v>
      </c>
      <c r="AA26" s="436"/>
      <c r="AB26" s="436"/>
      <c r="AC26" s="436"/>
      <c r="AD26" s="436"/>
      <c r="AE26" s="436"/>
      <c r="AF26" s="436"/>
      <c r="AG26" s="437"/>
      <c r="AH26" s="359">
        <v>28</v>
      </c>
      <c r="AI26" s="360"/>
      <c r="AJ26" s="360"/>
      <c r="AK26" s="360"/>
      <c r="AL26" s="361"/>
      <c r="AM26" s="359">
        <v>88564</v>
      </c>
      <c r="AN26" s="360"/>
      <c r="AO26" s="360"/>
      <c r="AP26" s="360"/>
      <c r="AQ26" s="360"/>
      <c r="AR26" s="361"/>
      <c r="AS26" s="359">
        <v>3163</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5240</v>
      </c>
      <c r="R27" s="360"/>
      <c r="S27" s="360"/>
      <c r="T27" s="360"/>
      <c r="U27" s="360"/>
      <c r="V27" s="361"/>
      <c r="W27" s="425"/>
      <c r="X27" s="416"/>
      <c r="Y27" s="417"/>
      <c r="Z27" s="356" t="s">
        <v>163</v>
      </c>
      <c r="AA27" s="357"/>
      <c r="AB27" s="357"/>
      <c r="AC27" s="357"/>
      <c r="AD27" s="357"/>
      <c r="AE27" s="357"/>
      <c r="AF27" s="357"/>
      <c r="AG27" s="358"/>
      <c r="AH27" s="359">
        <v>52</v>
      </c>
      <c r="AI27" s="360"/>
      <c r="AJ27" s="360"/>
      <c r="AK27" s="360"/>
      <c r="AL27" s="361"/>
      <c r="AM27" s="359">
        <v>168008</v>
      </c>
      <c r="AN27" s="360"/>
      <c r="AO27" s="360"/>
      <c r="AP27" s="360"/>
      <c r="AQ27" s="360"/>
      <c r="AR27" s="361"/>
      <c r="AS27" s="359">
        <v>3231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1293221</v>
      </c>
      <c r="BO27" s="387"/>
      <c r="BP27" s="387"/>
      <c r="BQ27" s="387"/>
      <c r="BR27" s="387"/>
      <c r="BS27" s="387"/>
      <c r="BT27" s="387"/>
      <c r="BU27" s="388"/>
      <c r="BV27" s="386">
        <v>1290216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4480</v>
      </c>
      <c r="R28" s="360"/>
      <c r="S28" s="360"/>
      <c r="T28" s="360"/>
      <c r="U28" s="360"/>
      <c r="V28" s="361"/>
      <c r="W28" s="425"/>
      <c r="X28" s="416"/>
      <c r="Y28" s="417"/>
      <c r="Z28" s="356" t="s">
        <v>166</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5981749</v>
      </c>
      <c r="BO28" s="379"/>
      <c r="BP28" s="379"/>
      <c r="BQ28" s="379"/>
      <c r="BR28" s="379"/>
      <c r="BS28" s="379"/>
      <c r="BT28" s="379"/>
      <c r="BU28" s="380"/>
      <c r="BV28" s="378">
        <v>5114219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22</v>
      </c>
      <c r="M29" s="360"/>
      <c r="N29" s="360"/>
      <c r="O29" s="360"/>
      <c r="P29" s="361"/>
      <c r="Q29" s="359">
        <v>4040</v>
      </c>
      <c r="R29" s="360"/>
      <c r="S29" s="360"/>
      <c r="T29" s="360"/>
      <c r="U29" s="360"/>
      <c r="V29" s="361"/>
      <c r="W29" s="425"/>
      <c r="X29" s="416"/>
      <c r="Y29" s="417"/>
      <c r="Z29" s="356" t="s">
        <v>170</v>
      </c>
      <c r="AA29" s="357"/>
      <c r="AB29" s="357"/>
      <c r="AC29" s="357"/>
      <c r="AD29" s="357"/>
      <c r="AE29" s="357"/>
      <c r="AF29" s="357"/>
      <c r="AG29" s="358"/>
      <c r="AH29" s="359">
        <v>466</v>
      </c>
      <c r="AI29" s="360"/>
      <c r="AJ29" s="360"/>
      <c r="AK29" s="360"/>
      <c r="AL29" s="361"/>
      <c r="AM29" s="359">
        <v>1567328</v>
      </c>
      <c r="AN29" s="360"/>
      <c r="AO29" s="360"/>
      <c r="AP29" s="360"/>
      <c r="AQ29" s="360"/>
      <c r="AR29" s="361"/>
      <c r="AS29" s="359">
        <v>3363</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2797093</v>
      </c>
      <c r="BO29" s="384"/>
      <c r="BP29" s="384"/>
      <c r="BQ29" s="384"/>
      <c r="BR29" s="384"/>
      <c r="BS29" s="384"/>
      <c r="BT29" s="384"/>
      <c r="BU29" s="385"/>
      <c r="BV29" s="383">
        <v>2481280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98.6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5573358</v>
      </c>
      <c r="BO30" s="387"/>
      <c r="BP30" s="387"/>
      <c r="BQ30" s="387"/>
      <c r="BR30" s="387"/>
      <c r="BS30" s="387"/>
      <c r="BT30" s="387"/>
      <c r="BU30" s="388"/>
      <c r="BV30" s="386">
        <v>5242876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6</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IF('各会計、関係団体の財政状況及び健全化判断比率'!B31="","",'各会計、関係団体の財政状況及び健全化判断比率'!B31)</f>
        <v>病院事業会計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IF('各会計、関係団体の財政状況及び健全化判断比率'!B34="","",'各会計、関係団体の財政状況及び健全化判断比率'!B34)</f>
        <v>下水道事業特別会計</v>
      </c>
      <c r="BH34" s="342"/>
      <c r="BI34" s="342"/>
      <c r="BJ34" s="342"/>
      <c r="BK34" s="342"/>
      <c r="BL34" s="342"/>
      <c r="BM34" s="342"/>
      <c r="BN34" s="342"/>
      <c r="BO34" s="342"/>
      <c r="BP34" s="342"/>
      <c r="BQ34" s="342"/>
      <c r="BR34" s="342"/>
      <c r="BS34" s="342"/>
      <c r="BT34" s="342"/>
      <c r="BU34" s="342"/>
      <c r="BV34" s="165"/>
      <c r="BW34" s="343" t="str">
        <f>IF(BY34="","",MAX(C34:D43,U34:V43,AM34:AN43,BE34:BF43)+1)</f>
        <v/>
      </c>
      <c r="BX34" s="343"/>
      <c r="BY34" s="342" t="str">
        <f>IF('各会計、関係団体の財政状況及び健全化判断比率'!B68="","",'各会計、関係団体の財政状況及び健全化判断比率'!B68)</f>
        <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学校給食センター事業特別会計</v>
      </c>
      <c r="F35" s="342"/>
      <c r="G35" s="342"/>
      <c r="H35" s="342"/>
      <c r="I35" s="342"/>
      <c r="J35" s="342"/>
      <c r="K35" s="342"/>
      <c r="L35" s="342"/>
      <c r="M35" s="342"/>
      <c r="N35" s="342"/>
      <c r="O35" s="342"/>
      <c r="P35" s="342"/>
      <c r="Q35" s="342"/>
      <c r="R35" s="342"/>
      <c r="S35" s="342"/>
      <c r="T35" s="165"/>
      <c r="U35" s="343">
        <f>IF(W35="","",U34+1)</f>
        <v>7</v>
      </c>
      <c r="V35" s="343"/>
      <c r="W35" s="342" t="str">
        <f>IF('各会計、関係団体の財政状況及び健全化判断比率'!B29="","",'各会計、関係団体の財政状況及び健全化判断比率'!B29)</f>
        <v>後期高齢者医療事業特別会計</v>
      </c>
      <c r="X35" s="342"/>
      <c r="Y35" s="342"/>
      <c r="Z35" s="342"/>
      <c r="AA35" s="342"/>
      <c r="AB35" s="342"/>
      <c r="AC35" s="342"/>
      <c r="AD35" s="342"/>
      <c r="AE35" s="342"/>
      <c r="AF35" s="342"/>
      <c r="AG35" s="342"/>
      <c r="AH35" s="342"/>
      <c r="AI35" s="342"/>
      <c r="AJ35" s="342"/>
      <c r="AK35" s="342"/>
      <c r="AL35" s="165"/>
      <c r="AM35" s="343">
        <f t="shared" ref="AM35:AM43" si="0">IF(AO35="","",AM34+1)</f>
        <v>10</v>
      </c>
      <c r="AN35" s="343"/>
      <c r="AO35" s="342" t="str">
        <f>IF('各会計、関係団体の財政状況及び健全化判断比率'!B32="","",'各会計、関係団体の財政状況及び健全化判断比率'!B32)</f>
        <v>水道事業会計</v>
      </c>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IF('各会計、関係団体の財政状況及び健全化判断比率'!B35="","",'各会計、関係団体の財政状況及び健全化判断比率'!B35)</f>
        <v>農業集落排水事業特別会計</v>
      </c>
      <c r="BH35" s="342"/>
      <c r="BI35" s="342"/>
      <c r="BJ35" s="342"/>
      <c r="BK35" s="342"/>
      <c r="BL35" s="342"/>
      <c r="BM35" s="342"/>
      <c r="BN35" s="342"/>
      <c r="BO35" s="342"/>
      <c r="BP35" s="342"/>
      <c r="BQ35" s="342"/>
      <c r="BR35" s="342"/>
      <c r="BS35" s="342"/>
      <c r="BT35" s="342"/>
      <c r="BU35" s="342"/>
      <c r="BV35" s="165"/>
      <c r="BW35" s="343" t="str">
        <f t="shared" ref="BW35:BW43" si="2">IF(BY35="","",BW34+1)</f>
        <v/>
      </c>
      <c r="BX35" s="343"/>
      <c r="BY35" s="342" t="str">
        <f>IF('各会計、関係団体の財政状況及び健全化判断比率'!B69="","",'各会計、関係団体の財政状況及び健全化判断比率'!B69)</f>
        <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土地取得造成事業特別会計</v>
      </c>
      <c r="F36" s="342"/>
      <c r="G36" s="342"/>
      <c r="H36" s="342"/>
      <c r="I36" s="342"/>
      <c r="J36" s="342"/>
      <c r="K36" s="342"/>
      <c r="L36" s="342"/>
      <c r="M36" s="342"/>
      <c r="N36" s="342"/>
      <c r="O36" s="342"/>
      <c r="P36" s="342"/>
      <c r="Q36" s="342"/>
      <c r="R36" s="342"/>
      <c r="S36" s="342"/>
      <c r="T36" s="165"/>
      <c r="U36" s="343">
        <f t="shared" ref="U36:U43" si="4">IF(W36="","",U35+1)</f>
        <v>8</v>
      </c>
      <c r="V36" s="343"/>
      <c r="W36" s="342" t="str">
        <f>IF('各会計、関係団体の財政状況及び健全化判断比率'!B30="","",'各会計、関係団体の財政状況及び健全化判断比率'!B30)</f>
        <v>介護保険事業特別会計</v>
      </c>
      <c r="X36" s="342"/>
      <c r="Y36" s="342"/>
      <c r="Z36" s="342"/>
      <c r="AA36" s="342"/>
      <c r="AB36" s="342"/>
      <c r="AC36" s="342"/>
      <c r="AD36" s="342"/>
      <c r="AE36" s="342"/>
      <c r="AF36" s="342"/>
      <c r="AG36" s="342"/>
      <c r="AH36" s="342"/>
      <c r="AI36" s="342"/>
      <c r="AJ36" s="342"/>
      <c r="AK36" s="342"/>
      <c r="AL36" s="165"/>
      <c r="AM36" s="343">
        <f t="shared" si="0"/>
        <v>11</v>
      </c>
      <c r="AN36" s="343"/>
      <c r="AO36" s="342" t="str">
        <f>IF('各会計、関係団体の財政状況及び健全化判断比率'!B33="","",'各会計、関係団体の財政状況及び健全化判断比率'!B33)</f>
        <v>国民宿舎事業会計</v>
      </c>
      <c r="AP36" s="342"/>
      <c r="AQ36" s="342"/>
      <c r="AR36" s="342"/>
      <c r="AS36" s="342"/>
      <c r="AT36" s="342"/>
      <c r="AU36" s="342"/>
      <c r="AV36" s="342"/>
      <c r="AW36" s="342"/>
      <c r="AX36" s="342"/>
      <c r="AY36" s="342"/>
      <c r="AZ36" s="342"/>
      <c r="BA36" s="342"/>
      <c r="BB36" s="342"/>
      <c r="BC36" s="342"/>
      <c r="BD36" s="165"/>
      <c r="BE36" s="343">
        <f t="shared" si="1"/>
        <v>14</v>
      </c>
      <c r="BF36" s="343"/>
      <c r="BG36" s="342" t="str">
        <f>IF('各会計、関係団体の財政状況及び健全化判断比率'!B36="","",'各会計、関係団体の財政状況及び健全化判断比率'!B36)</f>
        <v>前処理場事業特別会計</v>
      </c>
      <c r="BH36" s="342"/>
      <c r="BI36" s="342"/>
      <c r="BJ36" s="342"/>
      <c r="BK36" s="342"/>
      <c r="BL36" s="342"/>
      <c r="BM36" s="342"/>
      <c r="BN36" s="342"/>
      <c r="BO36" s="342"/>
      <c r="BP36" s="342"/>
      <c r="BQ36" s="342"/>
      <c r="BR36" s="342"/>
      <c r="BS36" s="342"/>
      <c r="BT36" s="342"/>
      <c r="BU36" s="342"/>
      <c r="BV36" s="165"/>
      <c r="BW36" s="343" t="str">
        <f t="shared" si="2"/>
        <v/>
      </c>
      <c r="BX36" s="343"/>
      <c r="BY36" s="342" t="str">
        <f>IF('各会計、関係団体の財政状況及び健全化判断比率'!B70="","",'各会計、関係団体の財政状況及び健全化判断比率'!B70)</f>
        <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揖龍広域センター事業特別会計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15</v>
      </c>
      <c r="BF37" s="343"/>
      <c r="BG37" s="342" t="str">
        <f>IF('各会計、関係団体の財政状況及び健全化判断比率'!B37="","",'各会計、関係団体の財政状況及び健全化判断比率'!B37)</f>
        <v>と畜場事業特別会計</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f t="shared" ref="C38:C43" si="5">IF(E38="","",C37+1)</f>
        <v>5</v>
      </c>
      <c r="D38" s="343"/>
      <c r="E38" s="342" t="str">
        <f>IF('各会計、関係団体の財政状況及び健全化判断比率'!B11="","",'各会計、関係団体の財政状況及び健全化判断比率'!B11)</f>
        <v>揖龍公平委員会事業特別会計</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46"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520</v>
      </c>
      <c r="J40" s="79" t="s">
        <v>521</v>
      </c>
      <c r="K40" s="79" t="s">
        <v>522</v>
      </c>
      <c r="L40" s="79" t="s">
        <v>523</v>
      </c>
      <c r="M40" s="80" t="s">
        <v>524</v>
      </c>
    </row>
    <row r="41" spans="2:13" ht="27.75" customHeight="1">
      <c r="B41" s="1179" t="s">
        <v>24</v>
      </c>
      <c r="C41" s="1180"/>
      <c r="D41" s="81"/>
      <c r="E41" s="1181" t="s">
        <v>25</v>
      </c>
      <c r="F41" s="1181"/>
      <c r="G41" s="1181"/>
      <c r="H41" s="1182"/>
      <c r="I41" s="82">
        <v>38846</v>
      </c>
      <c r="J41" s="83">
        <v>38773</v>
      </c>
      <c r="K41" s="83">
        <v>38311</v>
      </c>
      <c r="L41" s="83">
        <v>37778</v>
      </c>
      <c r="M41" s="84">
        <v>37067</v>
      </c>
    </row>
    <row r="42" spans="2:13" ht="27.75" customHeight="1">
      <c r="B42" s="1169"/>
      <c r="C42" s="1170"/>
      <c r="D42" s="85"/>
      <c r="E42" s="1173" t="s">
        <v>26</v>
      </c>
      <c r="F42" s="1173"/>
      <c r="G42" s="1173"/>
      <c r="H42" s="1174"/>
      <c r="I42" s="86">
        <v>97</v>
      </c>
      <c r="J42" s="87">
        <v>78</v>
      </c>
      <c r="K42" s="87" t="s">
        <v>481</v>
      </c>
      <c r="L42" s="87" t="s">
        <v>481</v>
      </c>
      <c r="M42" s="88" t="s">
        <v>481</v>
      </c>
    </row>
    <row r="43" spans="2:13" ht="27.75" customHeight="1">
      <c r="B43" s="1169"/>
      <c r="C43" s="1170"/>
      <c r="D43" s="85"/>
      <c r="E43" s="1173" t="s">
        <v>27</v>
      </c>
      <c r="F43" s="1173"/>
      <c r="G43" s="1173"/>
      <c r="H43" s="1174"/>
      <c r="I43" s="86">
        <v>32843</v>
      </c>
      <c r="J43" s="87">
        <v>31895</v>
      </c>
      <c r="K43" s="87">
        <v>34647</v>
      </c>
      <c r="L43" s="87">
        <v>37160</v>
      </c>
      <c r="M43" s="88">
        <v>37022</v>
      </c>
    </row>
    <row r="44" spans="2:13" ht="27.75" customHeight="1">
      <c r="B44" s="1169"/>
      <c r="C44" s="1170"/>
      <c r="D44" s="85"/>
      <c r="E44" s="1173" t="s">
        <v>28</v>
      </c>
      <c r="F44" s="1173"/>
      <c r="G44" s="1173"/>
      <c r="H44" s="1174"/>
      <c r="I44" s="86">
        <v>5163</v>
      </c>
      <c r="J44" s="87">
        <v>4362</v>
      </c>
      <c r="K44" s="87">
        <v>4060</v>
      </c>
      <c r="L44" s="87">
        <v>4087</v>
      </c>
      <c r="M44" s="88">
        <v>3507</v>
      </c>
    </row>
    <row r="45" spans="2:13" ht="27.75" customHeight="1">
      <c r="B45" s="1169"/>
      <c r="C45" s="1170"/>
      <c r="D45" s="85"/>
      <c r="E45" s="1173" t="s">
        <v>29</v>
      </c>
      <c r="F45" s="1173"/>
      <c r="G45" s="1173"/>
      <c r="H45" s="1174"/>
      <c r="I45" s="86">
        <v>6459</v>
      </c>
      <c r="J45" s="87">
        <v>6272</v>
      </c>
      <c r="K45" s="87">
        <v>5847</v>
      </c>
      <c r="L45" s="87">
        <v>4412</v>
      </c>
      <c r="M45" s="88">
        <v>4398</v>
      </c>
    </row>
    <row r="46" spans="2:13" ht="27.75" customHeight="1">
      <c r="B46" s="1169"/>
      <c r="C46" s="1170"/>
      <c r="D46" s="85"/>
      <c r="E46" s="1173" t="s">
        <v>30</v>
      </c>
      <c r="F46" s="1173"/>
      <c r="G46" s="1173"/>
      <c r="H46" s="1174"/>
      <c r="I46" s="86" t="s">
        <v>481</v>
      </c>
      <c r="J46" s="87" t="s">
        <v>481</v>
      </c>
      <c r="K46" s="87" t="s">
        <v>481</v>
      </c>
      <c r="L46" s="87" t="s">
        <v>481</v>
      </c>
      <c r="M46" s="88" t="s">
        <v>481</v>
      </c>
    </row>
    <row r="47" spans="2:13" ht="27.75" customHeight="1">
      <c r="B47" s="1169"/>
      <c r="C47" s="1170"/>
      <c r="D47" s="85"/>
      <c r="E47" s="1173" t="s">
        <v>31</v>
      </c>
      <c r="F47" s="1173"/>
      <c r="G47" s="1173"/>
      <c r="H47" s="1174"/>
      <c r="I47" s="86" t="s">
        <v>481</v>
      </c>
      <c r="J47" s="87" t="s">
        <v>481</v>
      </c>
      <c r="K47" s="87" t="s">
        <v>481</v>
      </c>
      <c r="L47" s="87" t="s">
        <v>481</v>
      </c>
      <c r="M47" s="88" t="s">
        <v>481</v>
      </c>
    </row>
    <row r="48" spans="2:13" ht="27.75" customHeight="1">
      <c r="B48" s="1171"/>
      <c r="C48" s="1172"/>
      <c r="D48" s="85"/>
      <c r="E48" s="1173" t="s">
        <v>32</v>
      </c>
      <c r="F48" s="1173"/>
      <c r="G48" s="1173"/>
      <c r="H48" s="1174"/>
      <c r="I48" s="86" t="s">
        <v>481</v>
      </c>
      <c r="J48" s="87" t="s">
        <v>481</v>
      </c>
      <c r="K48" s="87" t="s">
        <v>481</v>
      </c>
      <c r="L48" s="87" t="s">
        <v>481</v>
      </c>
      <c r="M48" s="88" t="s">
        <v>481</v>
      </c>
    </row>
    <row r="49" spans="2:13" ht="27.75" customHeight="1">
      <c r="B49" s="1167" t="s">
        <v>33</v>
      </c>
      <c r="C49" s="1168"/>
      <c r="D49" s="89"/>
      <c r="E49" s="1173" t="s">
        <v>34</v>
      </c>
      <c r="F49" s="1173"/>
      <c r="G49" s="1173"/>
      <c r="H49" s="1174"/>
      <c r="I49" s="86">
        <v>8109</v>
      </c>
      <c r="J49" s="87">
        <v>9706</v>
      </c>
      <c r="K49" s="87">
        <v>10601</v>
      </c>
      <c r="L49" s="87">
        <v>10818</v>
      </c>
      <c r="M49" s="88">
        <v>12288</v>
      </c>
    </row>
    <row r="50" spans="2:13" ht="27.75" customHeight="1">
      <c r="B50" s="1169"/>
      <c r="C50" s="1170"/>
      <c r="D50" s="85"/>
      <c r="E50" s="1173" t="s">
        <v>35</v>
      </c>
      <c r="F50" s="1173"/>
      <c r="G50" s="1173"/>
      <c r="H50" s="1174"/>
      <c r="I50" s="86">
        <v>5332</v>
      </c>
      <c r="J50" s="87">
        <v>5656</v>
      </c>
      <c r="K50" s="87">
        <v>6032</v>
      </c>
      <c r="L50" s="87">
        <v>6236</v>
      </c>
      <c r="M50" s="88">
        <v>5798</v>
      </c>
    </row>
    <row r="51" spans="2:13" ht="27.75" customHeight="1">
      <c r="B51" s="1171"/>
      <c r="C51" s="1172"/>
      <c r="D51" s="85"/>
      <c r="E51" s="1173" t="s">
        <v>36</v>
      </c>
      <c r="F51" s="1173"/>
      <c r="G51" s="1173"/>
      <c r="H51" s="1174"/>
      <c r="I51" s="86">
        <v>50961</v>
      </c>
      <c r="J51" s="87">
        <v>52401</v>
      </c>
      <c r="K51" s="87">
        <v>52222</v>
      </c>
      <c r="L51" s="87">
        <v>51929</v>
      </c>
      <c r="M51" s="88">
        <v>50793</v>
      </c>
    </row>
    <row r="52" spans="2:13" ht="27.75" customHeight="1" thickBot="1">
      <c r="B52" s="1175" t="s">
        <v>21</v>
      </c>
      <c r="C52" s="1176"/>
      <c r="D52" s="90"/>
      <c r="E52" s="1177" t="s">
        <v>37</v>
      </c>
      <c r="F52" s="1177"/>
      <c r="G52" s="1177"/>
      <c r="H52" s="1178"/>
      <c r="I52" s="91">
        <v>19005</v>
      </c>
      <c r="J52" s="92">
        <v>13617</v>
      </c>
      <c r="K52" s="92">
        <v>14009</v>
      </c>
      <c r="L52" s="92">
        <v>14454</v>
      </c>
      <c r="M52" s="93">
        <v>13114</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519</v>
      </c>
      <c r="G2" s="111"/>
      <c r="H2" s="112"/>
    </row>
    <row r="3" spans="1:8">
      <c r="A3" s="108" t="s">
        <v>512</v>
      </c>
      <c r="B3" s="113"/>
      <c r="C3" s="114"/>
      <c r="D3" s="115">
        <v>52574</v>
      </c>
      <c r="E3" s="116"/>
      <c r="F3" s="117">
        <v>47847</v>
      </c>
      <c r="G3" s="118"/>
      <c r="H3" s="119"/>
    </row>
    <row r="4" spans="1:8">
      <c r="A4" s="120"/>
      <c r="B4" s="121"/>
      <c r="C4" s="122"/>
      <c r="D4" s="123">
        <v>21885</v>
      </c>
      <c r="E4" s="124"/>
      <c r="F4" s="125">
        <v>27406</v>
      </c>
      <c r="G4" s="126"/>
      <c r="H4" s="127"/>
    </row>
    <row r="5" spans="1:8">
      <c r="A5" s="108" t="s">
        <v>514</v>
      </c>
      <c r="B5" s="113"/>
      <c r="C5" s="114"/>
      <c r="D5" s="115">
        <v>54153</v>
      </c>
      <c r="E5" s="116"/>
      <c r="F5" s="117">
        <v>44162</v>
      </c>
      <c r="G5" s="118"/>
      <c r="H5" s="119"/>
    </row>
    <row r="6" spans="1:8">
      <c r="A6" s="120"/>
      <c r="B6" s="121"/>
      <c r="C6" s="122"/>
      <c r="D6" s="123">
        <v>23547</v>
      </c>
      <c r="E6" s="124"/>
      <c r="F6" s="125">
        <v>24931</v>
      </c>
      <c r="G6" s="126"/>
      <c r="H6" s="127"/>
    </row>
    <row r="7" spans="1:8">
      <c r="A7" s="108" t="s">
        <v>515</v>
      </c>
      <c r="B7" s="113"/>
      <c r="C7" s="114"/>
      <c r="D7" s="115">
        <v>35267</v>
      </c>
      <c r="E7" s="116"/>
      <c r="F7" s="117">
        <v>48103</v>
      </c>
      <c r="G7" s="118"/>
      <c r="H7" s="119"/>
    </row>
    <row r="8" spans="1:8">
      <c r="A8" s="120"/>
      <c r="B8" s="121"/>
      <c r="C8" s="122"/>
      <c r="D8" s="123">
        <v>13446</v>
      </c>
      <c r="E8" s="124"/>
      <c r="F8" s="125">
        <v>22640</v>
      </c>
      <c r="G8" s="126"/>
      <c r="H8" s="127"/>
    </row>
    <row r="9" spans="1:8">
      <c r="A9" s="108" t="s">
        <v>516</v>
      </c>
      <c r="B9" s="113"/>
      <c r="C9" s="114"/>
      <c r="D9" s="115">
        <v>32802</v>
      </c>
      <c r="E9" s="116"/>
      <c r="F9" s="117">
        <v>45761</v>
      </c>
      <c r="G9" s="118"/>
      <c r="H9" s="119"/>
    </row>
    <row r="10" spans="1:8">
      <c r="A10" s="120"/>
      <c r="B10" s="121"/>
      <c r="C10" s="122"/>
      <c r="D10" s="123">
        <v>16095</v>
      </c>
      <c r="E10" s="124"/>
      <c r="F10" s="125">
        <v>24777</v>
      </c>
      <c r="G10" s="126"/>
      <c r="H10" s="127"/>
    </row>
    <row r="11" spans="1:8">
      <c r="A11" s="108" t="s">
        <v>517</v>
      </c>
      <c r="B11" s="113"/>
      <c r="C11" s="114"/>
      <c r="D11" s="115">
        <v>30445</v>
      </c>
      <c r="E11" s="116"/>
      <c r="F11" s="117">
        <v>56255</v>
      </c>
      <c r="G11" s="118"/>
      <c r="H11" s="119"/>
    </row>
    <row r="12" spans="1:8">
      <c r="A12" s="120"/>
      <c r="B12" s="121"/>
      <c r="C12" s="128"/>
      <c r="D12" s="123">
        <v>10221</v>
      </c>
      <c r="E12" s="124"/>
      <c r="F12" s="125">
        <v>26957</v>
      </c>
      <c r="G12" s="126"/>
      <c r="H12" s="127"/>
    </row>
    <row r="13" spans="1:8">
      <c r="A13" s="108"/>
      <c r="B13" s="113"/>
      <c r="C13" s="129"/>
      <c r="D13" s="130">
        <v>41048</v>
      </c>
      <c r="E13" s="131"/>
      <c r="F13" s="132">
        <v>48426</v>
      </c>
      <c r="G13" s="133"/>
      <c r="H13" s="119"/>
    </row>
    <row r="14" spans="1:8">
      <c r="A14" s="120"/>
      <c r="B14" s="121"/>
      <c r="C14" s="122"/>
      <c r="D14" s="123">
        <v>17039</v>
      </c>
      <c r="E14" s="124"/>
      <c r="F14" s="125">
        <v>25342</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1.18</v>
      </c>
      <c r="C19" s="134">
        <f>ROUND(VALUE(SUBSTITUTE(実質収支比率等に係る経年分析!G$48,"▲","-")),2)</f>
        <v>3</v>
      </c>
      <c r="D19" s="134">
        <f>ROUND(VALUE(SUBSTITUTE(実質収支比率等に係る経年分析!H$48,"▲","-")),2)</f>
        <v>5.83</v>
      </c>
      <c r="E19" s="134">
        <f>ROUND(VALUE(SUBSTITUTE(実質収支比率等に係る経年分析!I$48,"▲","-")),2)</f>
        <v>5.91</v>
      </c>
      <c r="F19" s="134">
        <f>ROUND(VALUE(SUBSTITUTE(実質収支比率等に係る経年分析!J$48,"▲","-")),2)</f>
        <v>5.78</v>
      </c>
    </row>
    <row r="20" spans="1:11">
      <c r="A20" s="134" t="s">
        <v>42</v>
      </c>
      <c r="B20" s="134">
        <f>ROUND(VALUE(SUBSTITUTE(実質収支比率等に係る経年分析!F$47,"▲","-")),2)</f>
        <v>17.97</v>
      </c>
      <c r="C20" s="134">
        <f>ROUND(VALUE(SUBSTITUTE(実質収支比率等に係る経年分析!G$47,"▲","-")),2)</f>
        <v>20.6</v>
      </c>
      <c r="D20" s="134">
        <f>ROUND(VALUE(SUBSTITUTE(実質収支比率等に係る経年分析!H$47,"▲","-")),2)</f>
        <v>22.26</v>
      </c>
      <c r="E20" s="134">
        <f>ROUND(VALUE(SUBSTITUTE(実質収支比率等に係る経年分析!I$47,"▲","-")),2)</f>
        <v>24.12</v>
      </c>
      <c r="F20" s="134">
        <f>ROUND(VALUE(SUBSTITUTE(実質収支比率等に係る経年分析!J$47,"▲","-")),2)</f>
        <v>27.97</v>
      </c>
    </row>
    <row r="21" spans="1:11">
      <c r="A21" s="134" t="s">
        <v>43</v>
      </c>
      <c r="B21" s="134">
        <f>IF(ISNUMBER(VALUE(SUBSTITUTE(実質収支比率等に係る経年分析!F$49,"▲","-"))),ROUND(VALUE(SUBSTITUTE(実質収支比率等に係る経年分析!F$49,"▲","-")),2),NA())</f>
        <v>0.59</v>
      </c>
      <c r="C21" s="134">
        <f>IF(ISNUMBER(VALUE(SUBSTITUTE(実質収支比率等に係る経年分析!G$49,"▲","-"))),ROUND(VALUE(SUBSTITUTE(実質収支比率等に係る経年分析!G$49,"▲","-")),2),NA())</f>
        <v>5.59</v>
      </c>
      <c r="D21" s="134">
        <f>IF(ISNUMBER(VALUE(SUBSTITUTE(実質収支比率等に係る経年分析!H$49,"▲","-"))),ROUND(VALUE(SUBSTITUTE(実質収支比率等に係る経年分析!H$49,"▲","-")),2),NA())</f>
        <v>4.57</v>
      </c>
      <c r="E21" s="134">
        <f>IF(ISNUMBER(VALUE(SUBSTITUTE(実質収支比率等に係る経年分析!I$49,"▲","-"))),ROUND(VALUE(SUBSTITUTE(実質収支比率等に係る経年分析!I$49,"▲","-")),2),NA())</f>
        <v>3.43</v>
      </c>
      <c r="F21" s="134">
        <f>IF(ISNUMBER(VALUE(SUBSTITUTE(実質収支比率等に係る経年分析!J$49,"▲","-"))),ROUND(VALUE(SUBSTITUTE(実質収支比率等に係る経年分析!J$49,"▲","-")),2),NA())</f>
        <v>5.51</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学校給食センター事業特別会計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7.0000000000000007E-2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0.21</v>
      </c>
    </row>
    <row r="32" spans="1:11">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0.57999999999999996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0.28999999999999998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0.55000000000000004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0.23</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1.18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2.99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5.82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5.9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5.77</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8.86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8.6199999999999992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9.4600000000000009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9.9700000000000006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10.77</v>
      </c>
    </row>
    <row r="35" spans="1:16">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0.14000000000000001</v>
      </c>
      <c r="D35" s="135">
        <f>IF(ROUND(VALUE(SUBSTITUTE(連結実質赤字比率に係る赤字・黒字の構成分析!G$35,"▲", "-")), 2) &lt; 0, ABS(ROUND(VALUE(SUBSTITUTE(連結実質赤字比率に係る赤字・黒字の構成分析!G$35,"▲", "-")), 2)), NA())</f>
        <v>0.18</v>
      </c>
      <c r="E35" s="135" t="e">
        <f>IF(ROUND(VALUE(SUBSTITUTE(連結実質赤字比率に係る赤字・黒字の構成分析!G$35,"▲", "-")), 2) &gt;= 0, ABS(ROUND(VALUE(SUBSTITUTE(連結実質赤字比率に係る赤字・黒字の構成分析!G$35,"▲", "-")), 2)), NA())</f>
        <v>#N/A</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0.16</v>
      </c>
      <c r="H35" s="135">
        <f>IF(ROUND(VALUE(SUBSTITUTE(連結実質赤字比率に係る赤字・黒字の構成分析!I$35,"▲", "-")), 2) &lt; 0, ABS(ROUND(VALUE(SUBSTITUTE(連結実質赤字比率に係る赤字・黒字の構成分析!I$35,"▲", "-")), 2)), NA())</f>
        <v>0.39</v>
      </c>
      <c r="I35" s="135" t="e">
        <f>IF(ROUND(VALUE(SUBSTITUTE(連結実質赤字比率に係る赤字・黒字の構成分析!I$35,"▲", "-")), 2) &gt;= 0, ABS(ROUND(VALUE(SUBSTITUTE(連結実質赤字比率に係る赤字・黒字の構成分析!I$35,"▲", "-")), 2)), NA())</f>
        <v>#N/A</v>
      </c>
      <c r="J35" s="135">
        <f>IF(ROUND(VALUE(SUBSTITUTE(連結実質赤字比率に係る赤字・黒字の構成分析!J$35,"▲", "-")), 2) &lt; 0, ABS(ROUND(VALUE(SUBSTITUTE(連結実質赤字比率に係る赤字・黒字の構成分析!J$35,"▲", "-")), 2)), NA())</f>
        <v>0.1</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国民宿舎事業会計</v>
      </c>
      <c r="B36" s="135">
        <f>IF(ROUND(VALUE(SUBSTITUTE(連結実質赤字比率に係る赤字・黒字の構成分析!F$34,"▲", "-")), 2) &lt; 0, ABS(ROUND(VALUE(SUBSTITUTE(連結実質赤字比率に係る赤字・黒字の構成分析!F$34,"▲", "-")), 2)), NA())</f>
        <v>0.24</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0.67</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0.72</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0.6</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1.31</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4405</v>
      </c>
      <c r="E42" s="136"/>
      <c r="F42" s="136"/>
      <c r="G42" s="136">
        <f>'実質公債費比率（分子）の構造'!L$52</f>
        <v>4702</v>
      </c>
      <c r="H42" s="136"/>
      <c r="I42" s="136"/>
      <c r="J42" s="136">
        <f>'実質公債費比率（分子）の構造'!M$52</f>
        <v>4919</v>
      </c>
      <c r="K42" s="136"/>
      <c r="L42" s="136"/>
      <c r="M42" s="136">
        <f>'実質公債費比率（分子）の構造'!N$52</f>
        <v>4872</v>
      </c>
      <c r="N42" s="136"/>
      <c r="O42" s="136"/>
      <c r="P42" s="136">
        <f>'実質公債費比率（分子）の構造'!O$52</f>
        <v>4982</v>
      </c>
    </row>
    <row r="43" spans="1:16">
      <c r="A43" s="136" t="s">
        <v>51</v>
      </c>
      <c r="B43" s="136">
        <f>'実質公債費比率（分子）の構造'!K$51</f>
        <v>2</v>
      </c>
      <c r="C43" s="136"/>
      <c r="D43" s="136"/>
      <c r="E43" s="136">
        <f>'実質公債費比率（分子）の構造'!L$51</f>
        <v>2</v>
      </c>
      <c r="F43" s="136"/>
      <c r="G43" s="136"/>
      <c r="H43" s="136">
        <f>'実質公債費比率（分子）の構造'!M$51</f>
        <v>1</v>
      </c>
      <c r="I43" s="136"/>
      <c r="J43" s="136"/>
      <c r="K43" s="136">
        <f>'実質公債費比率（分子）の構造'!N$51</f>
        <v>0</v>
      </c>
      <c r="L43" s="136"/>
      <c r="M43" s="136"/>
      <c r="N43" s="136">
        <f>'実質公債費比率（分子）の構造'!O$51</f>
        <v>0</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752</v>
      </c>
      <c r="C45" s="136"/>
      <c r="D45" s="136"/>
      <c r="E45" s="136">
        <f>'実質公債費比率（分子）の構造'!L$49</f>
        <v>737</v>
      </c>
      <c r="F45" s="136"/>
      <c r="G45" s="136"/>
      <c r="H45" s="136">
        <f>'実質公債費比率（分子）の構造'!M$49</f>
        <v>592</v>
      </c>
      <c r="I45" s="136"/>
      <c r="J45" s="136"/>
      <c r="K45" s="136">
        <f>'実質公債費比率（分子）の構造'!N$49</f>
        <v>334</v>
      </c>
      <c r="L45" s="136"/>
      <c r="M45" s="136"/>
      <c r="N45" s="136">
        <f>'実質公債費比率（分子）の構造'!O$49</f>
        <v>317</v>
      </c>
      <c r="O45" s="136"/>
      <c r="P45" s="136"/>
    </row>
    <row r="46" spans="1:16">
      <c r="A46" s="136" t="s">
        <v>54</v>
      </c>
      <c r="B46" s="136">
        <f>'実質公債費比率（分子）の構造'!K$48</f>
        <v>2215</v>
      </c>
      <c r="C46" s="136"/>
      <c r="D46" s="136"/>
      <c r="E46" s="136">
        <f>'実質公債費比率（分子）の構造'!L$48</f>
        <v>2685</v>
      </c>
      <c r="F46" s="136"/>
      <c r="G46" s="136"/>
      <c r="H46" s="136">
        <f>'実質公債費比率（分子）の構造'!M$48</f>
        <v>3109</v>
      </c>
      <c r="I46" s="136"/>
      <c r="J46" s="136"/>
      <c r="K46" s="136">
        <f>'実質公債費比率（分子）の構造'!N$48</f>
        <v>3195</v>
      </c>
      <c r="L46" s="136"/>
      <c r="M46" s="136"/>
      <c r="N46" s="136">
        <f>'実質公債費比率（分子）の構造'!O$48</f>
        <v>3103</v>
      </c>
      <c r="O46" s="136"/>
      <c r="P46" s="136"/>
    </row>
    <row r="47" spans="1:16">
      <c r="A47" s="136" t="s">
        <v>55</v>
      </c>
      <c r="B47" s="136">
        <f>'実質公債費比率（分子）の構造'!K$47</f>
        <v>33</v>
      </c>
      <c r="C47" s="136"/>
      <c r="D47" s="136"/>
      <c r="E47" s="136">
        <f>'実質公債費比率（分子）の構造'!L$47</f>
        <v>33</v>
      </c>
      <c r="F47" s="136"/>
      <c r="G47" s="136"/>
      <c r="H47" s="136">
        <f>'実質公債費比率（分子）の構造'!M$47</f>
        <v>33</v>
      </c>
      <c r="I47" s="136"/>
      <c r="J47" s="136"/>
      <c r="K47" s="136">
        <f>'実質公債費比率（分子）の構造'!N$47</f>
        <v>33</v>
      </c>
      <c r="L47" s="136"/>
      <c r="M47" s="136"/>
      <c r="N47" s="136">
        <f>'実質公債費比率（分子）の構造'!O$47</f>
        <v>33</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3875</v>
      </c>
      <c r="C49" s="136"/>
      <c r="D49" s="136"/>
      <c r="E49" s="136">
        <f>'実質公債費比率（分子）の構造'!L$45</f>
        <v>3874</v>
      </c>
      <c r="F49" s="136"/>
      <c r="G49" s="136"/>
      <c r="H49" s="136">
        <f>'実質公債費比率（分子）の構造'!M$45</f>
        <v>3916</v>
      </c>
      <c r="I49" s="136"/>
      <c r="J49" s="136"/>
      <c r="K49" s="136">
        <f>'実質公債費比率（分子）の構造'!N$45</f>
        <v>3914</v>
      </c>
      <c r="L49" s="136"/>
      <c r="M49" s="136"/>
      <c r="N49" s="136">
        <f>'実質公債費比率（分子）の構造'!O$45</f>
        <v>3847</v>
      </c>
      <c r="O49" s="136"/>
      <c r="P49" s="136"/>
    </row>
    <row r="50" spans="1:16">
      <c r="A50" s="136" t="s">
        <v>58</v>
      </c>
      <c r="B50" s="136" t="e">
        <f>NA()</f>
        <v>#N/A</v>
      </c>
      <c r="C50" s="136">
        <f>IF(ISNUMBER('実質公債費比率（分子）の構造'!K$53),'実質公債費比率（分子）の構造'!K$53,NA())</f>
        <v>2472</v>
      </c>
      <c r="D50" s="136" t="e">
        <f>NA()</f>
        <v>#N/A</v>
      </c>
      <c r="E50" s="136" t="e">
        <f>NA()</f>
        <v>#N/A</v>
      </c>
      <c r="F50" s="136">
        <f>IF(ISNUMBER('実質公債費比率（分子）の構造'!L$53),'実質公債費比率（分子）の構造'!L$53,NA())</f>
        <v>2629</v>
      </c>
      <c r="G50" s="136" t="e">
        <f>NA()</f>
        <v>#N/A</v>
      </c>
      <c r="H50" s="136" t="e">
        <f>NA()</f>
        <v>#N/A</v>
      </c>
      <c r="I50" s="136">
        <f>IF(ISNUMBER('実質公債費比率（分子）の構造'!M$53),'実質公債費比率（分子）の構造'!M$53,NA())</f>
        <v>2732</v>
      </c>
      <c r="J50" s="136" t="e">
        <f>NA()</f>
        <v>#N/A</v>
      </c>
      <c r="K50" s="136" t="e">
        <f>NA()</f>
        <v>#N/A</v>
      </c>
      <c r="L50" s="136">
        <f>IF(ISNUMBER('実質公債費比率（分子）の構造'!N$53),'実質公債費比率（分子）の構造'!N$53,NA())</f>
        <v>2604</v>
      </c>
      <c r="M50" s="136" t="e">
        <f>NA()</f>
        <v>#N/A</v>
      </c>
      <c r="N50" s="136" t="e">
        <f>NA()</f>
        <v>#N/A</v>
      </c>
      <c r="O50" s="136">
        <f>IF(ISNUMBER('実質公債費比率（分子）の構造'!O$53),'実質公債費比率（分子）の構造'!O$53,NA())</f>
        <v>2318</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50961</v>
      </c>
      <c r="E56" s="135"/>
      <c r="F56" s="135"/>
      <c r="G56" s="135">
        <f>'将来負担比率（分子）の構造'!J$51</f>
        <v>52401</v>
      </c>
      <c r="H56" s="135"/>
      <c r="I56" s="135"/>
      <c r="J56" s="135">
        <f>'将来負担比率（分子）の構造'!K$51</f>
        <v>52222</v>
      </c>
      <c r="K56" s="135"/>
      <c r="L56" s="135"/>
      <c r="M56" s="135">
        <f>'将来負担比率（分子）の構造'!L$51</f>
        <v>51929</v>
      </c>
      <c r="N56" s="135"/>
      <c r="O56" s="135"/>
      <c r="P56" s="135">
        <f>'将来負担比率（分子）の構造'!M$51</f>
        <v>50793</v>
      </c>
    </row>
    <row r="57" spans="1:16">
      <c r="A57" s="135" t="s">
        <v>35</v>
      </c>
      <c r="B57" s="135"/>
      <c r="C57" s="135"/>
      <c r="D57" s="135">
        <f>'将来負担比率（分子）の構造'!I$50</f>
        <v>5332</v>
      </c>
      <c r="E57" s="135"/>
      <c r="F57" s="135"/>
      <c r="G57" s="135">
        <f>'将来負担比率（分子）の構造'!J$50</f>
        <v>5656</v>
      </c>
      <c r="H57" s="135"/>
      <c r="I57" s="135"/>
      <c r="J57" s="135">
        <f>'将来負担比率（分子）の構造'!K$50</f>
        <v>6032</v>
      </c>
      <c r="K57" s="135"/>
      <c r="L57" s="135"/>
      <c r="M57" s="135">
        <f>'将来負担比率（分子）の構造'!L$50</f>
        <v>6236</v>
      </c>
      <c r="N57" s="135"/>
      <c r="O57" s="135"/>
      <c r="P57" s="135">
        <f>'将来負担比率（分子）の構造'!M$50</f>
        <v>5798</v>
      </c>
    </row>
    <row r="58" spans="1:16">
      <c r="A58" s="135" t="s">
        <v>34</v>
      </c>
      <c r="B58" s="135"/>
      <c r="C58" s="135"/>
      <c r="D58" s="135">
        <f>'将来負担比率（分子）の構造'!I$49</f>
        <v>8109</v>
      </c>
      <c r="E58" s="135"/>
      <c r="F58" s="135"/>
      <c r="G58" s="135">
        <f>'将来負担比率（分子）の構造'!J$49</f>
        <v>9706</v>
      </c>
      <c r="H58" s="135"/>
      <c r="I58" s="135"/>
      <c r="J58" s="135">
        <f>'将来負担比率（分子）の構造'!K$49</f>
        <v>10601</v>
      </c>
      <c r="K58" s="135"/>
      <c r="L58" s="135"/>
      <c r="M58" s="135">
        <f>'将来負担比率（分子）の構造'!L$49</f>
        <v>10818</v>
      </c>
      <c r="N58" s="135"/>
      <c r="O58" s="135"/>
      <c r="P58" s="135">
        <f>'将来負担比率（分子）の構造'!M$49</f>
        <v>12288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6459</v>
      </c>
      <c r="C62" s="135"/>
      <c r="D62" s="135"/>
      <c r="E62" s="135">
        <f>'将来負担比率（分子）の構造'!J$45</f>
        <v>6272</v>
      </c>
      <c r="F62" s="135"/>
      <c r="G62" s="135"/>
      <c r="H62" s="135">
        <f>'将来負担比率（分子）の構造'!K$45</f>
        <v>5847</v>
      </c>
      <c r="I62" s="135"/>
      <c r="J62" s="135"/>
      <c r="K62" s="135">
        <f>'将来負担比率（分子）の構造'!L$45</f>
        <v>4412</v>
      </c>
      <c r="L62" s="135"/>
      <c r="M62" s="135"/>
      <c r="N62" s="135">
        <f>'将来負担比率（分子）の構造'!M$45</f>
        <v>4398</v>
      </c>
      <c r="O62" s="135"/>
      <c r="P62" s="135"/>
    </row>
    <row r="63" spans="1:16">
      <c r="A63" s="135" t="s">
        <v>28</v>
      </c>
      <c r="B63" s="135">
        <f>'将来負担比率（分子）の構造'!I$44</f>
        <v>5163</v>
      </c>
      <c r="C63" s="135"/>
      <c r="D63" s="135"/>
      <c r="E63" s="135">
        <f>'将来負担比率（分子）の構造'!J$44</f>
        <v>4362</v>
      </c>
      <c r="F63" s="135"/>
      <c r="G63" s="135"/>
      <c r="H63" s="135">
        <f>'将来負担比率（分子）の構造'!K$44</f>
        <v>4060</v>
      </c>
      <c r="I63" s="135"/>
      <c r="J63" s="135"/>
      <c r="K63" s="135">
        <f>'将来負担比率（分子）の構造'!L$44</f>
        <v>4087</v>
      </c>
      <c r="L63" s="135"/>
      <c r="M63" s="135"/>
      <c r="N63" s="135">
        <f>'将来負担比率（分子）の構造'!M$44</f>
        <v>3507</v>
      </c>
      <c r="O63" s="135"/>
      <c r="P63" s="135"/>
    </row>
    <row r="64" spans="1:16">
      <c r="A64" s="135" t="s">
        <v>27</v>
      </c>
      <c r="B64" s="135">
        <f>'将来負担比率（分子）の構造'!I$43</f>
        <v>32843</v>
      </c>
      <c r="C64" s="135"/>
      <c r="D64" s="135"/>
      <c r="E64" s="135">
        <f>'将来負担比率（分子）の構造'!J$43</f>
        <v>31895</v>
      </c>
      <c r="F64" s="135"/>
      <c r="G64" s="135"/>
      <c r="H64" s="135">
        <f>'将来負担比率（分子）の構造'!K$43</f>
        <v>34647</v>
      </c>
      <c r="I64" s="135"/>
      <c r="J64" s="135"/>
      <c r="K64" s="135">
        <f>'将来負担比率（分子）の構造'!L$43</f>
        <v>37160</v>
      </c>
      <c r="L64" s="135"/>
      <c r="M64" s="135"/>
      <c r="N64" s="135">
        <f>'将来負担比率（分子）の構造'!M$43</f>
        <v>37022</v>
      </c>
      <c r="O64" s="135"/>
      <c r="P64" s="135"/>
    </row>
    <row r="65" spans="1:16">
      <c r="A65" s="135" t="s">
        <v>26</v>
      </c>
      <c r="B65" s="135">
        <f>'将来負担比率（分子）の構造'!I$42</f>
        <v>97</v>
      </c>
      <c r="C65" s="135"/>
      <c r="D65" s="135"/>
      <c r="E65" s="135">
        <f>'将来負担比率（分子）の構造'!J$42</f>
        <v>78</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38846</v>
      </c>
      <c r="C66" s="135"/>
      <c r="D66" s="135"/>
      <c r="E66" s="135">
        <f>'将来負担比率（分子）の構造'!J$41</f>
        <v>38773</v>
      </c>
      <c r="F66" s="135"/>
      <c r="G66" s="135"/>
      <c r="H66" s="135">
        <f>'将来負担比率（分子）の構造'!K$41</f>
        <v>38311</v>
      </c>
      <c r="I66" s="135"/>
      <c r="J66" s="135"/>
      <c r="K66" s="135">
        <f>'将来負担比率（分子）の構造'!L$41</f>
        <v>37778</v>
      </c>
      <c r="L66" s="135"/>
      <c r="M66" s="135"/>
      <c r="N66" s="135">
        <f>'将来負担比率（分子）の構造'!M$41</f>
        <v>37067</v>
      </c>
      <c r="O66" s="135"/>
      <c r="P66" s="135"/>
    </row>
    <row r="67" spans="1:16">
      <c r="A67" s="135" t="s">
        <v>62</v>
      </c>
      <c r="B67" s="135" t="e">
        <f>NA()</f>
        <v>#N/A</v>
      </c>
      <c r="C67" s="135">
        <f>IF(ISNUMBER('将来負担比率（分子）の構造'!I$52), IF('将来負担比率（分子）の構造'!I$52 &lt; 0, 0, '将来負担比率（分子）の構造'!I$52), NA())</f>
        <v>19005</v>
      </c>
      <c r="D67" s="135" t="e">
        <f>NA()</f>
        <v>#N/A</v>
      </c>
      <c r="E67" s="135" t="e">
        <f>NA()</f>
        <v>#N/A</v>
      </c>
      <c r="F67" s="135">
        <f>IF(ISNUMBER('将来負担比率（分子）の構造'!J$52), IF('将来負担比率（分子）の構造'!J$52 &lt; 0, 0, '将来負担比率（分子）の構造'!J$52), NA())</f>
        <v>13617</v>
      </c>
      <c r="G67" s="135" t="e">
        <f>NA()</f>
        <v>#N/A</v>
      </c>
      <c r="H67" s="135" t="e">
        <f>NA()</f>
        <v>#N/A</v>
      </c>
      <c r="I67" s="135">
        <f>IF(ISNUMBER('将来負担比率（分子）の構造'!K$52), IF('将来負担比率（分子）の構造'!K$52 &lt; 0, 0, '将来負担比率（分子）の構造'!K$52), NA())</f>
        <v>14009</v>
      </c>
      <c r="J67" s="135" t="e">
        <f>NA()</f>
        <v>#N/A</v>
      </c>
      <c r="K67" s="135" t="e">
        <f>NA()</f>
        <v>#N/A</v>
      </c>
      <c r="L67" s="135">
        <f>IF(ISNUMBER('将来負担比率（分子）の構造'!L$52), IF('将来負担比率（分子）の構造'!L$52 &lt; 0, 0, '将来負担比率（分子）の構造'!L$52), NA())</f>
        <v>14454</v>
      </c>
      <c r="M67" s="135" t="e">
        <f>NA()</f>
        <v>#N/A</v>
      </c>
      <c r="N67" s="135" t="e">
        <f>NA()</f>
        <v>#N/A</v>
      </c>
      <c r="O67" s="135">
        <f>IF(ISNUMBER('将来負担比率（分子）の構造'!M$52), IF('将来負担比率（分子）の構造'!M$52 &lt; 0, 0, '将来負担比率（分子）の構造'!M$52), NA())</f>
        <v>13114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E22"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10668620</v>
      </c>
      <c r="S5" s="637"/>
      <c r="T5" s="637"/>
      <c r="U5" s="637"/>
      <c r="V5" s="637"/>
      <c r="W5" s="637"/>
      <c r="X5" s="637"/>
      <c r="Y5" s="684"/>
      <c r="Z5" s="697">
        <v>31.2</v>
      </c>
      <c r="AA5" s="697"/>
      <c r="AB5" s="697"/>
      <c r="AC5" s="697"/>
      <c r="AD5" s="698">
        <v>10126982</v>
      </c>
      <c r="AE5" s="698"/>
      <c r="AF5" s="698"/>
      <c r="AG5" s="698"/>
      <c r="AH5" s="698"/>
      <c r="AI5" s="698"/>
      <c r="AJ5" s="698"/>
      <c r="AK5" s="698"/>
      <c r="AL5" s="685">
        <v>50.7</v>
      </c>
      <c r="AM5" s="654"/>
      <c r="AN5" s="654"/>
      <c r="AO5" s="686"/>
      <c r="AP5" s="673" t="s">
        <v>208</v>
      </c>
      <c r="AQ5" s="674"/>
      <c r="AR5" s="674"/>
      <c r="AS5" s="674"/>
      <c r="AT5" s="674"/>
      <c r="AU5" s="674"/>
      <c r="AV5" s="674"/>
      <c r="AW5" s="674"/>
      <c r="AX5" s="674"/>
      <c r="AY5" s="674"/>
      <c r="AZ5" s="674"/>
      <c r="BA5" s="674"/>
      <c r="BB5" s="674"/>
      <c r="BC5" s="674"/>
      <c r="BD5" s="674"/>
      <c r="BE5" s="674"/>
      <c r="BF5" s="675"/>
      <c r="BG5" s="586">
        <v>10126982</v>
      </c>
      <c r="BH5" s="587"/>
      <c r="BI5" s="587"/>
      <c r="BJ5" s="587"/>
      <c r="BK5" s="587"/>
      <c r="BL5" s="587"/>
      <c r="BM5" s="587"/>
      <c r="BN5" s="588"/>
      <c r="BO5" s="639">
        <v>94.9</v>
      </c>
      <c r="BP5" s="639"/>
      <c r="BQ5" s="639"/>
      <c r="BR5" s="639"/>
      <c r="BS5" s="640">
        <v>131753</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286995</v>
      </c>
      <c r="S6" s="587"/>
      <c r="T6" s="587"/>
      <c r="U6" s="587"/>
      <c r="V6" s="587"/>
      <c r="W6" s="587"/>
      <c r="X6" s="587"/>
      <c r="Y6" s="588"/>
      <c r="Z6" s="639">
        <v>0.8</v>
      </c>
      <c r="AA6" s="639"/>
      <c r="AB6" s="639"/>
      <c r="AC6" s="639"/>
      <c r="AD6" s="640">
        <v>286995</v>
      </c>
      <c r="AE6" s="640"/>
      <c r="AF6" s="640"/>
      <c r="AG6" s="640"/>
      <c r="AH6" s="640"/>
      <c r="AI6" s="640"/>
      <c r="AJ6" s="640"/>
      <c r="AK6" s="640"/>
      <c r="AL6" s="609">
        <v>1.4</v>
      </c>
      <c r="AM6" s="641"/>
      <c r="AN6" s="641"/>
      <c r="AO6" s="642"/>
      <c r="AP6" s="583" t="s">
        <v>213</v>
      </c>
      <c r="AQ6" s="584"/>
      <c r="AR6" s="584"/>
      <c r="AS6" s="584"/>
      <c r="AT6" s="584"/>
      <c r="AU6" s="584"/>
      <c r="AV6" s="584"/>
      <c r="AW6" s="584"/>
      <c r="AX6" s="584"/>
      <c r="AY6" s="584"/>
      <c r="AZ6" s="584"/>
      <c r="BA6" s="584"/>
      <c r="BB6" s="584"/>
      <c r="BC6" s="584"/>
      <c r="BD6" s="584"/>
      <c r="BE6" s="584"/>
      <c r="BF6" s="585"/>
      <c r="BG6" s="586">
        <v>10126982</v>
      </c>
      <c r="BH6" s="587"/>
      <c r="BI6" s="587"/>
      <c r="BJ6" s="587"/>
      <c r="BK6" s="587"/>
      <c r="BL6" s="587"/>
      <c r="BM6" s="587"/>
      <c r="BN6" s="588"/>
      <c r="BO6" s="639">
        <v>94.9</v>
      </c>
      <c r="BP6" s="639"/>
      <c r="BQ6" s="639"/>
      <c r="BR6" s="639"/>
      <c r="BS6" s="640">
        <v>131753</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282418</v>
      </c>
      <c r="CS6" s="587"/>
      <c r="CT6" s="587"/>
      <c r="CU6" s="587"/>
      <c r="CV6" s="587"/>
      <c r="CW6" s="587"/>
      <c r="CX6" s="587"/>
      <c r="CY6" s="588"/>
      <c r="CZ6" s="639">
        <v>0.9</v>
      </c>
      <c r="DA6" s="639"/>
      <c r="DB6" s="639"/>
      <c r="DC6" s="639"/>
      <c r="DD6" s="592" t="s">
        <v>215</v>
      </c>
      <c r="DE6" s="587"/>
      <c r="DF6" s="587"/>
      <c r="DG6" s="587"/>
      <c r="DH6" s="587"/>
      <c r="DI6" s="587"/>
      <c r="DJ6" s="587"/>
      <c r="DK6" s="587"/>
      <c r="DL6" s="587"/>
      <c r="DM6" s="587"/>
      <c r="DN6" s="587"/>
      <c r="DO6" s="587"/>
      <c r="DP6" s="588"/>
      <c r="DQ6" s="592">
        <v>282418</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27306</v>
      </c>
      <c r="S7" s="587"/>
      <c r="T7" s="587"/>
      <c r="U7" s="587"/>
      <c r="V7" s="587"/>
      <c r="W7" s="587"/>
      <c r="X7" s="587"/>
      <c r="Y7" s="588"/>
      <c r="Z7" s="639">
        <v>0.1</v>
      </c>
      <c r="AA7" s="639"/>
      <c r="AB7" s="639"/>
      <c r="AC7" s="639"/>
      <c r="AD7" s="640">
        <v>27306</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4429670</v>
      </c>
      <c r="BH7" s="587"/>
      <c r="BI7" s="587"/>
      <c r="BJ7" s="587"/>
      <c r="BK7" s="587"/>
      <c r="BL7" s="587"/>
      <c r="BM7" s="587"/>
      <c r="BN7" s="588"/>
      <c r="BO7" s="639">
        <v>41.5</v>
      </c>
      <c r="BP7" s="639"/>
      <c r="BQ7" s="639"/>
      <c r="BR7" s="639"/>
      <c r="BS7" s="640">
        <v>131753</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4206633</v>
      </c>
      <c r="CS7" s="587"/>
      <c r="CT7" s="587"/>
      <c r="CU7" s="587"/>
      <c r="CV7" s="587"/>
      <c r="CW7" s="587"/>
      <c r="CX7" s="587"/>
      <c r="CY7" s="588"/>
      <c r="CZ7" s="639">
        <v>12.8</v>
      </c>
      <c r="DA7" s="639"/>
      <c r="DB7" s="639"/>
      <c r="DC7" s="639"/>
      <c r="DD7" s="592">
        <v>87644</v>
      </c>
      <c r="DE7" s="587"/>
      <c r="DF7" s="587"/>
      <c r="DG7" s="587"/>
      <c r="DH7" s="587"/>
      <c r="DI7" s="587"/>
      <c r="DJ7" s="587"/>
      <c r="DK7" s="587"/>
      <c r="DL7" s="587"/>
      <c r="DM7" s="587"/>
      <c r="DN7" s="587"/>
      <c r="DO7" s="587"/>
      <c r="DP7" s="588"/>
      <c r="DQ7" s="592">
        <v>3793617</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52983</v>
      </c>
      <c r="S8" s="587"/>
      <c r="T8" s="587"/>
      <c r="U8" s="587"/>
      <c r="V8" s="587"/>
      <c r="W8" s="587"/>
      <c r="X8" s="587"/>
      <c r="Y8" s="588"/>
      <c r="Z8" s="639">
        <v>0.2</v>
      </c>
      <c r="AA8" s="639"/>
      <c r="AB8" s="639"/>
      <c r="AC8" s="639"/>
      <c r="AD8" s="640">
        <v>52983</v>
      </c>
      <c r="AE8" s="640"/>
      <c r="AF8" s="640"/>
      <c r="AG8" s="640"/>
      <c r="AH8" s="640"/>
      <c r="AI8" s="640"/>
      <c r="AJ8" s="640"/>
      <c r="AK8" s="640"/>
      <c r="AL8" s="609">
        <v>0.3</v>
      </c>
      <c r="AM8" s="641"/>
      <c r="AN8" s="641"/>
      <c r="AO8" s="642"/>
      <c r="AP8" s="583" t="s">
        <v>220</v>
      </c>
      <c r="AQ8" s="584"/>
      <c r="AR8" s="584"/>
      <c r="AS8" s="584"/>
      <c r="AT8" s="584"/>
      <c r="AU8" s="584"/>
      <c r="AV8" s="584"/>
      <c r="AW8" s="584"/>
      <c r="AX8" s="584"/>
      <c r="AY8" s="584"/>
      <c r="AZ8" s="584"/>
      <c r="BA8" s="584"/>
      <c r="BB8" s="584"/>
      <c r="BC8" s="584"/>
      <c r="BD8" s="584"/>
      <c r="BE8" s="584"/>
      <c r="BF8" s="585"/>
      <c r="BG8" s="586">
        <v>111097</v>
      </c>
      <c r="BH8" s="587"/>
      <c r="BI8" s="587"/>
      <c r="BJ8" s="587"/>
      <c r="BK8" s="587"/>
      <c r="BL8" s="587"/>
      <c r="BM8" s="587"/>
      <c r="BN8" s="588"/>
      <c r="BO8" s="639">
        <v>1</v>
      </c>
      <c r="BP8" s="639"/>
      <c r="BQ8" s="639"/>
      <c r="BR8" s="639"/>
      <c r="BS8" s="592" t="s">
        <v>111</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9490791</v>
      </c>
      <c r="CS8" s="587"/>
      <c r="CT8" s="587"/>
      <c r="CU8" s="587"/>
      <c r="CV8" s="587"/>
      <c r="CW8" s="587"/>
      <c r="CX8" s="587"/>
      <c r="CY8" s="588"/>
      <c r="CZ8" s="639">
        <v>28.9</v>
      </c>
      <c r="DA8" s="639"/>
      <c r="DB8" s="639"/>
      <c r="DC8" s="639"/>
      <c r="DD8" s="592">
        <v>87945</v>
      </c>
      <c r="DE8" s="587"/>
      <c r="DF8" s="587"/>
      <c r="DG8" s="587"/>
      <c r="DH8" s="587"/>
      <c r="DI8" s="587"/>
      <c r="DJ8" s="587"/>
      <c r="DK8" s="587"/>
      <c r="DL8" s="587"/>
      <c r="DM8" s="587"/>
      <c r="DN8" s="587"/>
      <c r="DO8" s="587"/>
      <c r="DP8" s="588"/>
      <c r="DQ8" s="592">
        <v>4833328</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84626</v>
      </c>
      <c r="S9" s="587"/>
      <c r="T9" s="587"/>
      <c r="U9" s="587"/>
      <c r="V9" s="587"/>
      <c r="W9" s="587"/>
      <c r="X9" s="587"/>
      <c r="Y9" s="588"/>
      <c r="Z9" s="639">
        <v>0.2</v>
      </c>
      <c r="AA9" s="639"/>
      <c r="AB9" s="639"/>
      <c r="AC9" s="639"/>
      <c r="AD9" s="640">
        <v>84626</v>
      </c>
      <c r="AE9" s="640"/>
      <c r="AF9" s="640"/>
      <c r="AG9" s="640"/>
      <c r="AH9" s="640"/>
      <c r="AI9" s="640"/>
      <c r="AJ9" s="640"/>
      <c r="AK9" s="640"/>
      <c r="AL9" s="609">
        <v>0.4</v>
      </c>
      <c r="AM9" s="641"/>
      <c r="AN9" s="641"/>
      <c r="AO9" s="642"/>
      <c r="AP9" s="583" t="s">
        <v>223</v>
      </c>
      <c r="AQ9" s="584"/>
      <c r="AR9" s="584"/>
      <c r="AS9" s="584"/>
      <c r="AT9" s="584"/>
      <c r="AU9" s="584"/>
      <c r="AV9" s="584"/>
      <c r="AW9" s="584"/>
      <c r="AX9" s="584"/>
      <c r="AY9" s="584"/>
      <c r="AZ9" s="584"/>
      <c r="BA9" s="584"/>
      <c r="BB9" s="584"/>
      <c r="BC9" s="584"/>
      <c r="BD9" s="584"/>
      <c r="BE9" s="584"/>
      <c r="BF9" s="585"/>
      <c r="BG9" s="586">
        <v>3330651</v>
      </c>
      <c r="BH9" s="587"/>
      <c r="BI9" s="587"/>
      <c r="BJ9" s="587"/>
      <c r="BK9" s="587"/>
      <c r="BL9" s="587"/>
      <c r="BM9" s="587"/>
      <c r="BN9" s="588"/>
      <c r="BO9" s="639">
        <v>31.2</v>
      </c>
      <c r="BP9" s="639"/>
      <c r="BQ9" s="639"/>
      <c r="BR9" s="639"/>
      <c r="BS9" s="592" t="s">
        <v>111</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2992740</v>
      </c>
      <c r="CS9" s="587"/>
      <c r="CT9" s="587"/>
      <c r="CU9" s="587"/>
      <c r="CV9" s="587"/>
      <c r="CW9" s="587"/>
      <c r="CX9" s="587"/>
      <c r="CY9" s="588"/>
      <c r="CZ9" s="639">
        <v>9.1</v>
      </c>
      <c r="DA9" s="639"/>
      <c r="DB9" s="639"/>
      <c r="DC9" s="639"/>
      <c r="DD9" s="592">
        <v>9038</v>
      </c>
      <c r="DE9" s="587"/>
      <c r="DF9" s="587"/>
      <c r="DG9" s="587"/>
      <c r="DH9" s="587"/>
      <c r="DI9" s="587"/>
      <c r="DJ9" s="587"/>
      <c r="DK9" s="587"/>
      <c r="DL9" s="587"/>
      <c r="DM9" s="587"/>
      <c r="DN9" s="587"/>
      <c r="DO9" s="587"/>
      <c r="DP9" s="588"/>
      <c r="DQ9" s="592">
        <v>2776184</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740965</v>
      </c>
      <c r="S10" s="587"/>
      <c r="T10" s="587"/>
      <c r="U10" s="587"/>
      <c r="V10" s="587"/>
      <c r="W10" s="587"/>
      <c r="X10" s="587"/>
      <c r="Y10" s="588"/>
      <c r="Z10" s="639">
        <v>2.2000000000000002</v>
      </c>
      <c r="AA10" s="639"/>
      <c r="AB10" s="639"/>
      <c r="AC10" s="639"/>
      <c r="AD10" s="640">
        <v>740965</v>
      </c>
      <c r="AE10" s="640"/>
      <c r="AF10" s="640"/>
      <c r="AG10" s="640"/>
      <c r="AH10" s="640"/>
      <c r="AI10" s="640"/>
      <c r="AJ10" s="640"/>
      <c r="AK10" s="640"/>
      <c r="AL10" s="609">
        <v>3.7</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193020</v>
      </c>
      <c r="BH10" s="587"/>
      <c r="BI10" s="587"/>
      <c r="BJ10" s="587"/>
      <c r="BK10" s="587"/>
      <c r="BL10" s="587"/>
      <c r="BM10" s="587"/>
      <c r="BN10" s="588"/>
      <c r="BO10" s="639">
        <v>1.8</v>
      </c>
      <c r="BP10" s="639"/>
      <c r="BQ10" s="639"/>
      <c r="BR10" s="639"/>
      <c r="BS10" s="592" t="s">
        <v>111</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110545</v>
      </c>
      <c r="CS10" s="587"/>
      <c r="CT10" s="587"/>
      <c r="CU10" s="587"/>
      <c r="CV10" s="587"/>
      <c r="CW10" s="587"/>
      <c r="CX10" s="587"/>
      <c r="CY10" s="588"/>
      <c r="CZ10" s="639">
        <v>0.3</v>
      </c>
      <c r="DA10" s="639"/>
      <c r="DB10" s="639"/>
      <c r="DC10" s="639"/>
      <c r="DD10" s="592" t="s">
        <v>111</v>
      </c>
      <c r="DE10" s="587"/>
      <c r="DF10" s="587"/>
      <c r="DG10" s="587"/>
      <c r="DH10" s="587"/>
      <c r="DI10" s="587"/>
      <c r="DJ10" s="587"/>
      <c r="DK10" s="587"/>
      <c r="DL10" s="587"/>
      <c r="DM10" s="587"/>
      <c r="DN10" s="587"/>
      <c r="DO10" s="587"/>
      <c r="DP10" s="588"/>
      <c r="DQ10" s="592">
        <v>18442</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21526</v>
      </c>
      <c r="S11" s="587"/>
      <c r="T11" s="587"/>
      <c r="U11" s="587"/>
      <c r="V11" s="587"/>
      <c r="W11" s="587"/>
      <c r="X11" s="587"/>
      <c r="Y11" s="588"/>
      <c r="Z11" s="639">
        <v>0.1</v>
      </c>
      <c r="AA11" s="639"/>
      <c r="AB11" s="639"/>
      <c r="AC11" s="639"/>
      <c r="AD11" s="640">
        <v>21526</v>
      </c>
      <c r="AE11" s="640"/>
      <c r="AF11" s="640"/>
      <c r="AG11" s="640"/>
      <c r="AH11" s="640"/>
      <c r="AI11" s="640"/>
      <c r="AJ11" s="640"/>
      <c r="AK11" s="640"/>
      <c r="AL11" s="609">
        <v>0.1</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794902</v>
      </c>
      <c r="BH11" s="587"/>
      <c r="BI11" s="587"/>
      <c r="BJ11" s="587"/>
      <c r="BK11" s="587"/>
      <c r="BL11" s="587"/>
      <c r="BM11" s="587"/>
      <c r="BN11" s="588"/>
      <c r="BO11" s="639">
        <v>7.5</v>
      </c>
      <c r="BP11" s="639"/>
      <c r="BQ11" s="639"/>
      <c r="BR11" s="639"/>
      <c r="BS11" s="592">
        <v>131753</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1037073</v>
      </c>
      <c r="CS11" s="587"/>
      <c r="CT11" s="587"/>
      <c r="CU11" s="587"/>
      <c r="CV11" s="587"/>
      <c r="CW11" s="587"/>
      <c r="CX11" s="587"/>
      <c r="CY11" s="588"/>
      <c r="CZ11" s="639">
        <v>3.2</v>
      </c>
      <c r="DA11" s="639"/>
      <c r="DB11" s="639"/>
      <c r="DC11" s="639"/>
      <c r="DD11" s="592">
        <v>238694</v>
      </c>
      <c r="DE11" s="587"/>
      <c r="DF11" s="587"/>
      <c r="DG11" s="587"/>
      <c r="DH11" s="587"/>
      <c r="DI11" s="587"/>
      <c r="DJ11" s="587"/>
      <c r="DK11" s="587"/>
      <c r="DL11" s="587"/>
      <c r="DM11" s="587"/>
      <c r="DN11" s="587"/>
      <c r="DO11" s="587"/>
      <c r="DP11" s="588"/>
      <c r="DQ11" s="592">
        <v>723743</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4939021</v>
      </c>
      <c r="BH12" s="587"/>
      <c r="BI12" s="587"/>
      <c r="BJ12" s="587"/>
      <c r="BK12" s="587"/>
      <c r="BL12" s="587"/>
      <c r="BM12" s="587"/>
      <c r="BN12" s="588"/>
      <c r="BO12" s="639">
        <v>46.3</v>
      </c>
      <c r="BP12" s="639"/>
      <c r="BQ12" s="639"/>
      <c r="BR12" s="639"/>
      <c r="BS12" s="592" t="s">
        <v>111</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550635</v>
      </c>
      <c r="CS12" s="587"/>
      <c r="CT12" s="587"/>
      <c r="CU12" s="587"/>
      <c r="CV12" s="587"/>
      <c r="CW12" s="587"/>
      <c r="CX12" s="587"/>
      <c r="CY12" s="588"/>
      <c r="CZ12" s="639">
        <v>1.7</v>
      </c>
      <c r="DA12" s="639"/>
      <c r="DB12" s="639"/>
      <c r="DC12" s="639"/>
      <c r="DD12" s="592">
        <v>1207</v>
      </c>
      <c r="DE12" s="587"/>
      <c r="DF12" s="587"/>
      <c r="DG12" s="587"/>
      <c r="DH12" s="587"/>
      <c r="DI12" s="587"/>
      <c r="DJ12" s="587"/>
      <c r="DK12" s="587"/>
      <c r="DL12" s="587"/>
      <c r="DM12" s="587"/>
      <c r="DN12" s="587"/>
      <c r="DO12" s="587"/>
      <c r="DP12" s="588"/>
      <c r="DQ12" s="592">
        <v>279922</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110813</v>
      </c>
      <c r="S13" s="587"/>
      <c r="T13" s="587"/>
      <c r="U13" s="587"/>
      <c r="V13" s="587"/>
      <c r="W13" s="587"/>
      <c r="X13" s="587"/>
      <c r="Y13" s="588"/>
      <c r="Z13" s="639">
        <v>0.3</v>
      </c>
      <c r="AA13" s="639"/>
      <c r="AB13" s="639"/>
      <c r="AC13" s="639"/>
      <c r="AD13" s="640">
        <v>110813</v>
      </c>
      <c r="AE13" s="640"/>
      <c r="AF13" s="640"/>
      <c r="AG13" s="640"/>
      <c r="AH13" s="640"/>
      <c r="AI13" s="640"/>
      <c r="AJ13" s="640"/>
      <c r="AK13" s="640"/>
      <c r="AL13" s="609">
        <v>0.6</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4909542</v>
      </c>
      <c r="BH13" s="587"/>
      <c r="BI13" s="587"/>
      <c r="BJ13" s="587"/>
      <c r="BK13" s="587"/>
      <c r="BL13" s="587"/>
      <c r="BM13" s="587"/>
      <c r="BN13" s="588"/>
      <c r="BO13" s="639">
        <v>46</v>
      </c>
      <c r="BP13" s="639"/>
      <c r="BQ13" s="639"/>
      <c r="BR13" s="639"/>
      <c r="BS13" s="592" t="s">
        <v>111</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5845374</v>
      </c>
      <c r="CS13" s="587"/>
      <c r="CT13" s="587"/>
      <c r="CU13" s="587"/>
      <c r="CV13" s="587"/>
      <c r="CW13" s="587"/>
      <c r="CX13" s="587"/>
      <c r="CY13" s="588"/>
      <c r="CZ13" s="639">
        <v>17.8</v>
      </c>
      <c r="DA13" s="639"/>
      <c r="DB13" s="639"/>
      <c r="DC13" s="639"/>
      <c r="DD13" s="592">
        <v>1453835</v>
      </c>
      <c r="DE13" s="587"/>
      <c r="DF13" s="587"/>
      <c r="DG13" s="587"/>
      <c r="DH13" s="587"/>
      <c r="DI13" s="587"/>
      <c r="DJ13" s="587"/>
      <c r="DK13" s="587"/>
      <c r="DL13" s="587"/>
      <c r="DM13" s="587"/>
      <c r="DN13" s="587"/>
      <c r="DO13" s="587"/>
      <c r="DP13" s="588"/>
      <c r="DQ13" s="592">
        <v>4329917</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192867</v>
      </c>
      <c r="BH14" s="587"/>
      <c r="BI14" s="587"/>
      <c r="BJ14" s="587"/>
      <c r="BK14" s="587"/>
      <c r="BL14" s="587"/>
      <c r="BM14" s="587"/>
      <c r="BN14" s="588"/>
      <c r="BO14" s="639">
        <v>1.8</v>
      </c>
      <c r="BP14" s="639"/>
      <c r="BQ14" s="639"/>
      <c r="BR14" s="639"/>
      <c r="BS14" s="592" t="s">
        <v>111</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1292454</v>
      </c>
      <c r="CS14" s="587"/>
      <c r="CT14" s="587"/>
      <c r="CU14" s="587"/>
      <c r="CV14" s="587"/>
      <c r="CW14" s="587"/>
      <c r="CX14" s="587"/>
      <c r="CY14" s="588"/>
      <c r="CZ14" s="639">
        <v>3.9</v>
      </c>
      <c r="DA14" s="639"/>
      <c r="DB14" s="639"/>
      <c r="DC14" s="639"/>
      <c r="DD14" s="592">
        <v>80628</v>
      </c>
      <c r="DE14" s="587"/>
      <c r="DF14" s="587"/>
      <c r="DG14" s="587"/>
      <c r="DH14" s="587"/>
      <c r="DI14" s="587"/>
      <c r="DJ14" s="587"/>
      <c r="DK14" s="587"/>
      <c r="DL14" s="587"/>
      <c r="DM14" s="587"/>
      <c r="DN14" s="587"/>
      <c r="DO14" s="587"/>
      <c r="DP14" s="588"/>
      <c r="DQ14" s="592">
        <v>1094462</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43598</v>
      </c>
      <c r="S15" s="587"/>
      <c r="T15" s="587"/>
      <c r="U15" s="587"/>
      <c r="V15" s="587"/>
      <c r="W15" s="587"/>
      <c r="X15" s="587"/>
      <c r="Y15" s="588"/>
      <c r="Z15" s="639">
        <v>0.1</v>
      </c>
      <c r="AA15" s="639"/>
      <c r="AB15" s="639"/>
      <c r="AC15" s="639"/>
      <c r="AD15" s="640">
        <v>43598</v>
      </c>
      <c r="AE15" s="640"/>
      <c r="AF15" s="640"/>
      <c r="AG15" s="640"/>
      <c r="AH15" s="640"/>
      <c r="AI15" s="640"/>
      <c r="AJ15" s="640"/>
      <c r="AK15" s="640"/>
      <c r="AL15" s="609">
        <v>0.2</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565424</v>
      </c>
      <c r="BH15" s="587"/>
      <c r="BI15" s="587"/>
      <c r="BJ15" s="587"/>
      <c r="BK15" s="587"/>
      <c r="BL15" s="587"/>
      <c r="BM15" s="587"/>
      <c r="BN15" s="588"/>
      <c r="BO15" s="639">
        <v>5.3</v>
      </c>
      <c r="BP15" s="639"/>
      <c r="BQ15" s="639"/>
      <c r="BR15" s="639"/>
      <c r="BS15" s="592" t="s">
        <v>111</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2864660</v>
      </c>
      <c r="CS15" s="587"/>
      <c r="CT15" s="587"/>
      <c r="CU15" s="587"/>
      <c r="CV15" s="587"/>
      <c r="CW15" s="587"/>
      <c r="CX15" s="587"/>
      <c r="CY15" s="588"/>
      <c r="CZ15" s="639">
        <v>8.6999999999999993</v>
      </c>
      <c r="DA15" s="639"/>
      <c r="DB15" s="639"/>
      <c r="DC15" s="639"/>
      <c r="DD15" s="592">
        <v>472686</v>
      </c>
      <c r="DE15" s="587"/>
      <c r="DF15" s="587"/>
      <c r="DG15" s="587"/>
      <c r="DH15" s="587"/>
      <c r="DI15" s="587"/>
      <c r="DJ15" s="587"/>
      <c r="DK15" s="587"/>
      <c r="DL15" s="587"/>
      <c r="DM15" s="587"/>
      <c r="DN15" s="587"/>
      <c r="DO15" s="587"/>
      <c r="DP15" s="588"/>
      <c r="DQ15" s="592">
        <v>2114027</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9995646</v>
      </c>
      <c r="S16" s="587"/>
      <c r="T16" s="587"/>
      <c r="U16" s="587"/>
      <c r="V16" s="587"/>
      <c r="W16" s="587"/>
      <c r="X16" s="587"/>
      <c r="Y16" s="588"/>
      <c r="Z16" s="639">
        <v>29.2</v>
      </c>
      <c r="AA16" s="639"/>
      <c r="AB16" s="639"/>
      <c r="AC16" s="639"/>
      <c r="AD16" s="640">
        <v>8405129</v>
      </c>
      <c r="AE16" s="640"/>
      <c r="AF16" s="640"/>
      <c r="AG16" s="640"/>
      <c r="AH16" s="640"/>
      <c r="AI16" s="640"/>
      <c r="AJ16" s="640"/>
      <c r="AK16" s="640"/>
      <c r="AL16" s="609">
        <v>42</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35160</v>
      </c>
      <c r="CS16" s="587"/>
      <c r="CT16" s="587"/>
      <c r="CU16" s="587"/>
      <c r="CV16" s="587"/>
      <c r="CW16" s="587"/>
      <c r="CX16" s="587"/>
      <c r="CY16" s="588"/>
      <c r="CZ16" s="639">
        <v>0.1</v>
      </c>
      <c r="DA16" s="639"/>
      <c r="DB16" s="639"/>
      <c r="DC16" s="639"/>
      <c r="DD16" s="592" t="s">
        <v>111</v>
      </c>
      <c r="DE16" s="587"/>
      <c r="DF16" s="587"/>
      <c r="DG16" s="587"/>
      <c r="DH16" s="587"/>
      <c r="DI16" s="587"/>
      <c r="DJ16" s="587"/>
      <c r="DK16" s="587"/>
      <c r="DL16" s="587"/>
      <c r="DM16" s="587"/>
      <c r="DN16" s="587"/>
      <c r="DO16" s="587"/>
      <c r="DP16" s="588"/>
      <c r="DQ16" s="592">
        <v>16</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8405129</v>
      </c>
      <c r="S17" s="587"/>
      <c r="T17" s="587"/>
      <c r="U17" s="587"/>
      <c r="V17" s="587"/>
      <c r="W17" s="587"/>
      <c r="X17" s="587"/>
      <c r="Y17" s="588"/>
      <c r="Z17" s="639">
        <v>24.6</v>
      </c>
      <c r="AA17" s="639"/>
      <c r="AB17" s="639"/>
      <c r="AC17" s="639"/>
      <c r="AD17" s="640">
        <v>8405129</v>
      </c>
      <c r="AE17" s="640"/>
      <c r="AF17" s="640"/>
      <c r="AG17" s="640"/>
      <c r="AH17" s="640"/>
      <c r="AI17" s="640"/>
      <c r="AJ17" s="640"/>
      <c r="AK17" s="640"/>
      <c r="AL17" s="609">
        <v>42</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4185521</v>
      </c>
      <c r="CS17" s="587"/>
      <c r="CT17" s="587"/>
      <c r="CU17" s="587"/>
      <c r="CV17" s="587"/>
      <c r="CW17" s="587"/>
      <c r="CX17" s="587"/>
      <c r="CY17" s="588"/>
      <c r="CZ17" s="639">
        <v>12.7</v>
      </c>
      <c r="DA17" s="639"/>
      <c r="DB17" s="639"/>
      <c r="DC17" s="639"/>
      <c r="DD17" s="592" t="s">
        <v>111</v>
      </c>
      <c r="DE17" s="587"/>
      <c r="DF17" s="587"/>
      <c r="DG17" s="587"/>
      <c r="DH17" s="587"/>
      <c r="DI17" s="587"/>
      <c r="DJ17" s="587"/>
      <c r="DK17" s="587"/>
      <c r="DL17" s="587"/>
      <c r="DM17" s="587"/>
      <c r="DN17" s="587"/>
      <c r="DO17" s="587"/>
      <c r="DP17" s="588"/>
      <c r="DQ17" s="592">
        <v>4063852</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1590496</v>
      </c>
      <c r="S18" s="587"/>
      <c r="T18" s="587"/>
      <c r="U18" s="587"/>
      <c r="V18" s="587"/>
      <c r="W18" s="587"/>
      <c r="X18" s="587"/>
      <c r="Y18" s="588"/>
      <c r="Z18" s="639">
        <v>4.7</v>
      </c>
      <c r="AA18" s="639"/>
      <c r="AB18" s="639"/>
      <c r="AC18" s="639"/>
      <c r="AD18" s="640" t="s">
        <v>111</v>
      </c>
      <c r="AE18" s="640"/>
      <c r="AF18" s="640"/>
      <c r="AG18" s="640"/>
      <c r="AH18" s="640"/>
      <c r="AI18" s="640"/>
      <c r="AJ18" s="640"/>
      <c r="AK18" s="640"/>
      <c r="AL18" s="609" t="s">
        <v>111</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21</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541638</v>
      </c>
      <c r="BH19" s="587"/>
      <c r="BI19" s="587"/>
      <c r="BJ19" s="587"/>
      <c r="BK19" s="587"/>
      <c r="BL19" s="587"/>
      <c r="BM19" s="587"/>
      <c r="BN19" s="588"/>
      <c r="BO19" s="639">
        <v>5.0999999999999996</v>
      </c>
      <c r="BP19" s="639"/>
      <c r="BQ19" s="639"/>
      <c r="BR19" s="639"/>
      <c r="BS19" s="592" t="s">
        <v>111</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22033078</v>
      </c>
      <c r="S20" s="587"/>
      <c r="T20" s="587"/>
      <c r="U20" s="587"/>
      <c r="V20" s="587"/>
      <c r="W20" s="587"/>
      <c r="X20" s="587"/>
      <c r="Y20" s="588"/>
      <c r="Z20" s="639">
        <v>64.5</v>
      </c>
      <c r="AA20" s="639"/>
      <c r="AB20" s="639"/>
      <c r="AC20" s="639"/>
      <c r="AD20" s="640">
        <v>19900923</v>
      </c>
      <c r="AE20" s="640"/>
      <c r="AF20" s="640"/>
      <c r="AG20" s="640"/>
      <c r="AH20" s="640"/>
      <c r="AI20" s="640"/>
      <c r="AJ20" s="640"/>
      <c r="AK20" s="640"/>
      <c r="AL20" s="609">
        <v>99.6</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541638</v>
      </c>
      <c r="BH20" s="587"/>
      <c r="BI20" s="587"/>
      <c r="BJ20" s="587"/>
      <c r="BK20" s="587"/>
      <c r="BL20" s="587"/>
      <c r="BM20" s="587"/>
      <c r="BN20" s="588"/>
      <c r="BO20" s="639">
        <v>5.0999999999999996</v>
      </c>
      <c r="BP20" s="639"/>
      <c r="BQ20" s="639"/>
      <c r="BR20" s="639"/>
      <c r="BS20" s="592" t="s">
        <v>111</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32894004</v>
      </c>
      <c r="CS20" s="587"/>
      <c r="CT20" s="587"/>
      <c r="CU20" s="587"/>
      <c r="CV20" s="587"/>
      <c r="CW20" s="587"/>
      <c r="CX20" s="587"/>
      <c r="CY20" s="588"/>
      <c r="CZ20" s="639">
        <v>100</v>
      </c>
      <c r="DA20" s="639"/>
      <c r="DB20" s="639"/>
      <c r="DC20" s="639"/>
      <c r="DD20" s="592">
        <v>2431677</v>
      </c>
      <c r="DE20" s="587"/>
      <c r="DF20" s="587"/>
      <c r="DG20" s="587"/>
      <c r="DH20" s="587"/>
      <c r="DI20" s="587"/>
      <c r="DJ20" s="587"/>
      <c r="DK20" s="587"/>
      <c r="DL20" s="587"/>
      <c r="DM20" s="587"/>
      <c r="DN20" s="587"/>
      <c r="DO20" s="587"/>
      <c r="DP20" s="588"/>
      <c r="DQ20" s="592">
        <v>24309928</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17088</v>
      </c>
      <c r="S21" s="587"/>
      <c r="T21" s="587"/>
      <c r="U21" s="587"/>
      <c r="V21" s="587"/>
      <c r="W21" s="587"/>
      <c r="X21" s="587"/>
      <c r="Y21" s="588"/>
      <c r="Z21" s="639">
        <v>0</v>
      </c>
      <c r="AA21" s="639"/>
      <c r="AB21" s="639"/>
      <c r="AC21" s="639"/>
      <c r="AD21" s="640">
        <v>17088</v>
      </c>
      <c r="AE21" s="640"/>
      <c r="AF21" s="640"/>
      <c r="AG21" s="640"/>
      <c r="AH21" s="640"/>
      <c r="AI21" s="640"/>
      <c r="AJ21" s="640"/>
      <c r="AK21" s="640"/>
      <c r="AL21" s="609">
        <v>0.1</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t="s">
        <v>111</v>
      </c>
      <c r="BH21" s="587"/>
      <c r="BI21" s="587"/>
      <c r="BJ21" s="587"/>
      <c r="BK21" s="587"/>
      <c r="BL21" s="587"/>
      <c r="BM21" s="587"/>
      <c r="BN21" s="588"/>
      <c r="BO21" s="639" t="s">
        <v>111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557399</v>
      </c>
      <c r="S22" s="587"/>
      <c r="T22" s="587"/>
      <c r="U22" s="587"/>
      <c r="V22" s="587"/>
      <c r="W22" s="587"/>
      <c r="X22" s="587"/>
      <c r="Y22" s="588"/>
      <c r="Z22" s="639">
        <v>1.6</v>
      </c>
      <c r="AA22" s="639"/>
      <c r="AB22" s="639"/>
      <c r="AC22" s="639"/>
      <c r="AD22" s="640">
        <v>1006</v>
      </c>
      <c r="AE22" s="640"/>
      <c r="AF22" s="640"/>
      <c r="AG22" s="640"/>
      <c r="AH22" s="640"/>
      <c r="AI22" s="640"/>
      <c r="AJ22" s="640"/>
      <c r="AK22" s="640"/>
      <c r="AL22" s="609">
        <v>0</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544125</v>
      </c>
      <c r="S23" s="587"/>
      <c r="T23" s="587"/>
      <c r="U23" s="587"/>
      <c r="V23" s="587"/>
      <c r="W23" s="587"/>
      <c r="X23" s="587"/>
      <c r="Y23" s="588"/>
      <c r="Z23" s="639">
        <v>1.6</v>
      </c>
      <c r="AA23" s="639"/>
      <c r="AB23" s="639"/>
      <c r="AC23" s="639"/>
      <c r="AD23" s="640">
        <v>53309</v>
      </c>
      <c r="AE23" s="640"/>
      <c r="AF23" s="640"/>
      <c r="AG23" s="640"/>
      <c r="AH23" s="640"/>
      <c r="AI23" s="640"/>
      <c r="AJ23" s="640"/>
      <c r="AK23" s="640"/>
      <c r="AL23" s="609">
        <v>0.3</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v>541638</v>
      </c>
      <c r="BH23" s="587"/>
      <c r="BI23" s="587"/>
      <c r="BJ23" s="587"/>
      <c r="BK23" s="587"/>
      <c r="BL23" s="587"/>
      <c r="BM23" s="587"/>
      <c r="BN23" s="588"/>
      <c r="BO23" s="639">
        <v>5.0999999999999996</v>
      </c>
      <c r="BP23" s="639"/>
      <c r="BQ23" s="639"/>
      <c r="BR23" s="639"/>
      <c r="BS23" s="592" t="s">
        <v>111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49891</v>
      </c>
      <c r="S24" s="587"/>
      <c r="T24" s="587"/>
      <c r="U24" s="587"/>
      <c r="V24" s="587"/>
      <c r="W24" s="587"/>
      <c r="X24" s="587"/>
      <c r="Y24" s="588"/>
      <c r="Z24" s="639">
        <v>0.1</v>
      </c>
      <c r="AA24" s="639"/>
      <c r="AB24" s="639"/>
      <c r="AC24" s="639"/>
      <c r="AD24" s="640" t="s">
        <v>111</v>
      </c>
      <c r="AE24" s="640"/>
      <c r="AF24" s="640"/>
      <c r="AG24" s="640"/>
      <c r="AH24" s="640"/>
      <c r="AI24" s="640"/>
      <c r="AJ24" s="640"/>
      <c r="AK24" s="640"/>
      <c r="AL24" s="609" t="s">
        <v>111</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14171742</v>
      </c>
      <c r="CS24" s="637"/>
      <c r="CT24" s="637"/>
      <c r="CU24" s="637"/>
      <c r="CV24" s="637"/>
      <c r="CW24" s="637"/>
      <c r="CX24" s="637"/>
      <c r="CY24" s="684"/>
      <c r="CZ24" s="688">
        <v>43.1</v>
      </c>
      <c r="DA24" s="689"/>
      <c r="DB24" s="689"/>
      <c r="DC24" s="690"/>
      <c r="DD24" s="683">
        <v>9623938</v>
      </c>
      <c r="DE24" s="637"/>
      <c r="DF24" s="637"/>
      <c r="DG24" s="637"/>
      <c r="DH24" s="637"/>
      <c r="DI24" s="637"/>
      <c r="DJ24" s="637"/>
      <c r="DK24" s="684"/>
      <c r="DL24" s="683">
        <v>9210452</v>
      </c>
      <c r="DM24" s="637"/>
      <c r="DN24" s="637"/>
      <c r="DO24" s="637"/>
      <c r="DP24" s="637"/>
      <c r="DQ24" s="637"/>
      <c r="DR24" s="637"/>
      <c r="DS24" s="637"/>
      <c r="DT24" s="637"/>
      <c r="DU24" s="637"/>
      <c r="DV24" s="684"/>
      <c r="DW24" s="685">
        <v>42.4</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3884941</v>
      </c>
      <c r="S25" s="587"/>
      <c r="T25" s="587"/>
      <c r="U25" s="587"/>
      <c r="V25" s="587"/>
      <c r="W25" s="587"/>
      <c r="X25" s="587"/>
      <c r="Y25" s="588"/>
      <c r="Z25" s="639">
        <v>11.4</v>
      </c>
      <c r="AA25" s="639"/>
      <c r="AB25" s="639"/>
      <c r="AC25" s="639"/>
      <c r="AD25" s="640" t="s">
        <v>111</v>
      </c>
      <c r="AE25" s="640"/>
      <c r="AF25" s="640"/>
      <c r="AG25" s="640"/>
      <c r="AH25" s="640"/>
      <c r="AI25" s="640"/>
      <c r="AJ25" s="640"/>
      <c r="AK25" s="640"/>
      <c r="AL25" s="609" t="s">
        <v>111</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4576250</v>
      </c>
      <c r="CS25" s="605"/>
      <c r="CT25" s="605"/>
      <c r="CU25" s="605"/>
      <c r="CV25" s="605"/>
      <c r="CW25" s="605"/>
      <c r="CX25" s="605"/>
      <c r="CY25" s="606"/>
      <c r="CZ25" s="589">
        <v>13.9</v>
      </c>
      <c r="DA25" s="607"/>
      <c r="DB25" s="607"/>
      <c r="DC25" s="608"/>
      <c r="DD25" s="592">
        <v>3912178</v>
      </c>
      <c r="DE25" s="605"/>
      <c r="DF25" s="605"/>
      <c r="DG25" s="605"/>
      <c r="DH25" s="605"/>
      <c r="DI25" s="605"/>
      <c r="DJ25" s="605"/>
      <c r="DK25" s="606"/>
      <c r="DL25" s="592">
        <v>3853656</v>
      </c>
      <c r="DM25" s="605"/>
      <c r="DN25" s="605"/>
      <c r="DO25" s="605"/>
      <c r="DP25" s="605"/>
      <c r="DQ25" s="605"/>
      <c r="DR25" s="605"/>
      <c r="DS25" s="605"/>
      <c r="DT25" s="605"/>
      <c r="DU25" s="605"/>
      <c r="DV25" s="606"/>
      <c r="DW25" s="609">
        <v>17.7</v>
      </c>
      <c r="DX25" s="610"/>
      <c r="DY25" s="610"/>
      <c r="DZ25" s="610"/>
      <c r="EA25" s="610"/>
      <c r="EB25" s="610"/>
      <c r="EC25" s="611"/>
    </row>
    <row r="26" spans="2:133" ht="11.25" customHeight="1">
      <c r="B26" s="677" t="s">
        <v>276</v>
      </c>
      <c r="C26" s="678"/>
      <c r="D26" s="678"/>
      <c r="E26" s="678"/>
      <c r="F26" s="678"/>
      <c r="G26" s="678"/>
      <c r="H26" s="678"/>
      <c r="I26" s="678"/>
      <c r="J26" s="678"/>
      <c r="K26" s="678"/>
      <c r="L26" s="678"/>
      <c r="M26" s="678"/>
      <c r="N26" s="678"/>
      <c r="O26" s="678"/>
      <c r="P26" s="678"/>
      <c r="Q26" s="679"/>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2799593</v>
      </c>
      <c r="CS26" s="587"/>
      <c r="CT26" s="587"/>
      <c r="CU26" s="587"/>
      <c r="CV26" s="587"/>
      <c r="CW26" s="587"/>
      <c r="CX26" s="587"/>
      <c r="CY26" s="588"/>
      <c r="CZ26" s="589">
        <v>8.5</v>
      </c>
      <c r="DA26" s="607"/>
      <c r="DB26" s="607"/>
      <c r="DC26" s="608"/>
      <c r="DD26" s="592">
        <v>2264867</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1896124</v>
      </c>
      <c r="S27" s="587"/>
      <c r="T27" s="587"/>
      <c r="U27" s="587"/>
      <c r="V27" s="587"/>
      <c r="W27" s="587"/>
      <c r="X27" s="587"/>
      <c r="Y27" s="588"/>
      <c r="Z27" s="639">
        <v>5.5</v>
      </c>
      <c r="AA27" s="639"/>
      <c r="AB27" s="639"/>
      <c r="AC27" s="639"/>
      <c r="AD27" s="640" t="s">
        <v>111</v>
      </c>
      <c r="AE27" s="640"/>
      <c r="AF27" s="640"/>
      <c r="AG27" s="640"/>
      <c r="AH27" s="640"/>
      <c r="AI27" s="640"/>
      <c r="AJ27" s="640"/>
      <c r="AK27" s="640"/>
      <c r="AL27" s="609" t="s">
        <v>111</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10668620</v>
      </c>
      <c r="BH27" s="587"/>
      <c r="BI27" s="587"/>
      <c r="BJ27" s="587"/>
      <c r="BK27" s="587"/>
      <c r="BL27" s="587"/>
      <c r="BM27" s="587"/>
      <c r="BN27" s="588"/>
      <c r="BO27" s="639">
        <v>100</v>
      </c>
      <c r="BP27" s="639"/>
      <c r="BQ27" s="639"/>
      <c r="BR27" s="639"/>
      <c r="BS27" s="592">
        <v>131753</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5409971</v>
      </c>
      <c r="CS27" s="605"/>
      <c r="CT27" s="605"/>
      <c r="CU27" s="605"/>
      <c r="CV27" s="605"/>
      <c r="CW27" s="605"/>
      <c r="CX27" s="605"/>
      <c r="CY27" s="606"/>
      <c r="CZ27" s="589">
        <v>16.399999999999999</v>
      </c>
      <c r="DA27" s="607"/>
      <c r="DB27" s="607"/>
      <c r="DC27" s="608"/>
      <c r="DD27" s="592">
        <v>1647908</v>
      </c>
      <c r="DE27" s="605"/>
      <c r="DF27" s="605"/>
      <c r="DG27" s="605"/>
      <c r="DH27" s="605"/>
      <c r="DI27" s="605"/>
      <c r="DJ27" s="605"/>
      <c r="DK27" s="606"/>
      <c r="DL27" s="592">
        <v>1622177</v>
      </c>
      <c r="DM27" s="605"/>
      <c r="DN27" s="605"/>
      <c r="DO27" s="605"/>
      <c r="DP27" s="605"/>
      <c r="DQ27" s="605"/>
      <c r="DR27" s="605"/>
      <c r="DS27" s="605"/>
      <c r="DT27" s="605"/>
      <c r="DU27" s="605"/>
      <c r="DV27" s="606"/>
      <c r="DW27" s="609">
        <v>7.5</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101280</v>
      </c>
      <c r="S28" s="587"/>
      <c r="T28" s="587"/>
      <c r="U28" s="587"/>
      <c r="V28" s="587"/>
      <c r="W28" s="587"/>
      <c r="X28" s="587"/>
      <c r="Y28" s="588"/>
      <c r="Z28" s="639">
        <v>0.3</v>
      </c>
      <c r="AA28" s="639"/>
      <c r="AB28" s="639"/>
      <c r="AC28" s="639"/>
      <c r="AD28" s="640">
        <v>14777</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4185521</v>
      </c>
      <c r="CS28" s="587"/>
      <c r="CT28" s="587"/>
      <c r="CU28" s="587"/>
      <c r="CV28" s="587"/>
      <c r="CW28" s="587"/>
      <c r="CX28" s="587"/>
      <c r="CY28" s="588"/>
      <c r="CZ28" s="589">
        <v>12.7</v>
      </c>
      <c r="DA28" s="607"/>
      <c r="DB28" s="607"/>
      <c r="DC28" s="608"/>
      <c r="DD28" s="592">
        <v>4063852</v>
      </c>
      <c r="DE28" s="587"/>
      <c r="DF28" s="587"/>
      <c r="DG28" s="587"/>
      <c r="DH28" s="587"/>
      <c r="DI28" s="587"/>
      <c r="DJ28" s="587"/>
      <c r="DK28" s="588"/>
      <c r="DL28" s="592">
        <v>3734619</v>
      </c>
      <c r="DM28" s="587"/>
      <c r="DN28" s="587"/>
      <c r="DO28" s="587"/>
      <c r="DP28" s="587"/>
      <c r="DQ28" s="587"/>
      <c r="DR28" s="587"/>
      <c r="DS28" s="587"/>
      <c r="DT28" s="587"/>
      <c r="DU28" s="587"/>
      <c r="DV28" s="588"/>
      <c r="DW28" s="609">
        <v>17.2</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20616</v>
      </c>
      <c r="S29" s="587"/>
      <c r="T29" s="587"/>
      <c r="U29" s="587"/>
      <c r="V29" s="587"/>
      <c r="W29" s="587"/>
      <c r="X29" s="587"/>
      <c r="Y29" s="588"/>
      <c r="Z29" s="639">
        <v>0.1</v>
      </c>
      <c r="AA29" s="639"/>
      <c r="AB29" s="639"/>
      <c r="AC29" s="639"/>
      <c r="AD29" s="640" t="s">
        <v>111</v>
      </c>
      <c r="AE29" s="640"/>
      <c r="AF29" s="640"/>
      <c r="AG29" s="640"/>
      <c r="AH29" s="640"/>
      <c r="AI29" s="640"/>
      <c r="AJ29" s="640"/>
      <c r="AK29" s="640"/>
      <c r="AL29" s="609" t="s">
        <v>111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57</v>
      </c>
      <c r="CG29" s="620"/>
      <c r="CH29" s="620"/>
      <c r="CI29" s="620"/>
      <c r="CJ29" s="620"/>
      <c r="CK29" s="620"/>
      <c r="CL29" s="620"/>
      <c r="CM29" s="620"/>
      <c r="CN29" s="620"/>
      <c r="CO29" s="620"/>
      <c r="CP29" s="620"/>
      <c r="CQ29" s="621"/>
      <c r="CR29" s="586">
        <v>4185337</v>
      </c>
      <c r="CS29" s="605"/>
      <c r="CT29" s="605"/>
      <c r="CU29" s="605"/>
      <c r="CV29" s="605"/>
      <c r="CW29" s="605"/>
      <c r="CX29" s="605"/>
      <c r="CY29" s="606"/>
      <c r="CZ29" s="589">
        <v>12.7</v>
      </c>
      <c r="DA29" s="607"/>
      <c r="DB29" s="607"/>
      <c r="DC29" s="608"/>
      <c r="DD29" s="592">
        <v>4063668</v>
      </c>
      <c r="DE29" s="605"/>
      <c r="DF29" s="605"/>
      <c r="DG29" s="605"/>
      <c r="DH29" s="605"/>
      <c r="DI29" s="605"/>
      <c r="DJ29" s="605"/>
      <c r="DK29" s="606"/>
      <c r="DL29" s="592">
        <v>3734435</v>
      </c>
      <c r="DM29" s="605"/>
      <c r="DN29" s="605"/>
      <c r="DO29" s="605"/>
      <c r="DP29" s="605"/>
      <c r="DQ29" s="605"/>
      <c r="DR29" s="605"/>
      <c r="DS29" s="605"/>
      <c r="DT29" s="605"/>
      <c r="DU29" s="605"/>
      <c r="DV29" s="606"/>
      <c r="DW29" s="609">
        <v>17.2</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6947</v>
      </c>
      <c r="S30" s="587"/>
      <c r="T30" s="587"/>
      <c r="U30" s="587"/>
      <c r="V30" s="587"/>
      <c r="W30" s="587"/>
      <c r="X30" s="587"/>
      <c r="Y30" s="588"/>
      <c r="Z30" s="639">
        <v>0</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98.3</v>
      </c>
      <c r="BH30" s="653"/>
      <c r="BI30" s="653"/>
      <c r="BJ30" s="653"/>
      <c r="BK30" s="653"/>
      <c r="BL30" s="653"/>
      <c r="BM30" s="654">
        <v>89.1</v>
      </c>
      <c r="BN30" s="653"/>
      <c r="BO30" s="653"/>
      <c r="BP30" s="653"/>
      <c r="BQ30" s="655"/>
      <c r="BR30" s="652">
        <v>98.2</v>
      </c>
      <c r="BS30" s="653"/>
      <c r="BT30" s="653"/>
      <c r="BU30" s="653"/>
      <c r="BV30" s="653"/>
      <c r="BW30" s="653"/>
      <c r="BX30" s="654">
        <v>88.3</v>
      </c>
      <c r="BY30" s="653"/>
      <c r="BZ30" s="653"/>
      <c r="CA30" s="653"/>
      <c r="CB30" s="655"/>
      <c r="CD30" s="658"/>
      <c r="CE30" s="659"/>
      <c r="CF30" s="623" t="s">
        <v>291</v>
      </c>
      <c r="CG30" s="620"/>
      <c r="CH30" s="620"/>
      <c r="CI30" s="620"/>
      <c r="CJ30" s="620"/>
      <c r="CK30" s="620"/>
      <c r="CL30" s="620"/>
      <c r="CM30" s="620"/>
      <c r="CN30" s="620"/>
      <c r="CO30" s="620"/>
      <c r="CP30" s="620"/>
      <c r="CQ30" s="621"/>
      <c r="CR30" s="586">
        <v>3686979</v>
      </c>
      <c r="CS30" s="587"/>
      <c r="CT30" s="587"/>
      <c r="CU30" s="587"/>
      <c r="CV30" s="587"/>
      <c r="CW30" s="587"/>
      <c r="CX30" s="587"/>
      <c r="CY30" s="588"/>
      <c r="CZ30" s="589">
        <v>11.2</v>
      </c>
      <c r="DA30" s="607"/>
      <c r="DB30" s="607"/>
      <c r="DC30" s="608"/>
      <c r="DD30" s="592">
        <v>3565310</v>
      </c>
      <c r="DE30" s="587"/>
      <c r="DF30" s="587"/>
      <c r="DG30" s="587"/>
      <c r="DH30" s="587"/>
      <c r="DI30" s="587"/>
      <c r="DJ30" s="587"/>
      <c r="DK30" s="588"/>
      <c r="DL30" s="592">
        <v>3236077</v>
      </c>
      <c r="DM30" s="587"/>
      <c r="DN30" s="587"/>
      <c r="DO30" s="587"/>
      <c r="DP30" s="587"/>
      <c r="DQ30" s="587"/>
      <c r="DR30" s="587"/>
      <c r="DS30" s="587"/>
      <c r="DT30" s="587"/>
      <c r="DU30" s="587"/>
      <c r="DV30" s="588"/>
      <c r="DW30" s="609">
        <v>14.9</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1278885</v>
      </c>
      <c r="S31" s="587"/>
      <c r="T31" s="587"/>
      <c r="U31" s="587"/>
      <c r="V31" s="587"/>
      <c r="W31" s="587"/>
      <c r="X31" s="587"/>
      <c r="Y31" s="588"/>
      <c r="Z31" s="639">
        <v>3.7</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98.8</v>
      </c>
      <c r="BH31" s="605"/>
      <c r="BI31" s="605"/>
      <c r="BJ31" s="605"/>
      <c r="BK31" s="605"/>
      <c r="BL31" s="605"/>
      <c r="BM31" s="641">
        <v>92.5</v>
      </c>
      <c r="BN31" s="651"/>
      <c r="BO31" s="651"/>
      <c r="BP31" s="651"/>
      <c r="BQ31" s="615"/>
      <c r="BR31" s="650">
        <v>98.6</v>
      </c>
      <c r="BS31" s="605"/>
      <c r="BT31" s="605"/>
      <c r="BU31" s="605"/>
      <c r="BV31" s="605"/>
      <c r="BW31" s="605"/>
      <c r="BX31" s="641">
        <v>91.8</v>
      </c>
      <c r="BY31" s="651"/>
      <c r="BZ31" s="651"/>
      <c r="CA31" s="651"/>
      <c r="CB31" s="615"/>
      <c r="CD31" s="658"/>
      <c r="CE31" s="659"/>
      <c r="CF31" s="623" t="s">
        <v>295</v>
      </c>
      <c r="CG31" s="620"/>
      <c r="CH31" s="620"/>
      <c r="CI31" s="620"/>
      <c r="CJ31" s="620"/>
      <c r="CK31" s="620"/>
      <c r="CL31" s="620"/>
      <c r="CM31" s="620"/>
      <c r="CN31" s="620"/>
      <c r="CO31" s="620"/>
      <c r="CP31" s="620"/>
      <c r="CQ31" s="621"/>
      <c r="CR31" s="586">
        <v>498358</v>
      </c>
      <c r="CS31" s="605"/>
      <c r="CT31" s="605"/>
      <c r="CU31" s="605"/>
      <c r="CV31" s="605"/>
      <c r="CW31" s="605"/>
      <c r="CX31" s="605"/>
      <c r="CY31" s="606"/>
      <c r="CZ31" s="589">
        <v>1.5</v>
      </c>
      <c r="DA31" s="607"/>
      <c r="DB31" s="607"/>
      <c r="DC31" s="608"/>
      <c r="DD31" s="592">
        <v>498358</v>
      </c>
      <c r="DE31" s="605"/>
      <c r="DF31" s="605"/>
      <c r="DG31" s="605"/>
      <c r="DH31" s="605"/>
      <c r="DI31" s="605"/>
      <c r="DJ31" s="605"/>
      <c r="DK31" s="606"/>
      <c r="DL31" s="592">
        <v>498358</v>
      </c>
      <c r="DM31" s="605"/>
      <c r="DN31" s="605"/>
      <c r="DO31" s="605"/>
      <c r="DP31" s="605"/>
      <c r="DQ31" s="605"/>
      <c r="DR31" s="605"/>
      <c r="DS31" s="605"/>
      <c r="DT31" s="605"/>
      <c r="DU31" s="605"/>
      <c r="DV31" s="606"/>
      <c r="DW31" s="609">
        <v>2.2999999999999998</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818155</v>
      </c>
      <c r="S32" s="587"/>
      <c r="T32" s="587"/>
      <c r="U32" s="587"/>
      <c r="V32" s="587"/>
      <c r="W32" s="587"/>
      <c r="X32" s="587"/>
      <c r="Y32" s="588"/>
      <c r="Z32" s="639">
        <v>2.4</v>
      </c>
      <c r="AA32" s="639"/>
      <c r="AB32" s="639"/>
      <c r="AC32" s="639"/>
      <c r="AD32" s="640">
        <v>3103</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97.8</v>
      </c>
      <c r="BH32" s="571"/>
      <c r="BI32" s="571"/>
      <c r="BJ32" s="571"/>
      <c r="BK32" s="571"/>
      <c r="BL32" s="571"/>
      <c r="BM32" s="634">
        <v>85.4</v>
      </c>
      <c r="BN32" s="571"/>
      <c r="BO32" s="571"/>
      <c r="BP32" s="571"/>
      <c r="BQ32" s="628"/>
      <c r="BR32" s="649">
        <v>97.8</v>
      </c>
      <c r="BS32" s="571"/>
      <c r="BT32" s="571"/>
      <c r="BU32" s="571"/>
      <c r="BV32" s="571"/>
      <c r="BW32" s="571"/>
      <c r="BX32" s="634">
        <v>84.7</v>
      </c>
      <c r="BY32" s="571"/>
      <c r="BZ32" s="571"/>
      <c r="CA32" s="571"/>
      <c r="CB32" s="628"/>
      <c r="CD32" s="660"/>
      <c r="CE32" s="661"/>
      <c r="CF32" s="623" t="s">
        <v>298</v>
      </c>
      <c r="CG32" s="620"/>
      <c r="CH32" s="620"/>
      <c r="CI32" s="620"/>
      <c r="CJ32" s="620"/>
      <c r="CK32" s="620"/>
      <c r="CL32" s="620"/>
      <c r="CM32" s="620"/>
      <c r="CN32" s="620"/>
      <c r="CO32" s="620"/>
      <c r="CP32" s="620"/>
      <c r="CQ32" s="621"/>
      <c r="CR32" s="586">
        <v>184</v>
      </c>
      <c r="CS32" s="587"/>
      <c r="CT32" s="587"/>
      <c r="CU32" s="587"/>
      <c r="CV32" s="587"/>
      <c r="CW32" s="587"/>
      <c r="CX32" s="587"/>
      <c r="CY32" s="588"/>
      <c r="CZ32" s="589">
        <v>0</v>
      </c>
      <c r="DA32" s="607"/>
      <c r="DB32" s="607"/>
      <c r="DC32" s="608"/>
      <c r="DD32" s="592">
        <v>184</v>
      </c>
      <c r="DE32" s="587"/>
      <c r="DF32" s="587"/>
      <c r="DG32" s="587"/>
      <c r="DH32" s="587"/>
      <c r="DI32" s="587"/>
      <c r="DJ32" s="587"/>
      <c r="DK32" s="588"/>
      <c r="DL32" s="592">
        <v>184</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2975905</v>
      </c>
      <c r="S33" s="587"/>
      <c r="T33" s="587"/>
      <c r="U33" s="587"/>
      <c r="V33" s="587"/>
      <c r="W33" s="587"/>
      <c r="X33" s="587"/>
      <c r="Y33" s="588"/>
      <c r="Z33" s="639">
        <v>8.6999999999999993</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16255425</v>
      </c>
      <c r="CS33" s="605"/>
      <c r="CT33" s="605"/>
      <c r="CU33" s="605"/>
      <c r="CV33" s="605"/>
      <c r="CW33" s="605"/>
      <c r="CX33" s="605"/>
      <c r="CY33" s="606"/>
      <c r="CZ33" s="589">
        <v>49.4</v>
      </c>
      <c r="DA33" s="607"/>
      <c r="DB33" s="607"/>
      <c r="DC33" s="608"/>
      <c r="DD33" s="592">
        <v>14419202</v>
      </c>
      <c r="DE33" s="605"/>
      <c r="DF33" s="605"/>
      <c r="DG33" s="605"/>
      <c r="DH33" s="605"/>
      <c r="DI33" s="605"/>
      <c r="DJ33" s="605"/>
      <c r="DK33" s="606"/>
      <c r="DL33" s="592">
        <v>9608907</v>
      </c>
      <c r="DM33" s="605"/>
      <c r="DN33" s="605"/>
      <c r="DO33" s="605"/>
      <c r="DP33" s="605"/>
      <c r="DQ33" s="605"/>
      <c r="DR33" s="605"/>
      <c r="DS33" s="605"/>
      <c r="DT33" s="605"/>
      <c r="DU33" s="605"/>
      <c r="DV33" s="606"/>
      <c r="DW33" s="609">
        <v>44.2</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3320311</v>
      </c>
      <c r="CS34" s="587"/>
      <c r="CT34" s="587"/>
      <c r="CU34" s="587"/>
      <c r="CV34" s="587"/>
      <c r="CW34" s="587"/>
      <c r="CX34" s="587"/>
      <c r="CY34" s="588"/>
      <c r="CZ34" s="589">
        <v>10.1</v>
      </c>
      <c r="DA34" s="607"/>
      <c r="DB34" s="607"/>
      <c r="DC34" s="608"/>
      <c r="DD34" s="592">
        <v>2613089</v>
      </c>
      <c r="DE34" s="587"/>
      <c r="DF34" s="587"/>
      <c r="DG34" s="587"/>
      <c r="DH34" s="587"/>
      <c r="DI34" s="587"/>
      <c r="DJ34" s="587"/>
      <c r="DK34" s="588"/>
      <c r="DL34" s="592">
        <v>2340835</v>
      </c>
      <c r="DM34" s="587"/>
      <c r="DN34" s="587"/>
      <c r="DO34" s="587"/>
      <c r="DP34" s="587"/>
      <c r="DQ34" s="587"/>
      <c r="DR34" s="587"/>
      <c r="DS34" s="587"/>
      <c r="DT34" s="587"/>
      <c r="DU34" s="587"/>
      <c r="DV34" s="588"/>
      <c r="DW34" s="609">
        <v>10.8</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1733905</v>
      </c>
      <c r="S35" s="587"/>
      <c r="T35" s="587"/>
      <c r="U35" s="587"/>
      <c r="V35" s="587"/>
      <c r="W35" s="587"/>
      <c r="X35" s="587"/>
      <c r="Y35" s="588"/>
      <c r="Z35" s="639">
        <v>5.0999999999999996</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7399796</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48830</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290122</v>
      </c>
      <c r="CS35" s="605"/>
      <c r="CT35" s="605"/>
      <c r="CU35" s="605"/>
      <c r="CV35" s="605"/>
      <c r="CW35" s="605"/>
      <c r="CX35" s="605"/>
      <c r="CY35" s="606"/>
      <c r="CZ35" s="589">
        <v>0.9</v>
      </c>
      <c r="DA35" s="607"/>
      <c r="DB35" s="607"/>
      <c r="DC35" s="608"/>
      <c r="DD35" s="592">
        <v>267678</v>
      </c>
      <c r="DE35" s="605"/>
      <c r="DF35" s="605"/>
      <c r="DG35" s="605"/>
      <c r="DH35" s="605"/>
      <c r="DI35" s="605"/>
      <c r="DJ35" s="605"/>
      <c r="DK35" s="606"/>
      <c r="DL35" s="592">
        <v>267678</v>
      </c>
      <c r="DM35" s="605"/>
      <c r="DN35" s="605"/>
      <c r="DO35" s="605"/>
      <c r="DP35" s="605"/>
      <c r="DQ35" s="605"/>
      <c r="DR35" s="605"/>
      <c r="DS35" s="605"/>
      <c r="DT35" s="605"/>
      <c r="DU35" s="605"/>
      <c r="DV35" s="606"/>
      <c r="DW35" s="609">
        <v>1.2</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34184434</v>
      </c>
      <c r="S36" s="627"/>
      <c r="T36" s="627"/>
      <c r="U36" s="627"/>
      <c r="V36" s="627"/>
      <c r="W36" s="627"/>
      <c r="X36" s="627"/>
      <c r="Y36" s="630"/>
      <c r="Z36" s="631">
        <v>100</v>
      </c>
      <c r="AA36" s="631"/>
      <c r="AB36" s="631"/>
      <c r="AC36" s="631"/>
      <c r="AD36" s="632">
        <v>19990206</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4010986</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-61287</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4335562</v>
      </c>
      <c r="CS36" s="587"/>
      <c r="CT36" s="587"/>
      <c r="CU36" s="587"/>
      <c r="CV36" s="587"/>
      <c r="CW36" s="587"/>
      <c r="CX36" s="587"/>
      <c r="CY36" s="588"/>
      <c r="CZ36" s="589">
        <v>13.2</v>
      </c>
      <c r="DA36" s="607"/>
      <c r="DB36" s="607"/>
      <c r="DC36" s="608"/>
      <c r="DD36" s="592">
        <v>3935266</v>
      </c>
      <c r="DE36" s="587"/>
      <c r="DF36" s="587"/>
      <c r="DG36" s="587"/>
      <c r="DH36" s="587"/>
      <c r="DI36" s="587"/>
      <c r="DJ36" s="587"/>
      <c r="DK36" s="588"/>
      <c r="DL36" s="592">
        <v>2986059</v>
      </c>
      <c r="DM36" s="587"/>
      <c r="DN36" s="587"/>
      <c r="DO36" s="587"/>
      <c r="DP36" s="587"/>
      <c r="DQ36" s="587"/>
      <c r="DR36" s="587"/>
      <c r="DS36" s="587"/>
      <c r="DT36" s="587"/>
      <c r="DU36" s="587"/>
      <c r="DV36" s="588"/>
      <c r="DW36" s="609">
        <v>13.7</v>
      </c>
      <c r="DX36" s="610"/>
      <c r="DY36" s="610"/>
      <c r="DZ36" s="610"/>
      <c r="EA36" s="610"/>
      <c r="EB36" s="610"/>
      <c r="EC36" s="611"/>
    </row>
    <row r="37" spans="2:133" ht="11.25" customHeight="1">
      <c r="AQ37" s="612" t="s">
        <v>313</v>
      </c>
      <c r="AR37" s="613"/>
      <c r="AS37" s="613"/>
      <c r="AT37" s="613"/>
      <c r="AU37" s="613"/>
      <c r="AV37" s="613"/>
      <c r="AW37" s="613"/>
      <c r="AX37" s="613"/>
      <c r="AY37" s="614"/>
      <c r="AZ37" s="586">
        <v>663000</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11445</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2267228</v>
      </c>
      <c r="CS37" s="605"/>
      <c r="CT37" s="605"/>
      <c r="CU37" s="605"/>
      <c r="CV37" s="605"/>
      <c r="CW37" s="605"/>
      <c r="CX37" s="605"/>
      <c r="CY37" s="606"/>
      <c r="CZ37" s="589">
        <v>6.9</v>
      </c>
      <c r="DA37" s="607"/>
      <c r="DB37" s="607"/>
      <c r="DC37" s="608"/>
      <c r="DD37" s="592">
        <v>2170822</v>
      </c>
      <c r="DE37" s="605"/>
      <c r="DF37" s="605"/>
      <c r="DG37" s="605"/>
      <c r="DH37" s="605"/>
      <c r="DI37" s="605"/>
      <c r="DJ37" s="605"/>
      <c r="DK37" s="606"/>
      <c r="DL37" s="592">
        <v>2137406</v>
      </c>
      <c r="DM37" s="605"/>
      <c r="DN37" s="605"/>
      <c r="DO37" s="605"/>
      <c r="DP37" s="605"/>
      <c r="DQ37" s="605"/>
      <c r="DR37" s="605"/>
      <c r="DS37" s="605"/>
      <c r="DT37" s="605"/>
      <c r="DU37" s="605"/>
      <c r="DV37" s="606"/>
      <c r="DW37" s="609">
        <v>9.8000000000000007</v>
      </c>
      <c r="DX37" s="610"/>
      <c r="DY37" s="610"/>
      <c r="DZ37" s="610"/>
      <c r="EA37" s="610"/>
      <c r="EB37" s="610"/>
      <c r="EC37" s="611"/>
    </row>
    <row r="38" spans="2:133" ht="11.25" customHeight="1">
      <c r="AQ38" s="612" t="s">
        <v>316</v>
      </c>
      <c r="AR38" s="613"/>
      <c r="AS38" s="613"/>
      <c r="AT38" s="613"/>
      <c r="AU38" s="613"/>
      <c r="AV38" s="613"/>
      <c r="AW38" s="613"/>
      <c r="AX38" s="613"/>
      <c r="AY38" s="614"/>
      <c r="AZ38" s="586">
        <v>209275</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19112</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6365157</v>
      </c>
      <c r="CS38" s="587"/>
      <c r="CT38" s="587"/>
      <c r="CU38" s="587"/>
      <c r="CV38" s="587"/>
      <c r="CW38" s="587"/>
      <c r="CX38" s="587"/>
      <c r="CY38" s="588"/>
      <c r="CZ38" s="589">
        <v>19.399999999999999</v>
      </c>
      <c r="DA38" s="607"/>
      <c r="DB38" s="607"/>
      <c r="DC38" s="608"/>
      <c r="DD38" s="592">
        <v>6035684</v>
      </c>
      <c r="DE38" s="587"/>
      <c r="DF38" s="587"/>
      <c r="DG38" s="587"/>
      <c r="DH38" s="587"/>
      <c r="DI38" s="587"/>
      <c r="DJ38" s="587"/>
      <c r="DK38" s="588"/>
      <c r="DL38" s="592">
        <v>4014335</v>
      </c>
      <c r="DM38" s="587"/>
      <c r="DN38" s="587"/>
      <c r="DO38" s="587"/>
      <c r="DP38" s="587"/>
      <c r="DQ38" s="587"/>
      <c r="DR38" s="587"/>
      <c r="DS38" s="587"/>
      <c r="DT38" s="587"/>
      <c r="DU38" s="587"/>
      <c r="DV38" s="588"/>
      <c r="DW38" s="609">
        <v>18.5</v>
      </c>
      <c r="DX38" s="610"/>
      <c r="DY38" s="610"/>
      <c r="DZ38" s="610"/>
      <c r="EA38" s="610"/>
      <c r="EB38" s="610"/>
      <c r="EC38" s="611"/>
    </row>
    <row r="39" spans="2:133" ht="11.25" customHeight="1">
      <c r="AQ39" s="612" t="s">
        <v>319</v>
      </c>
      <c r="AR39" s="613"/>
      <c r="AS39" s="613"/>
      <c r="AT39" s="613"/>
      <c r="AU39" s="613"/>
      <c r="AV39" s="613"/>
      <c r="AW39" s="613"/>
      <c r="AX39" s="613"/>
      <c r="AY39" s="614"/>
      <c r="AZ39" s="586">
        <v>113080</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96</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1520573</v>
      </c>
      <c r="CS39" s="605"/>
      <c r="CT39" s="605"/>
      <c r="CU39" s="605"/>
      <c r="CV39" s="605"/>
      <c r="CW39" s="605"/>
      <c r="CX39" s="605"/>
      <c r="CY39" s="606"/>
      <c r="CZ39" s="589">
        <v>4.5999999999999996</v>
      </c>
      <c r="DA39" s="607"/>
      <c r="DB39" s="607"/>
      <c r="DC39" s="608"/>
      <c r="DD39" s="592">
        <v>1463385</v>
      </c>
      <c r="DE39" s="605"/>
      <c r="DF39" s="605"/>
      <c r="DG39" s="605"/>
      <c r="DH39" s="605"/>
      <c r="DI39" s="605"/>
      <c r="DJ39" s="605"/>
      <c r="DK39" s="606"/>
      <c r="DL39" s="592" t="s">
        <v>111</v>
      </c>
      <c r="DM39" s="605"/>
      <c r="DN39" s="605"/>
      <c r="DO39" s="605"/>
      <c r="DP39" s="605"/>
      <c r="DQ39" s="605"/>
      <c r="DR39" s="605"/>
      <c r="DS39" s="605"/>
      <c r="DT39" s="605"/>
      <c r="DU39" s="605"/>
      <c r="DV39" s="606"/>
      <c r="DW39" s="609" t="s">
        <v>111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539210</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99</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423700</v>
      </c>
      <c r="CS40" s="587"/>
      <c r="CT40" s="587"/>
      <c r="CU40" s="587"/>
      <c r="CV40" s="587"/>
      <c r="CW40" s="587"/>
      <c r="CX40" s="587"/>
      <c r="CY40" s="588"/>
      <c r="CZ40" s="589">
        <v>1.3</v>
      </c>
      <c r="DA40" s="607"/>
      <c r="DB40" s="607"/>
      <c r="DC40" s="608"/>
      <c r="DD40" s="592">
        <v>104100</v>
      </c>
      <c r="DE40" s="587"/>
      <c r="DF40" s="587"/>
      <c r="DG40" s="587"/>
      <c r="DH40" s="587"/>
      <c r="DI40" s="587"/>
      <c r="DJ40" s="587"/>
      <c r="DK40" s="588"/>
      <c r="DL40" s="592" t="s">
        <v>111</v>
      </c>
      <c r="DM40" s="587"/>
      <c r="DN40" s="587"/>
      <c r="DO40" s="587"/>
      <c r="DP40" s="587"/>
      <c r="DQ40" s="587"/>
      <c r="DR40" s="587"/>
      <c r="DS40" s="587"/>
      <c r="DT40" s="587"/>
      <c r="DU40" s="587"/>
      <c r="DV40" s="588"/>
      <c r="DW40" s="609" t="s">
        <v>111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1864245</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311</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215</v>
      </c>
      <c r="CS41" s="605"/>
      <c r="CT41" s="605"/>
      <c r="CU41" s="605"/>
      <c r="CV41" s="605"/>
      <c r="CW41" s="605"/>
      <c r="CX41" s="605"/>
      <c r="CY41" s="606"/>
      <c r="CZ41" s="589" t="s">
        <v>215</v>
      </c>
      <c r="DA41" s="607"/>
      <c r="DB41" s="607"/>
      <c r="DC41" s="608"/>
      <c r="DD41" s="592" t="s">
        <v>215</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330</v>
      </c>
      <c r="CE42" s="584"/>
      <c r="CF42" s="584"/>
      <c r="CG42" s="584"/>
      <c r="CH42" s="584"/>
      <c r="CI42" s="584"/>
      <c r="CJ42" s="584"/>
      <c r="CK42" s="584"/>
      <c r="CL42" s="584"/>
      <c r="CM42" s="584"/>
      <c r="CN42" s="584"/>
      <c r="CO42" s="584"/>
      <c r="CP42" s="584"/>
      <c r="CQ42" s="585"/>
      <c r="CR42" s="586">
        <v>2466837</v>
      </c>
      <c r="CS42" s="587"/>
      <c r="CT42" s="587"/>
      <c r="CU42" s="587"/>
      <c r="CV42" s="587"/>
      <c r="CW42" s="587"/>
      <c r="CX42" s="587"/>
      <c r="CY42" s="588"/>
      <c r="CZ42" s="589">
        <v>7.5</v>
      </c>
      <c r="DA42" s="590"/>
      <c r="DB42" s="590"/>
      <c r="DC42" s="591"/>
      <c r="DD42" s="592">
        <v>266788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332</v>
      </c>
      <c r="CE43" s="584"/>
      <c r="CF43" s="584"/>
      <c r="CG43" s="584"/>
      <c r="CH43" s="584"/>
      <c r="CI43" s="584"/>
      <c r="CJ43" s="584"/>
      <c r="CK43" s="584"/>
      <c r="CL43" s="584"/>
      <c r="CM43" s="584"/>
      <c r="CN43" s="584"/>
      <c r="CO43" s="584"/>
      <c r="CP43" s="584"/>
      <c r="CQ43" s="585"/>
      <c r="CR43" s="586">
        <v>58794</v>
      </c>
      <c r="CS43" s="605"/>
      <c r="CT43" s="605"/>
      <c r="CU43" s="605"/>
      <c r="CV43" s="605"/>
      <c r="CW43" s="605"/>
      <c r="CX43" s="605"/>
      <c r="CY43" s="606"/>
      <c r="CZ43" s="589">
        <v>0.2</v>
      </c>
      <c r="DA43" s="607"/>
      <c r="DB43" s="607"/>
      <c r="DC43" s="608"/>
      <c r="DD43" s="592">
        <v>58794</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333</v>
      </c>
      <c r="CD44" s="599" t="s">
        <v>287</v>
      </c>
      <c r="CE44" s="600"/>
      <c r="CF44" s="583" t="s">
        <v>334</v>
      </c>
      <c r="CG44" s="584"/>
      <c r="CH44" s="584"/>
      <c r="CI44" s="584"/>
      <c r="CJ44" s="584"/>
      <c r="CK44" s="584"/>
      <c r="CL44" s="584"/>
      <c r="CM44" s="584"/>
      <c r="CN44" s="584"/>
      <c r="CO44" s="584"/>
      <c r="CP44" s="584"/>
      <c r="CQ44" s="585"/>
      <c r="CR44" s="586">
        <v>2431677</v>
      </c>
      <c r="CS44" s="587"/>
      <c r="CT44" s="587"/>
      <c r="CU44" s="587"/>
      <c r="CV44" s="587"/>
      <c r="CW44" s="587"/>
      <c r="CX44" s="587"/>
      <c r="CY44" s="588"/>
      <c r="CZ44" s="589">
        <v>7.4</v>
      </c>
      <c r="DA44" s="590"/>
      <c r="DB44" s="590"/>
      <c r="DC44" s="591"/>
      <c r="DD44" s="592">
        <v>266772</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335</v>
      </c>
      <c r="CG45" s="584"/>
      <c r="CH45" s="584"/>
      <c r="CI45" s="584"/>
      <c r="CJ45" s="584"/>
      <c r="CK45" s="584"/>
      <c r="CL45" s="584"/>
      <c r="CM45" s="584"/>
      <c r="CN45" s="584"/>
      <c r="CO45" s="584"/>
      <c r="CP45" s="584"/>
      <c r="CQ45" s="585"/>
      <c r="CR45" s="586">
        <v>1591310</v>
      </c>
      <c r="CS45" s="605"/>
      <c r="CT45" s="605"/>
      <c r="CU45" s="605"/>
      <c r="CV45" s="605"/>
      <c r="CW45" s="605"/>
      <c r="CX45" s="605"/>
      <c r="CY45" s="606"/>
      <c r="CZ45" s="589">
        <v>4.8</v>
      </c>
      <c r="DA45" s="607"/>
      <c r="DB45" s="607"/>
      <c r="DC45" s="608"/>
      <c r="DD45" s="592">
        <v>32630</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336</v>
      </c>
      <c r="CG46" s="584"/>
      <c r="CH46" s="584"/>
      <c r="CI46" s="584"/>
      <c r="CJ46" s="584"/>
      <c r="CK46" s="584"/>
      <c r="CL46" s="584"/>
      <c r="CM46" s="584"/>
      <c r="CN46" s="584"/>
      <c r="CO46" s="584"/>
      <c r="CP46" s="584"/>
      <c r="CQ46" s="585"/>
      <c r="CR46" s="586">
        <v>816334</v>
      </c>
      <c r="CS46" s="587"/>
      <c r="CT46" s="587"/>
      <c r="CU46" s="587"/>
      <c r="CV46" s="587"/>
      <c r="CW46" s="587"/>
      <c r="CX46" s="587"/>
      <c r="CY46" s="588"/>
      <c r="CZ46" s="589">
        <v>2.5</v>
      </c>
      <c r="DA46" s="590"/>
      <c r="DB46" s="590"/>
      <c r="DC46" s="591"/>
      <c r="DD46" s="592">
        <v>230182</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337</v>
      </c>
      <c r="CG47" s="584"/>
      <c r="CH47" s="584"/>
      <c r="CI47" s="584"/>
      <c r="CJ47" s="584"/>
      <c r="CK47" s="584"/>
      <c r="CL47" s="584"/>
      <c r="CM47" s="584"/>
      <c r="CN47" s="584"/>
      <c r="CO47" s="584"/>
      <c r="CP47" s="584"/>
      <c r="CQ47" s="585"/>
      <c r="CR47" s="586">
        <v>35160</v>
      </c>
      <c r="CS47" s="605"/>
      <c r="CT47" s="605"/>
      <c r="CU47" s="605"/>
      <c r="CV47" s="605"/>
      <c r="CW47" s="605"/>
      <c r="CX47" s="605"/>
      <c r="CY47" s="606"/>
      <c r="CZ47" s="589">
        <v>0.1</v>
      </c>
      <c r="DA47" s="607"/>
      <c r="DB47" s="607"/>
      <c r="DC47" s="608"/>
      <c r="DD47" s="592">
        <v>16</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338</v>
      </c>
      <c r="CG48" s="584"/>
      <c r="CH48" s="584"/>
      <c r="CI48" s="584"/>
      <c r="CJ48" s="584"/>
      <c r="CK48" s="584"/>
      <c r="CL48" s="584"/>
      <c r="CM48" s="584"/>
      <c r="CN48" s="584"/>
      <c r="CO48" s="584"/>
      <c r="CP48" s="584"/>
      <c r="CQ48" s="585"/>
      <c r="CR48" s="586" t="s">
        <v>339</v>
      </c>
      <c r="CS48" s="587"/>
      <c r="CT48" s="587"/>
      <c r="CU48" s="587"/>
      <c r="CV48" s="587"/>
      <c r="CW48" s="587"/>
      <c r="CX48" s="587"/>
      <c r="CY48" s="588"/>
      <c r="CZ48" s="589" t="s">
        <v>339</v>
      </c>
      <c r="DA48" s="590"/>
      <c r="DB48" s="590"/>
      <c r="DC48" s="591"/>
      <c r="DD48" s="592" t="s">
        <v>339</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340</v>
      </c>
      <c r="CE49" s="568"/>
      <c r="CF49" s="568"/>
      <c r="CG49" s="568"/>
      <c r="CH49" s="568"/>
      <c r="CI49" s="568"/>
      <c r="CJ49" s="568"/>
      <c r="CK49" s="568"/>
      <c r="CL49" s="568"/>
      <c r="CM49" s="568"/>
      <c r="CN49" s="568"/>
      <c r="CO49" s="568"/>
      <c r="CP49" s="568"/>
      <c r="CQ49" s="569"/>
      <c r="CR49" s="570">
        <v>32894004</v>
      </c>
      <c r="CS49" s="571"/>
      <c r="CT49" s="571"/>
      <c r="CU49" s="571"/>
      <c r="CV49" s="571"/>
      <c r="CW49" s="571"/>
      <c r="CX49" s="571"/>
      <c r="CY49" s="572"/>
      <c r="CZ49" s="573">
        <v>100</v>
      </c>
      <c r="DA49" s="574"/>
      <c r="DB49" s="574"/>
      <c r="DC49" s="575"/>
      <c r="DD49" s="576">
        <v>24309928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R102"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363</v>
      </c>
      <c r="C7" s="1045"/>
      <c r="D7" s="1045"/>
      <c r="E7" s="1045"/>
      <c r="F7" s="1045"/>
      <c r="G7" s="1045"/>
      <c r="H7" s="1045"/>
      <c r="I7" s="1045"/>
      <c r="J7" s="1045"/>
      <c r="K7" s="1045"/>
      <c r="L7" s="1045"/>
      <c r="M7" s="1045"/>
      <c r="N7" s="1045"/>
      <c r="O7" s="1045"/>
      <c r="P7" s="1046"/>
      <c r="Q7" s="1098"/>
      <c r="R7" s="1099"/>
      <c r="S7" s="1099"/>
      <c r="T7" s="1099"/>
      <c r="U7" s="1099"/>
      <c r="V7" s="1099"/>
      <c r="W7" s="1099"/>
      <c r="X7" s="1099"/>
      <c r="Y7" s="1099"/>
      <c r="Z7" s="1099"/>
      <c r="AA7" s="1099"/>
      <c r="AB7" s="1099"/>
      <c r="AC7" s="1099"/>
      <c r="AD7" s="1099"/>
      <c r="AE7" s="1100"/>
      <c r="AF7" s="1101">
        <v>1234</v>
      </c>
      <c r="AG7" s="1102"/>
      <c r="AH7" s="1102"/>
      <c r="AI7" s="1102"/>
      <c r="AJ7" s="1103"/>
      <c r="AK7" s="1085"/>
      <c r="AL7" s="1086"/>
      <c r="AM7" s="1086"/>
      <c r="AN7" s="1086"/>
      <c r="AO7" s="1086"/>
      <c r="AP7" s="1086"/>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t="s">
        <v>364</v>
      </c>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v>1</v>
      </c>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t="s">
        <v>365</v>
      </c>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t="s">
        <v>111</v>
      </c>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t="s">
        <v>366</v>
      </c>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t="s">
        <v>111</v>
      </c>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t="s">
        <v>367</v>
      </c>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v>0</v>
      </c>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368</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369</v>
      </c>
      <c r="B23" s="938" t="s">
        <v>370</v>
      </c>
      <c r="C23" s="939"/>
      <c r="D23" s="939"/>
      <c r="E23" s="939"/>
      <c r="F23" s="939"/>
      <c r="G23" s="939"/>
      <c r="H23" s="939"/>
      <c r="I23" s="939"/>
      <c r="J23" s="939"/>
      <c r="K23" s="939"/>
      <c r="L23" s="939"/>
      <c r="M23" s="939"/>
      <c r="N23" s="939"/>
      <c r="O23" s="939"/>
      <c r="P23" s="940"/>
      <c r="Q23" s="1062"/>
      <c r="R23" s="1063"/>
      <c r="S23" s="1063"/>
      <c r="T23" s="1063"/>
      <c r="U23" s="1063"/>
      <c r="V23" s="1063"/>
      <c r="W23" s="1063"/>
      <c r="X23" s="1063"/>
      <c r="Y23" s="1063"/>
      <c r="Z23" s="1063"/>
      <c r="AA23" s="1063"/>
      <c r="AB23" s="1063"/>
      <c r="AC23" s="1063"/>
      <c r="AD23" s="1063"/>
      <c r="AE23" s="1064"/>
      <c r="AF23" s="1065">
        <v>1235</v>
      </c>
      <c r="AG23" s="1063"/>
      <c r="AH23" s="1063"/>
      <c r="AI23" s="1063"/>
      <c r="AJ23" s="1066"/>
      <c r="AK23" s="1067"/>
      <c r="AL23" s="1068"/>
      <c r="AM23" s="1068"/>
      <c r="AN23" s="1068"/>
      <c r="AO23" s="1068"/>
      <c r="AP23" s="1063"/>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346</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381</v>
      </c>
      <c r="C28" s="1045"/>
      <c r="D28" s="1045"/>
      <c r="E28" s="1045"/>
      <c r="F28" s="1045"/>
      <c r="G28" s="1045"/>
      <c r="H28" s="1045"/>
      <c r="I28" s="1045"/>
      <c r="J28" s="1045"/>
      <c r="K28" s="1045"/>
      <c r="L28" s="1045"/>
      <c r="M28" s="1045"/>
      <c r="N28" s="1045"/>
      <c r="O28" s="1045"/>
      <c r="P28" s="1046"/>
      <c r="Q28" s="1047"/>
      <c r="R28" s="1048"/>
      <c r="S28" s="1048"/>
      <c r="T28" s="1048"/>
      <c r="U28" s="1048"/>
      <c r="V28" s="1048"/>
      <c r="W28" s="1048"/>
      <c r="X28" s="1048"/>
      <c r="Y28" s="1048"/>
      <c r="Z28" s="1048"/>
      <c r="AA28" s="1048"/>
      <c r="AB28" s="1048"/>
      <c r="AC28" s="1048"/>
      <c r="AD28" s="1048"/>
      <c r="AE28" s="1049"/>
      <c r="AF28" s="1050">
        <v>49</v>
      </c>
      <c r="AG28" s="1048"/>
      <c r="AH28" s="1048"/>
      <c r="AI28" s="1048"/>
      <c r="AJ28" s="1051"/>
      <c r="AK28" s="1052"/>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382</v>
      </c>
      <c r="C29" s="1026"/>
      <c r="D29" s="1026"/>
      <c r="E29" s="1026"/>
      <c r="F29" s="1026"/>
      <c r="G29" s="1026"/>
      <c r="H29" s="1026"/>
      <c r="I29" s="1026"/>
      <c r="J29" s="1026"/>
      <c r="K29" s="1026"/>
      <c r="L29" s="1026"/>
      <c r="M29" s="1026"/>
      <c r="N29" s="1026"/>
      <c r="O29" s="1026"/>
      <c r="P29" s="1027"/>
      <c r="Q29" s="1037"/>
      <c r="R29" s="1038"/>
      <c r="S29" s="1038"/>
      <c r="T29" s="1038"/>
      <c r="U29" s="1038"/>
      <c r="V29" s="1038"/>
      <c r="W29" s="1038"/>
      <c r="X29" s="1038"/>
      <c r="Y29" s="1038"/>
      <c r="Z29" s="1038"/>
      <c r="AA29" s="1038"/>
      <c r="AB29" s="1038"/>
      <c r="AC29" s="1038"/>
      <c r="AD29" s="1038"/>
      <c r="AE29" s="1039"/>
      <c r="AF29" s="1031">
        <v>20</v>
      </c>
      <c r="AG29" s="1032"/>
      <c r="AH29" s="1032"/>
      <c r="AI29" s="1032"/>
      <c r="AJ29" s="1033"/>
      <c r="AK29" s="974"/>
      <c r="AL29" s="965"/>
      <c r="AM29" s="965"/>
      <c r="AN29" s="965"/>
      <c r="AO29" s="965"/>
      <c r="AP29" s="965"/>
      <c r="AQ29" s="965"/>
      <c r="AR29" s="965"/>
      <c r="AS29" s="965"/>
      <c r="AT29" s="965"/>
      <c r="AU29" s="965"/>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383</v>
      </c>
      <c r="C30" s="1026"/>
      <c r="D30" s="1026"/>
      <c r="E30" s="1026"/>
      <c r="F30" s="1026"/>
      <c r="G30" s="1026"/>
      <c r="H30" s="1026"/>
      <c r="I30" s="1026"/>
      <c r="J30" s="1026"/>
      <c r="K30" s="1026"/>
      <c r="L30" s="1026"/>
      <c r="M30" s="1026"/>
      <c r="N30" s="1026"/>
      <c r="O30" s="1026"/>
      <c r="P30" s="1027"/>
      <c r="Q30" s="1037"/>
      <c r="R30" s="1038"/>
      <c r="S30" s="1038"/>
      <c r="T30" s="1038"/>
      <c r="U30" s="1038"/>
      <c r="V30" s="1038"/>
      <c r="W30" s="1038"/>
      <c r="X30" s="1038"/>
      <c r="Y30" s="1038"/>
      <c r="Z30" s="1038"/>
      <c r="AA30" s="1038"/>
      <c r="AB30" s="1038"/>
      <c r="AC30" s="1038"/>
      <c r="AD30" s="1038"/>
      <c r="AE30" s="1039"/>
      <c r="AF30" s="1031">
        <v>44</v>
      </c>
      <c r="AG30" s="1032"/>
      <c r="AH30" s="1032"/>
      <c r="AI30" s="1032"/>
      <c r="AJ30" s="1033"/>
      <c r="AK30" s="974"/>
      <c r="AL30" s="965"/>
      <c r="AM30" s="965"/>
      <c r="AN30" s="965"/>
      <c r="AO30" s="965"/>
      <c r="AP30" s="965"/>
      <c r="AQ30" s="965"/>
      <c r="AR30" s="965"/>
      <c r="AS30" s="965"/>
      <c r="AT30" s="965"/>
      <c r="AU30" s="965"/>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141</v>
      </c>
      <c r="C31" s="1026"/>
      <c r="D31" s="1026"/>
      <c r="E31" s="1026"/>
      <c r="F31" s="1026"/>
      <c r="G31" s="1026"/>
      <c r="H31" s="1026"/>
      <c r="I31" s="1026"/>
      <c r="J31" s="1026"/>
      <c r="K31" s="1026"/>
      <c r="L31" s="1026"/>
      <c r="M31" s="1026"/>
      <c r="N31" s="1026"/>
      <c r="O31" s="1026"/>
      <c r="P31" s="1027"/>
      <c r="Q31" s="1037"/>
      <c r="R31" s="1038"/>
      <c r="S31" s="1038"/>
      <c r="T31" s="1038"/>
      <c r="U31" s="1038"/>
      <c r="V31" s="1038"/>
      <c r="W31" s="1038"/>
      <c r="X31" s="1038"/>
      <c r="Y31" s="1038"/>
      <c r="Z31" s="1038"/>
      <c r="AA31" s="1038"/>
      <c r="AB31" s="1038"/>
      <c r="AC31" s="1038"/>
      <c r="AD31" s="1038"/>
      <c r="AE31" s="1039"/>
      <c r="AF31" s="1031">
        <v>-22</v>
      </c>
      <c r="AG31" s="1032"/>
      <c r="AH31" s="1032"/>
      <c r="AI31" s="1032"/>
      <c r="AJ31" s="1033"/>
      <c r="AK31" s="974"/>
      <c r="AL31" s="965"/>
      <c r="AM31" s="965"/>
      <c r="AN31" s="965"/>
      <c r="AO31" s="965"/>
      <c r="AP31" s="965"/>
      <c r="AQ31" s="965"/>
      <c r="AR31" s="965"/>
      <c r="AS31" s="965"/>
      <c r="AT31" s="965"/>
      <c r="AU31" s="965"/>
      <c r="AV31" s="965"/>
      <c r="AW31" s="965"/>
      <c r="AX31" s="965"/>
      <c r="AY31" s="965"/>
      <c r="AZ31" s="1036"/>
      <c r="BA31" s="1036"/>
      <c r="BB31" s="1036"/>
      <c r="BC31" s="1036"/>
      <c r="BD31" s="1036"/>
      <c r="BE31" s="1020" t="s">
        <v>384</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385</v>
      </c>
      <c r="C32" s="1026"/>
      <c r="D32" s="1026"/>
      <c r="E32" s="1026"/>
      <c r="F32" s="1026"/>
      <c r="G32" s="1026"/>
      <c r="H32" s="1026"/>
      <c r="I32" s="1026"/>
      <c r="J32" s="1026"/>
      <c r="K32" s="1026"/>
      <c r="L32" s="1026"/>
      <c r="M32" s="1026"/>
      <c r="N32" s="1026"/>
      <c r="O32" s="1026"/>
      <c r="P32" s="1027"/>
      <c r="Q32" s="1037"/>
      <c r="R32" s="1038"/>
      <c r="S32" s="1038"/>
      <c r="T32" s="1038"/>
      <c r="U32" s="1038"/>
      <c r="V32" s="1038"/>
      <c r="W32" s="1038"/>
      <c r="X32" s="1038"/>
      <c r="Y32" s="1038"/>
      <c r="Z32" s="1038"/>
      <c r="AA32" s="1038"/>
      <c r="AB32" s="1038"/>
      <c r="AC32" s="1038"/>
      <c r="AD32" s="1038"/>
      <c r="AE32" s="1039"/>
      <c r="AF32" s="1031">
        <v>2304</v>
      </c>
      <c r="AG32" s="1032"/>
      <c r="AH32" s="1032"/>
      <c r="AI32" s="1032"/>
      <c r="AJ32" s="1033"/>
      <c r="AK32" s="974"/>
      <c r="AL32" s="965"/>
      <c r="AM32" s="965"/>
      <c r="AN32" s="965"/>
      <c r="AO32" s="965"/>
      <c r="AP32" s="965"/>
      <c r="AQ32" s="965"/>
      <c r="AR32" s="965"/>
      <c r="AS32" s="965"/>
      <c r="AT32" s="965"/>
      <c r="AU32" s="965"/>
      <c r="AV32" s="965"/>
      <c r="AW32" s="965"/>
      <c r="AX32" s="965"/>
      <c r="AY32" s="965"/>
      <c r="AZ32" s="1036"/>
      <c r="BA32" s="1036"/>
      <c r="BB32" s="1036"/>
      <c r="BC32" s="1036"/>
      <c r="BD32" s="1036"/>
      <c r="BE32" s="1020" t="s">
        <v>384</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386</v>
      </c>
      <c r="C33" s="1026"/>
      <c r="D33" s="1026"/>
      <c r="E33" s="1026"/>
      <c r="F33" s="1026"/>
      <c r="G33" s="1026"/>
      <c r="H33" s="1026"/>
      <c r="I33" s="1026"/>
      <c r="J33" s="1026"/>
      <c r="K33" s="1026"/>
      <c r="L33" s="1026"/>
      <c r="M33" s="1026"/>
      <c r="N33" s="1026"/>
      <c r="O33" s="1026"/>
      <c r="P33" s="1027"/>
      <c r="Q33" s="1037"/>
      <c r="R33" s="1038"/>
      <c r="S33" s="1038"/>
      <c r="T33" s="1038"/>
      <c r="U33" s="1038"/>
      <c r="V33" s="1038"/>
      <c r="W33" s="1038"/>
      <c r="X33" s="1038"/>
      <c r="Y33" s="1038"/>
      <c r="Z33" s="1038"/>
      <c r="AA33" s="1038"/>
      <c r="AB33" s="1038"/>
      <c r="AC33" s="1038"/>
      <c r="AD33" s="1038"/>
      <c r="AE33" s="1039"/>
      <c r="AF33" s="1031">
        <v>-281</v>
      </c>
      <c r="AG33" s="1032"/>
      <c r="AH33" s="1032"/>
      <c r="AI33" s="1032"/>
      <c r="AJ33" s="1033"/>
      <c r="AK33" s="974"/>
      <c r="AL33" s="965"/>
      <c r="AM33" s="965"/>
      <c r="AN33" s="965"/>
      <c r="AO33" s="965"/>
      <c r="AP33" s="965"/>
      <c r="AQ33" s="965"/>
      <c r="AR33" s="965"/>
      <c r="AS33" s="965"/>
      <c r="AT33" s="965"/>
      <c r="AU33" s="965"/>
      <c r="AV33" s="965"/>
      <c r="AW33" s="965"/>
      <c r="AX33" s="965"/>
      <c r="AY33" s="965"/>
      <c r="AZ33" s="1036"/>
      <c r="BA33" s="1036"/>
      <c r="BB33" s="1036"/>
      <c r="BC33" s="1036"/>
      <c r="BD33" s="1036"/>
      <c r="BE33" s="1020" t="s">
        <v>384</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387</v>
      </c>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t="s">
        <v>111</v>
      </c>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t="s">
        <v>388</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389</v>
      </c>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t="s">
        <v>111</v>
      </c>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t="s">
        <v>388</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t="s">
        <v>390</v>
      </c>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t="s">
        <v>111</v>
      </c>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t="s">
        <v>388</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t="s">
        <v>391</v>
      </c>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t="s">
        <v>111</v>
      </c>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t="s">
        <v>388</v>
      </c>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392</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369</v>
      </c>
      <c r="B63" s="938" t="s">
        <v>393</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2114</v>
      </c>
      <c r="AG63" s="953"/>
      <c r="AH63" s="953"/>
      <c r="AI63" s="953"/>
      <c r="AJ63" s="1018"/>
      <c r="AK63" s="1019"/>
      <c r="AL63" s="957"/>
      <c r="AM63" s="957"/>
      <c r="AN63" s="957"/>
      <c r="AO63" s="957"/>
      <c r="AP63" s="953"/>
      <c r="AQ63" s="953"/>
      <c r="AR63" s="953"/>
      <c r="AS63" s="953"/>
      <c r="AT63" s="953"/>
      <c r="AU63" s="953"/>
      <c r="AV63" s="953"/>
      <c r="AW63" s="953"/>
      <c r="AX63" s="953"/>
      <c r="AY63" s="953"/>
      <c r="AZ63" s="1013"/>
      <c r="BA63" s="1013"/>
      <c r="BB63" s="1013"/>
      <c r="BC63" s="1013"/>
      <c r="BD63" s="1013"/>
      <c r="BE63" s="954"/>
      <c r="BF63" s="954"/>
      <c r="BG63" s="954"/>
      <c r="BH63" s="954"/>
      <c r="BI63" s="955"/>
      <c r="BJ63" s="1014" t="s">
        <v>111</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395</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396</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c r="C68" s="980"/>
      <c r="D68" s="980"/>
      <c r="E68" s="980"/>
      <c r="F68" s="980"/>
      <c r="G68" s="980"/>
      <c r="H68" s="980"/>
      <c r="I68" s="980"/>
      <c r="J68" s="980"/>
      <c r="K68" s="980"/>
      <c r="L68" s="980"/>
      <c r="M68" s="980"/>
      <c r="N68" s="980"/>
      <c r="O68" s="980"/>
      <c r="P68" s="981"/>
      <c r="Q68" s="982"/>
      <c r="R68" s="976"/>
      <c r="S68" s="976"/>
      <c r="T68" s="976"/>
      <c r="U68" s="976"/>
      <c r="V68" s="976"/>
      <c r="W68" s="976"/>
      <c r="X68" s="976"/>
      <c r="Y68" s="976"/>
      <c r="Z68" s="976"/>
      <c r="AA68" s="976"/>
      <c r="AB68" s="976"/>
      <c r="AC68" s="976"/>
      <c r="AD68" s="976"/>
      <c r="AE68" s="976"/>
      <c r="AF68" s="976"/>
      <c r="AG68" s="976"/>
      <c r="AH68" s="976"/>
      <c r="AI68" s="976"/>
      <c r="AJ68" s="976"/>
      <c r="AK68" s="976"/>
      <c r="AL68" s="976"/>
      <c r="AM68" s="976"/>
      <c r="AN68" s="976"/>
      <c r="AO68" s="976"/>
      <c r="AP68" s="976"/>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c r="C69" s="969"/>
      <c r="D69" s="969"/>
      <c r="E69" s="969"/>
      <c r="F69" s="969"/>
      <c r="G69" s="969"/>
      <c r="H69" s="969"/>
      <c r="I69" s="969"/>
      <c r="J69" s="969"/>
      <c r="K69" s="969"/>
      <c r="L69" s="969"/>
      <c r="M69" s="969"/>
      <c r="N69" s="969"/>
      <c r="O69" s="969"/>
      <c r="P69" s="970"/>
      <c r="Q69" s="971"/>
      <c r="R69" s="965"/>
      <c r="S69" s="965"/>
      <c r="T69" s="965"/>
      <c r="U69" s="965"/>
      <c r="V69" s="965"/>
      <c r="W69" s="965"/>
      <c r="X69" s="965"/>
      <c r="Y69" s="965"/>
      <c r="Z69" s="965"/>
      <c r="AA69" s="965"/>
      <c r="AB69" s="965"/>
      <c r="AC69" s="965"/>
      <c r="AD69" s="965"/>
      <c r="AE69" s="965"/>
      <c r="AF69" s="965"/>
      <c r="AG69" s="965"/>
      <c r="AH69" s="965"/>
      <c r="AI69" s="965"/>
      <c r="AJ69" s="965"/>
      <c r="AK69" s="965"/>
      <c r="AL69" s="965"/>
      <c r="AM69" s="965"/>
      <c r="AN69" s="965"/>
      <c r="AO69" s="965"/>
      <c r="AP69" s="965"/>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c r="C70" s="969"/>
      <c r="D70" s="969"/>
      <c r="E70" s="969"/>
      <c r="F70" s="969"/>
      <c r="G70" s="969"/>
      <c r="H70" s="969"/>
      <c r="I70" s="969"/>
      <c r="J70" s="969"/>
      <c r="K70" s="969"/>
      <c r="L70" s="969"/>
      <c r="M70" s="969"/>
      <c r="N70" s="969"/>
      <c r="O70" s="969"/>
      <c r="P70" s="970"/>
      <c r="Q70" s="971"/>
      <c r="R70" s="965"/>
      <c r="S70" s="965"/>
      <c r="T70" s="965"/>
      <c r="U70" s="965"/>
      <c r="V70" s="965"/>
      <c r="W70" s="965"/>
      <c r="X70" s="965"/>
      <c r="Y70" s="965"/>
      <c r="Z70" s="965"/>
      <c r="AA70" s="965"/>
      <c r="AB70" s="965"/>
      <c r="AC70" s="965"/>
      <c r="AD70" s="965"/>
      <c r="AE70" s="965"/>
      <c r="AF70" s="965"/>
      <c r="AG70" s="965"/>
      <c r="AH70" s="965"/>
      <c r="AI70" s="965"/>
      <c r="AJ70" s="965"/>
      <c r="AK70" s="965"/>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c r="C71" s="969"/>
      <c r="D71" s="969"/>
      <c r="E71" s="969"/>
      <c r="F71" s="969"/>
      <c r="G71" s="969"/>
      <c r="H71" s="969"/>
      <c r="I71" s="969"/>
      <c r="J71" s="969"/>
      <c r="K71" s="969"/>
      <c r="L71" s="969"/>
      <c r="M71" s="969"/>
      <c r="N71" s="969"/>
      <c r="O71" s="969"/>
      <c r="P71" s="970"/>
      <c r="Q71" s="971"/>
      <c r="R71" s="965"/>
      <c r="S71" s="965"/>
      <c r="T71" s="965"/>
      <c r="U71" s="965"/>
      <c r="V71" s="965"/>
      <c r="W71" s="965"/>
      <c r="X71" s="965"/>
      <c r="Y71" s="965"/>
      <c r="Z71" s="965"/>
      <c r="AA71" s="965"/>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369</v>
      </c>
      <c r="B88" s="938" t="s">
        <v>397</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398</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399</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400</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403</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404</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405</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406</v>
      </c>
      <c r="AB109" s="886"/>
      <c r="AC109" s="886"/>
      <c r="AD109" s="886"/>
      <c r="AE109" s="887"/>
      <c r="AF109" s="888" t="s">
        <v>286</v>
      </c>
      <c r="AG109" s="886"/>
      <c r="AH109" s="886"/>
      <c r="AI109" s="886"/>
      <c r="AJ109" s="887"/>
      <c r="AK109" s="888" t="s">
        <v>285</v>
      </c>
      <c r="AL109" s="886"/>
      <c r="AM109" s="886"/>
      <c r="AN109" s="886"/>
      <c r="AO109" s="887"/>
      <c r="AP109" s="888" t="s">
        <v>407</v>
      </c>
      <c r="AQ109" s="886"/>
      <c r="AR109" s="886"/>
      <c r="AS109" s="886"/>
      <c r="AT109" s="917"/>
      <c r="AU109" s="885" t="s">
        <v>405</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406</v>
      </c>
      <c r="BR109" s="886"/>
      <c r="BS109" s="886"/>
      <c r="BT109" s="886"/>
      <c r="BU109" s="887"/>
      <c r="BV109" s="888" t="s">
        <v>286</v>
      </c>
      <c r="BW109" s="886"/>
      <c r="BX109" s="886"/>
      <c r="BY109" s="886"/>
      <c r="BZ109" s="887"/>
      <c r="CA109" s="888" t="s">
        <v>285</v>
      </c>
      <c r="CB109" s="886"/>
      <c r="CC109" s="886"/>
      <c r="CD109" s="886"/>
      <c r="CE109" s="887"/>
      <c r="CF109" s="926" t="s">
        <v>407</v>
      </c>
      <c r="CG109" s="926"/>
      <c r="CH109" s="926"/>
      <c r="CI109" s="926"/>
      <c r="CJ109" s="926"/>
      <c r="CK109" s="888" t="s">
        <v>408</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406</v>
      </c>
      <c r="DH109" s="886"/>
      <c r="DI109" s="886"/>
      <c r="DJ109" s="886"/>
      <c r="DK109" s="887"/>
      <c r="DL109" s="888" t="s">
        <v>286</v>
      </c>
      <c r="DM109" s="886"/>
      <c r="DN109" s="886"/>
      <c r="DO109" s="886"/>
      <c r="DP109" s="887"/>
      <c r="DQ109" s="888" t="s">
        <v>285</v>
      </c>
      <c r="DR109" s="886"/>
      <c r="DS109" s="886"/>
      <c r="DT109" s="886"/>
      <c r="DU109" s="887"/>
      <c r="DV109" s="888" t="s">
        <v>407</v>
      </c>
      <c r="DW109" s="886"/>
      <c r="DX109" s="886"/>
      <c r="DY109" s="886"/>
      <c r="DZ109" s="917"/>
    </row>
    <row r="110" spans="1:131" s="197" customFormat="1" ht="26.25" customHeight="1">
      <c r="A110" s="755" t="s">
        <v>409</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3916196</v>
      </c>
      <c r="AB110" s="871"/>
      <c r="AC110" s="871"/>
      <c r="AD110" s="871"/>
      <c r="AE110" s="872"/>
      <c r="AF110" s="873">
        <v>3914464</v>
      </c>
      <c r="AG110" s="871"/>
      <c r="AH110" s="871"/>
      <c r="AI110" s="871"/>
      <c r="AJ110" s="872"/>
      <c r="AK110" s="873">
        <v>3846791</v>
      </c>
      <c r="AL110" s="871"/>
      <c r="AM110" s="871"/>
      <c r="AN110" s="871"/>
      <c r="AO110" s="872"/>
      <c r="AP110" s="874">
        <v>22.7</v>
      </c>
      <c r="AQ110" s="875"/>
      <c r="AR110" s="875"/>
      <c r="AS110" s="875"/>
      <c r="AT110" s="876"/>
      <c r="AU110" s="918" t="s">
        <v>60</v>
      </c>
      <c r="AV110" s="919"/>
      <c r="AW110" s="919"/>
      <c r="AX110" s="919"/>
      <c r="AY110" s="920"/>
      <c r="AZ110" s="814" t="s">
        <v>410</v>
      </c>
      <c r="BA110" s="756"/>
      <c r="BB110" s="756"/>
      <c r="BC110" s="756"/>
      <c r="BD110" s="756"/>
      <c r="BE110" s="756"/>
      <c r="BF110" s="756"/>
      <c r="BG110" s="756"/>
      <c r="BH110" s="756"/>
      <c r="BI110" s="756"/>
      <c r="BJ110" s="756"/>
      <c r="BK110" s="756"/>
      <c r="BL110" s="756"/>
      <c r="BM110" s="756"/>
      <c r="BN110" s="756"/>
      <c r="BO110" s="756"/>
      <c r="BP110" s="757"/>
      <c r="BQ110" s="797">
        <v>38311179</v>
      </c>
      <c r="BR110" s="798"/>
      <c r="BS110" s="798"/>
      <c r="BT110" s="798"/>
      <c r="BU110" s="798"/>
      <c r="BV110" s="798">
        <v>37778480</v>
      </c>
      <c r="BW110" s="798"/>
      <c r="BX110" s="798"/>
      <c r="BY110" s="798"/>
      <c r="BZ110" s="798"/>
      <c r="CA110" s="798">
        <v>37067406</v>
      </c>
      <c r="CB110" s="798"/>
      <c r="CC110" s="798"/>
      <c r="CD110" s="798"/>
      <c r="CE110" s="798"/>
      <c r="CF110" s="859">
        <v>219</v>
      </c>
      <c r="CG110" s="860"/>
      <c r="CH110" s="860"/>
      <c r="CI110" s="860"/>
      <c r="CJ110" s="860"/>
      <c r="CK110" s="914" t="s">
        <v>411</v>
      </c>
      <c r="CL110" s="862"/>
      <c r="CM110" s="867" t="s">
        <v>412</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413</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414</v>
      </c>
      <c r="BA111" s="766"/>
      <c r="BB111" s="766"/>
      <c r="BC111" s="766"/>
      <c r="BD111" s="766"/>
      <c r="BE111" s="766"/>
      <c r="BF111" s="766"/>
      <c r="BG111" s="766"/>
      <c r="BH111" s="766"/>
      <c r="BI111" s="766"/>
      <c r="BJ111" s="766"/>
      <c r="BK111" s="766"/>
      <c r="BL111" s="766"/>
      <c r="BM111" s="766"/>
      <c r="BN111" s="766"/>
      <c r="BO111" s="766"/>
      <c r="BP111" s="767"/>
      <c r="BQ111" s="768" t="s">
        <v>111</v>
      </c>
      <c r="BR111" s="769"/>
      <c r="BS111" s="769"/>
      <c r="BT111" s="769"/>
      <c r="BU111" s="769"/>
      <c r="BV111" s="769" t="s">
        <v>111</v>
      </c>
      <c r="BW111" s="769"/>
      <c r="BX111" s="769"/>
      <c r="BY111" s="769"/>
      <c r="BZ111" s="769"/>
      <c r="CA111" s="769" t="s">
        <v>111</v>
      </c>
      <c r="CB111" s="769"/>
      <c r="CC111" s="769"/>
      <c r="CD111" s="769"/>
      <c r="CE111" s="769"/>
      <c r="CF111" s="846" t="s">
        <v>111</v>
      </c>
      <c r="CG111" s="847"/>
      <c r="CH111" s="847"/>
      <c r="CI111" s="847"/>
      <c r="CJ111" s="847"/>
      <c r="CK111" s="915"/>
      <c r="CL111" s="864"/>
      <c r="CM111" s="801" t="s">
        <v>415</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416</v>
      </c>
      <c r="B112" s="901"/>
      <c r="C112" s="766" t="s">
        <v>417</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33333</v>
      </c>
      <c r="AB112" s="782"/>
      <c r="AC112" s="782"/>
      <c r="AD112" s="782"/>
      <c r="AE112" s="783"/>
      <c r="AF112" s="784">
        <v>33333</v>
      </c>
      <c r="AG112" s="782"/>
      <c r="AH112" s="782"/>
      <c r="AI112" s="782"/>
      <c r="AJ112" s="783"/>
      <c r="AK112" s="784">
        <v>33333</v>
      </c>
      <c r="AL112" s="782"/>
      <c r="AM112" s="782"/>
      <c r="AN112" s="782"/>
      <c r="AO112" s="783"/>
      <c r="AP112" s="752">
        <v>0.2</v>
      </c>
      <c r="AQ112" s="753"/>
      <c r="AR112" s="753"/>
      <c r="AS112" s="753"/>
      <c r="AT112" s="754"/>
      <c r="AU112" s="921"/>
      <c r="AV112" s="922"/>
      <c r="AW112" s="922"/>
      <c r="AX112" s="922"/>
      <c r="AY112" s="923"/>
      <c r="AZ112" s="765" t="s">
        <v>418</v>
      </c>
      <c r="BA112" s="766"/>
      <c r="BB112" s="766"/>
      <c r="BC112" s="766"/>
      <c r="BD112" s="766"/>
      <c r="BE112" s="766"/>
      <c r="BF112" s="766"/>
      <c r="BG112" s="766"/>
      <c r="BH112" s="766"/>
      <c r="BI112" s="766"/>
      <c r="BJ112" s="766"/>
      <c r="BK112" s="766"/>
      <c r="BL112" s="766"/>
      <c r="BM112" s="766"/>
      <c r="BN112" s="766"/>
      <c r="BO112" s="766"/>
      <c r="BP112" s="767"/>
      <c r="BQ112" s="768">
        <v>34647007</v>
      </c>
      <c r="BR112" s="769"/>
      <c r="BS112" s="769"/>
      <c r="BT112" s="769"/>
      <c r="BU112" s="769"/>
      <c r="BV112" s="769">
        <v>37160193</v>
      </c>
      <c r="BW112" s="769"/>
      <c r="BX112" s="769"/>
      <c r="BY112" s="769"/>
      <c r="BZ112" s="769"/>
      <c r="CA112" s="769">
        <v>37021613</v>
      </c>
      <c r="CB112" s="769"/>
      <c r="CC112" s="769"/>
      <c r="CD112" s="769"/>
      <c r="CE112" s="769"/>
      <c r="CF112" s="846">
        <v>218.7</v>
      </c>
      <c r="CG112" s="847"/>
      <c r="CH112" s="847"/>
      <c r="CI112" s="847"/>
      <c r="CJ112" s="847"/>
      <c r="CK112" s="915"/>
      <c r="CL112" s="864"/>
      <c r="CM112" s="801" t="s">
        <v>419</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420</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3109152</v>
      </c>
      <c r="AB113" s="907"/>
      <c r="AC113" s="907"/>
      <c r="AD113" s="907"/>
      <c r="AE113" s="908"/>
      <c r="AF113" s="909">
        <v>3194678</v>
      </c>
      <c r="AG113" s="907"/>
      <c r="AH113" s="907"/>
      <c r="AI113" s="907"/>
      <c r="AJ113" s="908"/>
      <c r="AK113" s="909">
        <v>3102967</v>
      </c>
      <c r="AL113" s="907"/>
      <c r="AM113" s="907"/>
      <c r="AN113" s="907"/>
      <c r="AO113" s="908"/>
      <c r="AP113" s="910">
        <v>18.3</v>
      </c>
      <c r="AQ113" s="911"/>
      <c r="AR113" s="911"/>
      <c r="AS113" s="911"/>
      <c r="AT113" s="912"/>
      <c r="AU113" s="921"/>
      <c r="AV113" s="922"/>
      <c r="AW113" s="922"/>
      <c r="AX113" s="922"/>
      <c r="AY113" s="923"/>
      <c r="AZ113" s="765" t="s">
        <v>421</v>
      </c>
      <c r="BA113" s="766"/>
      <c r="BB113" s="766"/>
      <c r="BC113" s="766"/>
      <c r="BD113" s="766"/>
      <c r="BE113" s="766"/>
      <c r="BF113" s="766"/>
      <c r="BG113" s="766"/>
      <c r="BH113" s="766"/>
      <c r="BI113" s="766"/>
      <c r="BJ113" s="766"/>
      <c r="BK113" s="766"/>
      <c r="BL113" s="766"/>
      <c r="BM113" s="766"/>
      <c r="BN113" s="766"/>
      <c r="BO113" s="766"/>
      <c r="BP113" s="767"/>
      <c r="BQ113" s="768">
        <v>4059829</v>
      </c>
      <c r="BR113" s="769"/>
      <c r="BS113" s="769"/>
      <c r="BT113" s="769"/>
      <c r="BU113" s="769"/>
      <c r="BV113" s="769">
        <v>4087400</v>
      </c>
      <c r="BW113" s="769"/>
      <c r="BX113" s="769"/>
      <c r="BY113" s="769"/>
      <c r="BZ113" s="769"/>
      <c r="CA113" s="769">
        <v>3506527</v>
      </c>
      <c r="CB113" s="769"/>
      <c r="CC113" s="769"/>
      <c r="CD113" s="769"/>
      <c r="CE113" s="769"/>
      <c r="CF113" s="846">
        <v>20.7</v>
      </c>
      <c r="CG113" s="847"/>
      <c r="CH113" s="847"/>
      <c r="CI113" s="847"/>
      <c r="CJ113" s="847"/>
      <c r="CK113" s="915"/>
      <c r="CL113" s="864"/>
      <c r="CM113" s="801" t="s">
        <v>422</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423</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591614</v>
      </c>
      <c r="AB114" s="782"/>
      <c r="AC114" s="782"/>
      <c r="AD114" s="782"/>
      <c r="AE114" s="783"/>
      <c r="AF114" s="784">
        <v>333693</v>
      </c>
      <c r="AG114" s="782"/>
      <c r="AH114" s="782"/>
      <c r="AI114" s="782"/>
      <c r="AJ114" s="783"/>
      <c r="AK114" s="784">
        <v>317238</v>
      </c>
      <c r="AL114" s="782"/>
      <c r="AM114" s="782"/>
      <c r="AN114" s="782"/>
      <c r="AO114" s="783"/>
      <c r="AP114" s="752">
        <v>1.9</v>
      </c>
      <c r="AQ114" s="753"/>
      <c r="AR114" s="753"/>
      <c r="AS114" s="753"/>
      <c r="AT114" s="754"/>
      <c r="AU114" s="921"/>
      <c r="AV114" s="922"/>
      <c r="AW114" s="922"/>
      <c r="AX114" s="922"/>
      <c r="AY114" s="923"/>
      <c r="AZ114" s="765" t="s">
        <v>424</v>
      </c>
      <c r="BA114" s="766"/>
      <c r="BB114" s="766"/>
      <c r="BC114" s="766"/>
      <c r="BD114" s="766"/>
      <c r="BE114" s="766"/>
      <c r="BF114" s="766"/>
      <c r="BG114" s="766"/>
      <c r="BH114" s="766"/>
      <c r="BI114" s="766"/>
      <c r="BJ114" s="766"/>
      <c r="BK114" s="766"/>
      <c r="BL114" s="766"/>
      <c r="BM114" s="766"/>
      <c r="BN114" s="766"/>
      <c r="BO114" s="766"/>
      <c r="BP114" s="767"/>
      <c r="BQ114" s="768">
        <v>5846544</v>
      </c>
      <c r="BR114" s="769"/>
      <c r="BS114" s="769"/>
      <c r="BT114" s="769"/>
      <c r="BU114" s="769"/>
      <c r="BV114" s="769">
        <v>4411875</v>
      </c>
      <c r="BW114" s="769"/>
      <c r="BX114" s="769"/>
      <c r="BY114" s="769"/>
      <c r="BZ114" s="769"/>
      <c r="CA114" s="769">
        <v>4397685</v>
      </c>
      <c r="CB114" s="769"/>
      <c r="CC114" s="769"/>
      <c r="CD114" s="769"/>
      <c r="CE114" s="769"/>
      <c r="CF114" s="846">
        <v>26</v>
      </c>
      <c r="CG114" s="847"/>
      <c r="CH114" s="847"/>
      <c r="CI114" s="847"/>
      <c r="CJ114" s="847"/>
      <c r="CK114" s="915"/>
      <c r="CL114" s="864"/>
      <c r="CM114" s="801" t="s">
        <v>425</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426</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111</v>
      </c>
      <c r="AB115" s="907"/>
      <c r="AC115" s="907"/>
      <c r="AD115" s="907"/>
      <c r="AE115" s="908"/>
      <c r="AF115" s="909" t="s">
        <v>111</v>
      </c>
      <c r="AG115" s="907"/>
      <c r="AH115" s="907"/>
      <c r="AI115" s="907"/>
      <c r="AJ115" s="908"/>
      <c r="AK115" s="909" t="s">
        <v>111</v>
      </c>
      <c r="AL115" s="907"/>
      <c r="AM115" s="907"/>
      <c r="AN115" s="907"/>
      <c r="AO115" s="908"/>
      <c r="AP115" s="910" t="s">
        <v>111</v>
      </c>
      <c r="AQ115" s="911"/>
      <c r="AR115" s="911"/>
      <c r="AS115" s="911"/>
      <c r="AT115" s="912"/>
      <c r="AU115" s="921"/>
      <c r="AV115" s="922"/>
      <c r="AW115" s="922"/>
      <c r="AX115" s="922"/>
      <c r="AY115" s="923"/>
      <c r="AZ115" s="765" t="s">
        <v>427</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428</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429</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597</v>
      </c>
      <c r="AB116" s="782"/>
      <c r="AC116" s="782"/>
      <c r="AD116" s="782"/>
      <c r="AE116" s="783"/>
      <c r="AF116" s="784">
        <v>106</v>
      </c>
      <c r="AG116" s="782"/>
      <c r="AH116" s="782"/>
      <c r="AI116" s="782"/>
      <c r="AJ116" s="783"/>
      <c r="AK116" s="784">
        <v>184</v>
      </c>
      <c r="AL116" s="782"/>
      <c r="AM116" s="782"/>
      <c r="AN116" s="782"/>
      <c r="AO116" s="783"/>
      <c r="AP116" s="752">
        <v>0</v>
      </c>
      <c r="AQ116" s="753"/>
      <c r="AR116" s="753"/>
      <c r="AS116" s="753"/>
      <c r="AT116" s="754"/>
      <c r="AU116" s="921"/>
      <c r="AV116" s="922"/>
      <c r="AW116" s="922"/>
      <c r="AX116" s="922"/>
      <c r="AY116" s="923"/>
      <c r="AZ116" s="765" t="s">
        <v>430</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431</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432</v>
      </c>
      <c r="Z117" s="887"/>
      <c r="AA117" s="892">
        <v>7650892</v>
      </c>
      <c r="AB117" s="893"/>
      <c r="AC117" s="893"/>
      <c r="AD117" s="893"/>
      <c r="AE117" s="894"/>
      <c r="AF117" s="896">
        <v>7476274</v>
      </c>
      <c r="AG117" s="893"/>
      <c r="AH117" s="893"/>
      <c r="AI117" s="893"/>
      <c r="AJ117" s="894"/>
      <c r="AK117" s="896">
        <v>7300513</v>
      </c>
      <c r="AL117" s="893"/>
      <c r="AM117" s="893"/>
      <c r="AN117" s="893"/>
      <c r="AO117" s="894"/>
      <c r="AP117" s="897"/>
      <c r="AQ117" s="898"/>
      <c r="AR117" s="898"/>
      <c r="AS117" s="898"/>
      <c r="AT117" s="899"/>
      <c r="AU117" s="921"/>
      <c r="AV117" s="922"/>
      <c r="AW117" s="922"/>
      <c r="AX117" s="922"/>
      <c r="AY117" s="923"/>
      <c r="AZ117" s="843" t="s">
        <v>433</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434</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408</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406</v>
      </c>
      <c r="AB118" s="886"/>
      <c r="AC118" s="886"/>
      <c r="AD118" s="886"/>
      <c r="AE118" s="887"/>
      <c r="AF118" s="888" t="s">
        <v>286</v>
      </c>
      <c r="AG118" s="886"/>
      <c r="AH118" s="886"/>
      <c r="AI118" s="886"/>
      <c r="AJ118" s="887"/>
      <c r="AK118" s="888" t="s">
        <v>285</v>
      </c>
      <c r="AL118" s="886"/>
      <c r="AM118" s="886"/>
      <c r="AN118" s="886"/>
      <c r="AO118" s="887"/>
      <c r="AP118" s="889" t="s">
        <v>407</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435</v>
      </c>
      <c r="BP118" s="836"/>
      <c r="BQ118" s="855">
        <v>82864559</v>
      </c>
      <c r="BR118" s="856"/>
      <c r="BS118" s="856"/>
      <c r="BT118" s="856"/>
      <c r="BU118" s="856"/>
      <c r="BV118" s="856">
        <v>83437948</v>
      </c>
      <c r="BW118" s="856"/>
      <c r="BX118" s="856"/>
      <c r="BY118" s="856"/>
      <c r="BZ118" s="856"/>
      <c r="CA118" s="856">
        <v>81993231</v>
      </c>
      <c r="CB118" s="856"/>
      <c r="CC118" s="856"/>
      <c r="CD118" s="856"/>
      <c r="CE118" s="856"/>
      <c r="CF118" s="741"/>
      <c r="CG118" s="742"/>
      <c r="CH118" s="742"/>
      <c r="CI118" s="742"/>
      <c r="CJ118" s="839"/>
      <c r="CK118" s="915"/>
      <c r="CL118" s="864"/>
      <c r="CM118" s="801" t="s">
        <v>436</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411</v>
      </c>
      <c r="B119" s="862"/>
      <c r="C119" s="867" t="s">
        <v>412</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437</v>
      </c>
      <c r="AV119" s="878"/>
      <c r="AW119" s="878"/>
      <c r="AX119" s="878"/>
      <c r="AY119" s="879"/>
      <c r="AZ119" s="814" t="s">
        <v>438</v>
      </c>
      <c r="BA119" s="756"/>
      <c r="BB119" s="756"/>
      <c r="BC119" s="756"/>
      <c r="BD119" s="756"/>
      <c r="BE119" s="756"/>
      <c r="BF119" s="756"/>
      <c r="BG119" s="756"/>
      <c r="BH119" s="756"/>
      <c r="BI119" s="756"/>
      <c r="BJ119" s="756"/>
      <c r="BK119" s="756"/>
      <c r="BL119" s="756"/>
      <c r="BM119" s="756"/>
      <c r="BN119" s="756"/>
      <c r="BO119" s="756"/>
      <c r="BP119" s="757"/>
      <c r="BQ119" s="797">
        <v>10600617</v>
      </c>
      <c r="BR119" s="798"/>
      <c r="BS119" s="798"/>
      <c r="BT119" s="798"/>
      <c r="BU119" s="798"/>
      <c r="BV119" s="798">
        <v>10818447</v>
      </c>
      <c r="BW119" s="798"/>
      <c r="BX119" s="798"/>
      <c r="BY119" s="798"/>
      <c r="BZ119" s="798"/>
      <c r="CA119" s="798">
        <v>12287960</v>
      </c>
      <c r="CB119" s="798"/>
      <c r="CC119" s="798"/>
      <c r="CD119" s="798"/>
      <c r="CE119" s="798"/>
      <c r="CF119" s="859">
        <v>72.599999999999994</v>
      </c>
      <c r="CG119" s="860"/>
      <c r="CH119" s="860"/>
      <c r="CI119" s="860"/>
      <c r="CJ119" s="860"/>
      <c r="CK119" s="916"/>
      <c r="CL119" s="866"/>
      <c r="CM119" s="823" t="s">
        <v>439</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c r="A120" s="863"/>
      <c r="B120" s="864"/>
      <c r="C120" s="801" t="s">
        <v>415</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440</v>
      </c>
      <c r="BA120" s="766"/>
      <c r="BB120" s="766"/>
      <c r="BC120" s="766"/>
      <c r="BD120" s="766"/>
      <c r="BE120" s="766"/>
      <c r="BF120" s="766"/>
      <c r="BG120" s="766"/>
      <c r="BH120" s="766"/>
      <c r="BI120" s="766"/>
      <c r="BJ120" s="766"/>
      <c r="BK120" s="766"/>
      <c r="BL120" s="766"/>
      <c r="BM120" s="766"/>
      <c r="BN120" s="766"/>
      <c r="BO120" s="766"/>
      <c r="BP120" s="767"/>
      <c r="BQ120" s="768">
        <v>6032400</v>
      </c>
      <c r="BR120" s="769"/>
      <c r="BS120" s="769"/>
      <c r="BT120" s="769"/>
      <c r="BU120" s="769"/>
      <c r="BV120" s="769">
        <v>6236452</v>
      </c>
      <c r="BW120" s="769"/>
      <c r="BX120" s="769"/>
      <c r="BY120" s="769"/>
      <c r="BZ120" s="769"/>
      <c r="CA120" s="769">
        <v>5798206</v>
      </c>
      <c r="CB120" s="769"/>
      <c r="CC120" s="769"/>
      <c r="CD120" s="769"/>
      <c r="CE120" s="769"/>
      <c r="CF120" s="846">
        <v>34.299999999999997</v>
      </c>
      <c r="CG120" s="847"/>
      <c r="CH120" s="847"/>
      <c r="CI120" s="847"/>
      <c r="CJ120" s="847"/>
      <c r="CK120" s="848" t="s">
        <v>441</v>
      </c>
      <c r="CL120" s="808"/>
      <c r="CM120" s="808"/>
      <c r="CN120" s="808"/>
      <c r="CO120" s="809"/>
      <c r="CP120" s="852" t="s">
        <v>387</v>
      </c>
      <c r="CQ120" s="853"/>
      <c r="CR120" s="853"/>
      <c r="CS120" s="853"/>
      <c r="CT120" s="853"/>
      <c r="CU120" s="853"/>
      <c r="CV120" s="853"/>
      <c r="CW120" s="853"/>
      <c r="CX120" s="853"/>
      <c r="CY120" s="853"/>
      <c r="CZ120" s="853"/>
      <c r="DA120" s="853"/>
      <c r="DB120" s="853"/>
      <c r="DC120" s="853"/>
      <c r="DD120" s="853"/>
      <c r="DE120" s="853"/>
      <c r="DF120" s="854"/>
      <c r="DG120" s="797">
        <v>25920459</v>
      </c>
      <c r="DH120" s="798"/>
      <c r="DI120" s="798"/>
      <c r="DJ120" s="798"/>
      <c r="DK120" s="798"/>
      <c r="DL120" s="798">
        <v>28171785</v>
      </c>
      <c r="DM120" s="798"/>
      <c r="DN120" s="798"/>
      <c r="DO120" s="798"/>
      <c r="DP120" s="798"/>
      <c r="DQ120" s="798">
        <v>28345412</v>
      </c>
      <c r="DR120" s="798"/>
      <c r="DS120" s="798"/>
      <c r="DT120" s="798"/>
      <c r="DU120" s="798"/>
      <c r="DV120" s="799">
        <v>167.4</v>
      </c>
      <c r="DW120" s="799"/>
      <c r="DX120" s="799"/>
      <c r="DY120" s="799"/>
      <c r="DZ120" s="800"/>
    </row>
    <row r="121" spans="1:130" s="197" customFormat="1" ht="26.25" customHeight="1">
      <c r="A121" s="863"/>
      <c r="B121" s="864"/>
      <c r="C121" s="840" t="s">
        <v>442</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443</v>
      </c>
      <c r="BA121" s="844"/>
      <c r="BB121" s="844"/>
      <c r="BC121" s="844"/>
      <c r="BD121" s="844"/>
      <c r="BE121" s="844"/>
      <c r="BF121" s="844"/>
      <c r="BG121" s="844"/>
      <c r="BH121" s="844"/>
      <c r="BI121" s="844"/>
      <c r="BJ121" s="844"/>
      <c r="BK121" s="844"/>
      <c r="BL121" s="844"/>
      <c r="BM121" s="844"/>
      <c r="BN121" s="844"/>
      <c r="BO121" s="844"/>
      <c r="BP121" s="845"/>
      <c r="BQ121" s="855">
        <v>52222253</v>
      </c>
      <c r="BR121" s="856"/>
      <c r="BS121" s="856"/>
      <c r="BT121" s="856"/>
      <c r="BU121" s="856"/>
      <c r="BV121" s="856">
        <v>51929244</v>
      </c>
      <c r="BW121" s="856"/>
      <c r="BX121" s="856"/>
      <c r="BY121" s="856"/>
      <c r="BZ121" s="856"/>
      <c r="CA121" s="856">
        <v>50793068</v>
      </c>
      <c r="CB121" s="856"/>
      <c r="CC121" s="856"/>
      <c r="CD121" s="856"/>
      <c r="CE121" s="856"/>
      <c r="CF121" s="857">
        <v>300.10000000000002</v>
      </c>
      <c r="CG121" s="858"/>
      <c r="CH121" s="858"/>
      <c r="CI121" s="858"/>
      <c r="CJ121" s="858"/>
      <c r="CK121" s="849"/>
      <c r="CL121" s="810"/>
      <c r="CM121" s="810"/>
      <c r="CN121" s="810"/>
      <c r="CO121" s="811"/>
      <c r="CP121" s="826" t="s">
        <v>389</v>
      </c>
      <c r="CQ121" s="827"/>
      <c r="CR121" s="827"/>
      <c r="CS121" s="827"/>
      <c r="CT121" s="827"/>
      <c r="CU121" s="827"/>
      <c r="CV121" s="827"/>
      <c r="CW121" s="827"/>
      <c r="CX121" s="827"/>
      <c r="CY121" s="827"/>
      <c r="CZ121" s="827"/>
      <c r="DA121" s="827"/>
      <c r="DB121" s="827"/>
      <c r="DC121" s="827"/>
      <c r="DD121" s="827"/>
      <c r="DE121" s="827"/>
      <c r="DF121" s="828"/>
      <c r="DG121" s="768">
        <v>4606595</v>
      </c>
      <c r="DH121" s="769"/>
      <c r="DI121" s="769"/>
      <c r="DJ121" s="769"/>
      <c r="DK121" s="769"/>
      <c r="DL121" s="769">
        <v>4348773</v>
      </c>
      <c r="DM121" s="769"/>
      <c r="DN121" s="769"/>
      <c r="DO121" s="769"/>
      <c r="DP121" s="769"/>
      <c r="DQ121" s="769">
        <v>4251841</v>
      </c>
      <c r="DR121" s="769"/>
      <c r="DS121" s="769"/>
      <c r="DT121" s="769"/>
      <c r="DU121" s="769"/>
      <c r="DV121" s="821">
        <v>25.1</v>
      </c>
      <c r="DW121" s="821"/>
      <c r="DX121" s="821"/>
      <c r="DY121" s="821"/>
      <c r="DZ121" s="822"/>
    </row>
    <row r="122" spans="1:130" s="197" customFormat="1" ht="26.25" customHeight="1">
      <c r="A122" s="863"/>
      <c r="B122" s="864"/>
      <c r="C122" s="801" t="s">
        <v>425</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444</v>
      </c>
      <c r="BP122" s="836"/>
      <c r="BQ122" s="837">
        <v>68855270</v>
      </c>
      <c r="BR122" s="838"/>
      <c r="BS122" s="838"/>
      <c r="BT122" s="838"/>
      <c r="BU122" s="838"/>
      <c r="BV122" s="838">
        <v>68984143</v>
      </c>
      <c r="BW122" s="838"/>
      <c r="BX122" s="838"/>
      <c r="BY122" s="838"/>
      <c r="BZ122" s="838"/>
      <c r="CA122" s="838">
        <v>68879234</v>
      </c>
      <c r="CB122" s="838"/>
      <c r="CC122" s="838"/>
      <c r="CD122" s="838"/>
      <c r="CE122" s="838"/>
      <c r="CF122" s="741"/>
      <c r="CG122" s="742"/>
      <c r="CH122" s="742"/>
      <c r="CI122" s="742"/>
      <c r="CJ122" s="839"/>
      <c r="CK122" s="849"/>
      <c r="CL122" s="810"/>
      <c r="CM122" s="810"/>
      <c r="CN122" s="810"/>
      <c r="CO122" s="811"/>
      <c r="CP122" s="826" t="s">
        <v>390</v>
      </c>
      <c r="CQ122" s="827"/>
      <c r="CR122" s="827"/>
      <c r="CS122" s="827"/>
      <c r="CT122" s="827"/>
      <c r="CU122" s="827"/>
      <c r="CV122" s="827"/>
      <c r="CW122" s="827"/>
      <c r="CX122" s="827"/>
      <c r="CY122" s="827"/>
      <c r="CZ122" s="827"/>
      <c r="DA122" s="827"/>
      <c r="DB122" s="827"/>
      <c r="DC122" s="827"/>
      <c r="DD122" s="827"/>
      <c r="DE122" s="827"/>
      <c r="DF122" s="828"/>
      <c r="DG122" s="768">
        <v>3086233</v>
      </c>
      <c r="DH122" s="769"/>
      <c r="DI122" s="769"/>
      <c r="DJ122" s="769"/>
      <c r="DK122" s="769"/>
      <c r="DL122" s="769" t="s">
        <v>111</v>
      </c>
      <c r="DM122" s="769"/>
      <c r="DN122" s="769"/>
      <c r="DO122" s="769"/>
      <c r="DP122" s="769"/>
      <c r="DQ122" s="769">
        <v>3160329</v>
      </c>
      <c r="DR122" s="769"/>
      <c r="DS122" s="769"/>
      <c r="DT122" s="769"/>
      <c r="DU122" s="769"/>
      <c r="DV122" s="821">
        <v>18.7</v>
      </c>
      <c r="DW122" s="821"/>
      <c r="DX122" s="821"/>
      <c r="DY122" s="821"/>
      <c r="DZ122" s="822"/>
    </row>
    <row r="123" spans="1:130" s="197" customFormat="1" ht="26.25" customHeight="1" thickBot="1">
      <c r="A123" s="863"/>
      <c r="B123" s="864"/>
      <c r="C123" s="801" t="s">
        <v>431</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445</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83.2</v>
      </c>
      <c r="BR123" s="830"/>
      <c r="BS123" s="830"/>
      <c r="BT123" s="830"/>
      <c r="BU123" s="830"/>
      <c r="BV123" s="830">
        <v>85.6</v>
      </c>
      <c r="BW123" s="830"/>
      <c r="BX123" s="830"/>
      <c r="BY123" s="830"/>
      <c r="BZ123" s="830"/>
      <c r="CA123" s="830">
        <v>77.400000000000006</v>
      </c>
      <c r="CB123" s="830"/>
      <c r="CC123" s="830"/>
      <c r="CD123" s="830"/>
      <c r="CE123" s="830"/>
      <c r="CF123" s="728"/>
      <c r="CG123" s="729"/>
      <c r="CH123" s="729"/>
      <c r="CI123" s="729"/>
      <c r="CJ123" s="831"/>
      <c r="CK123" s="849"/>
      <c r="CL123" s="810"/>
      <c r="CM123" s="810"/>
      <c r="CN123" s="810"/>
      <c r="CO123" s="811"/>
      <c r="CP123" s="826" t="s">
        <v>141</v>
      </c>
      <c r="CQ123" s="827"/>
      <c r="CR123" s="827"/>
      <c r="CS123" s="827"/>
      <c r="CT123" s="827"/>
      <c r="CU123" s="827"/>
      <c r="CV123" s="827"/>
      <c r="CW123" s="827"/>
      <c r="CX123" s="827"/>
      <c r="CY123" s="827"/>
      <c r="CZ123" s="827"/>
      <c r="DA123" s="827"/>
      <c r="DB123" s="827"/>
      <c r="DC123" s="827"/>
      <c r="DD123" s="827"/>
      <c r="DE123" s="827"/>
      <c r="DF123" s="828"/>
      <c r="DG123" s="781">
        <v>628499</v>
      </c>
      <c r="DH123" s="782"/>
      <c r="DI123" s="782"/>
      <c r="DJ123" s="782"/>
      <c r="DK123" s="783"/>
      <c r="DL123" s="784" t="s">
        <v>111</v>
      </c>
      <c r="DM123" s="782"/>
      <c r="DN123" s="782"/>
      <c r="DO123" s="782"/>
      <c r="DP123" s="783"/>
      <c r="DQ123" s="784">
        <v>879732</v>
      </c>
      <c r="DR123" s="782"/>
      <c r="DS123" s="782"/>
      <c r="DT123" s="782"/>
      <c r="DU123" s="783"/>
      <c r="DV123" s="752">
        <v>5.2</v>
      </c>
      <c r="DW123" s="753"/>
      <c r="DX123" s="753"/>
      <c r="DY123" s="753"/>
      <c r="DZ123" s="754"/>
    </row>
    <row r="124" spans="1:130" s="197" customFormat="1" ht="26.25" customHeight="1">
      <c r="A124" s="863"/>
      <c r="B124" s="864"/>
      <c r="C124" s="801" t="s">
        <v>434</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446</v>
      </c>
      <c r="CQ124" s="827"/>
      <c r="CR124" s="827"/>
      <c r="CS124" s="827"/>
      <c r="CT124" s="827"/>
      <c r="CU124" s="827"/>
      <c r="CV124" s="827"/>
      <c r="CW124" s="827"/>
      <c r="CX124" s="827"/>
      <c r="CY124" s="827"/>
      <c r="CZ124" s="827"/>
      <c r="DA124" s="827"/>
      <c r="DB124" s="827"/>
      <c r="DC124" s="827"/>
      <c r="DD124" s="827"/>
      <c r="DE124" s="827"/>
      <c r="DF124" s="828"/>
      <c r="DG124" s="714">
        <v>405221</v>
      </c>
      <c r="DH124" s="715"/>
      <c r="DI124" s="715"/>
      <c r="DJ124" s="715"/>
      <c r="DK124" s="716"/>
      <c r="DL124" s="717" t="s">
        <v>111</v>
      </c>
      <c r="DM124" s="715"/>
      <c r="DN124" s="715"/>
      <c r="DO124" s="715"/>
      <c r="DP124" s="716"/>
      <c r="DQ124" s="717">
        <v>384299</v>
      </c>
      <c r="DR124" s="715"/>
      <c r="DS124" s="715"/>
      <c r="DT124" s="715"/>
      <c r="DU124" s="716"/>
      <c r="DV124" s="805">
        <v>2.2999999999999998</v>
      </c>
      <c r="DW124" s="806"/>
      <c r="DX124" s="806"/>
      <c r="DY124" s="806"/>
      <c r="DZ124" s="807"/>
    </row>
    <row r="125" spans="1:130" s="197" customFormat="1" ht="26.25" customHeight="1" thickBot="1">
      <c r="A125" s="863"/>
      <c r="B125" s="864"/>
      <c r="C125" s="801" t="s">
        <v>436</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447</v>
      </c>
      <c r="CL125" s="808"/>
      <c r="CM125" s="808"/>
      <c r="CN125" s="808"/>
      <c r="CO125" s="809"/>
      <c r="CP125" s="814" t="s">
        <v>448</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439</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449</v>
      </c>
      <c r="AY126" s="762"/>
      <c r="AZ126" s="762"/>
      <c r="BA126" s="762"/>
      <c r="BB126" s="762"/>
      <c r="BC126" s="762"/>
      <c r="BD126" s="762"/>
      <c r="BE126" s="763"/>
      <c r="BF126" s="761" t="s">
        <v>450</v>
      </c>
      <c r="BG126" s="762"/>
      <c r="BH126" s="762"/>
      <c r="BI126" s="762"/>
      <c r="BJ126" s="762"/>
      <c r="BK126" s="762"/>
      <c r="BL126" s="763"/>
      <c r="BM126" s="761" t="s">
        <v>451</v>
      </c>
      <c r="BN126" s="762"/>
      <c r="BO126" s="762"/>
      <c r="BP126" s="762"/>
      <c r="BQ126" s="762"/>
      <c r="BR126" s="762"/>
      <c r="BS126" s="763"/>
      <c r="BT126" s="761" t="s">
        <v>452</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453</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454</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455</v>
      </c>
      <c r="AY127" s="756"/>
      <c r="AZ127" s="756"/>
      <c r="BA127" s="756"/>
      <c r="BB127" s="756"/>
      <c r="BC127" s="756"/>
      <c r="BD127" s="756"/>
      <c r="BE127" s="757"/>
      <c r="BF127" s="758" t="s">
        <v>111</v>
      </c>
      <c r="BG127" s="759"/>
      <c r="BH127" s="759"/>
      <c r="BI127" s="759"/>
      <c r="BJ127" s="759"/>
      <c r="BK127" s="759"/>
      <c r="BL127" s="760"/>
      <c r="BM127" s="758">
        <v>12.36</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456</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457</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458</v>
      </c>
      <c r="X128" s="795"/>
      <c r="Y128" s="795"/>
      <c r="Z128" s="796"/>
      <c r="AA128" s="721">
        <v>568393</v>
      </c>
      <c r="AB128" s="722"/>
      <c r="AC128" s="722"/>
      <c r="AD128" s="722"/>
      <c r="AE128" s="723"/>
      <c r="AF128" s="724">
        <v>550096</v>
      </c>
      <c r="AG128" s="722"/>
      <c r="AH128" s="722"/>
      <c r="AI128" s="722"/>
      <c r="AJ128" s="723"/>
      <c r="AK128" s="724">
        <v>523572</v>
      </c>
      <c r="AL128" s="722"/>
      <c r="AM128" s="722"/>
      <c r="AN128" s="722"/>
      <c r="AO128" s="723"/>
      <c r="AP128" s="725"/>
      <c r="AQ128" s="726"/>
      <c r="AR128" s="726"/>
      <c r="AS128" s="726"/>
      <c r="AT128" s="727"/>
      <c r="AU128" s="235"/>
      <c r="AV128" s="235"/>
      <c r="AW128" s="235"/>
      <c r="AX128" s="770" t="s">
        <v>459</v>
      </c>
      <c r="AY128" s="766"/>
      <c r="AZ128" s="766"/>
      <c r="BA128" s="766"/>
      <c r="BB128" s="766"/>
      <c r="BC128" s="766"/>
      <c r="BD128" s="766"/>
      <c r="BE128" s="767"/>
      <c r="BF128" s="788" t="s">
        <v>111</v>
      </c>
      <c r="BG128" s="789"/>
      <c r="BH128" s="789"/>
      <c r="BI128" s="789"/>
      <c r="BJ128" s="789"/>
      <c r="BK128" s="789"/>
      <c r="BL128" s="790"/>
      <c r="BM128" s="788">
        <v>17.36</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460</v>
      </c>
      <c r="X129" s="779"/>
      <c r="Y129" s="779"/>
      <c r="Z129" s="780"/>
      <c r="AA129" s="781">
        <v>21182095</v>
      </c>
      <c r="AB129" s="782"/>
      <c r="AC129" s="782"/>
      <c r="AD129" s="782"/>
      <c r="AE129" s="783"/>
      <c r="AF129" s="784">
        <v>21202328</v>
      </c>
      <c r="AG129" s="782"/>
      <c r="AH129" s="782"/>
      <c r="AI129" s="782"/>
      <c r="AJ129" s="783"/>
      <c r="AK129" s="784">
        <v>21386010</v>
      </c>
      <c r="AL129" s="782"/>
      <c r="AM129" s="782"/>
      <c r="AN129" s="782"/>
      <c r="AO129" s="783"/>
      <c r="AP129" s="785"/>
      <c r="AQ129" s="786"/>
      <c r="AR129" s="786"/>
      <c r="AS129" s="786"/>
      <c r="AT129" s="787"/>
      <c r="AU129" s="235"/>
      <c r="AV129" s="235"/>
      <c r="AW129" s="235"/>
      <c r="AX129" s="770" t="s">
        <v>461</v>
      </c>
      <c r="AY129" s="766"/>
      <c r="AZ129" s="766"/>
      <c r="BA129" s="766"/>
      <c r="BB129" s="766"/>
      <c r="BC129" s="766"/>
      <c r="BD129" s="766"/>
      <c r="BE129" s="767"/>
      <c r="BF129" s="771">
        <v>15.1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462</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463</v>
      </c>
      <c r="X130" s="779"/>
      <c r="Y130" s="779"/>
      <c r="Z130" s="780"/>
      <c r="AA130" s="781">
        <v>4351596</v>
      </c>
      <c r="AB130" s="782"/>
      <c r="AC130" s="782"/>
      <c r="AD130" s="782"/>
      <c r="AE130" s="783"/>
      <c r="AF130" s="784">
        <v>4320537</v>
      </c>
      <c r="AG130" s="782"/>
      <c r="AH130" s="782"/>
      <c r="AI130" s="782"/>
      <c r="AJ130" s="783"/>
      <c r="AK130" s="784">
        <v>4457987</v>
      </c>
      <c r="AL130" s="782"/>
      <c r="AM130" s="782"/>
      <c r="AN130" s="782"/>
      <c r="AO130" s="783"/>
      <c r="AP130" s="785"/>
      <c r="AQ130" s="786"/>
      <c r="AR130" s="786"/>
      <c r="AS130" s="786"/>
      <c r="AT130" s="787"/>
      <c r="AU130" s="235"/>
      <c r="AV130" s="235"/>
      <c r="AW130" s="235"/>
      <c r="AX130" s="749" t="s">
        <v>464</v>
      </c>
      <c r="AY130" s="750"/>
      <c r="AZ130" s="750"/>
      <c r="BA130" s="750"/>
      <c r="BB130" s="750"/>
      <c r="BC130" s="750"/>
      <c r="BD130" s="750"/>
      <c r="BE130" s="751"/>
      <c r="BF130" s="703">
        <v>77.400000000000006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465</v>
      </c>
      <c r="X131" s="712"/>
      <c r="Y131" s="712"/>
      <c r="Z131" s="713"/>
      <c r="AA131" s="714">
        <v>16830499</v>
      </c>
      <c r="AB131" s="715"/>
      <c r="AC131" s="715"/>
      <c r="AD131" s="715"/>
      <c r="AE131" s="716"/>
      <c r="AF131" s="717">
        <v>16881791</v>
      </c>
      <c r="AG131" s="715"/>
      <c r="AH131" s="715"/>
      <c r="AI131" s="715"/>
      <c r="AJ131" s="716"/>
      <c r="AK131" s="717">
        <v>16928023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466</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467</v>
      </c>
      <c r="W132" s="735"/>
      <c r="X132" s="735"/>
      <c r="Y132" s="735"/>
      <c r="Z132" s="736"/>
      <c r="AA132" s="737">
        <v>16.22592298</v>
      </c>
      <c r="AB132" s="738"/>
      <c r="AC132" s="738"/>
      <c r="AD132" s="738"/>
      <c r="AE132" s="739"/>
      <c r="AF132" s="740">
        <v>15.434623909999999</v>
      </c>
      <c r="AG132" s="738"/>
      <c r="AH132" s="738"/>
      <c r="AI132" s="738"/>
      <c r="AJ132" s="739"/>
      <c r="AK132" s="740">
        <v>13.6989071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468</v>
      </c>
      <c r="W133" s="744"/>
      <c r="X133" s="744"/>
      <c r="Y133" s="744"/>
      <c r="Z133" s="745"/>
      <c r="AA133" s="746">
        <v>15.7</v>
      </c>
      <c r="AB133" s="747"/>
      <c r="AC133" s="747"/>
      <c r="AD133" s="747"/>
      <c r="AE133" s="748"/>
      <c r="AF133" s="746">
        <v>15.7</v>
      </c>
      <c r="AG133" s="747"/>
      <c r="AH133" s="747"/>
      <c r="AI133" s="747"/>
      <c r="AJ133" s="748"/>
      <c r="AK133" s="746">
        <v>15.1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election activeCell="K24" sqref="K2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3"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7" t="s">
        <v>471</v>
      </c>
      <c r="L7" s="254"/>
      <c r="M7" s="255" t="s">
        <v>472</v>
      </c>
      <c r="N7" s="256"/>
    </row>
    <row r="8" spans="1:16">
      <c r="A8" s="248"/>
      <c r="B8" s="244"/>
      <c r="C8" s="244"/>
      <c r="D8" s="244"/>
      <c r="E8" s="244"/>
      <c r="F8" s="244"/>
      <c r="G8" s="257"/>
      <c r="H8" s="258"/>
      <c r="I8" s="258"/>
      <c r="J8" s="259"/>
      <c r="K8" s="1118"/>
      <c r="L8" s="260" t="s">
        <v>473</v>
      </c>
      <c r="M8" s="261" t="s">
        <v>474</v>
      </c>
      <c r="N8" s="262" t="s">
        <v>475</v>
      </c>
    </row>
    <row r="9" spans="1:16">
      <c r="A9" s="248"/>
      <c r="B9" s="244"/>
      <c r="C9" s="244"/>
      <c r="D9" s="244"/>
      <c r="E9" s="244"/>
      <c r="F9" s="244"/>
      <c r="G9" s="1131" t="s">
        <v>476</v>
      </c>
      <c r="H9" s="1132"/>
      <c r="I9" s="1132"/>
      <c r="J9" s="1133"/>
      <c r="K9" s="263">
        <v>4576250</v>
      </c>
      <c r="L9" s="264">
        <v>57296</v>
      </c>
      <c r="M9" s="265">
        <v>59577</v>
      </c>
      <c r="N9" s="266">
        <v>-3.8</v>
      </c>
    </row>
    <row r="10" spans="1:16">
      <c r="A10" s="248"/>
      <c r="B10" s="244"/>
      <c r="C10" s="244"/>
      <c r="D10" s="244"/>
      <c r="E10" s="244"/>
      <c r="F10" s="244"/>
      <c r="G10" s="1131" t="s">
        <v>477</v>
      </c>
      <c r="H10" s="1132"/>
      <c r="I10" s="1132"/>
      <c r="J10" s="1133"/>
      <c r="K10" s="267">
        <v>642312</v>
      </c>
      <c r="L10" s="268">
        <v>8042</v>
      </c>
      <c r="M10" s="269">
        <v>6072</v>
      </c>
      <c r="N10" s="270">
        <v>32.4</v>
      </c>
    </row>
    <row r="11" spans="1:16" ht="13.5" customHeight="1">
      <c r="A11" s="248"/>
      <c r="B11" s="244"/>
      <c r="C11" s="244"/>
      <c r="D11" s="244"/>
      <c r="E11" s="244"/>
      <c r="F11" s="244"/>
      <c r="G11" s="1131" t="s">
        <v>478</v>
      </c>
      <c r="H11" s="1132"/>
      <c r="I11" s="1132"/>
      <c r="J11" s="1133"/>
      <c r="K11" s="267">
        <v>1065478</v>
      </c>
      <c r="L11" s="268">
        <v>13340</v>
      </c>
      <c r="M11" s="269">
        <v>6337</v>
      </c>
      <c r="N11" s="270">
        <v>110.5</v>
      </c>
    </row>
    <row r="12" spans="1:16" ht="13.5" customHeight="1">
      <c r="A12" s="248"/>
      <c r="B12" s="244"/>
      <c r="C12" s="244"/>
      <c r="D12" s="244"/>
      <c r="E12" s="244"/>
      <c r="F12" s="244"/>
      <c r="G12" s="1131" t="s">
        <v>479</v>
      </c>
      <c r="H12" s="1132"/>
      <c r="I12" s="1132"/>
      <c r="J12" s="1133"/>
      <c r="K12" s="267">
        <v>337902</v>
      </c>
      <c r="L12" s="268">
        <v>4231</v>
      </c>
      <c r="M12" s="269">
        <v>1374</v>
      </c>
      <c r="N12" s="270">
        <v>207.9</v>
      </c>
    </row>
    <row r="13" spans="1:16" ht="13.5" customHeight="1">
      <c r="A13" s="248"/>
      <c r="B13" s="244"/>
      <c r="C13" s="244"/>
      <c r="D13" s="244"/>
      <c r="E13" s="244"/>
      <c r="F13" s="244"/>
      <c r="G13" s="1131" t="s">
        <v>480</v>
      </c>
      <c r="H13" s="1132"/>
      <c r="I13" s="1132"/>
      <c r="J13" s="1133"/>
      <c r="K13" s="267" t="s">
        <v>481</v>
      </c>
      <c r="L13" s="268" t="s">
        <v>481</v>
      </c>
      <c r="M13" s="269" t="s">
        <v>481</v>
      </c>
      <c r="N13" s="270" t="s">
        <v>481</v>
      </c>
    </row>
    <row r="14" spans="1:16" ht="13.5" customHeight="1">
      <c r="A14" s="248"/>
      <c r="B14" s="244"/>
      <c r="C14" s="244"/>
      <c r="D14" s="244"/>
      <c r="E14" s="244"/>
      <c r="F14" s="244"/>
      <c r="G14" s="1131" t="s">
        <v>482</v>
      </c>
      <c r="H14" s="1132"/>
      <c r="I14" s="1132"/>
      <c r="J14" s="1133"/>
      <c r="K14" s="267">
        <v>298559</v>
      </c>
      <c r="L14" s="268">
        <v>3738</v>
      </c>
      <c r="M14" s="269">
        <v>2292</v>
      </c>
      <c r="N14" s="270">
        <v>63.1</v>
      </c>
    </row>
    <row r="15" spans="1:16" ht="13.5" customHeight="1">
      <c r="A15" s="248"/>
      <c r="B15" s="244"/>
      <c r="C15" s="244"/>
      <c r="D15" s="244"/>
      <c r="E15" s="244"/>
      <c r="F15" s="244"/>
      <c r="G15" s="1131" t="s">
        <v>483</v>
      </c>
      <c r="H15" s="1132"/>
      <c r="I15" s="1132"/>
      <c r="J15" s="1133"/>
      <c r="K15" s="267">
        <v>58794</v>
      </c>
      <c r="L15" s="268">
        <v>736</v>
      </c>
      <c r="M15" s="269">
        <v>1457</v>
      </c>
      <c r="N15" s="270">
        <v>-49.5</v>
      </c>
    </row>
    <row r="16" spans="1:16">
      <c r="A16" s="248"/>
      <c r="B16" s="244"/>
      <c r="C16" s="244"/>
      <c r="D16" s="244"/>
      <c r="E16" s="244"/>
      <c r="F16" s="244"/>
      <c r="G16" s="1134" t="s">
        <v>484</v>
      </c>
      <c r="H16" s="1135"/>
      <c r="I16" s="1135"/>
      <c r="J16" s="1136"/>
      <c r="K16" s="268">
        <v>-498896</v>
      </c>
      <c r="L16" s="268">
        <v>-6246</v>
      </c>
      <c r="M16" s="269">
        <v>-7201</v>
      </c>
      <c r="N16" s="270">
        <v>-13.3</v>
      </c>
    </row>
    <row r="17" spans="1:16">
      <c r="A17" s="248"/>
      <c r="B17" s="244"/>
      <c r="C17" s="244"/>
      <c r="D17" s="244"/>
      <c r="E17" s="244"/>
      <c r="F17" s="244"/>
      <c r="G17" s="1134" t="s">
        <v>170</v>
      </c>
      <c r="H17" s="1135"/>
      <c r="I17" s="1135"/>
      <c r="J17" s="1136"/>
      <c r="K17" s="268">
        <v>6480399</v>
      </c>
      <c r="L17" s="268">
        <v>81137</v>
      </c>
      <c r="M17" s="269">
        <v>69907</v>
      </c>
      <c r="N17" s="270">
        <v>16.100000000000001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28" t="s">
        <v>489</v>
      </c>
      <c r="H21" s="1129"/>
      <c r="I21" s="1129"/>
      <c r="J21" s="1130"/>
      <c r="K21" s="280">
        <v>5.83</v>
      </c>
      <c r="L21" s="281">
        <v>6.96</v>
      </c>
      <c r="M21" s="282">
        <v>-1.1299999999999999</v>
      </c>
      <c r="N21" s="249"/>
      <c r="O21" s="283"/>
      <c r="P21" s="279"/>
    </row>
    <row r="22" spans="1:16" s="284" customFormat="1">
      <c r="A22" s="279"/>
      <c r="B22" s="249"/>
      <c r="C22" s="249"/>
      <c r="D22" s="249"/>
      <c r="E22" s="249"/>
      <c r="F22" s="249"/>
      <c r="G22" s="1128" t="s">
        <v>490</v>
      </c>
      <c r="H22" s="1129"/>
      <c r="I22" s="1129"/>
      <c r="J22" s="1130"/>
      <c r="K22" s="285">
        <v>98.6</v>
      </c>
      <c r="L22" s="286">
        <v>98.3</v>
      </c>
      <c r="M22" s="287">
        <v>0.3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7" t="s">
        <v>471</v>
      </c>
      <c r="L30" s="254"/>
      <c r="M30" s="255" t="s">
        <v>472</v>
      </c>
      <c r="N30" s="256"/>
    </row>
    <row r="31" spans="1:16">
      <c r="A31" s="248"/>
      <c r="B31" s="244"/>
      <c r="C31" s="244"/>
      <c r="D31" s="244"/>
      <c r="E31" s="244"/>
      <c r="F31" s="244"/>
      <c r="G31" s="257"/>
      <c r="H31" s="258"/>
      <c r="I31" s="258"/>
      <c r="J31" s="259"/>
      <c r="K31" s="1118"/>
      <c r="L31" s="260" t="s">
        <v>473</v>
      </c>
      <c r="M31" s="261" t="s">
        <v>474</v>
      </c>
      <c r="N31" s="262" t="s">
        <v>475</v>
      </c>
    </row>
    <row r="32" spans="1:16" ht="27" customHeight="1">
      <c r="A32" s="248"/>
      <c r="B32" s="244"/>
      <c r="C32" s="244"/>
      <c r="D32" s="244"/>
      <c r="E32" s="244"/>
      <c r="F32" s="244"/>
      <c r="G32" s="1119" t="s">
        <v>494</v>
      </c>
      <c r="H32" s="1120"/>
      <c r="I32" s="1120"/>
      <c r="J32" s="1121"/>
      <c r="K32" s="294">
        <v>3846791</v>
      </c>
      <c r="L32" s="294">
        <v>48163</v>
      </c>
      <c r="M32" s="295">
        <v>42301</v>
      </c>
      <c r="N32" s="296">
        <v>13.9</v>
      </c>
    </row>
    <row r="33" spans="1:16" ht="13.5" customHeight="1">
      <c r="A33" s="248"/>
      <c r="B33" s="244"/>
      <c r="C33" s="244"/>
      <c r="D33" s="244"/>
      <c r="E33" s="244"/>
      <c r="F33" s="244"/>
      <c r="G33" s="1119" t="s">
        <v>495</v>
      </c>
      <c r="H33" s="1120"/>
      <c r="I33" s="1120"/>
      <c r="J33" s="1121"/>
      <c r="K33" s="294" t="s">
        <v>481</v>
      </c>
      <c r="L33" s="294" t="s">
        <v>481</v>
      </c>
      <c r="M33" s="295" t="s">
        <v>481</v>
      </c>
      <c r="N33" s="296" t="s">
        <v>481</v>
      </c>
    </row>
    <row r="34" spans="1:16" ht="27" customHeight="1">
      <c r="A34" s="248"/>
      <c r="B34" s="244"/>
      <c r="C34" s="244"/>
      <c r="D34" s="244"/>
      <c r="E34" s="244"/>
      <c r="F34" s="244"/>
      <c r="G34" s="1119" t="s">
        <v>496</v>
      </c>
      <c r="H34" s="1120"/>
      <c r="I34" s="1120"/>
      <c r="J34" s="1121"/>
      <c r="K34" s="294">
        <v>33333</v>
      </c>
      <c r="L34" s="294">
        <v>417</v>
      </c>
      <c r="M34" s="295">
        <v>37</v>
      </c>
      <c r="N34" s="296">
        <v>1027</v>
      </c>
    </row>
    <row r="35" spans="1:16" ht="27" customHeight="1">
      <c r="A35" s="248"/>
      <c r="B35" s="244"/>
      <c r="C35" s="244"/>
      <c r="D35" s="244"/>
      <c r="E35" s="244"/>
      <c r="F35" s="244"/>
      <c r="G35" s="1119" t="s">
        <v>497</v>
      </c>
      <c r="H35" s="1120"/>
      <c r="I35" s="1120"/>
      <c r="J35" s="1121"/>
      <c r="K35" s="294">
        <v>3102967</v>
      </c>
      <c r="L35" s="294">
        <v>38850</v>
      </c>
      <c r="M35" s="295">
        <v>17965</v>
      </c>
      <c r="N35" s="296">
        <v>116.3</v>
      </c>
    </row>
    <row r="36" spans="1:16" ht="27" customHeight="1">
      <c r="A36" s="248"/>
      <c r="B36" s="244"/>
      <c r="C36" s="244"/>
      <c r="D36" s="244"/>
      <c r="E36" s="244"/>
      <c r="F36" s="244"/>
      <c r="G36" s="1119" t="s">
        <v>498</v>
      </c>
      <c r="H36" s="1120"/>
      <c r="I36" s="1120"/>
      <c r="J36" s="1121"/>
      <c r="K36" s="294">
        <v>317238</v>
      </c>
      <c r="L36" s="294">
        <v>3972</v>
      </c>
      <c r="M36" s="295">
        <v>1746</v>
      </c>
      <c r="N36" s="296">
        <v>127.5</v>
      </c>
    </row>
    <row r="37" spans="1:16" ht="13.5" customHeight="1">
      <c r="A37" s="248"/>
      <c r="B37" s="244"/>
      <c r="C37" s="244"/>
      <c r="D37" s="244"/>
      <c r="E37" s="244"/>
      <c r="F37" s="244"/>
      <c r="G37" s="1119" t="s">
        <v>499</v>
      </c>
      <c r="H37" s="1120"/>
      <c r="I37" s="1120"/>
      <c r="J37" s="1121"/>
      <c r="K37" s="294" t="s">
        <v>481</v>
      </c>
      <c r="L37" s="294" t="s">
        <v>481</v>
      </c>
      <c r="M37" s="295">
        <v>1139</v>
      </c>
      <c r="N37" s="296" t="s">
        <v>481</v>
      </c>
    </row>
    <row r="38" spans="1:16" ht="27" customHeight="1">
      <c r="A38" s="248"/>
      <c r="B38" s="244"/>
      <c r="C38" s="244"/>
      <c r="D38" s="244"/>
      <c r="E38" s="244"/>
      <c r="F38" s="244"/>
      <c r="G38" s="1122" t="s">
        <v>500</v>
      </c>
      <c r="H38" s="1123"/>
      <c r="I38" s="1123"/>
      <c r="J38" s="1124"/>
      <c r="K38" s="297">
        <v>184</v>
      </c>
      <c r="L38" s="297">
        <v>2</v>
      </c>
      <c r="M38" s="298">
        <v>1</v>
      </c>
      <c r="N38" s="299">
        <v>100</v>
      </c>
      <c r="O38" s="293"/>
    </row>
    <row r="39" spans="1:16">
      <c r="A39" s="248"/>
      <c r="B39" s="244"/>
      <c r="C39" s="244"/>
      <c r="D39" s="244"/>
      <c r="E39" s="244"/>
      <c r="F39" s="244"/>
      <c r="G39" s="1122" t="s">
        <v>501</v>
      </c>
      <c r="H39" s="1123"/>
      <c r="I39" s="1123"/>
      <c r="J39" s="1124"/>
      <c r="K39" s="300">
        <v>-523572</v>
      </c>
      <c r="L39" s="300">
        <v>-6555</v>
      </c>
      <c r="M39" s="301">
        <v>-6957</v>
      </c>
      <c r="N39" s="302">
        <v>-5.8</v>
      </c>
      <c r="O39" s="293"/>
    </row>
    <row r="40" spans="1:16" ht="27" customHeight="1">
      <c r="A40" s="248"/>
      <c r="B40" s="244"/>
      <c r="C40" s="244"/>
      <c r="D40" s="244"/>
      <c r="E40" s="244"/>
      <c r="F40" s="244"/>
      <c r="G40" s="1119" t="s">
        <v>502</v>
      </c>
      <c r="H40" s="1120"/>
      <c r="I40" s="1120"/>
      <c r="J40" s="1121"/>
      <c r="K40" s="300">
        <v>-4457987</v>
      </c>
      <c r="L40" s="300">
        <v>-55816</v>
      </c>
      <c r="M40" s="301">
        <v>-37780</v>
      </c>
      <c r="N40" s="302">
        <v>47.7</v>
      </c>
      <c r="O40" s="293"/>
    </row>
    <row r="41" spans="1:16">
      <c r="A41" s="248"/>
      <c r="B41" s="244"/>
      <c r="C41" s="244"/>
      <c r="D41" s="244"/>
      <c r="E41" s="244"/>
      <c r="F41" s="244"/>
      <c r="G41" s="1125" t="s">
        <v>280</v>
      </c>
      <c r="H41" s="1126"/>
      <c r="I41" s="1126"/>
      <c r="J41" s="1127"/>
      <c r="K41" s="294">
        <v>2318954</v>
      </c>
      <c r="L41" s="300">
        <v>29034</v>
      </c>
      <c r="M41" s="301">
        <v>18452</v>
      </c>
      <c r="N41" s="302">
        <v>57.3</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12" t="s">
        <v>471</v>
      </c>
      <c r="J49" s="1114" t="s">
        <v>506</v>
      </c>
      <c r="K49" s="1115"/>
      <c r="L49" s="1115"/>
      <c r="M49" s="1115"/>
      <c r="N49" s="1116"/>
    </row>
    <row r="50" spans="1:14">
      <c r="A50" s="248"/>
      <c r="B50" s="244"/>
      <c r="C50" s="244"/>
      <c r="D50" s="244"/>
      <c r="E50" s="244"/>
      <c r="F50" s="244"/>
      <c r="G50" s="312"/>
      <c r="H50" s="313"/>
      <c r="I50" s="1113"/>
      <c r="J50" s="314" t="s">
        <v>507</v>
      </c>
      <c r="K50" s="315" t="s">
        <v>508</v>
      </c>
      <c r="L50" s="316" t="s">
        <v>509</v>
      </c>
      <c r="M50" s="317" t="s">
        <v>510</v>
      </c>
      <c r="N50" s="318" t="s">
        <v>511</v>
      </c>
    </row>
    <row r="51" spans="1:14">
      <c r="A51" s="248"/>
      <c r="B51" s="244"/>
      <c r="C51" s="244"/>
      <c r="D51" s="244"/>
      <c r="E51" s="244"/>
      <c r="F51" s="244"/>
      <c r="G51" s="310" t="s">
        <v>512</v>
      </c>
      <c r="H51" s="311"/>
      <c r="I51" s="319">
        <v>4266853</v>
      </c>
      <c r="J51" s="320">
        <v>52574</v>
      </c>
      <c r="K51" s="321">
        <v>10.9</v>
      </c>
      <c r="L51" s="322">
        <v>47847</v>
      </c>
      <c r="M51" s="323">
        <v>16.600000000000001</v>
      </c>
      <c r="N51" s="324">
        <v>-5.7</v>
      </c>
    </row>
    <row r="52" spans="1:14">
      <c r="A52" s="248"/>
      <c r="B52" s="244"/>
      <c r="C52" s="244"/>
      <c r="D52" s="244"/>
      <c r="E52" s="244"/>
      <c r="F52" s="244"/>
      <c r="G52" s="325"/>
      <c r="H52" s="326" t="s">
        <v>513</v>
      </c>
      <c r="I52" s="327">
        <v>1776125</v>
      </c>
      <c r="J52" s="328">
        <v>21885</v>
      </c>
      <c r="K52" s="329">
        <v>-3.3</v>
      </c>
      <c r="L52" s="330">
        <v>27406</v>
      </c>
      <c r="M52" s="331">
        <v>7.2</v>
      </c>
      <c r="N52" s="332">
        <v>-10.5</v>
      </c>
    </row>
    <row r="53" spans="1:14">
      <c r="A53" s="248"/>
      <c r="B53" s="244"/>
      <c r="C53" s="244"/>
      <c r="D53" s="244"/>
      <c r="E53" s="244"/>
      <c r="F53" s="244"/>
      <c r="G53" s="310" t="s">
        <v>514</v>
      </c>
      <c r="H53" s="311"/>
      <c r="I53" s="319">
        <v>4373096</v>
      </c>
      <c r="J53" s="320">
        <v>54153</v>
      </c>
      <c r="K53" s="321">
        <v>3</v>
      </c>
      <c r="L53" s="322">
        <v>44162</v>
      </c>
      <c r="M53" s="323">
        <v>-7.7</v>
      </c>
      <c r="N53" s="324">
        <v>10.7</v>
      </c>
    </row>
    <row r="54" spans="1:14">
      <c r="A54" s="248"/>
      <c r="B54" s="244"/>
      <c r="C54" s="244"/>
      <c r="D54" s="244"/>
      <c r="E54" s="244"/>
      <c r="F54" s="244"/>
      <c r="G54" s="325"/>
      <c r="H54" s="326" t="s">
        <v>513</v>
      </c>
      <c r="I54" s="327">
        <v>1901523</v>
      </c>
      <c r="J54" s="328">
        <v>23547</v>
      </c>
      <c r="K54" s="329">
        <v>7.6</v>
      </c>
      <c r="L54" s="330">
        <v>24931</v>
      </c>
      <c r="M54" s="331">
        <v>-9</v>
      </c>
      <c r="N54" s="332">
        <v>16.600000000000001</v>
      </c>
    </row>
    <row r="55" spans="1:14">
      <c r="A55" s="248"/>
      <c r="B55" s="244"/>
      <c r="C55" s="244"/>
      <c r="D55" s="244"/>
      <c r="E55" s="244"/>
      <c r="F55" s="244"/>
      <c r="G55" s="310" t="s">
        <v>515</v>
      </c>
      <c r="H55" s="311"/>
      <c r="I55" s="319">
        <v>2833023</v>
      </c>
      <c r="J55" s="320">
        <v>35267</v>
      </c>
      <c r="K55" s="321">
        <v>-34.9</v>
      </c>
      <c r="L55" s="322">
        <v>48103</v>
      </c>
      <c r="M55" s="323">
        <v>8.9</v>
      </c>
      <c r="N55" s="324">
        <v>-43.8</v>
      </c>
    </row>
    <row r="56" spans="1:14">
      <c r="A56" s="248"/>
      <c r="B56" s="244"/>
      <c r="C56" s="244"/>
      <c r="D56" s="244"/>
      <c r="E56" s="244"/>
      <c r="F56" s="244"/>
      <c r="G56" s="325"/>
      <c r="H56" s="326" t="s">
        <v>513</v>
      </c>
      <c r="I56" s="327">
        <v>1080136</v>
      </c>
      <c r="J56" s="328">
        <v>13446</v>
      </c>
      <c r="K56" s="329">
        <v>-42.9</v>
      </c>
      <c r="L56" s="330">
        <v>22640</v>
      </c>
      <c r="M56" s="331">
        <v>-9.1999999999999993</v>
      </c>
      <c r="N56" s="332">
        <v>-33.700000000000003</v>
      </c>
    </row>
    <row r="57" spans="1:14">
      <c r="A57" s="248"/>
      <c r="B57" s="244"/>
      <c r="C57" s="244"/>
      <c r="D57" s="244"/>
      <c r="E57" s="244"/>
      <c r="F57" s="244"/>
      <c r="G57" s="310" t="s">
        <v>516</v>
      </c>
      <c r="H57" s="311"/>
      <c r="I57" s="319">
        <v>2630545</v>
      </c>
      <c r="J57" s="320">
        <v>32802</v>
      </c>
      <c r="K57" s="321">
        <v>-7</v>
      </c>
      <c r="L57" s="322">
        <v>45761</v>
      </c>
      <c r="M57" s="323">
        <v>-4.9000000000000004</v>
      </c>
      <c r="N57" s="324">
        <v>-2.1</v>
      </c>
    </row>
    <row r="58" spans="1:14">
      <c r="A58" s="248"/>
      <c r="B58" s="244"/>
      <c r="C58" s="244"/>
      <c r="D58" s="244"/>
      <c r="E58" s="244"/>
      <c r="F58" s="244"/>
      <c r="G58" s="325"/>
      <c r="H58" s="326" t="s">
        <v>513</v>
      </c>
      <c r="I58" s="327">
        <v>1290757</v>
      </c>
      <c r="J58" s="328">
        <v>16095</v>
      </c>
      <c r="K58" s="329">
        <v>19.7</v>
      </c>
      <c r="L58" s="330">
        <v>24777</v>
      </c>
      <c r="M58" s="331">
        <v>9.4</v>
      </c>
      <c r="N58" s="332">
        <v>10.3</v>
      </c>
    </row>
    <row r="59" spans="1:14">
      <c r="A59" s="248"/>
      <c r="B59" s="244"/>
      <c r="C59" s="244"/>
      <c r="D59" s="244"/>
      <c r="E59" s="244"/>
      <c r="F59" s="244"/>
      <c r="G59" s="310" t="s">
        <v>517</v>
      </c>
      <c r="H59" s="311"/>
      <c r="I59" s="319">
        <v>2431677</v>
      </c>
      <c r="J59" s="320">
        <v>30445</v>
      </c>
      <c r="K59" s="321">
        <v>-7.2</v>
      </c>
      <c r="L59" s="322">
        <v>56255</v>
      </c>
      <c r="M59" s="323">
        <v>22.9</v>
      </c>
      <c r="N59" s="324">
        <v>-30.1</v>
      </c>
    </row>
    <row r="60" spans="1:14">
      <c r="A60" s="248"/>
      <c r="B60" s="244"/>
      <c r="C60" s="244"/>
      <c r="D60" s="244"/>
      <c r="E60" s="244"/>
      <c r="F60" s="244"/>
      <c r="G60" s="325"/>
      <c r="H60" s="326" t="s">
        <v>513</v>
      </c>
      <c r="I60" s="333">
        <v>816334</v>
      </c>
      <c r="J60" s="328">
        <v>10221</v>
      </c>
      <c r="K60" s="329">
        <v>-36.5</v>
      </c>
      <c r="L60" s="330">
        <v>26957</v>
      </c>
      <c r="M60" s="331">
        <v>8.8000000000000007</v>
      </c>
      <c r="N60" s="332">
        <v>-45.3</v>
      </c>
    </row>
    <row r="61" spans="1:14">
      <c r="A61" s="248"/>
      <c r="B61" s="244"/>
      <c r="C61" s="244"/>
      <c r="D61" s="244"/>
      <c r="E61" s="244"/>
      <c r="F61" s="244"/>
      <c r="G61" s="310" t="s">
        <v>518</v>
      </c>
      <c r="H61" s="334"/>
      <c r="I61" s="335">
        <v>3307039</v>
      </c>
      <c r="J61" s="336">
        <v>41048</v>
      </c>
      <c r="K61" s="337">
        <v>-7</v>
      </c>
      <c r="L61" s="338">
        <v>48426</v>
      </c>
      <c r="M61" s="339">
        <v>7.2</v>
      </c>
      <c r="N61" s="324">
        <v>-14.2</v>
      </c>
    </row>
    <row r="62" spans="1:14">
      <c r="A62" s="248"/>
      <c r="B62" s="244"/>
      <c r="C62" s="244"/>
      <c r="D62" s="244"/>
      <c r="E62" s="244"/>
      <c r="F62" s="244"/>
      <c r="G62" s="325"/>
      <c r="H62" s="326" t="s">
        <v>513</v>
      </c>
      <c r="I62" s="327">
        <v>1372975</v>
      </c>
      <c r="J62" s="328">
        <v>17039</v>
      </c>
      <c r="K62" s="329">
        <v>-11.1</v>
      </c>
      <c r="L62" s="330">
        <v>25342</v>
      </c>
      <c r="M62" s="331">
        <v>1.4</v>
      </c>
      <c r="N62" s="332">
        <v>-12.5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E1" zoomScaleSheetLayoutView="100" workbookViewId="0">
      <selection activeCell="J48" sqref="J48"/>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37" t="s">
        <v>3</v>
      </c>
      <c r="D47" s="1137"/>
      <c r="E47" s="1138"/>
      <c r="F47" s="11">
        <v>17.97</v>
      </c>
      <c r="G47" s="12">
        <v>20.6</v>
      </c>
      <c r="H47" s="12">
        <v>22.26</v>
      </c>
      <c r="I47" s="12">
        <v>24.12</v>
      </c>
      <c r="J47" s="13">
        <v>27.97</v>
      </c>
    </row>
    <row r="48" spans="2:10" ht="57.75" customHeight="1">
      <c r="B48" s="14"/>
      <c r="C48" s="1139" t="s">
        <v>4</v>
      </c>
      <c r="D48" s="1139"/>
      <c r="E48" s="1140"/>
      <c r="F48" s="15">
        <v>1.18</v>
      </c>
      <c r="G48" s="16">
        <v>3</v>
      </c>
      <c r="H48" s="16">
        <v>5.83</v>
      </c>
      <c r="I48" s="16">
        <v>5.91</v>
      </c>
      <c r="J48" s="17">
        <v>5.78</v>
      </c>
    </row>
    <row r="49" spans="2:10" ht="57.75" customHeight="1" thickBot="1">
      <c r="B49" s="18"/>
      <c r="C49" s="1141" t="s">
        <v>5</v>
      </c>
      <c r="D49" s="1141"/>
      <c r="E49" s="1142"/>
      <c r="F49" s="19">
        <v>0.59</v>
      </c>
      <c r="G49" s="20">
        <v>5.59</v>
      </c>
      <c r="H49" s="20">
        <v>4.57</v>
      </c>
      <c r="I49" s="20">
        <v>3.43</v>
      </c>
      <c r="J49" s="21">
        <v>5.51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49" t="s">
        <v>525</v>
      </c>
      <c r="D34" s="1149"/>
      <c r="E34" s="1150"/>
      <c r="F34" s="32" t="s">
        <v>526</v>
      </c>
      <c r="G34" s="33" t="s">
        <v>527</v>
      </c>
      <c r="H34" s="33" t="s">
        <v>528</v>
      </c>
      <c r="I34" s="33" t="s">
        <v>529</v>
      </c>
      <c r="J34" s="34" t="s">
        <v>530</v>
      </c>
      <c r="K34" s="22"/>
      <c r="L34" s="22"/>
      <c r="M34" s="22"/>
      <c r="N34" s="22"/>
      <c r="O34" s="22"/>
      <c r="P34" s="22"/>
    </row>
    <row r="35" spans="1:16" ht="39" customHeight="1">
      <c r="A35" s="22"/>
      <c r="B35" s="35"/>
      <c r="C35" s="1143" t="s">
        <v>531</v>
      </c>
      <c r="D35" s="1144"/>
      <c r="E35" s="1145"/>
      <c r="F35" s="36">
        <v>0.14000000000000001</v>
      </c>
      <c r="G35" s="37" t="s">
        <v>532</v>
      </c>
      <c r="H35" s="37">
        <v>0.16</v>
      </c>
      <c r="I35" s="37" t="s">
        <v>533</v>
      </c>
      <c r="J35" s="38" t="s">
        <v>534</v>
      </c>
      <c r="K35" s="22"/>
      <c r="L35" s="22"/>
      <c r="M35" s="22"/>
      <c r="N35" s="22"/>
      <c r="O35" s="22"/>
      <c r="P35" s="22"/>
    </row>
    <row r="36" spans="1:16" ht="39" customHeight="1">
      <c r="A36" s="22"/>
      <c r="B36" s="35"/>
      <c r="C36" s="1143" t="s">
        <v>535</v>
      </c>
      <c r="D36" s="1144"/>
      <c r="E36" s="1145"/>
      <c r="F36" s="36">
        <v>8.86</v>
      </c>
      <c r="G36" s="37">
        <v>8.6199999999999992</v>
      </c>
      <c r="H36" s="37">
        <v>9.4600000000000009</v>
      </c>
      <c r="I36" s="37">
        <v>9.9700000000000006</v>
      </c>
      <c r="J36" s="38">
        <v>10.77</v>
      </c>
      <c r="K36" s="22"/>
      <c r="L36" s="22"/>
      <c r="M36" s="22"/>
      <c r="N36" s="22"/>
      <c r="O36" s="22"/>
      <c r="P36" s="22"/>
    </row>
    <row r="37" spans="1:16" ht="39" customHeight="1">
      <c r="A37" s="22"/>
      <c r="B37" s="35"/>
      <c r="C37" s="1143" t="s">
        <v>536</v>
      </c>
      <c r="D37" s="1144"/>
      <c r="E37" s="1145"/>
      <c r="F37" s="36">
        <v>1.18</v>
      </c>
      <c r="G37" s="37">
        <v>2.99</v>
      </c>
      <c r="H37" s="37">
        <v>5.82</v>
      </c>
      <c r="I37" s="37">
        <v>5.9</v>
      </c>
      <c r="J37" s="38">
        <v>5.77</v>
      </c>
      <c r="K37" s="22"/>
      <c r="L37" s="22"/>
      <c r="M37" s="22"/>
      <c r="N37" s="22"/>
      <c r="O37" s="22"/>
      <c r="P37" s="22"/>
    </row>
    <row r="38" spans="1:16" ht="39" customHeight="1">
      <c r="A38" s="22"/>
      <c r="B38" s="35"/>
      <c r="C38" s="1143" t="s">
        <v>537</v>
      </c>
      <c r="D38" s="1144"/>
      <c r="E38" s="1145"/>
      <c r="F38" s="36">
        <v>0.57999999999999996</v>
      </c>
      <c r="G38" s="37">
        <v>0.85</v>
      </c>
      <c r="H38" s="37">
        <v>0.28999999999999998</v>
      </c>
      <c r="I38" s="37">
        <v>0.55000000000000004</v>
      </c>
      <c r="J38" s="38">
        <v>0.23</v>
      </c>
      <c r="K38" s="22"/>
      <c r="L38" s="22"/>
      <c r="M38" s="22"/>
      <c r="N38" s="22"/>
      <c r="O38" s="22"/>
      <c r="P38" s="22"/>
    </row>
    <row r="39" spans="1:16" ht="39" customHeight="1">
      <c r="A39" s="22"/>
      <c r="B39" s="35"/>
      <c r="C39" s="1143" t="s">
        <v>538</v>
      </c>
      <c r="D39" s="1144"/>
      <c r="E39" s="1145"/>
      <c r="F39" s="36">
        <v>0.03</v>
      </c>
      <c r="G39" s="37">
        <v>0.04</v>
      </c>
      <c r="H39" s="37">
        <v>0.03</v>
      </c>
      <c r="I39" s="37">
        <v>0.02</v>
      </c>
      <c r="J39" s="38">
        <v>0.21</v>
      </c>
      <c r="K39" s="22"/>
      <c r="L39" s="22"/>
      <c r="M39" s="22"/>
      <c r="N39" s="22"/>
      <c r="O39" s="22"/>
      <c r="P39" s="22"/>
    </row>
    <row r="40" spans="1:16" ht="39" customHeight="1">
      <c r="A40" s="22"/>
      <c r="B40" s="35"/>
      <c r="C40" s="1143" t="s">
        <v>539</v>
      </c>
      <c r="D40" s="1144"/>
      <c r="E40" s="1145"/>
      <c r="F40" s="36">
        <v>7.0000000000000007E-2</v>
      </c>
      <c r="G40" s="37">
        <v>7.0000000000000007E-2</v>
      </c>
      <c r="H40" s="37">
        <v>0.08</v>
      </c>
      <c r="I40" s="37">
        <v>0.09</v>
      </c>
      <c r="J40" s="38">
        <v>0.09</v>
      </c>
      <c r="K40" s="22"/>
      <c r="L40" s="22"/>
      <c r="M40" s="22"/>
      <c r="N40" s="22"/>
      <c r="O40" s="22"/>
      <c r="P40" s="22"/>
    </row>
    <row r="41" spans="1:16" ht="39" customHeight="1">
      <c r="A41" s="22"/>
      <c r="B41" s="35"/>
      <c r="C41" s="1143" t="s">
        <v>540</v>
      </c>
      <c r="D41" s="1144"/>
      <c r="E41" s="1145"/>
      <c r="F41" s="36">
        <v>0</v>
      </c>
      <c r="G41" s="37">
        <v>0</v>
      </c>
      <c r="H41" s="37">
        <v>0</v>
      </c>
      <c r="I41" s="37">
        <v>0.01</v>
      </c>
      <c r="J41" s="38">
        <v>0.01</v>
      </c>
      <c r="K41" s="22"/>
      <c r="L41" s="22"/>
      <c r="M41" s="22"/>
      <c r="N41" s="22"/>
      <c r="O41" s="22"/>
      <c r="P41" s="22"/>
    </row>
    <row r="42" spans="1:16" ht="39" customHeight="1">
      <c r="A42" s="22"/>
      <c r="B42" s="39"/>
      <c r="C42" s="1143" t="s">
        <v>541</v>
      </c>
      <c r="D42" s="1144"/>
      <c r="E42" s="1145"/>
      <c r="F42" s="36" t="s">
        <v>481</v>
      </c>
      <c r="G42" s="37" t="s">
        <v>481</v>
      </c>
      <c r="H42" s="37" t="s">
        <v>481</v>
      </c>
      <c r="I42" s="37" t="s">
        <v>481</v>
      </c>
      <c r="J42" s="38" t="s">
        <v>481</v>
      </c>
      <c r="K42" s="22"/>
      <c r="L42" s="22"/>
      <c r="M42" s="22"/>
      <c r="N42" s="22"/>
      <c r="O42" s="22"/>
      <c r="P42" s="22"/>
    </row>
    <row r="43" spans="1:16" ht="39" customHeight="1" thickBot="1">
      <c r="A43" s="22"/>
      <c r="B43" s="40"/>
      <c r="C43" s="1146" t="s">
        <v>542</v>
      </c>
      <c r="D43" s="1147"/>
      <c r="E43" s="1148"/>
      <c r="F43" s="41">
        <v>0.09</v>
      </c>
      <c r="G43" s="42">
        <v>0.01</v>
      </c>
      <c r="H43" s="42">
        <v>0.01</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O52" sqref="O5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59" t="s">
        <v>11</v>
      </c>
      <c r="C45" s="1160"/>
      <c r="D45" s="58"/>
      <c r="E45" s="1165" t="s">
        <v>12</v>
      </c>
      <c r="F45" s="1165"/>
      <c r="G45" s="1165"/>
      <c r="H45" s="1165"/>
      <c r="I45" s="1165"/>
      <c r="J45" s="1166"/>
      <c r="K45" s="59">
        <v>3875</v>
      </c>
      <c r="L45" s="60">
        <v>3874</v>
      </c>
      <c r="M45" s="60">
        <v>3916</v>
      </c>
      <c r="N45" s="60">
        <v>3914</v>
      </c>
      <c r="O45" s="61">
        <v>3847</v>
      </c>
      <c r="P45" s="48"/>
      <c r="Q45" s="48"/>
      <c r="R45" s="48"/>
      <c r="S45" s="48"/>
      <c r="T45" s="48"/>
      <c r="U45" s="48"/>
    </row>
    <row r="46" spans="1:21" ht="30.75" customHeight="1">
      <c r="A46" s="48"/>
      <c r="B46" s="1161"/>
      <c r="C46" s="1162"/>
      <c r="D46" s="62"/>
      <c r="E46" s="1153" t="s">
        <v>13</v>
      </c>
      <c r="F46" s="1153"/>
      <c r="G46" s="1153"/>
      <c r="H46" s="1153"/>
      <c r="I46" s="1153"/>
      <c r="J46" s="1154"/>
      <c r="K46" s="63" t="s">
        <v>481</v>
      </c>
      <c r="L46" s="64" t="s">
        <v>481</v>
      </c>
      <c r="M46" s="64" t="s">
        <v>481</v>
      </c>
      <c r="N46" s="64" t="s">
        <v>481</v>
      </c>
      <c r="O46" s="65" t="s">
        <v>481</v>
      </c>
      <c r="P46" s="48"/>
      <c r="Q46" s="48"/>
      <c r="R46" s="48"/>
      <c r="S46" s="48"/>
      <c r="T46" s="48"/>
      <c r="U46" s="48"/>
    </row>
    <row r="47" spans="1:21" ht="30.75" customHeight="1">
      <c r="A47" s="48"/>
      <c r="B47" s="1161"/>
      <c r="C47" s="1162"/>
      <c r="D47" s="62"/>
      <c r="E47" s="1153" t="s">
        <v>14</v>
      </c>
      <c r="F47" s="1153"/>
      <c r="G47" s="1153"/>
      <c r="H47" s="1153"/>
      <c r="I47" s="1153"/>
      <c r="J47" s="1154"/>
      <c r="K47" s="63">
        <v>33</v>
      </c>
      <c r="L47" s="64">
        <v>33</v>
      </c>
      <c r="M47" s="64">
        <v>33</v>
      </c>
      <c r="N47" s="64">
        <v>33</v>
      </c>
      <c r="O47" s="65">
        <v>33</v>
      </c>
      <c r="P47" s="48"/>
      <c r="Q47" s="48"/>
      <c r="R47" s="48"/>
      <c r="S47" s="48"/>
      <c r="T47" s="48"/>
      <c r="U47" s="48"/>
    </row>
    <row r="48" spans="1:21" ht="30.75" customHeight="1">
      <c r="A48" s="48"/>
      <c r="B48" s="1161"/>
      <c r="C48" s="1162"/>
      <c r="D48" s="62"/>
      <c r="E48" s="1153" t="s">
        <v>15</v>
      </c>
      <c r="F48" s="1153"/>
      <c r="G48" s="1153"/>
      <c r="H48" s="1153"/>
      <c r="I48" s="1153"/>
      <c r="J48" s="1154"/>
      <c r="K48" s="63">
        <v>2215</v>
      </c>
      <c r="L48" s="64">
        <v>2685</v>
      </c>
      <c r="M48" s="64">
        <v>3109</v>
      </c>
      <c r="N48" s="64">
        <v>3195</v>
      </c>
      <c r="O48" s="65">
        <v>3103</v>
      </c>
      <c r="P48" s="48"/>
      <c r="Q48" s="48"/>
      <c r="R48" s="48"/>
      <c r="S48" s="48"/>
      <c r="T48" s="48"/>
      <c r="U48" s="48"/>
    </row>
    <row r="49" spans="1:21" ht="30.75" customHeight="1">
      <c r="A49" s="48"/>
      <c r="B49" s="1161"/>
      <c r="C49" s="1162"/>
      <c r="D49" s="62"/>
      <c r="E49" s="1153" t="s">
        <v>16</v>
      </c>
      <c r="F49" s="1153"/>
      <c r="G49" s="1153"/>
      <c r="H49" s="1153"/>
      <c r="I49" s="1153"/>
      <c r="J49" s="1154"/>
      <c r="K49" s="63">
        <v>752</v>
      </c>
      <c r="L49" s="64">
        <v>737</v>
      </c>
      <c r="M49" s="64">
        <v>592</v>
      </c>
      <c r="N49" s="64">
        <v>334</v>
      </c>
      <c r="O49" s="65">
        <v>317</v>
      </c>
      <c r="P49" s="48"/>
      <c r="Q49" s="48"/>
      <c r="R49" s="48"/>
      <c r="S49" s="48"/>
      <c r="T49" s="48"/>
      <c r="U49" s="48"/>
    </row>
    <row r="50" spans="1:21" ht="30.75" customHeight="1">
      <c r="A50" s="48"/>
      <c r="B50" s="1161"/>
      <c r="C50" s="1162"/>
      <c r="D50" s="62"/>
      <c r="E50" s="1153" t="s">
        <v>17</v>
      </c>
      <c r="F50" s="1153"/>
      <c r="G50" s="1153"/>
      <c r="H50" s="1153"/>
      <c r="I50" s="1153"/>
      <c r="J50" s="1154"/>
      <c r="K50" s="63" t="s">
        <v>481</v>
      </c>
      <c r="L50" s="64" t="s">
        <v>481</v>
      </c>
      <c r="M50" s="64" t="s">
        <v>481</v>
      </c>
      <c r="N50" s="64" t="s">
        <v>481</v>
      </c>
      <c r="O50" s="65" t="s">
        <v>481</v>
      </c>
      <c r="P50" s="48"/>
      <c r="Q50" s="48"/>
      <c r="R50" s="48"/>
      <c r="S50" s="48"/>
      <c r="T50" s="48"/>
      <c r="U50" s="48"/>
    </row>
    <row r="51" spans="1:21" ht="30.75" customHeight="1">
      <c r="A51" s="48"/>
      <c r="B51" s="1163"/>
      <c r="C51" s="1164"/>
      <c r="D51" s="66"/>
      <c r="E51" s="1153" t="s">
        <v>18</v>
      </c>
      <c r="F51" s="1153"/>
      <c r="G51" s="1153"/>
      <c r="H51" s="1153"/>
      <c r="I51" s="1153"/>
      <c r="J51" s="1154"/>
      <c r="K51" s="63">
        <v>2</v>
      </c>
      <c r="L51" s="64">
        <v>2</v>
      </c>
      <c r="M51" s="64">
        <v>1</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4405</v>
      </c>
      <c r="L52" s="64">
        <v>4702</v>
      </c>
      <c r="M52" s="64">
        <v>4919</v>
      </c>
      <c r="N52" s="64">
        <v>4872</v>
      </c>
      <c r="O52" s="65">
        <v>4982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2472</v>
      </c>
      <c r="L53" s="69">
        <v>2629</v>
      </c>
      <c r="M53" s="69">
        <v>2732</v>
      </c>
      <c r="N53" s="69">
        <v>2604</v>
      </c>
      <c r="O53" s="70">
        <v>2318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2015-04-16T05:36:38Z</cp:lastPrinted>
  <dcterms:created xsi:type="dcterms:W3CDTF">2015-02-17T07:16:00Z</dcterms:created>
  <dcterms:modified xsi:type="dcterms:W3CDTF">2015-04-25T04:07:12Z</dcterms:modified>
</cp:coreProperties>
</file>