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40" i="9" l="1"/>
  <c r="BG39" i="9"/>
  <c r="BG38" i="9"/>
  <c r="BG37" i="9"/>
  <c r="BG36" i="9"/>
  <c r="BG35" i="9"/>
  <c r="BG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AM40" i="9"/>
  <c r="U40" i="9"/>
  <c r="C40" i="9"/>
  <c r="CO39" i="9"/>
  <c r="AM39" i="9"/>
  <c r="C39" i="9"/>
  <c r="CO38" i="9"/>
  <c r="AM38" i="9"/>
  <c r="C38" i="9"/>
  <c r="AM37" i="9"/>
  <c r="C37" i="9"/>
  <c r="AM36" i="9"/>
  <c r="C36" i="9"/>
  <c r="AM35" i="9"/>
  <c r="C35" i="9"/>
  <c r="AM34" i="9"/>
  <c r="U34" i="9"/>
  <c r="U35" i="9" s="1"/>
  <c r="C34" i="9"/>
  <c r="U36" i="9" l="1"/>
  <c r="U37" i="9" s="1"/>
  <c r="U38" i="9" s="1"/>
  <c r="U39" i="9" s="1"/>
  <c r="BE34" i="9" s="1"/>
  <c r="BE35" i="9" s="1"/>
  <c r="BE36" i="9" s="1"/>
  <c r="BE37" i="9" s="1"/>
  <c r="BE38" i="9" s="1"/>
  <c r="BE39" i="9" s="1"/>
  <c r="BE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CO34" i="9" l="1"/>
  <c r="CO35" i="9" s="1"/>
  <c r="CO36" i="9" s="1"/>
  <c r="CO37" i="9" s="1"/>
</calcChain>
</file>

<file path=xl/sharedStrings.xml><?xml version="1.0" encoding="utf-8"?>
<sst xmlns="http://schemas.openxmlformats.org/spreadsheetml/2006/main" count="1064" uniqueCount="554">
  <si>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</si>
  <si>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</si>
  <si>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</si>
  <si>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</si>
  <si>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</si>
  <si>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</si>
  <si>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</si>
  <si>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</si>
  <si>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</si>
  <si>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</si>
  <si>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</si>
  <si>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</si>
  <si>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</si>
  <si>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</si>
  <si>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</si>
  <si>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</si>
  <si>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</si>
  <si>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</si>
  <si>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</si>
  <si>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</si>
  <si>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</si>
  <si>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</si>
  <si>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</si>
  <si>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</si>
  <si>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</si>
  <si>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</si>
  <si>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</si>
  <si>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</si>
  <si>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</si>
  <si>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</si>
  <si>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</si>
  <si>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</si>
  <si>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</si>
  <si>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</si>
  <si>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</si>
  <si>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</si>
  <si>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</si>
  <si>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</si>
  <si>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</si>
  <si>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</si>
  <si>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</si>
  <si>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</si>
  <si>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</si>
  <si>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</si>
  <si>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</si>
  <si>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</si>
  <si>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</si>
  <si>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</si>
  <si>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</si>
  <si>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</si>
  <si>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</si>
  <si>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</si>
  <si>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</si>
  <si>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</si>
  <si>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</si>
  <si>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</si>
  <si>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</si>
  <si>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</si>
  <si>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</si>
  <si>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</si>
  <si>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</si>
  <si>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</si>
  <si>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</si>
  <si>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</si>
  <si>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</si>
  <si>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</si>
  <si>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</si>
  <si>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</si>
  <si>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</si>
  <si>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</si>
  <si>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</si>
  <si>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</si>
  <si>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</si>
  <si>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</si>
  <si>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</si>
  <si>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</si>
  <si>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</si>
  <si>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</si>
  <si>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</si>
  <si>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</si>
  <si>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淡路市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</si>
  <si>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</si>
  <si>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</si>
  <si>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</si>
  <si>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</si>
  <si>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</si>
  <si>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</si>
  <si>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</si>
  <si>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</si>
  <si>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</si>
  <si>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</si>
  <si>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</si>
  <si>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</si>
  <si>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</si>
  <si>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</si>
  <si>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</si>
  <si>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</si>
  <si>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</si>
  <si>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</si>
  <si>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</si>
  <si>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</si>
  <si>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</si>
  <si>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</si>
  <si>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</si>
  <si>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</si>
  <si>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</si>
  <si>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</si>
  <si>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</si>
  <si>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</si>
  <si>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</si>
  <si>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</si>
  <si>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</si>
  <si>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</si>
  <si>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</si>
  <si>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</si>
  <si>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</si>
  <si>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</si>
  <si>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</si>
  <si>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</si>
  <si>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</si>
  <si>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</si>
  <si>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</si>
  <si>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</si>
  <si>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</si>
  <si>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</si>
  <si>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</si>
  <si>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</si>
  <si>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</si>
  <si>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</si>
  <si>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</si>
  <si>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</si>
  <si>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</si>
  <si>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</si>
  <si>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</si>
  <si>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</si>
  <si>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</si>
  <si>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</si>
  <si>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</si>
  <si>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</si>
  <si>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</si>
  <si>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</si>
  <si>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</si>
  <si>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</si>
  <si>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</si>
  <si>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</si>
  <si>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</si>
  <si>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</si>
  <si>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</si>
  <si>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</si>
  <si>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</si>
  <si>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</si>
  <si>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</si>
  <si>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</si>
  <si>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</si>
  <si>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</si>
  <si>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</si>
  <si>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</si>
  <si>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</si>
  <si>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</si>
  <si>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</si>
  <si>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</si>
  <si>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</si>
  <si>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</si>
  <si>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</si>
  <si>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</si>
  <si>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</si>
  <si>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</si>
  <si>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</si>
  <si>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</si>
  <si>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</si>
  <si>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</si>
  <si>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</si>
  <si>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</si>
  <si>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</si>
  <si>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</si>
  <si>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</si>
  <si>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</si>
  <si>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</si>
  <si>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</si>
  <si>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</si>
  <si>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</si>
  <si>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</si>
  <si>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</si>
  <si>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</si>
  <si>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</si>
  <si>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</si>
  <si>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</si>
  <si>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</si>
  <si>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</si>
  <si>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</si>
  <si>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</si>
  <si>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</si>
  <si>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</si>
  <si>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兵庫県淡路市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</si>
  <si>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</si>
  <si>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</si>
  <si>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</si>
  <si>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</si>
  <si>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</si>
  <si>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</si>
  <si>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</si>
  <si>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</si>
  <si>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</si>
  <si>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</si>
  <si>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</si>
  <si>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</si>
  <si>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</si>
  <si>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</si>
  <si>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</si>
  <si>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</si>
  <si>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</si>
  <si>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</si>
  <si>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</si>
  <si>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</si>
  <si>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</si>
  <si>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</si>
  <si>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</si>
  <si>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</si>
  <si>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</si>
  <si>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</si>
  <si>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</si>
  <si>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</si>
  <si>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</si>
  <si>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</si>
  <si>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</si>
  <si>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</si>
  <si>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</si>
  <si>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</si>
  <si>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</si>
  <si>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</si>
  <si>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</si>
  <si>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</si>
  <si>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</si>
  <si>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</si>
  <si>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</si>
  <si>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</si>
  <si>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</si>
  <si>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</si>
  <si>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</si>
  <si>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</si>
  <si>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</si>
  <si>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</si>
  <si>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</si>
  <si>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</si>
  <si>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</si>
  <si>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</si>
  <si>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</si>
  <si>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</si>
  <si>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</si>
  <si>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</si>
  <si>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</si>
  <si>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</si>
  <si>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</si>
  <si>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</si>
  <si>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</si>
  <si>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</si>
  <si>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</si>
  <si>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</si>
  <si>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</si>
  <si>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</si>
  <si>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</si>
  <si>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</si>
  <si>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</si>
  <si>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</si>
  <si>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</si>
  <si>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</si>
  <si>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</si>
  <si>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</si>
  <si>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</si>
  <si>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</si>
  <si>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</si>
  <si>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</si>
  <si>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</si>
  <si>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</si>
  <si>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</si>
  <si>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</si>
  <si>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</si>
  <si>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</si>
  <si>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</si>
  <si>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</si>
  <si>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</si>
  <si>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</si>
  <si>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</si>
  <si>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</si>
  <si>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</si>
  <si>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</si>
  <si>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</si>
  <si>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</si>
  <si>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</si>
  <si>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</si>
  <si>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</si>
  <si>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</si>
  <si>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</si>
  <si>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</si>
  <si>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</si>
  <si>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</si>
  <si>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</si>
  <si>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</si>
  <si>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</si>
  <si>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</si>
  <si>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</si>
  <si>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</si>
  <si>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</si>
  <si>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</si>
  <si>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</si>
  <si>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</si>
  <si>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</si>
  <si>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</si>
  <si>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</si>
  <si>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</si>
  <si>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</si>
  <si>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</si>
  <si>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</si>
  <si>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</si>
  <si>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</si>
  <si>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</si>
  <si>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</si>
  <si>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</si>
  <si>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</si>
  <si>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</si>
  <si>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</si>
  <si>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</si>
  <si>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</si>
  <si>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</si>
  <si>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</si>
  <si>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</si>
  <si>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</si>
  <si>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</si>
  <si>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</si>
  <si>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</si>
  <si>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</si>
  <si>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</si>
  <si>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</si>
  <si>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</si>
  <si>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</si>
  <si>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</si>
  <si>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</si>
  <si>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</si>
  <si>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</si>
  <si>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</si>
  <si>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</si>
  <si>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</si>
  <si>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兵庫県淡路市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</si>
  <si>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</si>
  <si>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</si>
  <si>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</si>
  <si>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</si>
  <si>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</si>
  <si>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</si>
  <si>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</si>
  <si>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</si>
  <si>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</si>
  <si>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</si>
  <si>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</si>
  <si>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</si>
  <si>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</si>
  <si>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</si>
  <si>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</si>
  <si>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</si>
  <si>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</si>
  <si>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</si>
  <si>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</si>
  <si>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</si>
  <si>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</si>
  <si>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</si>
  <si>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</si>
  <si>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</si>
  <si>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</si>
  <si>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</si>
  <si>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</si>
  <si>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</si>
  <si>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</si>
  <si>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</si>
  <si>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</si>
  <si>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</si>
  <si>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</si>
  <si>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</si>
  <si>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</si>
  <si>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介護保険特別会計（保険事業勘定）</t>
    <phoneticPr fontId="5"/>
  </si>
  <si>
    <t>介護保険特別会計（サービス事業勘定）</t>
    <phoneticPr fontId="5"/>
  </si>
  <si>
    <t>後期高齢者医療特別会計</t>
    <phoneticPr fontId="5"/>
  </si>
  <si>
    <t>福祉の里特別会計</t>
    <phoneticPr fontId="5"/>
  </si>
  <si>
    <t>簡易水道事業特別会計</t>
    <phoneticPr fontId="5"/>
  </si>
  <si>
    <t>法非適用企業</t>
    <phoneticPr fontId="5"/>
  </si>
  <si>
    <t>農業集落排水事業特別会計</t>
    <phoneticPr fontId="5"/>
  </si>
  <si>
    <t>産地直売所事業特別会計</t>
    <phoneticPr fontId="5"/>
  </si>
  <si>
    <t>温泉事業特別会計</t>
    <phoneticPr fontId="5"/>
  </si>
  <si>
    <t>津名港ターミナル事業特別会計</t>
    <phoneticPr fontId="5"/>
  </si>
  <si>
    <t>公共下水道事業特別会計</t>
    <phoneticPr fontId="5"/>
  </si>
  <si>
    <t>住宅用地造成事業等特別会計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</si>
  <si>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</si>
  <si>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</si>
  <si>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</si>
  <si>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</si>
  <si>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</si>
  <si>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</si>
  <si>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</si>
  <si>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</si>
  <si>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</si>
  <si>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</si>
  <si>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</si>
  <si>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</si>
  <si>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</si>
  <si>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</si>
  <si>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</si>
  <si>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</si>
  <si>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</si>
  <si>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</si>
  <si>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</si>
  <si>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</si>
  <si>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</si>
  <si>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</si>
  <si>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</si>
  <si>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</si>
  <si>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</si>
  <si>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</si>
  <si>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</si>
  <si>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</si>
  <si>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</si>
  <si>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</si>
  <si>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</si>
  <si>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</si>
  <si>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</si>
  <si>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</si>
  <si>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</si>
  <si>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</si>
  <si>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</si>
  <si>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</si>
  <si>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</si>
  <si>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</si>
  <si>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</si>
  <si>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</si>
  <si>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</si>
  <si>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</si>
  <si>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</si>
  <si>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</si>
  <si>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</si>
  <si>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</si>
  <si>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</si>
  <si>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</si>
  <si>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</si>
  <si>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</si>
  <si>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</si>
  <si>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</si>
  <si>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</si>
  <si>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</si>
  <si>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</si>
  <si>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</si>
  <si>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</si>
  <si>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</si>
  <si>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</si>
  <si>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</si>
  <si>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</si>
  <si>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</si>
  <si>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</si>
  <si>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</si>
  <si>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</si>
  <si>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</si>
  <si>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</si>
  <si>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</si>
  <si>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</si>
  <si>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</si>
  <si>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</si>
  <si>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</si>
  <si>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</si>
  <si>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</si>
  <si>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</si>
  <si>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</si>
  <si>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</si>
  <si>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</si>
  <si>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</si>
  <si>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</si>
  <si>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</si>
  <si>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</si>
  <si>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</si>
  <si>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</si>
  <si>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</si>
  <si>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</si>
  <si>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</si>
  <si>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</si>
  <si>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</si>
  <si>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</si>
  <si>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</si>
  <si>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</si>
  <si>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</si>
  <si>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</si>
  <si>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</si>
  <si>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</si>
  <si>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</si>
  <si>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</si>
  <si>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</si>
  <si>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</si>
  <si>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</si>
  <si>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</si>
  <si>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</si>
  <si>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</si>
  <si>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</si>
  <si>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</si>
  <si>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</si>
  <si>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</si>
  <si>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</si>
  <si>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</si>
  <si>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</si>
  <si>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</si>
  <si>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</si>
  <si>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</si>
  <si>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</si>
  <si>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</si>
  <si>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</si>
  <si>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</si>
  <si>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</si>
  <si>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</si>
  <si>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</si>
  <si>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</si>
  <si>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</si>
  <si>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</si>
  <si>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</si>
  <si>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</si>
  <si>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</si>
  <si>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</si>
  <si>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</si>
  <si>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</si>
  <si>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</si>
  <si>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</si>
  <si>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住宅用地造成事業等特別会計</t>
  </si>
  <si>
    <t>国民健康保険特別会計（事業勘定）</t>
  </si>
  <si>
    <t>後期高齢者医療特別会計</t>
  </si>
  <si>
    <t>介護保険特別会計（保険事業勘定）</t>
  </si>
  <si>
    <t>産地直売所事業特別会計</t>
  </si>
  <si>
    <t>温泉事業特別会計</t>
  </si>
  <si>
    <t>農業集落排水事業特別会計</t>
  </si>
  <si>
    <t>その他会計（赤字）</t>
  </si>
  <si>
    <t>その他会計（黒字）</t>
  </si>
  <si>
    <t>-</t>
    <phoneticPr fontId="2"/>
  </si>
  <si>
    <t>-</t>
    <phoneticPr fontId="2"/>
  </si>
  <si>
    <t>-</t>
    <phoneticPr fontId="2"/>
  </si>
  <si>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</si>
  <si>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</si>
  <si>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</si>
  <si>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</si>
  <si>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</si>
  <si>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</si>
  <si>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淡路広域行政事務組合(一般会計)</t>
    <rPh sb="0" eb="2">
      <t>アワジ</t>
    </rPh>
    <rPh sb="2" eb="4">
      <t>コウイキ</t>
    </rPh>
    <rPh sb="4" eb="6">
      <t>ギョウセイ</t>
    </rPh>
    <rPh sb="6" eb="8">
      <t>ジム</t>
    </rPh>
    <rPh sb="8" eb="10">
      <t>クミアイ</t>
    </rPh>
    <rPh sb="11" eb="13">
      <t>イッパン</t>
    </rPh>
    <rPh sb="13" eb="15">
      <t>カイケイ</t>
    </rPh>
    <phoneticPr fontId="2"/>
  </si>
  <si>
    <t>淡路広域行政事務組合(淡路ふるさと市町村圏事業特別会計)</t>
    <rPh sb="0" eb="2">
      <t>アワジ</t>
    </rPh>
    <rPh sb="2" eb="4">
      <t>コウイキ</t>
    </rPh>
    <rPh sb="4" eb="6">
      <t>ギョウセイ</t>
    </rPh>
    <rPh sb="6" eb="8">
      <t>ジム</t>
    </rPh>
    <rPh sb="8" eb="10">
      <t>クミアイ</t>
    </rPh>
    <rPh sb="11" eb="13">
      <t>アワジ</t>
    </rPh>
    <rPh sb="17" eb="20">
      <t>シチョウソン</t>
    </rPh>
    <rPh sb="20" eb="21">
      <t>ケン</t>
    </rPh>
    <rPh sb="21" eb="23">
      <t>ジギョウ</t>
    </rPh>
    <rPh sb="23" eb="25">
      <t>トクベツ</t>
    </rPh>
    <rPh sb="25" eb="27">
      <t>カイケイ</t>
    </rPh>
    <phoneticPr fontId="2"/>
  </si>
  <si>
    <t>淡路広域行政事務組合(淡路公平委員会特別会計)</t>
    <rPh sb="0" eb="2">
      <t>アワジ</t>
    </rPh>
    <rPh sb="2" eb="4">
      <t>コウイキ</t>
    </rPh>
    <rPh sb="4" eb="6">
      <t>ギョウセイ</t>
    </rPh>
    <rPh sb="6" eb="8">
      <t>ジム</t>
    </rPh>
    <rPh sb="8" eb="10">
      <t>クミアイ</t>
    </rPh>
    <rPh sb="11" eb="13">
      <t>アワジ</t>
    </rPh>
    <rPh sb="13" eb="15">
      <t>コウヘイ</t>
    </rPh>
    <rPh sb="15" eb="18">
      <t>イインカイ</t>
    </rPh>
    <rPh sb="18" eb="20">
      <t>トクベツ</t>
    </rPh>
    <rPh sb="20" eb="22">
      <t>カイケイ</t>
    </rPh>
    <phoneticPr fontId="2"/>
  </si>
  <si>
    <t>淡路広域行政事務組合(淡路食肉センター事業特別会計)</t>
    <rPh sb="0" eb="2">
      <t>アワジ</t>
    </rPh>
    <rPh sb="2" eb="4">
      <t>コウイキ</t>
    </rPh>
    <rPh sb="4" eb="6">
      <t>ギョウセイ</t>
    </rPh>
    <rPh sb="6" eb="8">
      <t>ジム</t>
    </rPh>
    <rPh sb="8" eb="10">
      <t>クミアイ</t>
    </rPh>
    <rPh sb="11" eb="13">
      <t>アワジ</t>
    </rPh>
    <rPh sb="13" eb="15">
      <t>ショクニク</t>
    </rPh>
    <rPh sb="19" eb="21">
      <t>ジギョウ</t>
    </rPh>
    <rPh sb="21" eb="23">
      <t>トクベツ</t>
    </rPh>
    <rPh sb="23" eb="25">
      <t>カイケイ</t>
    </rPh>
    <phoneticPr fontId="2"/>
  </si>
  <si>
    <t>淡路広域行政事務組合(農業共済事業特別会計)</t>
    <rPh sb="0" eb="2">
      <t>アワジ</t>
    </rPh>
    <rPh sb="2" eb="4">
      <t>コウイキ</t>
    </rPh>
    <rPh sb="4" eb="6">
      <t>ギョウセイ</t>
    </rPh>
    <rPh sb="6" eb="8">
      <t>ジム</t>
    </rPh>
    <rPh sb="8" eb="10">
      <t>クミアイ</t>
    </rPh>
    <rPh sb="11" eb="13">
      <t>ノウギョウ</t>
    </rPh>
    <rPh sb="13" eb="15">
      <t>キョウサイ</t>
    </rPh>
    <rPh sb="15" eb="17">
      <t>ジギョウ</t>
    </rPh>
    <rPh sb="17" eb="19">
      <t>トクベツ</t>
    </rPh>
    <rPh sb="19" eb="21">
      <t>カイケイ</t>
    </rPh>
    <phoneticPr fontId="2"/>
  </si>
  <si>
    <t>淡路広域消防事務組合</t>
    <rPh sb="0" eb="2">
      <t>アワジ</t>
    </rPh>
    <rPh sb="2" eb="4">
      <t>コウイキ</t>
    </rPh>
    <rPh sb="4" eb="6">
      <t>ショウボウ</t>
    </rPh>
    <rPh sb="6" eb="8">
      <t>ジム</t>
    </rPh>
    <rPh sb="8" eb="10">
      <t>クミアイ</t>
    </rPh>
    <phoneticPr fontId="2"/>
  </si>
  <si>
    <t>淡路広域水道企業団</t>
    <rPh sb="0" eb="2">
      <t>アワジ</t>
    </rPh>
    <rPh sb="2" eb="4">
      <t>コウイキ</t>
    </rPh>
    <rPh sb="4" eb="6">
      <t>スイドウ</t>
    </rPh>
    <rPh sb="6" eb="8">
      <t>キギョウ</t>
    </rPh>
    <rPh sb="8" eb="9">
      <t>ダン</t>
    </rPh>
    <phoneticPr fontId="2"/>
  </si>
  <si>
    <t>淡路島土地開発公社</t>
    <rPh sb="0" eb="3">
      <t>アワジシマ</t>
    </rPh>
    <rPh sb="3" eb="5">
      <t>トチ</t>
    </rPh>
    <rPh sb="5" eb="7">
      <t>カイハツ</t>
    </rPh>
    <rPh sb="7" eb="9">
      <t>コウシャ</t>
    </rPh>
    <phoneticPr fontId="2"/>
  </si>
  <si>
    <t>キャトルセゾン松帆</t>
    <rPh sb="7" eb="8">
      <t>マツ</t>
    </rPh>
    <rPh sb="8" eb="9">
      <t>ホ</t>
    </rPh>
    <phoneticPr fontId="2"/>
  </si>
  <si>
    <t>ほくだん</t>
    <phoneticPr fontId="2"/>
  </si>
  <si>
    <t>淡路島パルシェ</t>
    <rPh sb="0" eb="3">
      <t>アワジシマ</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</si>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</sst>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107694</c:v>
                </c:pt>
                <c:pt idx="1">
                  <c:v>48857</c:v>
                </c:pt>
                <c:pt idx="2">
                  <c:v>65446</c:v>
                </c:pt>
                <c:pt idx="3">
                  <c:v>48752</c:v>
                </c:pt>
                <c:pt idx="4">
                  <c:v>68067</c:v>
                </c:pt>
              </c:numCache>
            </c:numRef>
          </c:val>
          <c:smooth val="0"/>
        </c:ser>
        <c:dLbls>
          <c:showLegendKey val="0"/>
          <c:showVal val="0"/>
          <c:showCatName val="0"/>
          <c:showSerName val="0"/>
          <c:showPercent val="0"/>
          <c:showBubbleSize val="0"/>
        </c:dLbls>
        <c:marker val="1"/>
        <c:smooth val="0"/>
        <c:axId val="110155648"/>
        <c:axId val="110637056"/>
      </c:lineChart>
      <c:catAx>
        <c:axId val="1101556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637056"/>
        <c:crosses val="autoZero"/>
        <c:auto val="1"/>
        <c:lblAlgn val="ctr"/>
        <c:lblOffset val="100"/>
        <c:tickLblSkip val="1"/>
        <c:tickMarkSkip val="1"/>
        <c:noMultiLvlLbl val="0"/>
      </c:catAx>
      <c:valAx>
        <c:axId val="11063705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1556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3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0.87</c:v>
                </c:pt>
                <c:pt idx="1">
                  <c:v>0.44</c:v>
                </c:pt>
                <c:pt idx="2">
                  <c:v>3.79</c:v>
                </c:pt>
                <c:pt idx="3">
                  <c:v>1.85</c:v>
                </c:pt>
                <c:pt idx="4">
                  <c:v>0.96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6.39</c:v>
                </c:pt>
                <c:pt idx="1">
                  <c:v>7.14</c:v>
                </c:pt>
                <c:pt idx="2">
                  <c:v>7.52</c:v>
                </c:pt>
                <c:pt idx="3">
                  <c:v>9.58</c:v>
                </c:pt>
                <c:pt idx="4">
                  <c:v>11.11</c:v>
                </c:pt>
              </c:numCache>
            </c:numRef>
          </c:val>
        </c:ser>
        <c:dLbls>
          <c:showLegendKey val="0"/>
          <c:showVal val="0"/>
          <c:showCatName val="0"/>
          <c:showSerName val="0"/>
          <c:showPercent val="0"/>
          <c:showBubbleSize val="0"/>
        </c:dLbls>
        <c:gapWidth val="250"/>
        <c:overlap val="100"/>
        <c:axId val="110966272"/>
        <c:axId val="1109681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3.72</c:v>
                </c:pt>
                <c:pt idx="1">
                  <c:v>3.58</c:v>
                </c:pt>
                <c:pt idx="2">
                  <c:v>3.58</c:v>
                </c:pt>
                <c:pt idx="3">
                  <c:v>0.03</c:v>
                </c:pt>
                <c:pt idx="4">
                  <c:v>3.91</c:v>
                </c:pt>
              </c:numCache>
            </c:numRef>
          </c:val>
          <c:smooth val="0"/>
        </c:ser>
        <c:dLbls>
          <c:showLegendKey val="0"/>
          <c:showVal val="0"/>
          <c:showCatName val="0"/>
          <c:showSerName val="0"/>
          <c:showPercent val="0"/>
          <c:showBubbleSize val="0"/>
        </c:dLbls>
        <c:marker val="1"/>
        <c:smooth val="0"/>
        <c:axId val="110966272"/>
        <c:axId val="110968192"/>
      </c:lineChart>
      <c:catAx>
        <c:axId val="110966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968192"/>
        <c:crosses val="autoZero"/>
        <c:auto val="1"/>
        <c:lblAlgn val="ctr"/>
        <c:lblOffset val="100"/>
        <c:tickLblSkip val="1"/>
        <c:tickMarkSkip val="1"/>
        <c:noMultiLvlLbl val="0"/>
      </c:catAx>
      <c:valAx>
        <c:axId val="110968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66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4.18</c:v>
                </c:pt>
                <c:pt idx="2">
                  <c:v>#N/A</c:v>
                </c:pt>
                <c:pt idx="3">
                  <c:v>0.04</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温泉事業特別会計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0.01</c:v>
                </c:pt>
                <c:pt idx="8">
                  <c:v>#N/A</c:v>
                </c:pt>
                <c:pt idx="9">
                  <c:v>0</c:v>
                </c:pt>
              </c:numCache>
            </c:numRef>
          </c:val>
        </c:ser>
        <c:ser>
          <c:idx val="4"/>
          <c:order val="4"/>
          <c:tx>
            <c:strRef>
              <c:f>データシート!$A$31</c:f>
              <c:strCache>
                <c:ptCount val="1"/>
                <c:pt idx="0">
                  <c:v>産地直売所事業特別会計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0.19</c:v>
                </c:pt>
                <c:pt idx="2">
                  <c:v>#N/A</c:v>
                </c:pt>
                <c:pt idx="3">
                  <c:v>0.01</c:v>
                </c:pt>
                <c:pt idx="4">
                  <c:v>#N/A</c:v>
                </c:pt>
                <c:pt idx="5">
                  <c:v>0.02</c:v>
                </c:pt>
                <c:pt idx="6">
                  <c:v>#N/A</c:v>
                </c:pt>
                <c:pt idx="7">
                  <c:v>0.02</c:v>
                </c:pt>
                <c:pt idx="8">
                  <c:v>#N/A</c:v>
                </c:pt>
                <c:pt idx="9">
                  <c:v>0.02</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0.06</c:v>
                </c:pt>
                <c:pt idx="2">
                  <c:v>#N/A</c:v>
                </c:pt>
                <c:pt idx="3">
                  <c:v>0.05</c:v>
                </c:pt>
                <c:pt idx="4">
                  <c:v>#N/A</c:v>
                </c:pt>
                <c:pt idx="5">
                  <c:v>0.06</c:v>
                </c:pt>
                <c:pt idx="6">
                  <c:v>#N/A</c:v>
                </c:pt>
                <c:pt idx="7">
                  <c:v>0.08</c:v>
                </c:pt>
                <c:pt idx="8">
                  <c:v>#N/A</c:v>
                </c:pt>
                <c:pt idx="9">
                  <c:v>0.08</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0.97</c:v>
                </c:pt>
                <c:pt idx="2">
                  <c:v>#N/A</c:v>
                </c:pt>
                <c:pt idx="3">
                  <c:v>0.96</c:v>
                </c:pt>
                <c:pt idx="4">
                  <c:v>#N/A</c:v>
                </c:pt>
                <c:pt idx="5">
                  <c:v>0.9</c:v>
                </c:pt>
                <c:pt idx="6">
                  <c:v>#N/A</c:v>
                </c:pt>
                <c:pt idx="7">
                  <c:v>0.97</c:v>
                </c:pt>
                <c:pt idx="8">
                  <c:v>#N/A</c:v>
                </c:pt>
                <c:pt idx="9">
                  <c:v>0.14000000000000001</c:v>
                </c:pt>
              </c:numCache>
            </c:numRef>
          </c:val>
        </c:ser>
        <c:ser>
          <c:idx val="8"/>
          <c:order val="8"/>
          <c:tx>
            <c:strRef>
              <c:f>データシート!$A$35</c:f>
              <c:strCache>
                <c:ptCount val="1"/>
                <c:pt idx="0">
                  <c:v>住宅用地造成事業等特別会計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c:v>
                </c:pt>
                <c:pt idx="2">
                  <c:v>#N/A</c:v>
                </c:pt>
                <c:pt idx="3">
                  <c:v>0</c:v>
                </c:pt>
                <c:pt idx="4">
                  <c:v>#N/A</c:v>
                </c:pt>
                <c:pt idx="5">
                  <c:v>0</c:v>
                </c:pt>
                <c:pt idx="6">
                  <c:v>#N/A</c:v>
                </c:pt>
                <c:pt idx="7">
                  <c:v>0.05</c:v>
                </c:pt>
                <c:pt idx="8">
                  <c:v>#N/A</c:v>
                </c:pt>
                <c:pt idx="9">
                  <c:v>0.17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0.87</c:v>
                </c:pt>
                <c:pt idx="2">
                  <c:v>#N/A</c:v>
                </c:pt>
                <c:pt idx="3">
                  <c:v>0.44</c:v>
                </c:pt>
                <c:pt idx="4">
                  <c:v>#N/A</c:v>
                </c:pt>
                <c:pt idx="5">
                  <c:v>3.79</c:v>
                </c:pt>
                <c:pt idx="6">
                  <c:v>#N/A</c:v>
                </c:pt>
                <c:pt idx="7">
                  <c:v>1.85</c:v>
                </c:pt>
                <c:pt idx="8">
                  <c:v>#N/A</c:v>
                </c:pt>
                <c:pt idx="9">
                  <c:v>0.96</c:v>
                </c:pt>
              </c:numCache>
            </c:numRef>
          </c:val>
        </c:ser>
        <c:dLbls>
          <c:showLegendKey val="0"/>
          <c:showVal val="0"/>
          <c:showCatName val="0"/>
          <c:showSerName val="0"/>
          <c:showPercent val="0"/>
          <c:showBubbleSize val="0"/>
        </c:dLbls>
        <c:gapWidth val="150"/>
        <c:overlap val="100"/>
        <c:axId val="111320448"/>
        <c:axId val="111342720"/>
      </c:barChart>
      <c:catAx>
        <c:axId val="111320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342720"/>
        <c:crosses val="autoZero"/>
        <c:auto val="1"/>
        <c:lblAlgn val="ctr"/>
        <c:lblOffset val="100"/>
        <c:tickLblSkip val="1"/>
        <c:tickMarkSkip val="1"/>
        <c:noMultiLvlLbl val="0"/>
      </c:catAx>
      <c:valAx>
        <c:axId val="111342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204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59E-2"/>
          <c:y val="8.7976539589442848E-2"/>
          <c:w val="0.90356317136844166"/>
          <c:h val="0.639296187683285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5060</c:v>
                </c:pt>
                <c:pt idx="5">
                  <c:v>5156</c:v>
                </c:pt>
                <c:pt idx="8">
                  <c:v>5851</c:v>
                </c:pt>
                <c:pt idx="11">
                  <c:v>4606</c:v>
                </c:pt>
                <c:pt idx="14">
                  <c:v>4444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19</c:v>
                </c:pt>
                <c:pt idx="3">
                  <c:v>4</c:v>
                </c:pt>
                <c:pt idx="6">
                  <c:v>2</c:v>
                </c:pt>
                <c:pt idx="9">
                  <c:v>3</c:v>
                </c:pt>
                <c:pt idx="12">
                  <c:v>4</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16</c:v>
                </c:pt>
                <c:pt idx="3">
                  <c:v>16</c:v>
                </c:pt>
                <c:pt idx="6">
                  <c:v>984</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66</c:v>
                </c:pt>
                <c:pt idx="3">
                  <c:v>469</c:v>
                </c:pt>
                <c:pt idx="6">
                  <c:v>462</c:v>
                </c:pt>
                <c:pt idx="9">
                  <c:v>567</c:v>
                </c:pt>
                <c:pt idx="12">
                  <c:v>594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1927</c:v>
                </c:pt>
                <c:pt idx="3">
                  <c:v>1641</c:v>
                </c:pt>
                <c:pt idx="6">
                  <c:v>1697</c:v>
                </c:pt>
                <c:pt idx="9">
                  <c:v>1695</c:v>
                </c:pt>
                <c:pt idx="12">
                  <c:v>1693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6298</c:v>
                </c:pt>
                <c:pt idx="3">
                  <c:v>6195</c:v>
                </c:pt>
                <c:pt idx="6">
                  <c:v>5569</c:v>
                </c:pt>
                <c:pt idx="9">
                  <c:v>5206</c:v>
                </c:pt>
                <c:pt idx="12">
                  <c:v>5003</c:v>
                </c:pt>
              </c:numCache>
            </c:numRef>
          </c:val>
        </c:ser>
        <c:dLbls>
          <c:showLegendKey val="0"/>
          <c:showVal val="0"/>
          <c:showCatName val="0"/>
          <c:showSerName val="0"/>
          <c:showPercent val="0"/>
          <c:showBubbleSize val="0"/>
        </c:dLbls>
        <c:gapWidth val="100"/>
        <c:overlap val="100"/>
        <c:axId val="111499904"/>
        <c:axId val="111510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3266</c:v>
                </c:pt>
                <c:pt idx="2">
                  <c:v>#N/A</c:v>
                </c:pt>
                <c:pt idx="3">
                  <c:v>#N/A</c:v>
                </c:pt>
                <c:pt idx="4">
                  <c:v>3169</c:v>
                </c:pt>
                <c:pt idx="5">
                  <c:v>#N/A</c:v>
                </c:pt>
                <c:pt idx="6">
                  <c:v>#N/A</c:v>
                </c:pt>
                <c:pt idx="7">
                  <c:v>2863</c:v>
                </c:pt>
                <c:pt idx="8">
                  <c:v>#N/A</c:v>
                </c:pt>
                <c:pt idx="9">
                  <c:v>#N/A</c:v>
                </c:pt>
                <c:pt idx="10">
                  <c:v>2865</c:v>
                </c:pt>
                <c:pt idx="11">
                  <c:v>#N/A</c:v>
                </c:pt>
                <c:pt idx="12">
                  <c:v>#N/A</c:v>
                </c:pt>
                <c:pt idx="13">
                  <c:v>2850</c:v>
                </c:pt>
                <c:pt idx="14">
                  <c:v>#N/A</c:v>
                </c:pt>
              </c:numCache>
            </c:numRef>
          </c:val>
          <c:smooth val="0"/>
        </c:ser>
        <c:dLbls>
          <c:showLegendKey val="0"/>
          <c:showVal val="0"/>
          <c:showCatName val="0"/>
          <c:showSerName val="0"/>
          <c:showPercent val="0"/>
          <c:showBubbleSize val="0"/>
        </c:dLbls>
        <c:marker val="1"/>
        <c:smooth val="0"/>
        <c:axId val="111499904"/>
        <c:axId val="111510272"/>
      </c:lineChart>
      <c:catAx>
        <c:axId val="111499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510272"/>
        <c:crosses val="autoZero"/>
        <c:auto val="1"/>
        <c:lblAlgn val="ctr"/>
        <c:lblOffset val="100"/>
        <c:tickLblSkip val="1"/>
        <c:tickMarkSkip val="1"/>
        <c:noMultiLvlLbl val="0"/>
      </c:catAx>
      <c:valAx>
        <c:axId val="111510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499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84"/>
          <c:h val="0.589182127738553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49111</c:v>
                </c:pt>
                <c:pt idx="5">
                  <c:v>47356</c:v>
                </c:pt>
                <c:pt idx="8">
                  <c:v>45614</c:v>
                </c:pt>
                <c:pt idx="11">
                  <c:v>44992</c:v>
                </c:pt>
                <c:pt idx="14">
                  <c:v>45176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4775</c:v>
                </c:pt>
                <c:pt idx="5">
                  <c:v>4681</c:v>
                </c:pt>
                <c:pt idx="8">
                  <c:v>3203</c:v>
                </c:pt>
                <c:pt idx="11">
                  <c:v>2987</c:v>
                </c:pt>
                <c:pt idx="14">
                  <c:v>3677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3638</c:v>
                </c:pt>
                <c:pt idx="5">
                  <c:v>5223</c:v>
                </c:pt>
                <c:pt idx="8">
                  <c:v>5493</c:v>
                </c:pt>
                <c:pt idx="11">
                  <c:v>6649</c:v>
                </c:pt>
                <c:pt idx="14">
                  <c:v>7798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7448</c:v>
                </c:pt>
                <c:pt idx="3">
                  <c:v>7463</c:v>
                </c:pt>
                <c:pt idx="6">
                  <c:v>7157</c:v>
                </c:pt>
                <c:pt idx="9">
                  <c:v>6838</c:v>
                </c:pt>
                <c:pt idx="12">
                  <c:v>6265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193</c:v>
                </c:pt>
                <c:pt idx="3">
                  <c:v>6682</c:v>
                </c:pt>
                <c:pt idx="6">
                  <c:v>6870</c:v>
                </c:pt>
                <c:pt idx="9">
                  <c:v>7373</c:v>
                </c:pt>
                <c:pt idx="12">
                  <c:v>7873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31709</c:v>
                </c:pt>
                <c:pt idx="3">
                  <c:v>24074</c:v>
                </c:pt>
                <c:pt idx="6">
                  <c:v>28837</c:v>
                </c:pt>
                <c:pt idx="9">
                  <c:v>28769</c:v>
                </c:pt>
                <c:pt idx="12">
                  <c:v>28161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1175</c:v>
                </c:pt>
                <c:pt idx="3">
                  <c:v>1135</c:v>
                </c:pt>
                <c:pt idx="6">
                  <c:v>122</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54907</c:v>
                </c:pt>
                <c:pt idx="3">
                  <c:v>50938</c:v>
                </c:pt>
                <c:pt idx="6">
                  <c:v>48402</c:v>
                </c:pt>
                <c:pt idx="9">
                  <c:v>47690</c:v>
                </c:pt>
                <c:pt idx="12">
                  <c:v>47233</c:v>
                </c:pt>
              </c:numCache>
            </c:numRef>
          </c:val>
        </c:ser>
        <c:dLbls>
          <c:showLegendKey val="0"/>
          <c:showVal val="0"/>
          <c:showCatName val="0"/>
          <c:showSerName val="0"/>
          <c:showPercent val="0"/>
          <c:showBubbleSize val="0"/>
        </c:dLbls>
        <c:gapWidth val="100"/>
        <c:overlap val="100"/>
        <c:axId val="111108864"/>
        <c:axId val="1111107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37908</c:v>
                </c:pt>
                <c:pt idx="2">
                  <c:v>#N/A</c:v>
                </c:pt>
                <c:pt idx="3">
                  <c:v>#N/A</c:v>
                </c:pt>
                <c:pt idx="4">
                  <c:v>33033</c:v>
                </c:pt>
                <c:pt idx="5">
                  <c:v>#N/A</c:v>
                </c:pt>
                <c:pt idx="6">
                  <c:v>#N/A</c:v>
                </c:pt>
                <c:pt idx="7">
                  <c:v>37078</c:v>
                </c:pt>
                <c:pt idx="8">
                  <c:v>#N/A</c:v>
                </c:pt>
                <c:pt idx="9">
                  <c:v>#N/A</c:v>
                </c:pt>
                <c:pt idx="10">
                  <c:v>36043</c:v>
                </c:pt>
                <c:pt idx="11">
                  <c:v>#N/A</c:v>
                </c:pt>
                <c:pt idx="12">
                  <c:v>#N/A</c:v>
                </c:pt>
                <c:pt idx="13">
                  <c:v>32881</c:v>
                </c:pt>
                <c:pt idx="14">
                  <c:v>#N/A</c:v>
                </c:pt>
              </c:numCache>
            </c:numRef>
          </c:val>
          <c:smooth val="0"/>
        </c:ser>
        <c:dLbls>
          <c:showLegendKey val="0"/>
          <c:showVal val="0"/>
          <c:showCatName val="0"/>
          <c:showSerName val="0"/>
          <c:showPercent val="0"/>
          <c:showBubbleSize val="0"/>
        </c:dLbls>
        <c:marker val="1"/>
        <c:smooth val="0"/>
        <c:axId val="111108864"/>
        <c:axId val="111110784"/>
      </c:lineChart>
      <c:catAx>
        <c:axId val="111108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110784"/>
        <c:crosses val="autoZero"/>
        <c:auto val="1"/>
        <c:lblAlgn val="ctr"/>
        <c:lblOffset val="100"/>
        <c:tickLblSkip val="1"/>
        <c:tickMarkSkip val="1"/>
        <c:noMultiLvlLbl val="0"/>
      </c:catAx>
      <c:valAx>
        <c:axId val="111110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08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兵庫県淡路市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46,922
46,723
184.28
32,713,802
32,346,992
172,731
17,967,305
47,232,710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20.7
237.8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安定した基幹産業や企業が少なく、雇用の場が確保されにくいため、人口減少と高齢化が進んでいる。そのため、自主財源である税収入が少なく類似団体平均値より</a:t>
          </a:r>
          <a:r>
            <a:rPr kumimoji="1" lang="en-US" altLang="ja-JP" sz="1300">
              <a:latin typeface="ＭＳ Ｐゴシック"/>
            </a:rPr>
            <a:t>0.07</a:t>
          </a:r>
          <a:r>
            <a:rPr kumimoji="1" lang="ja-JP" altLang="en-US" sz="1300">
              <a:latin typeface="ＭＳ Ｐゴシック"/>
            </a:rPr>
            <a:t>ポイント低い水準となっている。今後も、「淡路市新行財政改革推進方策」に基づき、職員人件費の見直しや、業務改善、市有財産の売却等進めるとともに、地方税等の徴収強化や企業誘致の積極的な推進を行い、自主財源の確保を図り、更なる財政基盤の強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8" name="直線コネクタ 67"/>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135467</xdr:rowOff>
    </xdr:to>
    <xdr:cxnSp macro="">
      <xdr:nvCxnSpPr>
        <xdr:cNvPr id="71" name="直線コネクタ 70"/>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115358</xdr:rowOff>
    </xdr:to>
    <xdr:cxnSp macro="">
      <xdr:nvCxnSpPr>
        <xdr:cNvPr id="74" name="直線コネクタ 73"/>
        <xdr:cNvCxnSpPr/>
      </xdr:nvCxnSpPr>
      <xdr:spPr>
        <a:xfrm>
          <a:off x="2336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34925</xdr:rowOff>
    </xdr:from>
    <xdr:to>
      <xdr:col>3</xdr:col>
      <xdr:colOff>279400</xdr:colOff>
      <xdr:row>43</xdr:row>
      <xdr:rowOff>95250</xdr:rowOff>
    </xdr:to>
    <xdr:cxnSp macro="">
      <xdr:nvCxnSpPr>
        <xdr:cNvPr id="77" name="直線コネクタ 76"/>
        <xdr:cNvCxnSpPr/>
      </xdr:nvCxnSpPr>
      <xdr:spPr>
        <a:xfrm>
          <a:off x="1447800" y="740727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7" name="円/楕円 86"/>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8"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4" name="テキスト ボックス 9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155575</xdr:rowOff>
    </xdr:from>
    <xdr:to>
      <xdr:col>2</xdr:col>
      <xdr:colOff>127000</xdr:colOff>
      <xdr:row>43</xdr:row>
      <xdr:rowOff>85725</xdr:rowOff>
    </xdr:to>
    <xdr:sp macro="" textlink="">
      <xdr:nvSpPr>
        <xdr:cNvPr id="95" name="円/楕円 94"/>
        <xdr:cNvSpPr/>
      </xdr:nvSpPr>
      <xdr:spPr>
        <a:xfrm>
          <a:off x="1397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70502</xdr:rowOff>
    </xdr:from>
    <xdr:ext cx="762000" cy="259045"/>
    <xdr:sp macro="" textlink="">
      <xdr:nvSpPr>
        <xdr:cNvPr id="96" name="テキスト ボックス 95"/>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阪神淡路大震災の復興に充てた地方債の公債費が大きく影響し、公債費のみの経常収支比率が全体の３割を超す</a:t>
          </a:r>
          <a:r>
            <a:rPr kumimoji="1" lang="en-US" altLang="ja-JP" sz="1300">
              <a:latin typeface="ＭＳ Ｐゴシック"/>
            </a:rPr>
            <a:t>27.4</a:t>
          </a:r>
          <a:r>
            <a:rPr kumimoji="1" lang="ja-JP" altLang="en-US" sz="1300">
              <a:latin typeface="ＭＳ Ｐゴシック"/>
            </a:rPr>
            <a:t>％となっており、類似団体平均を上回っている。今後は「公債費負担適正化計画」に基づき繰上償還を実施し、地方債残高の縮減等に努める。併せて「淡路市行財政改革推進方策」に基づき、職員人件費の見直しや業務改善等を進め経常支出を抑制させるとともに、地方税等の徴収強化を実施し自主財源確保に努め、経常収支比率の改善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150404</xdr:rowOff>
    </xdr:from>
    <xdr:to>
      <xdr:col>7</xdr:col>
      <xdr:colOff>152400</xdr:colOff>
      <xdr:row>61</xdr:row>
      <xdr:rowOff>157299</xdr:rowOff>
    </xdr:to>
    <xdr:cxnSp macro="">
      <xdr:nvCxnSpPr>
        <xdr:cNvPr id="133" name="直線コネクタ 132"/>
        <xdr:cNvCxnSpPr/>
      </xdr:nvCxnSpPr>
      <xdr:spPr>
        <a:xfrm>
          <a:off x="4114800" y="10608854"/>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71120</xdr:rowOff>
    </xdr:from>
    <xdr:to>
      <xdr:col>6</xdr:col>
      <xdr:colOff>0</xdr:colOff>
      <xdr:row>61</xdr:row>
      <xdr:rowOff>150404</xdr:rowOff>
    </xdr:to>
    <xdr:cxnSp macro="">
      <xdr:nvCxnSpPr>
        <xdr:cNvPr id="136" name="直線コネクタ 135"/>
        <xdr:cNvCxnSpPr/>
      </xdr:nvCxnSpPr>
      <xdr:spPr>
        <a:xfrm>
          <a:off x="3225800" y="10529570"/>
          <a:ext cx="8890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71120</xdr:rowOff>
    </xdr:from>
    <xdr:to>
      <xdr:col>4</xdr:col>
      <xdr:colOff>482600</xdr:colOff>
      <xdr:row>62</xdr:row>
      <xdr:rowOff>9978</xdr:rowOff>
    </xdr:to>
    <xdr:cxnSp macro="">
      <xdr:nvCxnSpPr>
        <xdr:cNvPr id="139" name="直線コネクタ 138"/>
        <xdr:cNvCxnSpPr/>
      </xdr:nvCxnSpPr>
      <xdr:spPr>
        <a:xfrm flipV="1">
          <a:off x="2336800" y="10529570"/>
          <a:ext cx="8890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9978</xdr:rowOff>
    </xdr:from>
    <xdr:to>
      <xdr:col>3</xdr:col>
      <xdr:colOff>279400</xdr:colOff>
      <xdr:row>62</xdr:row>
      <xdr:rowOff>89263</xdr:rowOff>
    </xdr:to>
    <xdr:cxnSp macro="">
      <xdr:nvCxnSpPr>
        <xdr:cNvPr id="142" name="直線コネクタ 141"/>
        <xdr:cNvCxnSpPr/>
      </xdr:nvCxnSpPr>
      <xdr:spPr>
        <a:xfrm flipV="1">
          <a:off x="1447800" y="10639878"/>
          <a:ext cx="889000" cy="7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84744</xdr:rowOff>
    </xdr:from>
    <xdr:ext cx="762000" cy="259045"/>
    <xdr:sp macro="" textlink="">
      <xdr:nvSpPr>
        <xdr:cNvPr id="146" name="テキスト ボックス 145"/>
        <xdr:cNvSpPr txBox="1"/>
      </xdr:nvSpPr>
      <xdr:spPr>
        <a:xfrm>
          <a:off x="1066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106499</xdr:rowOff>
    </xdr:from>
    <xdr:to>
      <xdr:col>7</xdr:col>
      <xdr:colOff>203200</xdr:colOff>
      <xdr:row>62</xdr:row>
      <xdr:rowOff>36649</xdr:rowOff>
    </xdr:to>
    <xdr:sp macro="" textlink="">
      <xdr:nvSpPr>
        <xdr:cNvPr id="152" name="円/楕円 151"/>
        <xdr:cNvSpPr/>
      </xdr:nvSpPr>
      <xdr:spPr>
        <a:xfrm>
          <a:off x="49022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78576</xdr:rowOff>
    </xdr:from>
    <xdr:ext cx="762000" cy="259045"/>
    <xdr:sp macro="" textlink="">
      <xdr:nvSpPr>
        <xdr:cNvPr id="153" name="財政構造の弾力性該当値テキスト"/>
        <xdr:cNvSpPr txBox="1"/>
      </xdr:nvSpPr>
      <xdr:spPr>
        <a:xfrm>
          <a:off x="5041900" y="10537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99604</xdr:rowOff>
    </xdr:from>
    <xdr:to>
      <xdr:col>6</xdr:col>
      <xdr:colOff>50800</xdr:colOff>
      <xdr:row>62</xdr:row>
      <xdr:rowOff>29754</xdr:rowOff>
    </xdr:to>
    <xdr:sp macro="" textlink="">
      <xdr:nvSpPr>
        <xdr:cNvPr id="154" name="円/楕円 153"/>
        <xdr:cNvSpPr/>
      </xdr:nvSpPr>
      <xdr:spPr>
        <a:xfrm>
          <a:off x="4064000" y="1055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55" name="テキスト ボックス 154"/>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20320</xdr:rowOff>
    </xdr:from>
    <xdr:to>
      <xdr:col>4</xdr:col>
      <xdr:colOff>533400</xdr:colOff>
      <xdr:row>61</xdr:row>
      <xdr:rowOff>121920</xdr:rowOff>
    </xdr:to>
    <xdr:sp macro="" textlink="">
      <xdr:nvSpPr>
        <xdr:cNvPr id="156" name="円/楕円 155"/>
        <xdr:cNvSpPr/>
      </xdr:nvSpPr>
      <xdr:spPr>
        <a:xfrm>
          <a:off x="3175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132097</xdr:rowOff>
    </xdr:from>
    <xdr:ext cx="762000" cy="259045"/>
    <xdr:sp macro="" textlink="">
      <xdr:nvSpPr>
        <xdr:cNvPr id="157" name="テキスト ボックス 156"/>
        <xdr:cNvSpPr txBox="1"/>
      </xdr:nvSpPr>
      <xdr:spPr>
        <a:xfrm>
          <a:off x="2844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130628</xdr:rowOff>
    </xdr:from>
    <xdr:to>
      <xdr:col>3</xdr:col>
      <xdr:colOff>330200</xdr:colOff>
      <xdr:row>62</xdr:row>
      <xdr:rowOff>60778</xdr:rowOff>
    </xdr:to>
    <xdr:sp macro="" textlink="">
      <xdr:nvSpPr>
        <xdr:cNvPr id="158" name="円/楕円 157"/>
        <xdr:cNvSpPr/>
      </xdr:nvSpPr>
      <xdr:spPr>
        <a:xfrm>
          <a:off x="22860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45555</xdr:rowOff>
    </xdr:from>
    <xdr:ext cx="762000" cy="259045"/>
    <xdr:sp macro="" textlink="">
      <xdr:nvSpPr>
        <xdr:cNvPr id="159" name="テキスト ボックス 158"/>
        <xdr:cNvSpPr txBox="1"/>
      </xdr:nvSpPr>
      <xdr:spPr>
        <a:xfrm>
          <a:off x="1955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38463</xdr:rowOff>
    </xdr:from>
    <xdr:to>
      <xdr:col>2</xdr:col>
      <xdr:colOff>127000</xdr:colOff>
      <xdr:row>62</xdr:row>
      <xdr:rowOff>140063</xdr:rowOff>
    </xdr:to>
    <xdr:sp macro="" textlink="">
      <xdr:nvSpPr>
        <xdr:cNvPr id="160" name="円/楕円 159"/>
        <xdr:cNvSpPr/>
      </xdr:nvSpPr>
      <xdr:spPr>
        <a:xfrm>
          <a:off x="1397000" y="1066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124840</xdr:rowOff>
    </xdr:from>
    <xdr:ext cx="762000" cy="259045"/>
    <xdr:sp macro="" textlink="">
      <xdr:nvSpPr>
        <xdr:cNvPr id="161" name="テキスト ボックス 160"/>
        <xdr:cNvSpPr txBox="1"/>
      </xdr:nvSpPr>
      <xdr:spPr>
        <a:xfrm>
          <a:off x="1066800" y="1075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[151,045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に比べ高くなっているのは、主に物件費を要因としており、主な内容としては、合併により旧町から引き継がれた公共施設の管理費や、淡路市の地形等の問題により統廃合が進んでいない保育所の保育士臨時賃金の増加、また、公共施設整備時に行った借地費用が大きく影響している。今後、「淡路市行財政改革推進方策」に基づき、公共施設や保育所等の統廃合を進めるとともに、借地についても借地料の見直しや不要な借地は返還を進め、物件費の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30135</xdr:rowOff>
    </xdr:from>
    <xdr:to>
      <xdr:col>7</xdr:col>
      <xdr:colOff>152400</xdr:colOff>
      <xdr:row>81</xdr:row>
      <xdr:rowOff>34708</xdr:rowOff>
    </xdr:to>
    <xdr:cxnSp macro="">
      <xdr:nvCxnSpPr>
        <xdr:cNvPr id="195" name="直線コネクタ 194"/>
        <xdr:cNvCxnSpPr/>
      </xdr:nvCxnSpPr>
      <xdr:spPr>
        <a:xfrm>
          <a:off x="4114800" y="13917585"/>
          <a:ext cx="838200" cy="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30135</xdr:rowOff>
    </xdr:from>
    <xdr:to>
      <xdr:col>6</xdr:col>
      <xdr:colOff>0</xdr:colOff>
      <xdr:row>81</xdr:row>
      <xdr:rowOff>31508</xdr:rowOff>
    </xdr:to>
    <xdr:cxnSp macro="">
      <xdr:nvCxnSpPr>
        <xdr:cNvPr id="198" name="直線コネクタ 197"/>
        <xdr:cNvCxnSpPr/>
      </xdr:nvCxnSpPr>
      <xdr:spPr>
        <a:xfrm flipV="1">
          <a:off x="3225800" y="13917585"/>
          <a:ext cx="889000" cy="1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24397</xdr:rowOff>
    </xdr:from>
    <xdr:to>
      <xdr:col>4</xdr:col>
      <xdr:colOff>482600</xdr:colOff>
      <xdr:row>81</xdr:row>
      <xdr:rowOff>31508</xdr:rowOff>
    </xdr:to>
    <xdr:cxnSp macro="">
      <xdr:nvCxnSpPr>
        <xdr:cNvPr id="201" name="直線コネクタ 200"/>
        <xdr:cNvCxnSpPr/>
      </xdr:nvCxnSpPr>
      <xdr:spPr>
        <a:xfrm>
          <a:off x="2336800" y="13911847"/>
          <a:ext cx="889000" cy="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24397</xdr:rowOff>
    </xdr:from>
    <xdr:to>
      <xdr:col>3</xdr:col>
      <xdr:colOff>279400</xdr:colOff>
      <xdr:row>81</xdr:row>
      <xdr:rowOff>36148</xdr:rowOff>
    </xdr:to>
    <xdr:cxnSp macro="">
      <xdr:nvCxnSpPr>
        <xdr:cNvPr id="204" name="直線コネクタ 203"/>
        <xdr:cNvCxnSpPr/>
      </xdr:nvCxnSpPr>
      <xdr:spPr>
        <a:xfrm flipV="1">
          <a:off x="1447800" y="13911847"/>
          <a:ext cx="889000" cy="11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155358</xdr:rowOff>
    </xdr:from>
    <xdr:to>
      <xdr:col>7</xdr:col>
      <xdr:colOff>203200</xdr:colOff>
      <xdr:row>81</xdr:row>
      <xdr:rowOff>85508</xdr:rowOff>
    </xdr:to>
    <xdr:sp macro="" textlink="">
      <xdr:nvSpPr>
        <xdr:cNvPr id="214" name="円/楕円 213"/>
        <xdr:cNvSpPr/>
      </xdr:nvSpPr>
      <xdr:spPr>
        <a:xfrm>
          <a:off x="4902200" y="13871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32185</xdr:rowOff>
    </xdr:from>
    <xdr:ext cx="762000" cy="259045"/>
    <xdr:sp macro="" textlink="">
      <xdr:nvSpPr>
        <xdr:cNvPr id="215" name="人件費・物件費等の状況該当値テキスト"/>
        <xdr:cNvSpPr txBox="1"/>
      </xdr:nvSpPr>
      <xdr:spPr>
        <a:xfrm>
          <a:off x="5041900" y="13919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151,045</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150785</xdr:rowOff>
    </xdr:from>
    <xdr:to>
      <xdr:col>6</xdr:col>
      <xdr:colOff>50800</xdr:colOff>
      <xdr:row>81</xdr:row>
      <xdr:rowOff>80935</xdr:rowOff>
    </xdr:to>
    <xdr:sp macro="" textlink="">
      <xdr:nvSpPr>
        <xdr:cNvPr id="216" name="円/楕円 215"/>
        <xdr:cNvSpPr/>
      </xdr:nvSpPr>
      <xdr:spPr>
        <a:xfrm>
          <a:off x="4064000" y="1386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91112</xdr:rowOff>
    </xdr:from>
    <xdr:ext cx="736600" cy="259045"/>
    <xdr:sp macro="" textlink="">
      <xdr:nvSpPr>
        <xdr:cNvPr id="217" name="テキスト ボックス 216"/>
        <xdr:cNvSpPr txBox="1"/>
      </xdr:nvSpPr>
      <xdr:spPr>
        <a:xfrm>
          <a:off x="3733800" y="13635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145,360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152158</xdr:rowOff>
    </xdr:from>
    <xdr:to>
      <xdr:col>4</xdr:col>
      <xdr:colOff>533400</xdr:colOff>
      <xdr:row>81</xdr:row>
      <xdr:rowOff>82308</xdr:rowOff>
    </xdr:to>
    <xdr:sp macro="" textlink="">
      <xdr:nvSpPr>
        <xdr:cNvPr id="218" name="円/楕円 217"/>
        <xdr:cNvSpPr/>
      </xdr:nvSpPr>
      <xdr:spPr>
        <a:xfrm>
          <a:off x="3175000" y="13868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92485</xdr:rowOff>
    </xdr:from>
    <xdr:ext cx="762000" cy="259045"/>
    <xdr:sp macro="" textlink="">
      <xdr:nvSpPr>
        <xdr:cNvPr id="219" name="テキスト ボックス 218"/>
        <xdr:cNvSpPr txBox="1"/>
      </xdr:nvSpPr>
      <xdr:spPr>
        <a:xfrm>
          <a:off x="2844800" y="13637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147,067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145047</xdr:rowOff>
    </xdr:from>
    <xdr:to>
      <xdr:col>3</xdr:col>
      <xdr:colOff>330200</xdr:colOff>
      <xdr:row>81</xdr:row>
      <xdr:rowOff>75197</xdr:rowOff>
    </xdr:to>
    <xdr:sp macro="" textlink="">
      <xdr:nvSpPr>
        <xdr:cNvPr id="220" name="円/楕円 219"/>
        <xdr:cNvSpPr/>
      </xdr:nvSpPr>
      <xdr:spPr>
        <a:xfrm>
          <a:off x="2286000" y="13861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85374</xdr:rowOff>
    </xdr:from>
    <xdr:ext cx="762000" cy="259045"/>
    <xdr:sp macro="" textlink="">
      <xdr:nvSpPr>
        <xdr:cNvPr id="221" name="テキスト ボックス 220"/>
        <xdr:cNvSpPr txBox="1"/>
      </xdr:nvSpPr>
      <xdr:spPr>
        <a:xfrm>
          <a:off x="1955800" y="1362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138,227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156798</xdr:rowOff>
    </xdr:from>
    <xdr:to>
      <xdr:col>2</xdr:col>
      <xdr:colOff>127000</xdr:colOff>
      <xdr:row>81</xdr:row>
      <xdr:rowOff>86948</xdr:rowOff>
    </xdr:to>
    <xdr:sp macro="" textlink="">
      <xdr:nvSpPr>
        <xdr:cNvPr id="222" name="円/楕円 221"/>
        <xdr:cNvSpPr/>
      </xdr:nvSpPr>
      <xdr:spPr>
        <a:xfrm>
          <a:off x="1397000" y="1387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71725</xdr:rowOff>
    </xdr:from>
    <xdr:ext cx="762000" cy="259045"/>
    <xdr:sp macro="" textlink="">
      <xdr:nvSpPr>
        <xdr:cNvPr id="223" name="テキスト ボックス 222"/>
        <xdr:cNvSpPr txBox="1"/>
      </xdr:nvSpPr>
      <xdr:spPr>
        <a:xfrm>
          <a:off x="1066800" y="13959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152,836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新行財政改革推進方策」に基づき、定員の集約化や組織の見直し等により時間外勤務手当の抑制に努めている。その結果、類似団体平均値とほぼ近似値となっており、今後も定員管理と併せ人件費の抑制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149861</xdr:rowOff>
    </xdr:from>
    <xdr:to>
      <xdr:col>24</xdr:col>
      <xdr:colOff>558800</xdr:colOff>
      <xdr:row>88</xdr:row>
      <xdr:rowOff>136737</xdr:rowOff>
    </xdr:to>
    <xdr:cxnSp macro="">
      <xdr:nvCxnSpPr>
        <xdr:cNvPr id="257" name="直線コネクタ 256"/>
        <xdr:cNvCxnSpPr/>
      </xdr:nvCxnSpPr>
      <xdr:spPr>
        <a:xfrm flipV="1">
          <a:off x="16179800" y="14894561"/>
          <a:ext cx="838200" cy="32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64346</xdr:rowOff>
    </xdr:from>
    <xdr:to>
      <xdr:col>23</xdr:col>
      <xdr:colOff>406400</xdr:colOff>
      <xdr:row>88</xdr:row>
      <xdr:rowOff>136737</xdr:rowOff>
    </xdr:to>
    <xdr:cxnSp macro="">
      <xdr:nvCxnSpPr>
        <xdr:cNvPr id="260" name="直線コネクタ 259"/>
        <xdr:cNvCxnSpPr/>
      </xdr:nvCxnSpPr>
      <xdr:spPr>
        <a:xfrm>
          <a:off x="15290800" y="1515194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120227</xdr:rowOff>
    </xdr:from>
    <xdr:to>
      <xdr:col>22</xdr:col>
      <xdr:colOff>203200</xdr:colOff>
      <xdr:row>88</xdr:row>
      <xdr:rowOff>64346</xdr:rowOff>
    </xdr:to>
    <xdr:cxnSp macro="">
      <xdr:nvCxnSpPr>
        <xdr:cNvPr id="263" name="直線コネクタ 262"/>
        <xdr:cNvCxnSpPr/>
      </xdr:nvCxnSpPr>
      <xdr:spPr>
        <a:xfrm>
          <a:off x="14401800" y="14693477"/>
          <a:ext cx="889000" cy="458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112184</xdr:rowOff>
    </xdr:from>
    <xdr:to>
      <xdr:col>21</xdr:col>
      <xdr:colOff>0</xdr:colOff>
      <xdr:row>85</xdr:row>
      <xdr:rowOff>120227</xdr:rowOff>
    </xdr:to>
    <xdr:cxnSp macro="">
      <xdr:nvCxnSpPr>
        <xdr:cNvPr id="266" name="直線コネクタ 265"/>
        <xdr:cNvCxnSpPr/>
      </xdr:nvCxnSpPr>
      <xdr:spPr>
        <a:xfrm>
          <a:off x="13512800" y="1468543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99061</xdr:rowOff>
    </xdr:from>
    <xdr:to>
      <xdr:col>24</xdr:col>
      <xdr:colOff>609600</xdr:colOff>
      <xdr:row>87</xdr:row>
      <xdr:rowOff>29211</xdr:rowOff>
    </xdr:to>
    <xdr:sp macro="" textlink="">
      <xdr:nvSpPr>
        <xdr:cNvPr id="276" name="円/楕円 275"/>
        <xdr:cNvSpPr/>
      </xdr:nvSpPr>
      <xdr:spPr>
        <a:xfrm>
          <a:off x="16967200" y="14843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71138</xdr:rowOff>
    </xdr:from>
    <xdr:ext cx="762000" cy="259045"/>
    <xdr:sp macro="" textlink="">
      <xdr:nvSpPr>
        <xdr:cNvPr id="277" name="給与水準   （国との比較）該当値テキスト"/>
        <xdr:cNvSpPr txBox="1"/>
      </xdr:nvSpPr>
      <xdr:spPr>
        <a:xfrm>
          <a:off x="17106900" y="14815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85937</xdr:rowOff>
    </xdr:from>
    <xdr:to>
      <xdr:col>23</xdr:col>
      <xdr:colOff>457200</xdr:colOff>
      <xdr:row>89</xdr:row>
      <xdr:rowOff>16087</xdr:rowOff>
    </xdr:to>
    <xdr:sp macro="" textlink="">
      <xdr:nvSpPr>
        <xdr:cNvPr id="278" name="円/楕円 277"/>
        <xdr:cNvSpPr/>
      </xdr:nvSpPr>
      <xdr:spPr>
        <a:xfrm>
          <a:off x="16129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864</xdr:rowOff>
    </xdr:from>
    <xdr:ext cx="736600" cy="259045"/>
    <xdr:sp macro="" textlink="">
      <xdr:nvSpPr>
        <xdr:cNvPr id="279" name="テキスト ボックス 278"/>
        <xdr:cNvSpPr txBox="1"/>
      </xdr:nvSpPr>
      <xdr:spPr>
        <a:xfrm>
          <a:off x="15798800" y="15259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13546</xdr:rowOff>
    </xdr:from>
    <xdr:to>
      <xdr:col>22</xdr:col>
      <xdr:colOff>254000</xdr:colOff>
      <xdr:row>88</xdr:row>
      <xdr:rowOff>115146</xdr:rowOff>
    </xdr:to>
    <xdr:sp macro="" textlink="">
      <xdr:nvSpPr>
        <xdr:cNvPr id="280" name="円/楕円 279"/>
        <xdr:cNvSpPr/>
      </xdr:nvSpPr>
      <xdr:spPr>
        <a:xfrm>
          <a:off x="15240000" y="1510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125323</xdr:rowOff>
    </xdr:from>
    <xdr:ext cx="762000" cy="259045"/>
    <xdr:sp macro="" textlink="">
      <xdr:nvSpPr>
        <xdr:cNvPr id="281" name="テキスト ボックス 280"/>
        <xdr:cNvSpPr txBox="1"/>
      </xdr:nvSpPr>
      <xdr:spPr>
        <a:xfrm>
          <a:off x="14909800" y="14870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69427</xdr:rowOff>
    </xdr:from>
    <xdr:to>
      <xdr:col>21</xdr:col>
      <xdr:colOff>50800</xdr:colOff>
      <xdr:row>85</xdr:row>
      <xdr:rowOff>171027</xdr:rowOff>
    </xdr:to>
    <xdr:sp macro="" textlink="">
      <xdr:nvSpPr>
        <xdr:cNvPr id="282" name="円/楕円 281"/>
        <xdr:cNvSpPr/>
      </xdr:nvSpPr>
      <xdr:spPr>
        <a:xfrm>
          <a:off x="14351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9754</xdr:rowOff>
    </xdr:from>
    <xdr:ext cx="762000" cy="259045"/>
    <xdr:sp macro="" textlink="">
      <xdr:nvSpPr>
        <xdr:cNvPr id="283" name="テキスト ボックス 282"/>
        <xdr:cNvSpPr txBox="1"/>
      </xdr:nvSpPr>
      <xdr:spPr>
        <a:xfrm>
          <a:off x="14020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84" name="円/楕円 283"/>
        <xdr:cNvSpPr/>
      </xdr:nvSpPr>
      <xdr:spPr>
        <a:xfrm>
          <a:off x="13462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1711</xdr:rowOff>
    </xdr:from>
    <xdr:ext cx="762000" cy="259045"/>
    <xdr:sp macro="" textlink="">
      <xdr:nvSpPr>
        <xdr:cNvPr id="285" name="テキスト ボックス 284"/>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17</a:t>
          </a:r>
          <a:r>
            <a:rPr kumimoji="1" lang="ja-JP" altLang="en-US" sz="1300">
              <a:latin typeface="ＭＳ Ｐゴシック"/>
            </a:rPr>
            <a:t>年度の合併より平成</a:t>
          </a:r>
          <a:r>
            <a:rPr kumimoji="1" lang="en-US" altLang="ja-JP" sz="1300">
              <a:latin typeface="ＭＳ Ｐゴシック"/>
            </a:rPr>
            <a:t>22</a:t>
          </a:r>
          <a:r>
            <a:rPr kumimoji="1" lang="ja-JP" altLang="en-US" sz="1300">
              <a:latin typeface="ＭＳ Ｐゴシック"/>
            </a:rPr>
            <a:t>年度までは、行政効率の悪い地形的な課題と、合併による急激な住民サービスの低下を防ぐため、地域事務所を配置していたことから、類似団体平均と同水準になっていた。平成</a:t>
          </a:r>
          <a:r>
            <a:rPr kumimoji="1" lang="en-US" altLang="ja-JP" sz="1300">
              <a:latin typeface="ＭＳ Ｐゴシック"/>
            </a:rPr>
            <a:t>23</a:t>
          </a:r>
          <a:r>
            <a:rPr kumimoji="1" lang="ja-JP" altLang="en-US" sz="1300">
              <a:latin typeface="ＭＳ Ｐゴシック"/>
            </a:rPr>
            <a:t>年度以降は「新行財政改革推進方策」に基づき、地域事務所の支所化や定年退職者の不補充等の計画的な実施により、平成</a:t>
          </a:r>
          <a:r>
            <a:rPr kumimoji="1" lang="en-US" altLang="ja-JP" sz="1300">
              <a:latin typeface="ＭＳ Ｐゴシック"/>
            </a:rPr>
            <a:t>25</a:t>
          </a:r>
          <a:r>
            <a:rPr kumimoji="1" lang="ja-JP" altLang="en-US" sz="1300">
              <a:latin typeface="ＭＳ Ｐゴシック"/>
            </a:rPr>
            <a:t>年度は類似団体平均を</a:t>
          </a:r>
          <a:r>
            <a:rPr kumimoji="1" lang="en-US" altLang="ja-JP" sz="1300">
              <a:latin typeface="ＭＳ Ｐゴシック"/>
            </a:rPr>
            <a:t>0.41</a:t>
          </a:r>
          <a:r>
            <a:rPr kumimoji="1" lang="ja-JP" altLang="en-US" sz="1300">
              <a:latin typeface="ＭＳ Ｐゴシック"/>
            </a:rPr>
            <a:t>人下回っている。今後も本庁集約化等を図り、適正な定員管理に努める。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151554</xdr:rowOff>
    </xdr:from>
    <xdr:to>
      <xdr:col>24</xdr:col>
      <xdr:colOff>558800</xdr:colOff>
      <xdr:row>61</xdr:row>
      <xdr:rowOff>158448</xdr:rowOff>
    </xdr:to>
    <xdr:cxnSp macro="">
      <xdr:nvCxnSpPr>
        <xdr:cNvPr id="322" name="直線コネクタ 321"/>
        <xdr:cNvCxnSpPr/>
      </xdr:nvCxnSpPr>
      <xdr:spPr>
        <a:xfrm>
          <a:off x="16179800" y="10610004"/>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151554</xdr:rowOff>
    </xdr:from>
    <xdr:to>
      <xdr:col>23</xdr:col>
      <xdr:colOff>406400</xdr:colOff>
      <xdr:row>62</xdr:row>
      <xdr:rowOff>18022</xdr:rowOff>
    </xdr:to>
    <xdr:cxnSp macro="">
      <xdr:nvCxnSpPr>
        <xdr:cNvPr id="325" name="直線コネクタ 324"/>
        <xdr:cNvCxnSpPr/>
      </xdr:nvCxnSpPr>
      <xdr:spPr>
        <a:xfrm flipV="1">
          <a:off x="15290800" y="10610004"/>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18022</xdr:rowOff>
    </xdr:from>
    <xdr:to>
      <xdr:col>22</xdr:col>
      <xdr:colOff>203200</xdr:colOff>
      <xdr:row>62</xdr:row>
      <xdr:rowOff>65133</xdr:rowOff>
    </xdr:to>
    <xdr:cxnSp macro="">
      <xdr:nvCxnSpPr>
        <xdr:cNvPr id="328" name="直線コネクタ 327"/>
        <xdr:cNvCxnSpPr/>
      </xdr:nvCxnSpPr>
      <xdr:spPr>
        <a:xfrm flipV="1">
          <a:off x="14401800" y="10647922"/>
          <a:ext cx="889000" cy="4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65133</xdr:rowOff>
    </xdr:from>
    <xdr:to>
      <xdr:col>21</xdr:col>
      <xdr:colOff>0</xdr:colOff>
      <xdr:row>62</xdr:row>
      <xdr:rowOff>81220</xdr:rowOff>
    </xdr:to>
    <xdr:cxnSp macro="">
      <xdr:nvCxnSpPr>
        <xdr:cNvPr id="331" name="直線コネクタ 330"/>
        <xdr:cNvCxnSpPr/>
      </xdr:nvCxnSpPr>
      <xdr:spPr>
        <a:xfrm flipV="1">
          <a:off x="13512800" y="1069503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107648</xdr:rowOff>
    </xdr:from>
    <xdr:to>
      <xdr:col>24</xdr:col>
      <xdr:colOff>609600</xdr:colOff>
      <xdr:row>62</xdr:row>
      <xdr:rowOff>37798</xdr:rowOff>
    </xdr:to>
    <xdr:sp macro="" textlink="">
      <xdr:nvSpPr>
        <xdr:cNvPr id="341" name="円/楕円 340"/>
        <xdr:cNvSpPr/>
      </xdr:nvSpPr>
      <xdr:spPr>
        <a:xfrm>
          <a:off x="16967200" y="10566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124175</xdr:rowOff>
    </xdr:from>
    <xdr:ext cx="762000" cy="259045"/>
    <xdr:sp macro="" textlink="">
      <xdr:nvSpPr>
        <xdr:cNvPr id="342" name="定員管理の状況該当値テキスト"/>
        <xdr:cNvSpPr txBox="1"/>
      </xdr:nvSpPr>
      <xdr:spPr>
        <a:xfrm>
          <a:off x="171069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100754</xdr:rowOff>
    </xdr:from>
    <xdr:to>
      <xdr:col>23</xdr:col>
      <xdr:colOff>457200</xdr:colOff>
      <xdr:row>62</xdr:row>
      <xdr:rowOff>30904</xdr:rowOff>
    </xdr:to>
    <xdr:sp macro="" textlink="">
      <xdr:nvSpPr>
        <xdr:cNvPr id="343" name="円/楕円 342"/>
        <xdr:cNvSpPr/>
      </xdr:nvSpPr>
      <xdr:spPr>
        <a:xfrm>
          <a:off x="16129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41081</xdr:rowOff>
    </xdr:from>
    <xdr:ext cx="736600" cy="259045"/>
    <xdr:sp macro="" textlink="">
      <xdr:nvSpPr>
        <xdr:cNvPr id="344" name="テキスト ボックス 343"/>
        <xdr:cNvSpPr txBox="1"/>
      </xdr:nvSpPr>
      <xdr:spPr>
        <a:xfrm>
          <a:off x="15798800" y="10328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138672</xdr:rowOff>
    </xdr:from>
    <xdr:to>
      <xdr:col>22</xdr:col>
      <xdr:colOff>254000</xdr:colOff>
      <xdr:row>62</xdr:row>
      <xdr:rowOff>68822</xdr:rowOff>
    </xdr:to>
    <xdr:sp macro="" textlink="">
      <xdr:nvSpPr>
        <xdr:cNvPr id="345" name="円/楕円 344"/>
        <xdr:cNvSpPr/>
      </xdr:nvSpPr>
      <xdr:spPr>
        <a:xfrm>
          <a:off x="15240000" y="1059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78999</xdr:rowOff>
    </xdr:from>
    <xdr:ext cx="762000" cy="259045"/>
    <xdr:sp macro="" textlink="">
      <xdr:nvSpPr>
        <xdr:cNvPr id="346" name="テキスト ボックス 345"/>
        <xdr:cNvSpPr txBox="1"/>
      </xdr:nvSpPr>
      <xdr:spPr>
        <a:xfrm>
          <a:off x="14909800" y="1036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14333</xdr:rowOff>
    </xdr:from>
    <xdr:to>
      <xdr:col>21</xdr:col>
      <xdr:colOff>50800</xdr:colOff>
      <xdr:row>62</xdr:row>
      <xdr:rowOff>115933</xdr:rowOff>
    </xdr:to>
    <xdr:sp macro="" textlink="">
      <xdr:nvSpPr>
        <xdr:cNvPr id="347" name="円/楕円 346"/>
        <xdr:cNvSpPr/>
      </xdr:nvSpPr>
      <xdr:spPr>
        <a:xfrm>
          <a:off x="14351000" y="106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100710</xdr:rowOff>
    </xdr:from>
    <xdr:ext cx="762000" cy="259045"/>
    <xdr:sp macro="" textlink="">
      <xdr:nvSpPr>
        <xdr:cNvPr id="348" name="テキスト ボックス 347"/>
        <xdr:cNvSpPr txBox="1"/>
      </xdr:nvSpPr>
      <xdr:spPr>
        <a:xfrm>
          <a:off x="14020800" y="107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30420</xdr:rowOff>
    </xdr:from>
    <xdr:to>
      <xdr:col>19</xdr:col>
      <xdr:colOff>533400</xdr:colOff>
      <xdr:row>62</xdr:row>
      <xdr:rowOff>132020</xdr:rowOff>
    </xdr:to>
    <xdr:sp macro="" textlink="">
      <xdr:nvSpPr>
        <xdr:cNvPr id="349" name="円/楕円 348"/>
        <xdr:cNvSpPr/>
      </xdr:nvSpPr>
      <xdr:spPr>
        <a:xfrm>
          <a:off x="13462000" y="1066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116797</xdr:rowOff>
    </xdr:from>
    <xdr:ext cx="762000" cy="259045"/>
    <xdr:sp macro="" textlink="">
      <xdr:nvSpPr>
        <xdr:cNvPr id="350" name="テキスト ボックス 349"/>
        <xdr:cNvSpPr txBox="1"/>
      </xdr:nvSpPr>
      <xdr:spPr>
        <a:xfrm>
          <a:off x="13131800" y="1074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実質公債費比率は「公債費負担適正化計画」に基づき、地方債の発行抑制や、繰上償還を行ったことにより、昨年度より</a:t>
          </a:r>
          <a:r>
            <a:rPr kumimoji="1" lang="en-US" altLang="ja-JP" sz="1300">
              <a:latin typeface="ＭＳ Ｐゴシック"/>
            </a:rPr>
            <a:t>0.8</a:t>
          </a:r>
          <a:r>
            <a:rPr kumimoji="1" lang="ja-JP" altLang="en-US" sz="1300">
              <a:latin typeface="ＭＳ Ｐゴシック"/>
            </a:rPr>
            <a:t>％改善している。しかし、阪神淡路大震災の復興に充てた公債費の影響と、山間地域での下水道整備事業による下水道事業特別会計に対する繰出金が多額となっていることから、類似団体平均を</a:t>
          </a:r>
          <a:r>
            <a:rPr kumimoji="1" lang="en-US" altLang="ja-JP" sz="1300">
              <a:latin typeface="ＭＳ Ｐゴシック"/>
            </a:rPr>
            <a:t>8.7</a:t>
          </a:r>
          <a:r>
            <a:rPr kumimoji="1" lang="ja-JP" altLang="en-US" sz="1300">
              <a:latin typeface="ＭＳ Ｐゴシック"/>
            </a:rPr>
            <a:t>％上回っている。今後も「公債費負担適正化計画」に基づき、計画的な地方債の発行、繰上償還の実施により平成</a:t>
          </a:r>
          <a:r>
            <a:rPr kumimoji="1" lang="en-US" altLang="ja-JP" sz="1300">
              <a:latin typeface="ＭＳ Ｐゴシック"/>
            </a:rPr>
            <a:t>29</a:t>
          </a:r>
          <a:r>
            <a:rPr kumimoji="1" lang="ja-JP" altLang="en-US" sz="1300">
              <a:latin typeface="ＭＳ Ｐゴシック"/>
            </a:rPr>
            <a:t>年度数値で</a:t>
          </a:r>
          <a:r>
            <a:rPr kumimoji="1" lang="en-US" altLang="ja-JP" sz="1300">
              <a:latin typeface="ＭＳ Ｐゴシック"/>
            </a:rPr>
            <a:t>18.0</a:t>
          </a:r>
          <a:r>
            <a:rPr kumimoji="1" lang="ja-JP" altLang="en-US" sz="1300">
              <a:latin typeface="ＭＳ Ｐゴシック"/>
            </a:rPr>
            <a:t>％未満になるよう改善に努める。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150223</xdr:rowOff>
    </xdr:from>
    <xdr:to>
      <xdr:col>24</xdr:col>
      <xdr:colOff>558800</xdr:colOff>
      <xdr:row>40</xdr:row>
      <xdr:rowOff>6350</xdr:rowOff>
    </xdr:to>
    <xdr:cxnSp macro="">
      <xdr:nvCxnSpPr>
        <xdr:cNvPr id="386" name="直線コネクタ 385"/>
        <xdr:cNvCxnSpPr/>
      </xdr:nvCxnSpPr>
      <xdr:spPr>
        <a:xfrm flipV="1">
          <a:off x="16179800" y="6836773"/>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6350</xdr:rowOff>
    </xdr:from>
    <xdr:to>
      <xdr:col>23</xdr:col>
      <xdr:colOff>406400</xdr:colOff>
      <xdr:row>40</xdr:row>
      <xdr:rowOff>47716</xdr:rowOff>
    </xdr:to>
    <xdr:cxnSp macro="">
      <xdr:nvCxnSpPr>
        <xdr:cNvPr id="389" name="直線コネクタ 388"/>
        <xdr:cNvCxnSpPr/>
      </xdr:nvCxnSpPr>
      <xdr:spPr>
        <a:xfrm flipV="1">
          <a:off x="15290800" y="6864350"/>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40822</xdr:rowOff>
    </xdr:from>
    <xdr:to>
      <xdr:col>22</xdr:col>
      <xdr:colOff>203200</xdr:colOff>
      <xdr:row>40</xdr:row>
      <xdr:rowOff>47716</xdr:rowOff>
    </xdr:to>
    <xdr:cxnSp macro="">
      <xdr:nvCxnSpPr>
        <xdr:cNvPr id="392" name="直線コネクタ 391"/>
        <xdr:cNvCxnSpPr/>
      </xdr:nvCxnSpPr>
      <xdr:spPr>
        <a:xfrm>
          <a:off x="14401800" y="689882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40822</xdr:rowOff>
    </xdr:from>
    <xdr:to>
      <xdr:col>21</xdr:col>
      <xdr:colOff>0</xdr:colOff>
      <xdr:row>40</xdr:row>
      <xdr:rowOff>64951</xdr:rowOff>
    </xdr:to>
    <xdr:cxnSp macro="">
      <xdr:nvCxnSpPr>
        <xdr:cNvPr id="395" name="直線コネクタ 394"/>
        <xdr:cNvCxnSpPr/>
      </xdr:nvCxnSpPr>
      <xdr:spPr>
        <a:xfrm flipV="1">
          <a:off x="13512800" y="6898822"/>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99423</xdr:rowOff>
    </xdr:from>
    <xdr:to>
      <xdr:col>24</xdr:col>
      <xdr:colOff>609600</xdr:colOff>
      <xdr:row>40</xdr:row>
      <xdr:rowOff>29573</xdr:rowOff>
    </xdr:to>
    <xdr:sp macro="" textlink="">
      <xdr:nvSpPr>
        <xdr:cNvPr id="405" name="円/楕円 404"/>
        <xdr:cNvSpPr/>
      </xdr:nvSpPr>
      <xdr:spPr>
        <a:xfrm>
          <a:off x="16967200" y="678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71500</xdr:rowOff>
    </xdr:from>
    <xdr:ext cx="762000" cy="259045"/>
    <xdr:sp macro="" textlink="">
      <xdr:nvSpPr>
        <xdr:cNvPr id="406" name="公債費負担の状況該当値テキスト"/>
        <xdr:cNvSpPr txBox="1"/>
      </xdr:nvSpPr>
      <xdr:spPr>
        <a:xfrm>
          <a:off x="17106900" y="6758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127000</xdr:rowOff>
    </xdr:from>
    <xdr:to>
      <xdr:col>23</xdr:col>
      <xdr:colOff>457200</xdr:colOff>
      <xdr:row>40</xdr:row>
      <xdr:rowOff>57150</xdr:rowOff>
    </xdr:to>
    <xdr:sp macro="" textlink="">
      <xdr:nvSpPr>
        <xdr:cNvPr id="407" name="円/楕円 406"/>
        <xdr:cNvSpPr/>
      </xdr:nvSpPr>
      <xdr:spPr>
        <a:xfrm>
          <a:off x="16129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41927</xdr:rowOff>
    </xdr:from>
    <xdr:ext cx="736600" cy="259045"/>
    <xdr:sp macro="" textlink="">
      <xdr:nvSpPr>
        <xdr:cNvPr id="408" name="テキスト ボックス 407"/>
        <xdr:cNvSpPr txBox="1"/>
      </xdr:nvSpPr>
      <xdr:spPr>
        <a:xfrm>
          <a:off x="15798800" y="689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168366</xdr:rowOff>
    </xdr:from>
    <xdr:to>
      <xdr:col>22</xdr:col>
      <xdr:colOff>254000</xdr:colOff>
      <xdr:row>40</xdr:row>
      <xdr:rowOff>98516</xdr:rowOff>
    </xdr:to>
    <xdr:sp macro="" textlink="">
      <xdr:nvSpPr>
        <xdr:cNvPr id="409" name="円/楕円 408"/>
        <xdr:cNvSpPr/>
      </xdr:nvSpPr>
      <xdr:spPr>
        <a:xfrm>
          <a:off x="15240000" y="685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83293</xdr:rowOff>
    </xdr:from>
    <xdr:ext cx="762000" cy="259045"/>
    <xdr:sp macro="" textlink="">
      <xdr:nvSpPr>
        <xdr:cNvPr id="410" name="テキスト ボックス 409"/>
        <xdr:cNvSpPr txBox="1"/>
      </xdr:nvSpPr>
      <xdr:spPr>
        <a:xfrm>
          <a:off x="14909800" y="6941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161472</xdr:rowOff>
    </xdr:from>
    <xdr:to>
      <xdr:col>21</xdr:col>
      <xdr:colOff>50800</xdr:colOff>
      <xdr:row>40</xdr:row>
      <xdr:rowOff>91622</xdr:rowOff>
    </xdr:to>
    <xdr:sp macro="" textlink="">
      <xdr:nvSpPr>
        <xdr:cNvPr id="411" name="円/楕円 410"/>
        <xdr:cNvSpPr/>
      </xdr:nvSpPr>
      <xdr:spPr>
        <a:xfrm>
          <a:off x="14351000" y="684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76399</xdr:rowOff>
    </xdr:from>
    <xdr:ext cx="762000" cy="259045"/>
    <xdr:sp macro="" textlink="">
      <xdr:nvSpPr>
        <xdr:cNvPr id="412" name="テキスト ボックス 411"/>
        <xdr:cNvSpPr txBox="1"/>
      </xdr:nvSpPr>
      <xdr:spPr>
        <a:xfrm>
          <a:off x="14020800" y="693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14151</xdr:rowOff>
    </xdr:from>
    <xdr:to>
      <xdr:col>19</xdr:col>
      <xdr:colOff>533400</xdr:colOff>
      <xdr:row>40</xdr:row>
      <xdr:rowOff>115751</xdr:rowOff>
    </xdr:to>
    <xdr:sp macro="" textlink="">
      <xdr:nvSpPr>
        <xdr:cNvPr id="413" name="円/楕円 412"/>
        <xdr:cNvSpPr/>
      </xdr:nvSpPr>
      <xdr:spPr>
        <a:xfrm>
          <a:off x="13462000" y="6872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100528</xdr:rowOff>
    </xdr:from>
    <xdr:ext cx="762000" cy="259045"/>
    <xdr:sp macro="" textlink="">
      <xdr:nvSpPr>
        <xdr:cNvPr id="414" name="テキスト ボックス 413"/>
        <xdr:cNvSpPr txBox="1"/>
      </xdr:nvSpPr>
      <xdr:spPr>
        <a:xfrm>
          <a:off x="13131800" y="6958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[237.8%]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将来負担比率は平成</a:t>
          </a:r>
          <a:r>
            <a:rPr kumimoji="1" lang="en-US" altLang="ja-JP" sz="1300">
              <a:latin typeface="ＭＳ Ｐゴシック"/>
            </a:rPr>
            <a:t>19</a:t>
          </a:r>
          <a:r>
            <a:rPr kumimoji="1" lang="ja-JP" altLang="en-US" sz="1300">
              <a:latin typeface="ＭＳ Ｐゴシック"/>
            </a:rPr>
            <a:t>年度において早期健全化基準を超える</a:t>
          </a:r>
          <a:r>
            <a:rPr kumimoji="1" lang="en-US" altLang="ja-JP" sz="1300">
              <a:latin typeface="ＭＳ Ｐゴシック"/>
            </a:rPr>
            <a:t>371.0</a:t>
          </a:r>
          <a:r>
            <a:rPr kumimoji="1" lang="ja-JP" altLang="en-US" sz="1300">
              <a:latin typeface="ＭＳ Ｐゴシック"/>
            </a:rPr>
            <a:t>％となったものの、「公債費負担適正化計画」に基づき地方債の発行抑制、繰上償還の実施を行い同比率の適正化に努め、昨年度より</a:t>
          </a:r>
          <a:r>
            <a:rPr kumimoji="1" lang="en-US" altLang="ja-JP" sz="1300">
              <a:latin typeface="ＭＳ Ｐゴシック"/>
            </a:rPr>
            <a:t>25.8</a:t>
          </a:r>
          <a:r>
            <a:rPr kumimoji="1" lang="ja-JP" altLang="en-US" sz="1300">
              <a:latin typeface="ＭＳ Ｐゴシック"/>
            </a:rPr>
            <a:t>％改善している。しかし、阪神淡路大震災の復興に充てた地方債残高の影響により、類似団体と比較すると約４倍ほど高い数値となっているため、引き続き計画的な地方債の発行、繰上償還の実施により地方債残高の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105643</xdr:rowOff>
    </xdr:from>
    <xdr:to>
      <xdr:col>24</xdr:col>
      <xdr:colOff>558800</xdr:colOff>
      <xdr:row>16</xdr:row>
      <xdr:rowOff>157522</xdr:rowOff>
    </xdr:to>
    <xdr:cxnSp macro="">
      <xdr:nvCxnSpPr>
        <xdr:cNvPr id="448" name="直線コネクタ 447"/>
        <xdr:cNvCxnSpPr/>
      </xdr:nvCxnSpPr>
      <xdr:spPr>
        <a:xfrm flipV="1">
          <a:off x="16179800" y="2848843"/>
          <a:ext cx="838200" cy="51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157522</xdr:rowOff>
    </xdr:from>
    <xdr:to>
      <xdr:col>23</xdr:col>
      <xdr:colOff>406400</xdr:colOff>
      <xdr:row>16</xdr:row>
      <xdr:rowOff>168984</xdr:rowOff>
    </xdr:to>
    <xdr:cxnSp macro="">
      <xdr:nvCxnSpPr>
        <xdr:cNvPr id="451" name="直線コネクタ 450"/>
        <xdr:cNvCxnSpPr/>
      </xdr:nvCxnSpPr>
      <xdr:spPr>
        <a:xfrm flipV="1">
          <a:off x="15290800" y="2900722"/>
          <a:ext cx="889000" cy="1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106849</xdr:rowOff>
    </xdr:from>
    <xdr:to>
      <xdr:col>22</xdr:col>
      <xdr:colOff>203200</xdr:colOff>
      <xdr:row>16</xdr:row>
      <xdr:rowOff>168984</xdr:rowOff>
    </xdr:to>
    <xdr:cxnSp macro="">
      <xdr:nvCxnSpPr>
        <xdr:cNvPr id="454" name="直線コネクタ 453"/>
        <xdr:cNvCxnSpPr/>
      </xdr:nvCxnSpPr>
      <xdr:spPr>
        <a:xfrm>
          <a:off x="14401800" y="2850049"/>
          <a:ext cx="889000" cy="62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106849</xdr:rowOff>
    </xdr:from>
    <xdr:to>
      <xdr:col>21</xdr:col>
      <xdr:colOff>0</xdr:colOff>
      <xdr:row>17</xdr:row>
      <xdr:rowOff>32120</xdr:rowOff>
    </xdr:to>
    <xdr:cxnSp macro="">
      <xdr:nvCxnSpPr>
        <xdr:cNvPr id="457" name="直線コネクタ 456"/>
        <xdr:cNvCxnSpPr/>
      </xdr:nvCxnSpPr>
      <xdr:spPr>
        <a:xfrm flipV="1">
          <a:off x="13512800" y="2850049"/>
          <a:ext cx="889000" cy="96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54843</xdr:rowOff>
    </xdr:from>
    <xdr:to>
      <xdr:col>24</xdr:col>
      <xdr:colOff>609600</xdr:colOff>
      <xdr:row>16</xdr:row>
      <xdr:rowOff>156443</xdr:rowOff>
    </xdr:to>
    <xdr:sp macro="" textlink="">
      <xdr:nvSpPr>
        <xdr:cNvPr id="467" name="円/楕円 466"/>
        <xdr:cNvSpPr/>
      </xdr:nvSpPr>
      <xdr:spPr>
        <a:xfrm>
          <a:off x="16967200" y="279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26920</xdr:rowOff>
    </xdr:from>
    <xdr:ext cx="762000" cy="259045"/>
    <xdr:sp macro="" textlink="">
      <xdr:nvSpPr>
        <xdr:cNvPr id="468" name="将来負担の状況該当値テキスト"/>
        <xdr:cNvSpPr txBox="1"/>
      </xdr:nvSpPr>
      <xdr:spPr>
        <a:xfrm>
          <a:off x="17106900" y="277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106722</xdr:rowOff>
    </xdr:from>
    <xdr:to>
      <xdr:col>23</xdr:col>
      <xdr:colOff>457200</xdr:colOff>
      <xdr:row>17</xdr:row>
      <xdr:rowOff>36872</xdr:rowOff>
    </xdr:to>
    <xdr:sp macro="" textlink="">
      <xdr:nvSpPr>
        <xdr:cNvPr id="469" name="円/楕円 468"/>
        <xdr:cNvSpPr/>
      </xdr:nvSpPr>
      <xdr:spPr>
        <a:xfrm>
          <a:off x="16129000" y="2849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21649</xdr:rowOff>
    </xdr:from>
    <xdr:ext cx="736600" cy="259045"/>
    <xdr:sp macro="" textlink="">
      <xdr:nvSpPr>
        <xdr:cNvPr id="470" name="テキスト ボックス 469"/>
        <xdr:cNvSpPr txBox="1"/>
      </xdr:nvSpPr>
      <xdr:spPr>
        <a:xfrm>
          <a:off x="15798800" y="2936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263.6</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118184</xdr:rowOff>
    </xdr:from>
    <xdr:to>
      <xdr:col>22</xdr:col>
      <xdr:colOff>254000</xdr:colOff>
      <xdr:row>17</xdr:row>
      <xdr:rowOff>48334</xdr:rowOff>
    </xdr:to>
    <xdr:sp macro="" textlink="">
      <xdr:nvSpPr>
        <xdr:cNvPr id="471" name="円/楕円 470"/>
        <xdr:cNvSpPr/>
      </xdr:nvSpPr>
      <xdr:spPr>
        <a:xfrm>
          <a:off x="15240000" y="286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33111</xdr:rowOff>
    </xdr:from>
    <xdr:ext cx="762000" cy="259045"/>
    <xdr:sp macro="" textlink="">
      <xdr:nvSpPr>
        <xdr:cNvPr id="472" name="テキスト ボックス 471"/>
        <xdr:cNvSpPr txBox="1"/>
      </xdr:nvSpPr>
      <xdr:spPr>
        <a:xfrm>
          <a:off x="14909800" y="294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56049</xdr:rowOff>
    </xdr:from>
    <xdr:to>
      <xdr:col>21</xdr:col>
      <xdr:colOff>50800</xdr:colOff>
      <xdr:row>16</xdr:row>
      <xdr:rowOff>157649</xdr:rowOff>
    </xdr:to>
    <xdr:sp macro="" textlink="">
      <xdr:nvSpPr>
        <xdr:cNvPr id="473" name="円/楕円 472"/>
        <xdr:cNvSpPr/>
      </xdr:nvSpPr>
      <xdr:spPr>
        <a:xfrm>
          <a:off x="14351000" y="2799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142426</xdr:rowOff>
    </xdr:from>
    <xdr:ext cx="762000" cy="259045"/>
    <xdr:sp macro="" textlink="">
      <xdr:nvSpPr>
        <xdr:cNvPr id="474" name="テキスト ボックス 473"/>
        <xdr:cNvSpPr txBox="1"/>
      </xdr:nvSpPr>
      <xdr:spPr>
        <a:xfrm>
          <a:off x="14020800" y="2885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152770</xdr:rowOff>
    </xdr:from>
    <xdr:to>
      <xdr:col>19</xdr:col>
      <xdr:colOff>533400</xdr:colOff>
      <xdr:row>17</xdr:row>
      <xdr:rowOff>82920</xdr:rowOff>
    </xdr:to>
    <xdr:sp macro="" textlink="">
      <xdr:nvSpPr>
        <xdr:cNvPr id="475" name="円/楕円 474"/>
        <xdr:cNvSpPr/>
      </xdr:nvSpPr>
      <xdr:spPr>
        <a:xfrm>
          <a:off x="13462000" y="289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67697</xdr:rowOff>
    </xdr:from>
    <xdr:ext cx="762000" cy="259045"/>
    <xdr:sp macro="" textlink="">
      <xdr:nvSpPr>
        <xdr:cNvPr id="476" name="テキスト ボックス 475"/>
        <xdr:cNvSpPr txBox="1"/>
      </xdr:nvSpPr>
      <xdr:spPr>
        <a:xfrm>
          <a:off x="13131800" y="2982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兵庫県淡路市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46,922
46,723
184.28
32,713,802
32,346,992
172,731
17,967,305
47,232,710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20.7
237.8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淡路市においては、阪神淡路大震災に係る復興事業や合併以前のまちづくり事業の償還額に対し交付税算入額が多く、普通交付税額が類似団体と比較し多額の為、分母である経常一般財源額が大きくなっている。そのため、類似団体平均値より</a:t>
          </a:r>
          <a:r>
            <a:rPr kumimoji="1" lang="en-US" altLang="ja-JP" sz="1300">
              <a:latin typeface="ＭＳ Ｐゴシック"/>
            </a:rPr>
            <a:t>6.9</a:t>
          </a:r>
          <a:r>
            <a:rPr kumimoji="1" lang="ja-JP" altLang="en-US" sz="1300">
              <a:latin typeface="ＭＳ Ｐゴシック"/>
            </a:rPr>
            <a:t>ポイント下回っているが、今後とも「新行財政改革推進方策」に基づき、退職者不補充や組織の見直し等により職員の適正な適正管理を実施し、人件費削減に努める。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33274</xdr:rowOff>
    </xdr:from>
    <xdr:to>
      <xdr:col>7</xdr:col>
      <xdr:colOff>15875</xdr:colOff>
      <xdr:row>35</xdr:row>
      <xdr:rowOff>69850</xdr:rowOff>
    </xdr:to>
    <xdr:cxnSp macro="">
      <xdr:nvCxnSpPr>
        <xdr:cNvPr id="63" name="直線コネクタ 62"/>
        <xdr:cNvCxnSpPr/>
      </xdr:nvCxnSpPr>
      <xdr:spPr>
        <a:xfrm flipV="1">
          <a:off x="3987800" y="603402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69850</xdr:rowOff>
    </xdr:from>
    <xdr:to>
      <xdr:col>5</xdr:col>
      <xdr:colOff>549275</xdr:colOff>
      <xdr:row>35</xdr:row>
      <xdr:rowOff>97282</xdr:rowOff>
    </xdr:to>
    <xdr:cxnSp macro="">
      <xdr:nvCxnSpPr>
        <xdr:cNvPr id="66" name="直線コネクタ 65"/>
        <xdr:cNvCxnSpPr/>
      </xdr:nvCxnSpPr>
      <xdr:spPr>
        <a:xfrm flipV="1">
          <a:off x="3098800" y="60706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97282</xdr:rowOff>
    </xdr:from>
    <xdr:to>
      <xdr:col>4</xdr:col>
      <xdr:colOff>346075</xdr:colOff>
      <xdr:row>35</xdr:row>
      <xdr:rowOff>115570</xdr:rowOff>
    </xdr:to>
    <xdr:cxnSp macro="">
      <xdr:nvCxnSpPr>
        <xdr:cNvPr id="69" name="直線コネクタ 68"/>
        <xdr:cNvCxnSpPr/>
      </xdr:nvCxnSpPr>
      <xdr:spPr>
        <a:xfrm flipV="1">
          <a:off x="2209800" y="60980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115570</xdr:rowOff>
    </xdr:from>
    <xdr:to>
      <xdr:col>3</xdr:col>
      <xdr:colOff>142875</xdr:colOff>
      <xdr:row>35</xdr:row>
      <xdr:rowOff>156718</xdr:rowOff>
    </xdr:to>
    <xdr:cxnSp macro="">
      <xdr:nvCxnSpPr>
        <xdr:cNvPr id="72" name="直線コネクタ 71"/>
        <xdr:cNvCxnSpPr/>
      </xdr:nvCxnSpPr>
      <xdr:spPr>
        <a:xfrm flipV="1">
          <a:off x="1320800" y="611632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153924</xdr:rowOff>
    </xdr:from>
    <xdr:to>
      <xdr:col>7</xdr:col>
      <xdr:colOff>66675</xdr:colOff>
      <xdr:row>35</xdr:row>
      <xdr:rowOff>84074</xdr:rowOff>
    </xdr:to>
    <xdr:sp macro="" textlink="">
      <xdr:nvSpPr>
        <xdr:cNvPr id="82" name="円/楕円 81"/>
        <xdr:cNvSpPr/>
      </xdr:nvSpPr>
      <xdr:spPr>
        <a:xfrm>
          <a:off x="4775200" y="598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62501</xdr:rowOff>
    </xdr:from>
    <xdr:ext cx="762000" cy="259045"/>
    <xdr:sp macro="" textlink="">
      <xdr:nvSpPr>
        <xdr:cNvPr id="83" name="人件費該当値テキスト"/>
        <xdr:cNvSpPr txBox="1"/>
      </xdr:nvSpPr>
      <xdr:spPr>
        <a:xfrm>
          <a:off x="4914900" y="5891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19050</xdr:rowOff>
    </xdr:from>
    <xdr:to>
      <xdr:col>5</xdr:col>
      <xdr:colOff>600075</xdr:colOff>
      <xdr:row>35</xdr:row>
      <xdr:rowOff>120650</xdr:rowOff>
    </xdr:to>
    <xdr:sp macro="" textlink="">
      <xdr:nvSpPr>
        <xdr:cNvPr id="84" name="円/楕円 83"/>
        <xdr:cNvSpPr/>
      </xdr:nvSpPr>
      <xdr:spPr>
        <a:xfrm>
          <a:off x="3937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130827</xdr:rowOff>
    </xdr:from>
    <xdr:ext cx="736600" cy="259045"/>
    <xdr:sp macro="" textlink="">
      <xdr:nvSpPr>
        <xdr:cNvPr id="85" name="テキスト ボックス 84"/>
        <xdr:cNvSpPr txBox="1"/>
      </xdr:nvSpPr>
      <xdr:spPr>
        <a:xfrm>
          <a:off x="3606800" y="578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46482</xdr:rowOff>
    </xdr:from>
    <xdr:to>
      <xdr:col>4</xdr:col>
      <xdr:colOff>396875</xdr:colOff>
      <xdr:row>35</xdr:row>
      <xdr:rowOff>148082</xdr:rowOff>
    </xdr:to>
    <xdr:sp macro="" textlink="">
      <xdr:nvSpPr>
        <xdr:cNvPr id="86" name="円/楕円 85"/>
        <xdr:cNvSpPr/>
      </xdr:nvSpPr>
      <xdr:spPr>
        <a:xfrm>
          <a:off x="30480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158259</xdr:rowOff>
    </xdr:from>
    <xdr:ext cx="762000" cy="259045"/>
    <xdr:sp macro="" textlink="">
      <xdr:nvSpPr>
        <xdr:cNvPr id="87" name="テキスト ボックス 86"/>
        <xdr:cNvSpPr txBox="1"/>
      </xdr:nvSpPr>
      <xdr:spPr>
        <a:xfrm>
          <a:off x="2717800" y="5816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64770</xdr:rowOff>
    </xdr:from>
    <xdr:to>
      <xdr:col>3</xdr:col>
      <xdr:colOff>193675</xdr:colOff>
      <xdr:row>35</xdr:row>
      <xdr:rowOff>166370</xdr:rowOff>
    </xdr:to>
    <xdr:sp macro="" textlink="">
      <xdr:nvSpPr>
        <xdr:cNvPr id="88" name="円/楕円 87"/>
        <xdr:cNvSpPr/>
      </xdr:nvSpPr>
      <xdr:spPr>
        <a:xfrm>
          <a:off x="2159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5097</xdr:rowOff>
    </xdr:from>
    <xdr:ext cx="762000" cy="259045"/>
    <xdr:sp macro="" textlink="">
      <xdr:nvSpPr>
        <xdr:cNvPr id="89" name="テキスト ボックス 88"/>
        <xdr:cNvSpPr txBox="1"/>
      </xdr:nvSpPr>
      <xdr:spPr>
        <a:xfrm>
          <a:off x="1828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105918</xdr:rowOff>
    </xdr:from>
    <xdr:to>
      <xdr:col>1</xdr:col>
      <xdr:colOff>676275</xdr:colOff>
      <xdr:row>36</xdr:row>
      <xdr:rowOff>36068</xdr:rowOff>
    </xdr:to>
    <xdr:sp macro="" textlink="">
      <xdr:nvSpPr>
        <xdr:cNvPr id="90" name="円/楕円 89"/>
        <xdr:cNvSpPr/>
      </xdr:nvSpPr>
      <xdr:spPr>
        <a:xfrm>
          <a:off x="1270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46245</xdr:rowOff>
    </xdr:from>
    <xdr:ext cx="762000" cy="259045"/>
    <xdr:sp macro="" textlink="">
      <xdr:nvSpPr>
        <xdr:cNvPr id="91" name="テキスト ボックス 90"/>
        <xdr:cNvSpPr txBox="1"/>
      </xdr:nvSpPr>
      <xdr:spPr>
        <a:xfrm>
          <a:off x="939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j-ea"/>
              <a:ea typeface="+mj-ea"/>
              <a:cs typeface="+mn-cs"/>
            </a:rPr>
            <a:t>阪神淡路大震災に係る復興事業や合併以前のまちづくり事業の償還額に対し交付税算入額が多く、普通交付税額が類似団体と比較し多額の為、分母である経常一般財源額が大きくなっているなか、</a:t>
          </a:r>
          <a:r>
            <a:rPr kumimoji="1" lang="ja-JP" altLang="en-US" sz="1100">
              <a:solidFill>
                <a:schemeClr val="dk1"/>
              </a:solidFill>
              <a:latin typeface="+mj-ea"/>
              <a:ea typeface="+mj-ea"/>
              <a:cs typeface="+mn-cs"/>
            </a:rPr>
            <a:t>類似団体平均値より</a:t>
          </a:r>
          <a:r>
            <a:rPr kumimoji="1" lang="en-US" altLang="ja-JP" sz="1100">
              <a:solidFill>
                <a:schemeClr val="dk1"/>
              </a:solidFill>
              <a:latin typeface="+mj-ea"/>
              <a:ea typeface="+mj-ea"/>
              <a:cs typeface="+mn-cs"/>
            </a:rPr>
            <a:t>2.0</a:t>
          </a:r>
          <a:r>
            <a:rPr kumimoji="1" lang="ja-JP" altLang="en-US" sz="1100">
              <a:solidFill>
                <a:schemeClr val="dk1"/>
              </a:solidFill>
              <a:latin typeface="+mj-ea"/>
              <a:ea typeface="+mj-ea"/>
              <a:cs typeface="+mn-cs"/>
            </a:rPr>
            <a:t>ポイント上回っている。その要因としては、</a:t>
          </a:r>
          <a:r>
            <a:rPr kumimoji="1" lang="ja-JP" altLang="ja-JP" sz="1100">
              <a:solidFill>
                <a:schemeClr val="dk1"/>
              </a:solidFill>
              <a:latin typeface="+mj-ea"/>
              <a:ea typeface="+mj-ea"/>
              <a:cs typeface="+mn-cs"/>
            </a:rPr>
            <a:t>合併により旧町から引き継がれた公共施設の管理費や、淡路市の地形等の問題により統廃合が進んでいない保育所の保育士臨時賃金の増加、また、公共施設整備時に行った借地費用が大きく影響している。今後、「淡路市行財政改革推進方策」に基づき、公共施設や保育所等の統廃合を進めるとともに、借地についても借地料の見直しや不要な借地は返還を進め、物件費の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80736</xdr:rowOff>
    </xdr:from>
    <xdr:to>
      <xdr:col>24</xdr:col>
      <xdr:colOff>31750</xdr:colOff>
      <xdr:row>17</xdr:row>
      <xdr:rowOff>146050</xdr:rowOff>
    </xdr:to>
    <xdr:cxnSp macro="">
      <xdr:nvCxnSpPr>
        <xdr:cNvPr id="126" name="直線コネクタ 125"/>
        <xdr:cNvCxnSpPr/>
      </xdr:nvCxnSpPr>
      <xdr:spPr>
        <a:xfrm>
          <a:off x="15671800" y="2995386"/>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99786</xdr:rowOff>
    </xdr:from>
    <xdr:to>
      <xdr:col>22</xdr:col>
      <xdr:colOff>565150</xdr:colOff>
      <xdr:row>17</xdr:row>
      <xdr:rowOff>80736</xdr:rowOff>
    </xdr:to>
    <xdr:cxnSp macro="">
      <xdr:nvCxnSpPr>
        <xdr:cNvPr id="129" name="直線コネクタ 128"/>
        <xdr:cNvCxnSpPr/>
      </xdr:nvCxnSpPr>
      <xdr:spPr>
        <a:xfrm>
          <a:off x="14782800" y="2842986"/>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16</xdr:row>
      <xdr:rowOff>99786</xdr:rowOff>
    </xdr:to>
    <xdr:cxnSp macro="">
      <xdr:nvCxnSpPr>
        <xdr:cNvPr id="132" name="直線コネクタ 131"/>
        <xdr:cNvCxnSpPr/>
      </xdr:nvCxnSpPr>
      <xdr:spPr>
        <a:xfrm>
          <a:off x="13893800" y="27885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1814</xdr:rowOff>
    </xdr:from>
    <xdr:to>
      <xdr:col>20</xdr:col>
      <xdr:colOff>158750</xdr:colOff>
      <xdr:row>16</xdr:row>
      <xdr:rowOff>45357</xdr:rowOff>
    </xdr:to>
    <xdr:cxnSp macro="">
      <xdr:nvCxnSpPr>
        <xdr:cNvPr id="135" name="直線コネクタ 134"/>
        <xdr:cNvCxnSpPr/>
      </xdr:nvCxnSpPr>
      <xdr:spPr>
        <a:xfrm>
          <a:off x="13004800" y="27450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95250</xdr:rowOff>
    </xdr:from>
    <xdr:to>
      <xdr:col>24</xdr:col>
      <xdr:colOff>82550</xdr:colOff>
      <xdr:row>18</xdr:row>
      <xdr:rowOff>25400</xdr:rowOff>
    </xdr:to>
    <xdr:sp macro="" textlink="">
      <xdr:nvSpPr>
        <xdr:cNvPr id="145" name="円/楕円 144"/>
        <xdr:cNvSpPr/>
      </xdr:nvSpPr>
      <xdr:spPr>
        <a:xfrm>
          <a:off x="164592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67327</xdr:rowOff>
    </xdr:from>
    <xdr:ext cx="762000" cy="259045"/>
    <xdr:sp macro="" textlink="">
      <xdr:nvSpPr>
        <xdr:cNvPr id="146" name="物件費該当値テキスト"/>
        <xdr:cNvSpPr txBox="1"/>
      </xdr:nvSpPr>
      <xdr:spPr>
        <a:xfrm>
          <a:off x="165989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29936</xdr:rowOff>
    </xdr:from>
    <xdr:to>
      <xdr:col>22</xdr:col>
      <xdr:colOff>615950</xdr:colOff>
      <xdr:row>17</xdr:row>
      <xdr:rowOff>131536</xdr:rowOff>
    </xdr:to>
    <xdr:sp macro="" textlink="">
      <xdr:nvSpPr>
        <xdr:cNvPr id="147" name="円/楕円 146"/>
        <xdr:cNvSpPr/>
      </xdr:nvSpPr>
      <xdr:spPr>
        <a:xfrm>
          <a:off x="15621000" y="29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116313</xdr:rowOff>
    </xdr:from>
    <xdr:ext cx="736600" cy="259045"/>
    <xdr:sp macro="" textlink="">
      <xdr:nvSpPr>
        <xdr:cNvPr id="148" name="テキスト ボックス 147"/>
        <xdr:cNvSpPr txBox="1"/>
      </xdr:nvSpPr>
      <xdr:spPr>
        <a:xfrm>
          <a:off x="15290800" y="30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48986</xdr:rowOff>
    </xdr:from>
    <xdr:to>
      <xdr:col>21</xdr:col>
      <xdr:colOff>412750</xdr:colOff>
      <xdr:row>16</xdr:row>
      <xdr:rowOff>150586</xdr:rowOff>
    </xdr:to>
    <xdr:sp macro="" textlink="">
      <xdr:nvSpPr>
        <xdr:cNvPr id="149" name="円/楕円 148"/>
        <xdr:cNvSpPr/>
      </xdr:nvSpPr>
      <xdr:spPr>
        <a:xfrm>
          <a:off x="14732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50" name="テキスト ボックス 149"/>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166007</xdr:rowOff>
    </xdr:from>
    <xdr:to>
      <xdr:col>20</xdr:col>
      <xdr:colOff>209550</xdr:colOff>
      <xdr:row>16</xdr:row>
      <xdr:rowOff>96157</xdr:rowOff>
    </xdr:to>
    <xdr:sp macro="" textlink="">
      <xdr:nvSpPr>
        <xdr:cNvPr id="151" name="円/楕円 150"/>
        <xdr:cNvSpPr/>
      </xdr:nvSpPr>
      <xdr:spPr>
        <a:xfrm>
          <a:off x="13843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80934</xdr:rowOff>
    </xdr:from>
    <xdr:ext cx="762000" cy="259045"/>
    <xdr:sp macro="" textlink="">
      <xdr:nvSpPr>
        <xdr:cNvPr id="152" name="テキスト ボックス 151"/>
        <xdr:cNvSpPr txBox="1"/>
      </xdr:nvSpPr>
      <xdr:spPr>
        <a:xfrm>
          <a:off x="13512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53" name="円/楕円 152"/>
        <xdr:cNvSpPr/>
      </xdr:nvSpPr>
      <xdr:spPr>
        <a:xfrm>
          <a:off x="12954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54" name="テキスト ボックス 153"/>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j-ea"/>
              <a:ea typeface="+mj-ea"/>
              <a:cs typeface="+mn-cs"/>
            </a:rPr>
            <a:t>淡路市においては、阪神淡路大震災に係る復興事業や合併以前のまちづくり事業の償還額に対し交付税算入額が多く、普通交付税額が類似団体と比較し多額の為、分母である経常一般財源額が大きくなっている。そのため、類似団体平均値より</a:t>
          </a:r>
          <a:r>
            <a:rPr kumimoji="1" lang="en-US" altLang="ja-JP" sz="1300">
              <a:solidFill>
                <a:schemeClr val="dk1"/>
              </a:solidFill>
              <a:latin typeface="+mj-ea"/>
              <a:ea typeface="+mj-ea"/>
              <a:cs typeface="+mn-cs"/>
            </a:rPr>
            <a:t>3.3</a:t>
          </a:r>
          <a:r>
            <a:rPr kumimoji="1" lang="ja-JP" altLang="ja-JP" sz="1300">
              <a:solidFill>
                <a:schemeClr val="dk1"/>
              </a:solidFill>
              <a:latin typeface="+mj-ea"/>
              <a:ea typeface="+mj-ea"/>
              <a:cs typeface="+mn-cs"/>
            </a:rPr>
            <a:t>ポイント下回っているが、</a:t>
          </a:r>
          <a:r>
            <a:rPr kumimoji="1" lang="ja-JP" altLang="en-US" sz="1300">
              <a:solidFill>
                <a:schemeClr val="dk1"/>
              </a:solidFill>
              <a:latin typeface="+mj-ea"/>
              <a:ea typeface="+mj-ea"/>
              <a:cs typeface="+mn-cs"/>
            </a:rPr>
            <a:t>本市においても、生活保護費や障害者自立支援給付費が膨らんでおり、今後も資格審査等の適正化を図り、上昇傾向にある扶助費の歯止めをかけるよう努める。</a:t>
          </a:r>
          <a:endParaRPr kumimoji="1" lang="ja-JP" altLang="en-US" sz="1300">
            <a:latin typeface="+mj-ea"/>
            <a:ea typeface="+mj-ea"/>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12700</xdr:rowOff>
    </xdr:to>
    <xdr:cxnSp macro="">
      <xdr:nvCxnSpPr>
        <xdr:cNvPr id="187" name="直線コネクタ 186"/>
        <xdr:cNvCxnSpPr/>
      </xdr:nvCxnSpPr>
      <xdr:spPr>
        <a:xfrm>
          <a:off x="3987800" y="927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50800</xdr:rowOff>
    </xdr:to>
    <xdr:cxnSp macro="">
      <xdr:nvCxnSpPr>
        <xdr:cNvPr id="190" name="直線コネクタ 189"/>
        <xdr:cNvCxnSpPr/>
      </xdr:nvCxnSpPr>
      <xdr:spPr>
        <a:xfrm flipV="1">
          <a:off x="3098800" y="9271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88900</xdr:rowOff>
    </xdr:to>
    <xdr:cxnSp macro="">
      <xdr:nvCxnSpPr>
        <xdr:cNvPr id="193" name="直線コネクタ 192"/>
        <xdr:cNvCxnSpPr/>
      </xdr:nvCxnSpPr>
      <xdr:spPr>
        <a:xfrm flipV="1">
          <a:off x="2209800" y="9309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88900</xdr:rowOff>
    </xdr:to>
    <xdr:cxnSp macro="">
      <xdr:nvCxnSpPr>
        <xdr:cNvPr id="196" name="直線コネクタ 195"/>
        <xdr:cNvCxnSpPr/>
      </xdr:nvCxnSpPr>
      <xdr:spPr>
        <a:xfrm>
          <a:off x="1320800" y="9271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06" name="円/楕円 205"/>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149877</xdr:rowOff>
    </xdr:from>
    <xdr:ext cx="762000" cy="259045"/>
    <xdr:sp macro="" textlink="">
      <xdr:nvSpPr>
        <xdr:cNvPr id="207" name="扶助費該当値テキスト"/>
        <xdr:cNvSpPr txBox="1"/>
      </xdr:nvSpPr>
      <xdr:spPr>
        <a:xfrm>
          <a:off x="49149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8" name="円/楕円 207"/>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9" name="テキスト ボックス 208"/>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10" name="円/楕円 209"/>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11" name="テキスト ボックス 210"/>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38100</xdr:rowOff>
    </xdr:from>
    <xdr:to>
      <xdr:col>3</xdr:col>
      <xdr:colOff>193675</xdr:colOff>
      <xdr:row>54</xdr:row>
      <xdr:rowOff>139700</xdr:rowOff>
    </xdr:to>
    <xdr:sp macro="" textlink="">
      <xdr:nvSpPr>
        <xdr:cNvPr id="212" name="円/楕円 211"/>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149877</xdr:rowOff>
    </xdr:from>
    <xdr:ext cx="762000" cy="259045"/>
    <xdr:sp macro="" textlink="">
      <xdr:nvSpPr>
        <xdr:cNvPr id="213" name="テキスト ボックス 212"/>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4" name="円/楕円 213"/>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5" name="テキスト ボックス 214"/>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なか、類似団体平均値</a:t>
          </a:r>
          <a:r>
            <a:rPr kumimoji="1" lang="ja-JP" altLang="en-US" sz="1000">
              <a:solidFill>
                <a:schemeClr val="dk1"/>
              </a:solidFill>
              <a:latin typeface="+mn-lt"/>
              <a:ea typeface="+mn-ea"/>
              <a:cs typeface="+mn-cs"/>
            </a:rPr>
            <a:t>を</a:t>
          </a:r>
          <a:r>
            <a:rPr kumimoji="1" lang="en-US" altLang="ja-JP" sz="1000">
              <a:solidFill>
                <a:schemeClr val="dk1"/>
              </a:solidFill>
              <a:latin typeface="+mn-lt"/>
              <a:ea typeface="+mn-ea"/>
              <a:cs typeface="+mn-cs"/>
            </a:rPr>
            <a:t>3.6</a:t>
          </a:r>
          <a:r>
            <a:rPr kumimoji="1" lang="ja-JP" altLang="en-US" sz="1000">
              <a:solidFill>
                <a:schemeClr val="dk1"/>
              </a:solidFill>
              <a:latin typeface="+mn-lt"/>
              <a:ea typeface="+mn-ea"/>
              <a:cs typeface="+mn-cs"/>
            </a:rPr>
            <a:t>ポイント上回っている。</a:t>
          </a:r>
          <a:r>
            <a:rPr kumimoji="1" lang="ja-JP" altLang="ja-JP" sz="1000">
              <a:solidFill>
                <a:schemeClr val="dk1"/>
              </a:solidFill>
              <a:latin typeface="+mn-lt"/>
              <a:ea typeface="+mn-ea"/>
              <a:cs typeface="+mn-cs"/>
            </a:rPr>
            <a:t>その要因</a:t>
          </a:r>
          <a:r>
            <a:rPr kumimoji="1" lang="ja-JP" altLang="en-US" sz="1000">
              <a:solidFill>
                <a:schemeClr val="dk1"/>
              </a:solidFill>
              <a:latin typeface="+mn-lt"/>
              <a:ea typeface="+mn-ea"/>
              <a:cs typeface="+mn-cs"/>
            </a:rPr>
            <a:t>は繰出金であり、山間地域での下水道整備により、多額の下水道会計に対して繰出金を支出しているためである。また、高齢化率</a:t>
          </a:r>
          <a:r>
            <a:rPr kumimoji="1" lang="en-US" altLang="ja-JP" sz="1000">
              <a:solidFill>
                <a:schemeClr val="dk1"/>
              </a:solidFill>
              <a:latin typeface="+mn-lt"/>
              <a:ea typeface="+mn-ea"/>
              <a:cs typeface="+mn-cs"/>
            </a:rPr>
            <a:t>30</a:t>
          </a:r>
          <a:r>
            <a:rPr kumimoji="1" lang="ja-JP" altLang="en-US" sz="1000">
              <a:solidFill>
                <a:schemeClr val="dk1"/>
              </a:solidFill>
              <a:latin typeface="+mn-lt"/>
              <a:ea typeface="+mn-ea"/>
              <a:cs typeface="+mn-cs"/>
            </a:rPr>
            <a:t>％を超える本市においては、介護保険や後期高齢者医療特別会計に対しての繰出金も年々増加している。今後は、下水道事業では新規整備の抑制による事業費削減や、戸別訪問等による接続率の増加、料金の改定により自主財源を確保し、また、その他の特別会計においても、歳入の確保、歳出の削減に努め、繰出金の抑制を図る。</a:t>
          </a:r>
          <a:endParaRPr kumimoji="1" lang="ja-JP" altLang="en-US" sz="11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73660</xdr:rowOff>
    </xdr:from>
    <xdr:to>
      <xdr:col>24</xdr:col>
      <xdr:colOff>31750</xdr:colOff>
      <xdr:row>58</xdr:row>
      <xdr:rowOff>134620</xdr:rowOff>
    </xdr:to>
    <xdr:cxnSp macro="">
      <xdr:nvCxnSpPr>
        <xdr:cNvPr id="248" name="直線コネクタ 247"/>
        <xdr:cNvCxnSpPr/>
      </xdr:nvCxnSpPr>
      <xdr:spPr>
        <a:xfrm>
          <a:off x="15671800" y="100177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130810</xdr:rowOff>
    </xdr:from>
    <xdr:to>
      <xdr:col>22</xdr:col>
      <xdr:colOff>565150</xdr:colOff>
      <xdr:row>58</xdr:row>
      <xdr:rowOff>73660</xdr:rowOff>
    </xdr:to>
    <xdr:cxnSp macro="">
      <xdr:nvCxnSpPr>
        <xdr:cNvPr id="251" name="直線コネクタ 250"/>
        <xdr:cNvCxnSpPr/>
      </xdr:nvCxnSpPr>
      <xdr:spPr>
        <a:xfrm>
          <a:off x="14782800" y="99034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115570</xdr:rowOff>
    </xdr:from>
    <xdr:to>
      <xdr:col>21</xdr:col>
      <xdr:colOff>361950</xdr:colOff>
      <xdr:row>57</xdr:row>
      <xdr:rowOff>130810</xdr:rowOff>
    </xdr:to>
    <xdr:cxnSp macro="">
      <xdr:nvCxnSpPr>
        <xdr:cNvPr id="254" name="直線コネクタ 253"/>
        <xdr:cNvCxnSpPr/>
      </xdr:nvCxnSpPr>
      <xdr:spPr>
        <a:xfrm>
          <a:off x="13893800" y="9888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115570</xdr:rowOff>
    </xdr:from>
    <xdr:to>
      <xdr:col>20</xdr:col>
      <xdr:colOff>158750</xdr:colOff>
      <xdr:row>57</xdr:row>
      <xdr:rowOff>168910</xdr:rowOff>
    </xdr:to>
    <xdr:cxnSp macro="">
      <xdr:nvCxnSpPr>
        <xdr:cNvPr id="257" name="直線コネクタ 256"/>
        <xdr:cNvCxnSpPr/>
      </xdr:nvCxnSpPr>
      <xdr:spPr>
        <a:xfrm flipV="1">
          <a:off x="13004800" y="98882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83820</xdr:rowOff>
    </xdr:from>
    <xdr:to>
      <xdr:col>24</xdr:col>
      <xdr:colOff>82550</xdr:colOff>
      <xdr:row>59</xdr:row>
      <xdr:rowOff>13970</xdr:rowOff>
    </xdr:to>
    <xdr:sp macro="" textlink="">
      <xdr:nvSpPr>
        <xdr:cNvPr id="267" name="円/楕円 266"/>
        <xdr:cNvSpPr/>
      </xdr:nvSpPr>
      <xdr:spPr>
        <a:xfrm>
          <a:off x="16459200" y="100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55897</xdr:rowOff>
    </xdr:from>
    <xdr:ext cx="762000" cy="259045"/>
    <xdr:sp macro="" textlink="">
      <xdr:nvSpPr>
        <xdr:cNvPr id="268" name="その他該当値テキスト"/>
        <xdr:cNvSpPr txBox="1"/>
      </xdr:nvSpPr>
      <xdr:spPr>
        <a:xfrm>
          <a:off x="165989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22860</xdr:rowOff>
    </xdr:from>
    <xdr:to>
      <xdr:col>22</xdr:col>
      <xdr:colOff>615950</xdr:colOff>
      <xdr:row>58</xdr:row>
      <xdr:rowOff>124460</xdr:rowOff>
    </xdr:to>
    <xdr:sp macro="" textlink="">
      <xdr:nvSpPr>
        <xdr:cNvPr id="269" name="円/楕円 268"/>
        <xdr:cNvSpPr/>
      </xdr:nvSpPr>
      <xdr:spPr>
        <a:xfrm>
          <a:off x="15621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109237</xdr:rowOff>
    </xdr:from>
    <xdr:ext cx="736600" cy="259045"/>
    <xdr:sp macro="" textlink="">
      <xdr:nvSpPr>
        <xdr:cNvPr id="270" name="テキスト ボックス 269"/>
        <xdr:cNvSpPr txBox="1"/>
      </xdr:nvSpPr>
      <xdr:spPr>
        <a:xfrm>
          <a:off x="15290800" y="1005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80010</xdr:rowOff>
    </xdr:from>
    <xdr:to>
      <xdr:col>21</xdr:col>
      <xdr:colOff>412750</xdr:colOff>
      <xdr:row>58</xdr:row>
      <xdr:rowOff>10160</xdr:rowOff>
    </xdr:to>
    <xdr:sp macro="" textlink="">
      <xdr:nvSpPr>
        <xdr:cNvPr id="271" name="円/楕円 270"/>
        <xdr:cNvSpPr/>
      </xdr:nvSpPr>
      <xdr:spPr>
        <a:xfrm>
          <a:off x="14732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166387</xdr:rowOff>
    </xdr:from>
    <xdr:ext cx="762000" cy="259045"/>
    <xdr:sp macro="" textlink="">
      <xdr:nvSpPr>
        <xdr:cNvPr id="272" name="テキスト ボックス 271"/>
        <xdr:cNvSpPr txBox="1"/>
      </xdr:nvSpPr>
      <xdr:spPr>
        <a:xfrm>
          <a:off x="14401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64770</xdr:rowOff>
    </xdr:from>
    <xdr:to>
      <xdr:col>20</xdr:col>
      <xdr:colOff>209550</xdr:colOff>
      <xdr:row>57</xdr:row>
      <xdr:rowOff>166370</xdr:rowOff>
    </xdr:to>
    <xdr:sp macro="" textlink="">
      <xdr:nvSpPr>
        <xdr:cNvPr id="273" name="円/楕円 272"/>
        <xdr:cNvSpPr/>
      </xdr:nvSpPr>
      <xdr:spPr>
        <a:xfrm>
          <a:off x="13843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151147</xdr:rowOff>
    </xdr:from>
    <xdr:ext cx="762000" cy="259045"/>
    <xdr:sp macro="" textlink="">
      <xdr:nvSpPr>
        <xdr:cNvPr id="274" name="テキスト ボックス 273"/>
        <xdr:cNvSpPr txBox="1"/>
      </xdr:nvSpPr>
      <xdr:spPr>
        <a:xfrm>
          <a:off x="13512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118110</xdr:rowOff>
    </xdr:from>
    <xdr:to>
      <xdr:col>19</xdr:col>
      <xdr:colOff>6350</xdr:colOff>
      <xdr:row>58</xdr:row>
      <xdr:rowOff>48260</xdr:rowOff>
    </xdr:to>
    <xdr:sp macro="" textlink="">
      <xdr:nvSpPr>
        <xdr:cNvPr id="275" name="円/楕円 274"/>
        <xdr:cNvSpPr/>
      </xdr:nvSpPr>
      <xdr:spPr>
        <a:xfrm>
          <a:off x="12954000" y="989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33037</xdr:rowOff>
    </xdr:from>
    <xdr:ext cx="762000" cy="259045"/>
    <xdr:sp macro="" textlink="">
      <xdr:nvSpPr>
        <xdr:cNvPr id="276" name="テキスト ボックス 275"/>
        <xdr:cNvSpPr txBox="1"/>
      </xdr:nvSpPr>
      <xdr:spPr>
        <a:xfrm>
          <a:off x="12623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a:t>
          </a:r>
          <a:r>
            <a:rPr kumimoji="1" lang="ja-JP" altLang="en-US" sz="1100">
              <a:solidFill>
                <a:schemeClr val="dk1"/>
              </a:solidFill>
              <a:latin typeface="+mn-lt"/>
              <a:ea typeface="+mn-ea"/>
              <a:cs typeface="+mn-cs"/>
            </a:rPr>
            <a:t>なか、類似団体平均値とほぼ近似値となっている。その要因としては、島内３市で構成する広域行政や消防に係る一部事務組合に対する負担金を支出していることや、水道事業において、山間地域の水道施設整備費の増額や、水不足対策として本土導水を行ったことによる水道の高料金対策補助金が影響している。今後は、一部事務組合での経費の見直しや、水道料金の見直し等を検討も行い、補助費の削減に努める。</a:t>
          </a:r>
          <a:endParaRPr kumimoji="1" lang="ja-JP" altLang="en-US" sz="11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35</xdr:row>
      <xdr:rowOff>170434</xdr:rowOff>
    </xdr:to>
    <xdr:cxnSp macro="">
      <xdr:nvCxnSpPr>
        <xdr:cNvPr id="306" name="直線コネクタ 305"/>
        <xdr:cNvCxnSpPr/>
      </xdr:nvCxnSpPr>
      <xdr:spPr>
        <a:xfrm>
          <a:off x="15671800" y="616204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92710</xdr:rowOff>
    </xdr:from>
    <xdr:to>
      <xdr:col>22</xdr:col>
      <xdr:colOff>565150</xdr:colOff>
      <xdr:row>35</xdr:row>
      <xdr:rowOff>161290</xdr:rowOff>
    </xdr:to>
    <xdr:cxnSp macro="">
      <xdr:nvCxnSpPr>
        <xdr:cNvPr id="309" name="直線コネクタ 308"/>
        <xdr:cNvCxnSpPr/>
      </xdr:nvCxnSpPr>
      <xdr:spPr>
        <a:xfrm>
          <a:off x="14782800" y="60934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88138</xdr:rowOff>
    </xdr:from>
    <xdr:to>
      <xdr:col>21</xdr:col>
      <xdr:colOff>361950</xdr:colOff>
      <xdr:row>35</xdr:row>
      <xdr:rowOff>92710</xdr:rowOff>
    </xdr:to>
    <xdr:cxnSp macro="">
      <xdr:nvCxnSpPr>
        <xdr:cNvPr id="312" name="直線コネクタ 311"/>
        <xdr:cNvCxnSpPr/>
      </xdr:nvCxnSpPr>
      <xdr:spPr>
        <a:xfrm>
          <a:off x="13893800" y="60888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88138</xdr:rowOff>
    </xdr:from>
    <xdr:to>
      <xdr:col>20</xdr:col>
      <xdr:colOff>158750</xdr:colOff>
      <xdr:row>35</xdr:row>
      <xdr:rowOff>101854</xdr:rowOff>
    </xdr:to>
    <xdr:cxnSp macro="">
      <xdr:nvCxnSpPr>
        <xdr:cNvPr id="315" name="直線コネクタ 314"/>
        <xdr:cNvCxnSpPr/>
      </xdr:nvCxnSpPr>
      <xdr:spPr>
        <a:xfrm flipV="1">
          <a:off x="13004800" y="608888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119634</xdr:rowOff>
    </xdr:from>
    <xdr:to>
      <xdr:col>24</xdr:col>
      <xdr:colOff>82550</xdr:colOff>
      <xdr:row>36</xdr:row>
      <xdr:rowOff>49784</xdr:rowOff>
    </xdr:to>
    <xdr:sp macro="" textlink="">
      <xdr:nvSpPr>
        <xdr:cNvPr id="325" name="円/楕円 324"/>
        <xdr:cNvSpPr/>
      </xdr:nvSpPr>
      <xdr:spPr>
        <a:xfrm>
          <a:off x="164592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136161</xdr:rowOff>
    </xdr:from>
    <xdr:ext cx="762000" cy="259045"/>
    <xdr:sp macro="" textlink="">
      <xdr:nvSpPr>
        <xdr:cNvPr id="326" name="補助費等該当値テキスト"/>
        <xdr:cNvSpPr txBox="1"/>
      </xdr:nvSpPr>
      <xdr:spPr>
        <a:xfrm>
          <a:off x="16598900" y="5965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110490</xdr:rowOff>
    </xdr:from>
    <xdr:to>
      <xdr:col>22</xdr:col>
      <xdr:colOff>615950</xdr:colOff>
      <xdr:row>36</xdr:row>
      <xdr:rowOff>40640</xdr:rowOff>
    </xdr:to>
    <xdr:sp macro="" textlink="">
      <xdr:nvSpPr>
        <xdr:cNvPr id="327" name="円/楕円 326"/>
        <xdr:cNvSpPr/>
      </xdr:nvSpPr>
      <xdr:spPr>
        <a:xfrm>
          <a:off x="15621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50817</xdr:rowOff>
    </xdr:from>
    <xdr:ext cx="736600" cy="259045"/>
    <xdr:sp macro="" textlink="">
      <xdr:nvSpPr>
        <xdr:cNvPr id="328" name="テキスト ボックス 327"/>
        <xdr:cNvSpPr txBox="1"/>
      </xdr:nvSpPr>
      <xdr:spPr>
        <a:xfrm>
          <a:off x="15290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41910</xdr:rowOff>
    </xdr:from>
    <xdr:to>
      <xdr:col>21</xdr:col>
      <xdr:colOff>412750</xdr:colOff>
      <xdr:row>35</xdr:row>
      <xdr:rowOff>143510</xdr:rowOff>
    </xdr:to>
    <xdr:sp macro="" textlink="">
      <xdr:nvSpPr>
        <xdr:cNvPr id="329" name="円/楕円 328"/>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153687</xdr:rowOff>
    </xdr:from>
    <xdr:ext cx="762000" cy="259045"/>
    <xdr:sp macro="" textlink="">
      <xdr:nvSpPr>
        <xdr:cNvPr id="330" name="テキスト ボックス 329"/>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37338</xdr:rowOff>
    </xdr:from>
    <xdr:to>
      <xdr:col>20</xdr:col>
      <xdr:colOff>209550</xdr:colOff>
      <xdr:row>35</xdr:row>
      <xdr:rowOff>138938</xdr:rowOff>
    </xdr:to>
    <xdr:sp macro="" textlink="">
      <xdr:nvSpPr>
        <xdr:cNvPr id="331" name="円/楕円 330"/>
        <xdr:cNvSpPr/>
      </xdr:nvSpPr>
      <xdr:spPr>
        <a:xfrm>
          <a:off x="13843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149115</xdr:rowOff>
    </xdr:from>
    <xdr:ext cx="762000" cy="259045"/>
    <xdr:sp macro="" textlink="">
      <xdr:nvSpPr>
        <xdr:cNvPr id="332" name="テキスト ボックス 331"/>
        <xdr:cNvSpPr txBox="1"/>
      </xdr:nvSpPr>
      <xdr:spPr>
        <a:xfrm>
          <a:off x="13512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51054</xdr:rowOff>
    </xdr:from>
    <xdr:to>
      <xdr:col>19</xdr:col>
      <xdr:colOff>6350</xdr:colOff>
      <xdr:row>35</xdr:row>
      <xdr:rowOff>152654</xdr:rowOff>
    </xdr:to>
    <xdr:sp macro="" textlink="">
      <xdr:nvSpPr>
        <xdr:cNvPr id="333" name="円/楕円 332"/>
        <xdr:cNvSpPr/>
      </xdr:nvSpPr>
      <xdr:spPr>
        <a:xfrm>
          <a:off x="12954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162831</xdr:rowOff>
    </xdr:from>
    <xdr:ext cx="762000" cy="259045"/>
    <xdr:sp macro="" textlink="">
      <xdr:nvSpPr>
        <xdr:cNvPr id="334" name="テキスト ボックス 333"/>
        <xdr:cNvSpPr txBox="1"/>
      </xdr:nvSpPr>
      <xdr:spPr>
        <a:xfrm>
          <a:off x="12623800" y="58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公債費に係る経常収支比率は、前年度に比べ</a:t>
          </a:r>
          <a:r>
            <a:rPr kumimoji="1" lang="en-US" altLang="ja-JP" sz="1300">
              <a:latin typeface="ＭＳ Ｐゴシック"/>
            </a:rPr>
            <a:t>0.6</a:t>
          </a:r>
          <a:r>
            <a:rPr kumimoji="1" lang="ja-JP" altLang="en-US" sz="1300">
              <a:latin typeface="ＭＳ Ｐゴシック"/>
            </a:rPr>
            <a:t>ポイント改善しているものの、依然と高い比率で推移しており、類似団体平均を</a:t>
          </a:r>
          <a:r>
            <a:rPr kumimoji="1" lang="en-US" altLang="ja-JP" sz="1300">
              <a:latin typeface="ＭＳ Ｐゴシック"/>
            </a:rPr>
            <a:t>6.8</a:t>
          </a:r>
          <a:r>
            <a:rPr kumimoji="1" lang="ja-JP" altLang="en-US" sz="1300">
              <a:latin typeface="ＭＳ Ｐゴシック"/>
            </a:rPr>
            <a:t>ポイント上回っている。主な要因としては、阪神淡路大震災の復興事業に充てた公債費が全体の約</a:t>
          </a:r>
          <a:r>
            <a:rPr kumimoji="1" lang="en-US" altLang="ja-JP" sz="1300">
              <a:latin typeface="ＭＳ Ｐゴシック"/>
            </a:rPr>
            <a:t>21</a:t>
          </a:r>
          <a:r>
            <a:rPr kumimoji="1" lang="ja-JP" altLang="en-US" sz="1300">
              <a:latin typeface="ＭＳ Ｐゴシック"/>
            </a:rPr>
            <a:t>％にあたる約</a:t>
          </a:r>
          <a:r>
            <a:rPr kumimoji="1" lang="en-US" altLang="ja-JP" sz="1300">
              <a:latin typeface="ＭＳ Ｐゴシック"/>
            </a:rPr>
            <a:t>12</a:t>
          </a:r>
          <a:r>
            <a:rPr kumimoji="1" lang="ja-JP" altLang="en-US" sz="1300">
              <a:latin typeface="ＭＳ Ｐゴシック"/>
            </a:rPr>
            <a:t>億円の償還が影響している。今後も「公債費負担適正化計画」に基づき、計画的な地方債の発行や繰上償還の実施により、公債費負担の軽減を図る。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157480</xdr:rowOff>
    </xdr:from>
    <xdr:to>
      <xdr:col>7</xdr:col>
      <xdr:colOff>15875</xdr:colOff>
      <xdr:row>75</xdr:row>
      <xdr:rowOff>168911</xdr:rowOff>
    </xdr:to>
    <xdr:cxnSp macro="">
      <xdr:nvCxnSpPr>
        <xdr:cNvPr id="366" name="直線コネクタ 365"/>
        <xdr:cNvCxnSpPr/>
      </xdr:nvCxnSpPr>
      <xdr:spPr>
        <a:xfrm flipV="1">
          <a:off x="3987800" y="13016230"/>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168911</xdr:rowOff>
    </xdr:from>
    <xdr:to>
      <xdr:col>5</xdr:col>
      <xdr:colOff>549275</xdr:colOff>
      <xdr:row>76</xdr:row>
      <xdr:rowOff>20320</xdr:rowOff>
    </xdr:to>
    <xdr:cxnSp macro="">
      <xdr:nvCxnSpPr>
        <xdr:cNvPr id="369" name="直線コネクタ 368"/>
        <xdr:cNvCxnSpPr/>
      </xdr:nvCxnSpPr>
      <xdr:spPr>
        <a:xfrm flipV="1">
          <a:off x="3098800" y="130276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20320</xdr:rowOff>
    </xdr:from>
    <xdr:to>
      <xdr:col>4</xdr:col>
      <xdr:colOff>346075</xdr:colOff>
      <xdr:row>76</xdr:row>
      <xdr:rowOff>83186</xdr:rowOff>
    </xdr:to>
    <xdr:cxnSp macro="">
      <xdr:nvCxnSpPr>
        <xdr:cNvPr id="372" name="直線コネクタ 371"/>
        <xdr:cNvCxnSpPr/>
      </xdr:nvCxnSpPr>
      <xdr:spPr>
        <a:xfrm flipV="1">
          <a:off x="2209800" y="13050520"/>
          <a:ext cx="889000" cy="62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83186</xdr:rowOff>
    </xdr:from>
    <xdr:to>
      <xdr:col>3</xdr:col>
      <xdr:colOff>142875</xdr:colOff>
      <xdr:row>76</xdr:row>
      <xdr:rowOff>109855</xdr:rowOff>
    </xdr:to>
    <xdr:cxnSp macro="">
      <xdr:nvCxnSpPr>
        <xdr:cNvPr id="375" name="直線コネクタ 374"/>
        <xdr:cNvCxnSpPr/>
      </xdr:nvCxnSpPr>
      <xdr:spPr>
        <a:xfrm flipV="1">
          <a:off x="1320800" y="13113386"/>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77" name="テキスト ボックス 376"/>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79" name="テキスト ボックス 378"/>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106680</xdr:rowOff>
    </xdr:from>
    <xdr:to>
      <xdr:col>7</xdr:col>
      <xdr:colOff>66675</xdr:colOff>
      <xdr:row>76</xdr:row>
      <xdr:rowOff>36830</xdr:rowOff>
    </xdr:to>
    <xdr:sp macro="" textlink="">
      <xdr:nvSpPr>
        <xdr:cNvPr id="385" name="円/楕円 384"/>
        <xdr:cNvSpPr/>
      </xdr:nvSpPr>
      <xdr:spPr>
        <a:xfrm>
          <a:off x="47752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78757</xdr:rowOff>
    </xdr:from>
    <xdr:ext cx="762000" cy="259045"/>
    <xdr:sp macro="" textlink="">
      <xdr:nvSpPr>
        <xdr:cNvPr id="386" name="公債費該当値テキスト"/>
        <xdr:cNvSpPr txBox="1"/>
      </xdr:nvSpPr>
      <xdr:spPr>
        <a:xfrm>
          <a:off x="4914900" y="129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118110</xdr:rowOff>
    </xdr:from>
    <xdr:to>
      <xdr:col>5</xdr:col>
      <xdr:colOff>600075</xdr:colOff>
      <xdr:row>76</xdr:row>
      <xdr:rowOff>48261</xdr:rowOff>
    </xdr:to>
    <xdr:sp macro="" textlink="">
      <xdr:nvSpPr>
        <xdr:cNvPr id="387" name="円/楕円 386"/>
        <xdr:cNvSpPr/>
      </xdr:nvSpPr>
      <xdr:spPr>
        <a:xfrm>
          <a:off x="3937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33038</xdr:rowOff>
    </xdr:from>
    <xdr:ext cx="736600" cy="259045"/>
    <xdr:sp macro="" textlink="">
      <xdr:nvSpPr>
        <xdr:cNvPr id="388" name="テキスト ボックス 387"/>
        <xdr:cNvSpPr txBox="1"/>
      </xdr:nvSpPr>
      <xdr:spPr>
        <a:xfrm>
          <a:off x="3606800" y="13063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140970</xdr:rowOff>
    </xdr:from>
    <xdr:to>
      <xdr:col>4</xdr:col>
      <xdr:colOff>396875</xdr:colOff>
      <xdr:row>76</xdr:row>
      <xdr:rowOff>71120</xdr:rowOff>
    </xdr:to>
    <xdr:sp macro="" textlink="">
      <xdr:nvSpPr>
        <xdr:cNvPr id="389" name="円/楕円 388"/>
        <xdr:cNvSpPr/>
      </xdr:nvSpPr>
      <xdr:spPr>
        <a:xfrm>
          <a:off x="3048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55897</xdr:rowOff>
    </xdr:from>
    <xdr:ext cx="762000" cy="259045"/>
    <xdr:sp macro="" textlink="">
      <xdr:nvSpPr>
        <xdr:cNvPr id="390" name="テキスト ボックス 389"/>
        <xdr:cNvSpPr txBox="1"/>
      </xdr:nvSpPr>
      <xdr:spPr>
        <a:xfrm>
          <a:off x="2717800" y="1308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32386</xdr:rowOff>
    </xdr:from>
    <xdr:to>
      <xdr:col>3</xdr:col>
      <xdr:colOff>193675</xdr:colOff>
      <xdr:row>76</xdr:row>
      <xdr:rowOff>133986</xdr:rowOff>
    </xdr:to>
    <xdr:sp macro="" textlink="">
      <xdr:nvSpPr>
        <xdr:cNvPr id="391" name="円/楕円 390"/>
        <xdr:cNvSpPr/>
      </xdr:nvSpPr>
      <xdr:spPr>
        <a:xfrm>
          <a:off x="2159000" y="1306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118763</xdr:rowOff>
    </xdr:from>
    <xdr:ext cx="762000" cy="259045"/>
    <xdr:sp macro="" textlink="">
      <xdr:nvSpPr>
        <xdr:cNvPr id="392" name="テキスト ボックス 391"/>
        <xdr:cNvSpPr txBox="1"/>
      </xdr:nvSpPr>
      <xdr:spPr>
        <a:xfrm>
          <a:off x="1828800" y="1314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59055</xdr:rowOff>
    </xdr:from>
    <xdr:to>
      <xdr:col>1</xdr:col>
      <xdr:colOff>676275</xdr:colOff>
      <xdr:row>76</xdr:row>
      <xdr:rowOff>160655</xdr:rowOff>
    </xdr:to>
    <xdr:sp macro="" textlink="">
      <xdr:nvSpPr>
        <xdr:cNvPr id="393" name="円/楕円 392"/>
        <xdr:cNvSpPr/>
      </xdr:nvSpPr>
      <xdr:spPr>
        <a:xfrm>
          <a:off x="1270000" y="13089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145432</xdr:rowOff>
    </xdr:from>
    <xdr:ext cx="762000" cy="259045"/>
    <xdr:sp macro="" textlink="">
      <xdr:nvSpPr>
        <xdr:cNvPr id="394" name="テキスト ボックス 393"/>
        <xdr:cNvSpPr txBox="1"/>
      </xdr:nvSpPr>
      <xdr:spPr>
        <a:xfrm>
          <a:off x="939800" y="13175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阪神淡路大震災に係る復興事業や合併以前のまちづくり事業の償還額に対し交付税算入額が多く、普通交付税額が類似団体と比較し多額の為、分母である経常一般財源額が大きくなっている。そのため、</a:t>
          </a:r>
          <a:r>
            <a:rPr kumimoji="1" lang="ja-JP" altLang="en-US" sz="1100">
              <a:solidFill>
                <a:schemeClr val="dk1"/>
              </a:solidFill>
              <a:latin typeface="+mn-lt"/>
              <a:ea typeface="+mn-ea"/>
              <a:cs typeface="+mn-cs"/>
            </a:rPr>
            <a:t>公債費以外の経常収支比率は</a:t>
          </a:r>
          <a:r>
            <a:rPr kumimoji="1" lang="ja-JP" altLang="ja-JP" sz="1100">
              <a:solidFill>
                <a:schemeClr val="dk1"/>
              </a:solidFill>
              <a:latin typeface="+mn-lt"/>
              <a:ea typeface="+mn-ea"/>
              <a:cs typeface="+mn-cs"/>
            </a:rPr>
            <a:t>類似団体平均値</a:t>
          </a:r>
          <a:r>
            <a:rPr kumimoji="1" lang="en-US" altLang="ja-JP" sz="1100">
              <a:solidFill>
                <a:schemeClr val="dk1"/>
              </a:solidFill>
              <a:latin typeface="+mn-lt"/>
              <a:ea typeface="+mn-ea"/>
              <a:cs typeface="+mn-cs"/>
            </a:rPr>
            <a:t>5.7</a:t>
          </a:r>
          <a:r>
            <a:rPr kumimoji="1" lang="ja-JP" altLang="en-US" sz="1100">
              <a:solidFill>
                <a:schemeClr val="dk1"/>
              </a:solidFill>
              <a:latin typeface="+mn-lt"/>
              <a:ea typeface="+mn-ea"/>
              <a:cs typeface="+mn-cs"/>
            </a:rPr>
            <a:t>ポイント下回っているが、他の項目で記載しているように、今後も「新行財政改革推進方策」に基づき、更なる経常経費の削減に努める。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123190</xdr:rowOff>
    </xdr:from>
    <xdr:to>
      <xdr:col>24</xdr:col>
      <xdr:colOff>31750</xdr:colOff>
      <xdr:row>75</xdr:row>
      <xdr:rowOff>153670</xdr:rowOff>
    </xdr:to>
    <xdr:cxnSp macro="">
      <xdr:nvCxnSpPr>
        <xdr:cNvPr id="427" name="直線コネクタ 426"/>
        <xdr:cNvCxnSpPr/>
      </xdr:nvCxnSpPr>
      <xdr:spPr>
        <a:xfrm>
          <a:off x="15671800" y="129819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161290</xdr:rowOff>
    </xdr:from>
    <xdr:to>
      <xdr:col>22</xdr:col>
      <xdr:colOff>565150</xdr:colOff>
      <xdr:row>75</xdr:row>
      <xdr:rowOff>123190</xdr:rowOff>
    </xdr:to>
    <xdr:cxnSp macro="">
      <xdr:nvCxnSpPr>
        <xdr:cNvPr id="430" name="直線コネクタ 429"/>
        <xdr:cNvCxnSpPr/>
      </xdr:nvCxnSpPr>
      <xdr:spPr>
        <a:xfrm>
          <a:off x="14782800" y="1284859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157480</xdr:rowOff>
    </xdr:from>
    <xdr:to>
      <xdr:col>21</xdr:col>
      <xdr:colOff>361950</xdr:colOff>
      <xdr:row>74</xdr:row>
      <xdr:rowOff>161290</xdr:rowOff>
    </xdr:to>
    <xdr:cxnSp macro="">
      <xdr:nvCxnSpPr>
        <xdr:cNvPr id="433" name="直線コネクタ 432"/>
        <xdr:cNvCxnSpPr/>
      </xdr:nvCxnSpPr>
      <xdr:spPr>
        <a:xfrm>
          <a:off x="13893800" y="128447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157480</xdr:rowOff>
    </xdr:from>
    <xdr:to>
      <xdr:col>20</xdr:col>
      <xdr:colOff>158750</xdr:colOff>
      <xdr:row>75</xdr:row>
      <xdr:rowOff>20320</xdr:rowOff>
    </xdr:to>
    <xdr:cxnSp macro="">
      <xdr:nvCxnSpPr>
        <xdr:cNvPr id="436" name="直線コネクタ 435"/>
        <xdr:cNvCxnSpPr/>
      </xdr:nvCxnSpPr>
      <xdr:spPr>
        <a:xfrm flipV="1">
          <a:off x="13004800" y="128447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102870</xdr:rowOff>
    </xdr:from>
    <xdr:to>
      <xdr:col>24</xdr:col>
      <xdr:colOff>82550</xdr:colOff>
      <xdr:row>76</xdr:row>
      <xdr:rowOff>33020</xdr:rowOff>
    </xdr:to>
    <xdr:sp macro="" textlink="">
      <xdr:nvSpPr>
        <xdr:cNvPr id="446" name="円/楕円 445"/>
        <xdr:cNvSpPr/>
      </xdr:nvSpPr>
      <xdr:spPr>
        <a:xfrm>
          <a:off x="164592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119397</xdr:rowOff>
    </xdr:from>
    <xdr:ext cx="762000" cy="259045"/>
    <xdr:sp macro="" textlink="">
      <xdr:nvSpPr>
        <xdr:cNvPr id="447" name="公債費以外該当値テキスト"/>
        <xdr:cNvSpPr txBox="1"/>
      </xdr:nvSpPr>
      <xdr:spPr>
        <a:xfrm>
          <a:off x="165989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72390</xdr:rowOff>
    </xdr:from>
    <xdr:to>
      <xdr:col>22</xdr:col>
      <xdr:colOff>615950</xdr:colOff>
      <xdr:row>76</xdr:row>
      <xdr:rowOff>2539</xdr:rowOff>
    </xdr:to>
    <xdr:sp macro="" textlink="">
      <xdr:nvSpPr>
        <xdr:cNvPr id="448" name="円/楕円 447"/>
        <xdr:cNvSpPr/>
      </xdr:nvSpPr>
      <xdr:spPr>
        <a:xfrm>
          <a:off x="15621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12717</xdr:rowOff>
    </xdr:from>
    <xdr:ext cx="736600" cy="259045"/>
    <xdr:sp macro="" textlink="">
      <xdr:nvSpPr>
        <xdr:cNvPr id="449" name="テキスト ボックス 448"/>
        <xdr:cNvSpPr txBox="1"/>
      </xdr:nvSpPr>
      <xdr:spPr>
        <a:xfrm>
          <a:off x="15290800" y="1270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110490</xdr:rowOff>
    </xdr:from>
    <xdr:to>
      <xdr:col>21</xdr:col>
      <xdr:colOff>412750</xdr:colOff>
      <xdr:row>75</xdr:row>
      <xdr:rowOff>40640</xdr:rowOff>
    </xdr:to>
    <xdr:sp macro="" textlink="">
      <xdr:nvSpPr>
        <xdr:cNvPr id="450" name="円/楕円 449"/>
        <xdr:cNvSpPr/>
      </xdr:nvSpPr>
      <xdr:spPr>
        <a:xfrm>
          <a:off x="14732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50817</xdr:rowOff>
    </xdr:from>
    <xdr:ext cx="762000" cy="259045"/>
    <xdr:sp macro="" textlink="">
      <xdr:nvSpPr>
        <xdr:cNvPr id="451" name="テキスト ボックス 450"/>
        <xdr:cNvSpPr txBox="1"/>
      </xdr:nvSpPr>
      <xdr:spPr>
        <a:xfrm>
          <a:off x="14401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106680</xdr:rowOff>
    </xdr:from>
    <xdr:to>
      <xdr:col>20</xdr:col>
      <xdr:colOff>209550</xdr:colOff>
      <xdr:row>75</xdr:row>
      <xdr:rowOff>36830</xdr:rowOff>
    </xdr:to>
    <xdr:sp macro="" textlink="">
      <xdr:nvSpPr>
        <xdr:cNvPr id="452" name="円/楕円 451"/>
        <xdr:cNvSpPr/>
      </xdr:nvSpPr>
      <xdr:spPr>
        <a:xfrm>
          <a:off x="13843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47007</xdr:rowOff>
    </xdr:from>
    <xdr:ext cx="762000" cy="259045"/>
    <xdr:sp macro="" textlink="">
      <xdr:nvSpPr>
        <xdr:cNvPr id="453" name="テキスト ボックス 452"/>
        <xdr:cNvSpPr txBox="1"/>
      </xdr:nvSpPr>
      <xdr:spPr>
        <a:xfrm>
          <a:off x="13512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140970</xdr:rowOff>
    </xdr:from>
    <xdr:to>
      <xdr:col>19</xdr:col>
      <xdr:colOff>6350</xdr:colOff>
      <xdr:row>75</xdr:row>
      <xdr:rowOff>71120</xdr:rowOff>
    </xdr:to>
    <xdr:sp macro="" textlink="">
      <xdr:nvSpPr>
        <xdr:cNvPr id="454" name="円/楕円 453"/>
        <xdr:cNvSpPr/>
      </xdr:nvSpPr>
      <xdr:spPr>
        <a:xfrm>
          <a:off x="12954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81297</xdr:rowOff>
    </xdr:from>
    <xdr:ext cx="762000" cy="259045"/>
    <xdr:sp macro="" textlink="">
      <xdr:nvSpPr>
        <xdr:cNvPr id="455" name="テキスト ボックス 454"/>
        <xdr:cNvSpPr txBox="1"/>
      </xdr:nvSpPr>
      <xdr:spPr>
        <a:xfrm>
          <a:off x="12623800" y="1259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兵庫県淡路市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116954</xdr:rowOff>
    </xdr:from>
    <xdr:to>
      <xdr:col>4</xdr:col>
      <xdr:colOff>1117600</xdr:colOff>
      <xdr:row>17</xdr:row>
      <xdr:rowOff>129311</xdr:rowOff>
    </xdr:to>
    <xdr:cxnSp macro="">
      <xdr:nvCxnSpPr>
        <xdr:cNvPr id="50" name="直線コネクタ 49"/>
        <xdr:cNvCxnSpPr/>
      </xdr:nvCxnSpPr>
      <xdr:spPr bwMode="auto">
        <a:xfrm>
          <a:off x="5003800" y="3079229"/>
          <a:ext cx="647700" cy="123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114088</xdr:rowOff>
    </xdr:from>
    <xdr:ext cx="762000" cy="259045"/>
    <xdr:sp macro="" textlink="">
      <xdr:nvSpPr>
        <xdr:cNvPr id="51" name="人口1人当たり決算額の推移平均値テキスト130"/>
        <xdr:cNvSpPr txBox="1"/>
      </xdr:nvSpPr>
      <xdr:spPr>
        <a:xfrm>
          <a:off x="5740400" y="30763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116954</xdr:rowOff>
    </xdr:from>
    <xdr:to>
      <xdr:col>4</xdr:col>
      <xdr:colOff>469900</xdr:colOff>
      <xdr:row>17</xdr:row>
      <xdr:rowOff>122796</xdr:rowOff>
    </xdr:to>
    <xdr:cxnSp macro="">
      <xdr:nvCxnSpPr>
        <xdr:cNvPr id="53" name="直線コネクタ 52"/>
        <xdr:cNvCxnSpPr/>
      </xdr:nvCxnSpPr>
      <xdr:spPr bwMode="auto">
        <a:xfrm flipV="1">
          <a:off x="4305300" y="3079229"/>
          <a:ext cx="698500" cy="58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122796</xdr:rowOff>
    </xdr:from>
    <xdr:to>
      <xdr:col>3</xdr:col>
      <xdr:colOff>904875</xdr:colOff>
      <xdr:row>17</xdr:row>
      <xdr:rowOff>151257</xdr:rowOff>
    </xdr:to>
    <xdr:cxnSp macro="">
      <xdr:nvCxnSpPr>
        <xdr:cNvPr id="56" name="直線コネクタ 55"/>
        <xdr:cNvCxnSpPr/>
      </xdr:nvCxnSpPr>
      <xdr:spPr bwMode="auto">
        <a:xfrm flipV="1">
          <a:off x="3606800" y="3085071"/>
          <a:ext cx="698500" cy="28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137833</xdr:rowOff>
    </xdr:from>
    <xdr:to>
      <xdr:col>3</xdr:col>
      <xdr:colOff>206375</xdr:colOff>
      <xdr:row>17</xdr:row>
      <xdr:rowOff>151257</xdr:rowOff>
    </xdr:to>
    <xdr:cxnSp macro="">
      <xdr:nvCxnSpPr>
        <xdr:cNvPr id="59" name="直線コネクタ 58"/>
        <xdr:cNvCxnSpPr/>
      </xdr:nvCxnSpPr>
      <xdr:spPr bwMode="auto">
        <a:xfrm>
          <a:off x="2908300" y="3100108"/>
          <a:ext cx="698500" cy="134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78511</xdr:rowOff>
    </xdr:from>
    <xdr:to>
      <xdr:col>5</xdr:col>
      <xdr:colOff>34925</xdr:colOff>
      <xdr:row>18</xdr:row>
      <xdr:rowOff>8661</xdr:rowOff>
    </xdr:to>
    <xdr:sp macro="" textlink="">
      <xdr:nvSpPr>
        <xdr:cNvPr id="69" name="円/楕円 68"/>
        <xdr:cNvSpPr/>
      </xdr:nvSpPr>
      <xdr:spPr bwMode="auto">
        <a:xfrm>
          <a:off x="5600700" y="30407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95038</xdr:rowOff>
    </xdr:from>
    <xdr:ext cx="762000" cy="259045"/>
    <xdr:sp macro="" textlink="">
      <xdr:nvSpPr>
        <xdr:cNvPr id="70" name="人口1人当たり決算額の推移該当値テキスト130"/>
        <xdr:cNvSpPr txBox="1"/>
      </xdr:nvSpPr>
      <xdr:spPr>
        <a:xfrm>
          <a:off x="5740400" y="2885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96,568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66154</xdr:rowOff>
    </xdr:from>
    <xdr:to>
      <xdr:col>4</xdr:col>
      <xdr:colOff>520700</xdr:colOff>
      <xdr:row>17</xdr:row>
      <xdr:rowOff>167754</xdr:rowOff>
    </xdr:to>
    <xdr:sp macro="" textlink="">
      <xdr:nvSpPr>
        <xdr:cNvPr id="71" name="円/楕円 70"/>
        <xdr:cNvSpPr/>
      </xdr:nvSpPr>
      <xdr:spPr bwMode="auto">
        <a:xfrm>
          <a:off x="4953000" y="3028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6481</xdr:rowOff>
    </xdr:from>
    <xdr:ext cx="736600" cy="259045"/>
    <xdr:sp macro="" textlink="">
      <xdr:nvSpPr>
        <xdr:cNvPr id="72" name="テキスト ボックス 71"/>
        <xdr:cNvSpPr txBox="1"/>
      </xdr:nvSpPr>
      <xdr:spPr>
        <a:xfrm>
          <a:off x="4622800" y="2797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97,541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71996</xdr:rowOff>
    </xdr:from>
    <xdr:to>
      <xdr:col>3</xdr:col>
      <xdr:colOff>955675</xdr:colOff>
      <xdr:row>18</xdr:row>
      <xdr:rowOff>2146</xdr:rowOff>
    </xdr:to>
    <xdr:sp macro="" textlink="">
      <xdr:nvSpPr>
        <xdr:cNvPr id="73" name="円/楕円 72"/>
        <xdr:cNvSpPr/>
      </xdr:nvSpPr>
      <xdr:spPr bwMode="auto">
        <a:xfrm>
          <a:off x="4254500" y="30342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158373</xdr:rowOff>
    </xdr:from>
    <xdr:ext cx="762000" cy="259045"/>
    <xdr:sp macro="" textlink="">
      <xdr:nvSpPr>
        <xdr:cNvPr id="74" name="テキスト ボックス 73"/>
        <xdr:cNvSpPr txBox="1"/>
      </xdr:nvSpPr>
      <xdr:spPr>
        <a:xfrm>
          <a:off x="3924300" y="3120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97,081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100457</xdr:rowOff>
    </xdr:from>
    <xdr:to>
      <xdr:col>3</xdr:col>
      <xdr:colOff>257175</xdr:colOff>
      <xdr:row>18</xdr:row>
      <xdr:rowOff>30607</xdr:rowOff>
    </xdr:to>
    <xdr:sp macro="" textlink="">
      <xdr:nvSpPr>
        <xdr:cNvPr id="75" name="円/楕円 74"/>
        <xdr:cNvSpPr/>
      </xdr:nvSpPr>
      <xdr:spPr bwMode="auto">
        <a:xfrm>
          <a:off x="3556000" y="30627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15384</xdr:rowOff>
    </xdr:from>
    <xdr:ext cx="762000" cy="259045"/>
    <xdr:sp macro="" textlink="">
      <xdr:nvSpPr>
        <xdr:cNvPr id="76" name="テキスト ボックス 75"/>
        <xdr:cNvSpPr txBox="1"/>
      </xdr:nvSpPr>
      <xdr:spPr>
        <a:xfrm>
          <a:off x="3225800" y="314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94,840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87033</xdr:rowOff>
    </xdr:from>
    <xdr:to>
      <xdr:col>2</xdr:col>
      <xdr:colOff>692150</xdr:colOff>
      <xdr:row>18</xdr:row>
      <xdr:rowOff>17183</xdr:rowOff>
    </xdr:to>
    <xdr:sp macro="" textlink="">
      <xdr:nvSpPr>
        <xdr:cNvPr id="77" name="円/楕円 76"/>
        <xdr:cNvSpPr/>
      </xdr:nvSpPr>
      <xdr:spPr bwMode="auto">
        <a:xfrm>
          <a:off x="2857500" y="3049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1960</xdr:rowOff>
    </xdr:from>
    <xdr:ext cx="762000" cy="259045"/>
    <xdr:sp macro="" textlink="">
      <xdr:nvSpPr>
        <xdr:cNvPr id="78" name="テキスト ボックス 77"/>
        <xdr:cNvSpPr txBox="1"/>
      </xdr:nvSpPr>
      <xdr:spPr>
        <a:xfrm>
          <a:off x="2527300" y="3135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95,897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200282</xdr:rowOff>
    </xdr:from>
    <xdr:to>
      <xdr:col>4</xdr:col>
      <xdr:colOff>1117600</xdr:colOff>
      <xdr:row>37</xdr:row>
      <xdr:rowOff>200674</xdr:rowOff>
    </xdr:to>
    <xdr:cxnSp macro="">
      <xdr:nvCxnSpPr>
        <xdr:cNvPr id="112" name="直線コネクタ 111"/>
        <xdr:cNvCxnSpPr/>
      </xdr:nvCxnSpPr>
      <xdr:spPr bwMode="auto">
        <a:xfrm flipV="1">
          <a:off x="5003800" y="7324982"/>
          <a:ext cx="647700" cy="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200674</xdr:rowOff>
    </xdr:from>
    <xdr:to>
      <xdr:col>4</xdr:col>
      <xdr:colOff>469900</xdr:colOff>
      <xdr:row>37</xdr:row>
      <xdr:rowOff>202705</xdr:rowOff>
    </xdr:to>
    <xdr:cxnSp macro="">
      <xdr:nvCxnSpPr>
        <xdr:cNvPr id="115" name="直線コネクタ 114"/>
        <xdr:cNvCxnSpPr/>
      </xdr:nvCxnSpPr>
      <xdr:spPr bwMode="auto">
        <a:xfrm flipV="1">
          <a:off x="4305300" y="7325374"/>
          <a:ext cx="698500" cy="2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181254</xdr:rowOff>
    </xdr:from>
    <xdr:to>
      <xdr:col>3</xdr:col>
      <xdr:colOff>904875</xdr:colOff>
      <xdr:row>37</xdr:row>
      <xdr:rowOff>202705</xdr:rowOff>
    </xdr:to>
    <xdr:cxnSp macro="">
      <xdr:nvCxnSpPr>
        <xdr:cNvPr id="118" name="直線コネクタ 117"/>
        <xdr:cNvCxnSpPr/>
      </xdr:nvCxnSpPr>
      <xdr:spPr bwMode="auto">
        <a:xfrm>
          <a:off x="3606800" y="7305954"/>
          <a:ext cx="698500" cy="21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176881</xdr:rowOff>
    </xdr:from>
    <xdr:to>
      <xdr:col>3</xdr:col>
      <xdr:colOff>206375</xdr:colOff>
      <xdr:row>37</xdr:row>
      <xdr:rowOff>181254</xdr:rowOff>
    </xdr:to>
    <xdr:cxnSp macro="">
      <xdr:nvCxnSpPr>
        <xdr:cNvPr id="121" name="直線コネクタ 120"/>
        <xdr:cNvCxnSpPr/>
      </xdr:nvCxnSpPr>
      <xdr:spPr bwMode="auto">
        <a:xfrm>
          <a:off x="2908300" y="7301581"/>
          <a:ext cx="698500" cy="43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333319</xdr:rowOff>
    </xdr:from>
    <xdr:ext cx="762000" cy="259045"/>
    <xdr:sp macro="" textlink="">
      <xdr:nvSpPr>
        <xdr:cNvPr id="123" name="テキスト ボックス 122"/>
        <xdr:cNvSpPr txBox="1"/>
      </xdr:nvSpPr>
      <xdr:spPr>
        <a:xfrm>
          <a:off x="32258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149482</xdr:rowOff>
    </xdr:from>
    <xdr:to>
      <xdr:col>5</xdr:col>
      <xdr:colOff>34925</xdr:colOff>
      <xdr:row>37</xdr:row>
      <xdr:rowOff>251082</xdr:rowOff>
    </xdr:to>
    <xdr:sp macro="" textlink="">
      <xdr:nvSpPr>
        <xdr:cNvPr id="131" name="円/楕円 130"/>
        <xdr:cNvSpPr/>
      </xdr:nvSpPr>
      <xdr:spPr bwMode="auto">
        <a:xfrm>
          <a:off x="5600700" y="72741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166009</xdr:rowOff>
    </xdr:from>
    <xdr:ext cx="762000" cy="259045"/>
    <xdr:sp macro="" textlink="">
      <xdr:nvSpPr>
        <xdr:cNvPr id="132" name="人口1人当たり決算額の推移該当値テキスト445"/>
        <xdr:cNvSpPr txBox="1"/>
      </xdr:nvSpPr>
      <xdr:spPr>
        <a:xfrm>
          <a:off x="5740400" y="7119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60,766</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149874</xdr:rowOff>
    </xdr:from>
    <xdr:to>
      <xdr:col>4</xdr:col>
      <xdr:colOff>520700</xdr:colOff>
      <xdr:row>37</xdr:row>
      <xdr:rowOff>251474</xdr:rowOff>
    </xdr:to>
    <xdr:sp macro="" textlink="">
      <xdr:nvSpPr>
        <xdr:cNvPr id="133" name="円/楕円 132"/>
        <xdr:cNvSpPr/>
      </xdr:nvSpPr>
      <xdr:spPr bwMode="auto">
        <a:xfrm>
          <a:off x="4953000" y="7274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90201</xdr:rowOff>
    </xdr:from>
    <xdr:ext cx="736600" cy="259045"/>
    <xdr:sp macro="" textlink="">
      <xdr:nvSpPr>
        <xdr:cNvPr id="134" name="テキスト ボックス 133"/>
        <xdr:cNvSpPr txBox="1"/>
      </xdr:nvSpPr>
      <xdr:spPr>
        <a:xfrm>
          <a:off x="4622800" y="7043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60,663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151905</xdr:rowOff>
    </xdr:from>
    <xdr:to>
      <xdr:col>3</xdr:col>
      <xdr:colOff>955675</xdr:colOff>
      <xdr:row>37</xdr:row>
      <xdr:rowOff>253505</xdr:rowOff>
    </xdr:to>
    <xdr:sp macro="" textlink="">
      <xdr:nvSpPr>
        <xdr:cNvPr id="135" name="円/楕円 134"/>
        <xdr:cNvSpPr/>
      </xdr:nvSpPr>
      <xdr:spPr bwMode="auto">
        <a:xfrm>
          <a:off x="4254500" y="72766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92232</xdr:rowOff>
    </xdr:from>
    <xdr:ext cx="762000" cy="259045"/>
    <xdr:sp macro="" textlink="">
      <xdr:nvSpPr>
        <xdr:cNvPr id="136" name="テキスト ボックス 135"/>
        <xdr:cNvSpPr txBox="1"/>
      </xdr:nvSpPr>
      <xdr:spPr>
        <a:xfrm>
          <a:off x="3924300" y="70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60,130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130454</xdr:rowOff>
    </xdr:from>
    <xdr:to>
      <xdr:col>3</xdr:col>
      <xdr:colOff>257175</xdr:colOff>
      <xdr:row>37</xdr:row>
      <xdr:rowOff>232054</xdr:rowOff>
    </xdr:to>
    <xdr:sp macro="" textlink="">
      <xdr:nvSpPr>
        <xdr:cNvPr id="137" name="円/楕円 136"/>
        <xdr:cNvSpPr/>
      </xdr:nvSpPr>
      <xdr:spPr bwMode="auto">
        <a:xfrm>
          <a:off x="3556000" y="7255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70781</xdr:rowOff>
    </xdr:from>
    <xdr:ext cx="762000" cy="259045"/>
    <xdr:sp macro="" textlink="">
      <xdr:nvSpPr>
        <xdr:cNvPr id="138" name="テキスト ボックス 137"/>
        <xdr:cNvSpPr txBox="1"/>
      </xdr:nvSpPr>
      <xdr:spPr>
        <a:xfrm>
          <a:off x="3225800" y="7024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65,760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126081</xdr:rowOff>
    </xdr:from>
    <xdr:to>
      <xdr:col>2</xdr:col>
      <xdr:colOff>692150</xdr:colOff>
      <xdr:row>37</xdr:row>
      <xdr:rowOff>227681</xdr:rowOff>
    </xdr:to>
    <xdr:sp macro="" textlink="">
      <xdr:nvSpPr>
        <xdr:cNvPr id="139" name="円/楕円 138"/>
        <xdr:cNvSpPr/>
      </xdr:nvSpPr>
      <xdr:spPr bwMode="auto">
        <a:xfrm>
          <a:off x="2857500" y="72507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66408</xdr:rowOff>
    </xdr:from>
    <xdr:ext cx="762000" cy="259045"/>
    <xdr:sp macro="" textlink="">
      <xdr:nvSpPr>
        <xdr:cNvPr id="140" name="テキスト ボックス 139"/>
        <xdr:cNvSpPr txBox="1"/>
      </xdr:nvSpPr>
      <xdr:spPr>
        <a:xfrm>
          <a:off x="2527300" y="701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66,908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実質収支比率において概ね良好とされている「</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％」を下回る</a:t>
          </a:r>
          <a:r>
            <a:rPr kumimoji="1" lang="en-US" altLang="ja-JP" sz="1400">
              <a:latin typeface="ＭＳ ゴシック" pitchFamily="49" charset="-128"/>
              <a:ea typeface="ＭＳ ゴシック" pitchFamily="49" charset="-128"/>
            </a:rPr>
            <a:t>0.96</a:t>
          </a:r>
          <a:r>
            <a:rPr kumimoji="1" lang="ja-JP" altLang="en-US" sz="1400">
              <a:latin typeface="ＭＳ ゴシック" pitchFamily="49" charset="-128"/>
              <a:ea typeface="ＭＳ ゴシック" pitchFamily="49" charset="-128"/>
            </a:rPr>
            <a:t>％となってはいるものの、実質単年度収支においては、</a:t>
          </a:r>
          <a:r>
            <a:rPr kumimoji="1" lang="en-US" altLang="ja-JP" sz="1400">
              <a:latin typeface="ＭＳ ゴシック" pitchFamily="49" charset="-128"/>
              <a:ea typeface="ＭＳ ゴシック" pitchFamily="49" charset="-128"/>
            </a:rPr>
            <a:t>3.91</a:t>
          </a:r>
          <a:r>
            <a:rPr kumimoji="1" lang="ja-JP" altLang="en-US" sz="1400">
              <a:latin typeface="ＭＳ ゴシック" pitchFamily="49" charset="-128"/>
              <a:ea typeface="ＭＳ ゴシック" pitchFamily="49" charset="-128"/>
            </a:rPr>
            <a:t>％、また、財政調整基金残高においては、標準財政規模の</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％を超える約</a:t>
          </a:r>
          <a:r>
            <a:rPr kumimoji="1" lang="en-US" altLang="ja-JP" sz="1400">
              <a:latin typeface="ＭＳ ゴシック" pitchFamily="49" charset="-128"/>
              <a:ea typeface="ＭＳ ゴシック" pitchFamily="49" charset="-128"/>
            </a:rPr>
            <a:t>1,966</a:t>
          </a:r>
          <a:r>
            <a:rPr kumimoji="1" lang="ja-JP" altLang="en-US" sz="1400">
              <a:latin typeface="ＭＳ ゴシック" pitchFamily="49" charset="-128"/>
              <a:ea typeface="ＭＳ ゴシック" pitchFamily="49" charset="-128"/>
            </a:rPr>
            <a:t>百万円を有しており、概ね良好な財政運営がされていると分析する。今後は、普通交付税合併算定替分の削減を考慮し、「新行財政改革推進方策」に基づき、より一層の経費削減や収入確保に努める。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年度より一般会計では</a:t>
          </a:r>
          <a:r>
            <a:rPr kumimoji="1" lang="en-US" altLang="ja-JP" sz="1400">
              <a:latin typeface="ＭＳ ゴシック" pitchFamily="49" charset="-128"/>
              <a:ea typeface="ＭＳ ゴシック" pitchFamily="49" charset="-128"/>
            </a:rPr>
            <a:t>147</a:t>
          </a:r>
          <a:r>
            <a:rPr kumimoji="1" lang="ja-JP" altLang="en-US" sz="1400">
              <a:latin typeface="ＭＳ ゴシック" pitchFamily="49" charset="-128"/>
              <a:ea typeface="ＭＳ ゴシック" pitchFamily="49" charset="-128"/>
            </a:rPr>
            <a:t>百万円、国民健康保険特別会計</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事業勘定</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で</a:t>
          </a:r>
          <a:r>
            <a:rPr kumimoji="1" lang="en-US" altLang="ja-JP" sz="1400">
              <a:latin typeface="ＭＳ ゴシック" pitchFamily="49" charset="-128"/>
              <a:ea typeface="ＭＳ ゴシック" pitchFamily="49" charset="-128"/>
            </a:rPr>
            <a:t>149</a:t>
          </a:r>
          <a:r>
            <a:rPr kumimoji="1" lang="ja-JP" altLang="en-US" sz="1400">
              <a:latin typeface="ＭＳ ゴシック" pitchFamily="49" charset="-128"/>
              <a:ea typeface="ＭＳ ゴシック" pitchFamily="49" charset="-128"/>
            </a:rPr>
            <a:t>百万円実質収支が下がったことにより、黒字額が減少している。しかし、一般会計及び国民健康保険特別会計</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事業勘定</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ともに財政調整基金では昨年度より増加しているため、前年度より黒字額が減少していても、財政運営には問題ないと考える。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については、「公債費負担適正化計画」に基づき、計画的に削減はしているものの、公営企業債の元利償還金に対する繰入金では下水道事業債分が、組合等が起こした地方債の元利償還金に対する負担金等では、広域水道企業団に対する補助金で、ほぼ横ばいになっているため、大きく実質公債費比率が減少しない状況になっている。今後も「公債費負担適正化計画」に基づき、計画的な地方債の発行と、繰上償還を実施し、また下水道事業特別会計においても繰上償還の実施を行い、実質公債費比率を平成</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年度数値で</a:t>
          </a:r>
          <a:r>
            <a:rPr kumimoji="1" lang="en-US" altLang="ja-JP" sz="1400">
              <a:latin typeface="ＭＳ ゴシック" pitchFamily="49" charset="-128"/>
              <a:ea typeface="ＭＳ ゴシック" pitchFamily="49" charset="-128"/>
            </a:rPr>
            <a:t>18.0</a:t>
          </a:r>
          <a:r>
            <a:rPr kumimoji="1" lang="ja-JP" altLang="en-US" sz="1400">
              <a:latin typeface="ＭＳ ゴシック" pitchFamily="49" charset="-128"/>
              <a:ea typeface="ＭＳ ゴシック" pitchFamily="49" charset="-128"/>
            </a:rPr>
            <a:t>％未満に改善を図る。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一般会計等に係る地方債残高については「公債費負担適正化計画」に基づき、平成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a:t>
          </a:r>
          <a:r>
            <a:rPr kumimoji="1" lang="en-US" altLang="ja-JP" sz="1400">
              <a:latin typeface="ＭＳ ゴシック" pitchFamily="49" charset="-128"/>
              <a:ea typeface="ＭＳ ゴシック" pitchFamily="49" charset="-128"/>
            </a:rPr>
            <a:t>587</a:t>
          </a:r>
          <a:r>
            <a:rPr kumimoji="1" lang="ja-JP" altLang="en-US" sz="1400">
              <a:latin typeface="ＭＳ ゴシック" pitchFamily="49" charset="-128"/>
              <a:ea typeface="ＭＳ ゴシック" pitchFamily="49" charset="-128"/>
            </a:rPr>
            <a:t>百万円の繰上償還を行い削減し、また、市債管理基金も</a:t>
          </a:r>
          <a:r>
            <a:rPr kumimoji="1" lang="en-US" altLang="ja-JP" sz="1400">
              <a:latin typeface="ＭＳ ゴシック" pitchFamily="49" charset="-128"/>
              <a:ea typeface="ＭＳ ゴシック" pitchFamily="49" charset="-128"/>
            </a:rPr>
            <a:t>580</a:t>
          </a:r>
          <a:r>
            <a:rPr kumimoji="1" lang="ja-JP" altLang="en-US" sz="1400">
              <a:latin typeface="ＭＳ ゴシック" pitchFamily="49" charset="-128"/>
              <a:ea typeface="ＭＳ ゴシック" pitchFamily="49" charset="-128"/>
            </a:rPr>
            <a:t>百万円積み立てし、充当可能基金額が増額したことにより、将来負担比率においては、</a:t>
          </a:r>
          <a:r>
            <a:rPr kumimoji="1" lang="ja-JP" altLang="ja-JP" sz="1400">
              <a:solidFill>
                <a:schemeClr val="dk1"/>
              </a:solidFill>
              <a:latin typeface="+mn-lt"/>
              <a:ea typeface="+mn-ea"/>
              <a:cs typeface="+mn-cs"/>
            </a:rPr>
            <a:t>昨年度より</a:t>
          </a:r>
          <a:r>
            <a:rPr kumimoji="1" lang="en-US" altLang="ja-JP" sz="1400">
              <a:solidFill>
                <a:schemeClr val="dk1"/>
              </a:solidFill>
              <a:latin typeface="+mn-lt"/>
              <a:ea typeface="+mn-ea"/>
              <a:cs typeface="+mn-cs"/>
            </a:rPr>
            <a:t>25.8</a:t>
          </a:r>
          <a:r>
            <a:rPr kumimoji="1" lang="ja-JP" altLang="ja-JP" sz="1400">
              <a:solidFill>
                <a:schemeClr val="dk1"/>
              </a:solidFill>
              <a:latin typeface="+mn-lt"/>
              <a:ea typeface="+mn-ea"/>
              <a:cs typeface="+mn-cs"/>
            </a:rPr>
            <a:t>％改善し</a:t>
          </a:r>
          <a:r>
            <a:rPr kumimoji="1" lang="ja-JP" altLang="en-US" sz="1400">
              <a:solidFill>
                <a:schemeClr val="dk1"/>
              </a:solidFill>
              <a:latin typeface="+mn-lt"/>
              <a:ea typeface="+mn-ea"/>
              <a:cs typeface="+mn-cs"/>
            </a:rPr>
            <a:t>た。今後も、「公債費負担適正化計画」に基づき、計画的な地方債の発行や繰上償還を実施し、将来負担比率の改善を図る。</a:t>
          </a:r>
          <a:endParaRPr kumimoji="1" lang="ja-JP" altLang="en-US" sz="18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62</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64</v>
      </c>
      <c r="C3" s="359"/>
      <c r="D3" s="359"/>
      <c r="E3" s="360"/>
      <c r="F3" s="360"/>
      <c r="G3" s="360"/>
      <c r="H3" s="360"/>
      <c r="I3" s="360"/>
      <c r="J3" s="360"/>
      <c r="K3" s="360"/>
      <c r="L3" s="360" t="s">
        <v>65</v>
      </c>
      <c r="M3" s="360"/>
      <c r="N3" s="360"/>
      <c r="O3" s="360"/>
      <c r="P3" s="360"/>
      <c r="Q3" s="360"/>
      <c r="R3" s="367"/>
      <c r="S3" s="367"/>
      <c r="T3" s="367"/>
      <c r="U3" s="367"/>
      <c r="V3" s="368"/>
      <c r="W3" s="342" t="s">
        <v>66</v>
      </c>
      <c r="X3" s="343"/>
      <c r="Y3" s="343"/>
      <c r="Z3" s="343"/>
      <c r="AA3" s="343"/>
      <c r="AB3" s="359"/>
      <c r="AC3" s="367" t="s">
        <v>67</v>
      </c>
      <c r="AD3" s="343"/>
      <c r="AE3" s="343"/>
      <c r="AF3" s="343"/>
      <c r="AG3" s="343"/>
      <c r="AH3" s="343"/>
      <c r="AI3" s="343"/>
      <c r="AJ3" s="343"/>
      <c r="AK3" s="343"/>
      <c r="AL3" s="344"/>
      <c r="AM3" s="342" t="s">
        <v>68</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69</v>
      </c>
      <c r="BO3" s="343"/>
      <c r="BP3" s="343"/>
      <c r="BQ3" s="343"/>
      <c r="BR3" s="343"/>
      <c r="BS3" s="343"/>
      <c r="BT3" s="343"/>
      <c r="BU3" s="344"/>
      <c r="BV3" s="342" t="s">
        <v>70</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71</v>
      </c>
      <c r="CU3" s="343"/>
      <c r="CV3" s="343"/>
      <c r="CW3" s="343"/>
      <c r="CX3" s="343"/>
      <c r="CY3" s="343"/>
      <c r="CZ3" s="343"/>
      <c r="DA3" s="344"/>
      <c r="DB3" s="342" t="s">
        <v>72</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73</v>
      </c>
      <c r="AZ4" s="346"/>
      <c r="BA4" s="346"/>
      <c r="BB4" s="346"/>
      <c r="BC4" s="346"/>
      <c r="BD4" s="346"/>
      <c r="BE4" s="346"/>
      <c r="BF4" s="346"/>
      <c r="BG4" s="346"/>
      <c r="BH4" s="346"/>
      <c r="BI4" s="346"/>
      <c r="BJ4" s="346"/>
      <c r="BK4" s="346"/>
      <c r="BL4" s="346"/>
      <c r="BM4" s="347"/>
      <c r="BN4" s="348">
        <v>32713802</v>
      </c>
      <c r="BO4" s="349"/>
      <c r="BP4" s="349"/>
      <c r="BQ4" s="349"/>
      <c r="BR4" s="349"/>
      <c r="BS4" s="349"/>
      <c r="BT4" s="349"/>
      <c r="BU4" s="350"/>
      <c r="BV4" s="348">
        <v>31504067</v>
      </c>
      <c r="BW4" s="349"/>
      <c r="BX4" s="349"/>
      <c r="BY4" s="349"/>
      <c r="BZ4" s="349"/>
      <c r="CA4" s="349"/>
      <c r="CB4" s="349"/>
      <c r="CC4" s="350"/>
      <c r="CD4" s="351" t="s">
        <v>74</v>
      </c>
      <c r="CE4" s="352"/>
      <c r="CF4" s="352"/>
      <c r="CG4" s="352"/>
      <c r="CH4" s="352"/>
      <c r="CI4" s="352"/>
      <c r="CJ4" s="352"/>
      <c r="CK4" s="352"/>
      <c r="CL4" s="352"/>
      <c r="CM4" s="352"/>
      <c r="CN4" s="352"/>
      <c r="CO4" s="352"/>
      <c r="CP4" s="352"/>
      <c r="CQ4" s="352"/>
      <c r="CR4" s="352"/>
      <c r="CS4" s="353"/>
      <c r="CT4" s="354">
        <v>1</v>
      </c>
      <c r="CU4" s="355"/>
      <c r="CV4" s="355"/>
      <c r="CW4" s="355"/>
      <c r="CX4" s="355"/>
      <c r="CY4" s="355"/>
      <c r="CZ4" s="355"/>
      <c r="DA4" s="356"/>
      <c r="DB4" s="354">
        <v>1.8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75</v>
      </c>
      <c r="AN5" s="415"/>
      <c r="AO5" s="415"/>
      <c r="AP5" s="415"/>
      <c r="AQ5" s="415"/>
      <c r="AR5" s="415"/>
      <c r="AS5" s="415"/>
      <c r="AT5" s="416"/>
      <c r="AU5" s="417" t="s">
        <v>76</v>
      </c>
      <c r="AV5" s="418"/>
      <c r="AW5" s="418"/>
      <c r="AX5" s="418"/>
      <c r="AY5" s="419" t="s">
        <v>77</v>
      </c>
      <c r="AZ5" s="420"/>
      <c r="BA5" s="420"/>
      <c r="BB5" s="420"/>
      <c r="BC5" s="420"/>
      <c r="BD5" s="420"/>
      <c r="BE5" s="420"/>
      <c r="BF5" s="420"/>
      <c r="BG5" s="420"/>
      <c r="BH5" s="420"/>
      <c r="BI5" s="420"/>
      <c r="BJ5" s="420"/>
      <c r="BK5" s="420"/>
      <c r="BL5" s="420"/>
      <c r="BM5" s="421"/>
      <c r="BN5" s="385">
        <v>32346992</v>
      </c>
      <c r="BO5" s="386"/>
      <c r="BP5" s="386"/>
      <c r="BQ5" s="386"/>
      <c r="BR5" s="386"/>
      <c r="BS5" s="386"/>
      <c r="BT5" s="386"/>
      <c r="BU5" s="387"/>
      <c r="BV5" s="385">
        <v>30774488</v>
      </c>
      <c r="BW5" s="386"/>
      <c r="BX5" s="386"/>
      <c r="BY5" s="386"/>
      <c r="BZ5" s="386"/>
      <c r="CA5" s="386"/>
      <c r="CB5" s="386"/>
      <c r="CC5" s="387"/>
      <c r="CD5" s="388" t="s">
        <v>78</v>
      </c>
      <c r="CE5" s="389"/>
      <c r="CF5" s="389"/>
      <c r="CG5" s="389"/>
      <c r="CH5" s="389"/>
      <c r="CI5" s="389"/>
      <c r="CJ5" s="389"/>
      <c r="CK5" s="389"/>
      <c r="CL5" s="389"/>
      <c r="CM5" s="389"/>
      <c r="CN5" s="389"/>
      <c r="CO5" s="389"/>
      <c r="CP5" s="389"/>
      <c r="CQ5" s="389"/>
      <c r="CR5" s="389"/>
      <c r="CS5" s="390"/>
      <c r="CT5" s="382">
        <v>89.8</v>
      </c>
      <c r="CU5" s="383"/>
      <c r="CV5" s="383"/>
      <c r="CW5" s="383"/>
      <c r="CX5" s="383"/>
      <c r="CY5" s="383"/>
      <c r="CZ5" s="383"/>
      <c r="DA5" s="384"/>
      <c r="DB5" s="382">
        <v>89.6</v>
      </c>
      <c r="DC5" s="383"/>
      <c r="DD5" s="383"/>
      <c r="DE5" s="383"/>
      <c r="DF5" s="383"/>
      <c r="DG5" s="383"/>
      <c r="DH5" s="383"/>
      <c r="DI5" s="384"/>
      <c r="DJ5" s="137"/>
      <c r="DK5" s="137"/>
      <c r="DL5" s="137"/>
      <c r="DM5" s="137"/>
      <c r="DN5" s="137"/>
      <c r="DO5" s="137"/>
    </row>
    <row r="6" spans="1:119" ht="18.75" customHeight="1">
      <c r="A6" s="138"/>
      <c r="B6" s="391" t="s">
        <v>79</v>
      </c>
      <c r="C6" s="392"/>
      <c r="D6" s="392"/>
      <c r="E6" s="393"/>
      <c r="F6" s="393"/>
      <c r="G6" s="393"/>
      <c r="H6" s="393"/>
      <c r="I6" s="393"/>
      <c r="J6" s="393"/>
      <c r="K6" s="393"/>
      <c r="L6" s="393" t="s">
        <v>80</v>
      </c>
      <c r="M6" s="393"/>
      <c r="N6" s="393"/>
      <c r="O6" s="393"/>
      <c r="P6" s="393"/>
      <c r="Q6" s="393"/>
      <c r="R6" s="397"/>
      <c r="S6" s="397"/>
      <c r="T6" s="397"/>
      <c r="U6" s="397"/>
      <c r="V6" s="398"/>
      <c r="W6" s="401" t="s">
        <v>81</v>
      </c>
      <c r="X6" s="402"/>
      <c r="Y6" s="402"/>
      <c r="Z6" s="402"/>
      <c r="AA6" s="402"/>
      <c r="AB6" s="392"/>
      <c r="AC6" s="405" t="s">
        <v>82</v>
      </c>
      <c r="AD6" s="406"/>
      <c r="AE6" s="406"/>
      <c r="AF6" s="406"/>
      <c r="AG6" s="406"/>
      <c r="AH6" s="406"/>
      <c r="AI6" s="406"/>
      <c r="AJ6" s="406"/>
      <c r="AK6" s="406"/>
      <c r="AL6" s="407"/>
      <c r="AM6" s="414" t="s">
        <v>83</v>
      </c>
      <c r="AN6" s="415"/>
      <c r="AO6" s="415"/>
      <c r="AP6" s="415"/>
      <c r="AQ6" s="415"/>
      <c r="AR6" s="415"/>
      <c r="AS6" s="415"/>
      <c r="AT6" s="416"/>
      <c r="AU6" s="417" t="s">
        <v>76</v>
      </c>
      <c r="AV6" s="418"/>
      <c r="AW6" s="418"/>
      <c r="AX6" s="418"/>
      <c r="AY6" s="419" t="s">
        <v>84</v>
      </c>
      <c r="AZ6" s="420"/>
      <c r="BA6" s="420"/>
      <c r="BB6" s="420"/>
      <c r="BC6" s="420"/>
      <c r="BD6" s="420"/>
      <c r="BE6" s="420"/>
      <c r="BF6" s="420"/>
      <c r="BG6" s="420"/>
      <c r="BH6" s="420"/>
      <c r="BI6" s="420"/>
      <c r="BJ6" s="420"/>
      <c r="BK6" s="420"/>
      <c r="BL6" s="420"/>
      <c r="BM6" s="421"/>
      <c r="BN6" s="385">
        <v>366810</v>
      </c>
      <c r="BO6" s="386"/>
      <c r="BP6" s="386"/>
      <c r="BQ6" s="386"/>
      <c r="BR6" s="386"/>
      <c r="BS6" s="386"/>
      <c r="BT6" s="386"/>
      <c r="BU6" s="387"/>
      <c r="BV6" s="385">
        <v>729579</v>
      </c>
      <c r="BW6" s="386"/>
      <c r="BX6" s="386"/>
      <c r="BY6" s="386"/>
      <c r="BZ6" s="386"/>
      <c r="CA6" s="386"/>
      <c r="CB6" s="386"/>
      <c r="CC6" s="387"/>
      <c r="CD6" s="388" t="s">
        <v>85</v>
      </c>
      <c r="CE6" s="389"/>
      <c r="CF6" s="389"/>
      <c r="CG6" s="389"/>
      <c r="CH6" s="389"/>
      <c r="CI6" s="389"/>
      <c r="CJ6" s="389"/>
      <c r="CK6" s="389"/>
      <c r="CL6" s="389"/>
      <c r="CM6" s="389"/>
      <c r="CN6" s="389"/>
      <c r="CO6" s="389"/>
      <c r="CP6" s="389"/>
      <c r="CQ6" s="389"/>
      <c r="CR6" s="389"/>
      <c r="CS6" s="390"/>
      <c r="CT6" s="422">
        <v>93</v>
      </c>
      <c r="CU6" s="423"/>
      <c r="CV6" s="423"/>
      <c r="CW6" s="423"/>
      <c r="CX6" s="423"/>
      <c r="CY6" s="423"/>
      <c r="CZ6" s="423"/>
      <c r="DA6" s="424"/>
      <c r="DB6" s="422">
        <v>95.5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86</v>
      </c>
      <c r="AN7" s="415"/>
      <c r="AO7" s="415"/>
      <c r="AP7" s="415"/>
      <c r="AQ7" s="415"/>
      <c r="AR7" s="415"/>
      <c r="AS7" s="415"/>
      <c r="AT7" s="416"/>
      <c r="AU7" s="417" t="s">
        <v>87</v>
      </c>
      <c r="AV7" s="418"/>
      <c r="AW7" s="418"/>
      <c r="AX7" s="418"/>
      <c r="AY7" s="419" t="s">
        <v>88</v>
      </c>
      <c r="AZ7" s="420"/>
      <c r="BA7" s="420"/>
      <c r="BB7" s="420"/>
      <c r="BC7" s="420"/>
      <c r="BD7" s="420"/>
      <c r="BE7" s="420"/>
      <c r="BF7" s="420"/>
      <c r="BG7" s="420"/>
      <c r="BH7" s="420"/>
      <c r="BI7" s="420"/>
      <c r="BJ7" s="420"/>
      <c r="BK7" s="420"/>
      <c r="BL7" s="420"/>
      <c r="BM7" s="421"/>
      <c r="BN7" s="385">
        <v>194079</v>
      </c>
      <c r="BO7" s="386"/>
      <c r="BP7" s="386"/>
      <c r="BQ7" s="386"/>
      <c r="BR7" s="386"/>
      <c r="BS7" s="386"/>
      <c r="BT7" s="386"/>
      <c r="BU7" s="387"/>
      <c r="BV7" s="385">
        <v>397389</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17967305</v>
      </c>
      <c r="CU7" s="386"/>
      <c r="CV7" s="386"/>
      <c r="CW7" s="386"/>
      <c r="CX7" s="386"/>
      <c r="CY7" s="386"/>
      <c r="CZ7" s="386"/>
      <c r="DA7" s="387"/>
      <c r="DB7" s="385">
        <v>17961139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91</v>
      </c>
      <c r="AV8" s="418"/>
      <c r="AW8" s="418"/>
      <c r="AX8" s="418"/>
      <c r="AY8" s="419" t="s">
        <v>92</v>
      </c>
      <c r="AZ8" s="420"/>
      <c r="BA8" s="420"/>
      <c r="BB8" s="420"/>
      <c r="BC8" s="420"/>
      <c r="BD8" s="420"/>
      <c r="BE8" s="420"/>
      <c r="BF8" s="420"/>
      <c r="BG8" s="420"/>
      <c r="BH8" s="420"/>
      <c r="BI8" s="420"/>
      <c r="BJ8" s="420"/>
      <c r="BK8" s="420"/>
      <c r="BL8" s="420"/>
      <c r="BM8" s="421"/>
      <c r="BN8" s="385">
        <v>172731</v>
      </c>
      <c r="BO8" s="386"/>
      <c r="BP8" s="386"/>
      <c r="BQ8" s="386"/>
      <c r="BR8" s="386"/>
      <c r="BS8" s="386"/>
      <c r="BT8" s="386"/>
      <c r="BU8" s="387"/>
      <c r="BV8" s="385">
        <v>332190</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0.34</v>
      </c>
      <c r="DC8" s="426"/>
      <c r="DD8" s="426"/>
      <c r="DE8" s="426"/>
      <c r="DF8" s="426"/>
      <c r="DG8" s="426"/>
      <c r="DH8" s="426"/>
      <c r="DI8" s="427"/>
      <c r="DJ8" s="137"/>
      <c r="DK8" s="137"/>
      <c r="DL8" s="137"/>
      <c r="DM8" s="137"/>
      <c r="DN8" s="137"/>
      <c r="DO8" s="137"/>
    </row>
    <row r="9" spans="1:119" ht="18.75" customHeight="1" thickBot="1">
      <c r="A9" s="138"/>
      <c r="B9" s="379" t="s">
        <v>94</v>
      </c>
      <c r="C9" s="380"/>
      <c r="D9" s="380"/>
      <c r="E9" s="380"/>
      <c r="F9" s="380"/>
      <c r="G9" s="380"/>
      <c r="H9" s="380"/>
      <c r="I9" s="380"/>
      <c r="J9" s="380"/>
      <c r="K9" s="428"/>
      <c r="L9" s="429" t="s">
        <v>95</v>
      </c>
      <c r="M9" s="430"/>
      <c r="N9" s="430"/>
      <c r="O9" s="430"/>
      <c r="P9" s="430"/>
      <c r="Q9" s="431"/>
      <c r="R9" s="432">
        <v>46459</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76</v>
      </c>
      <c r="AV9" s="418"/>
      <c r="AW9" s="418"/>
      <c r="AX9" s="418"/>
      <c r="AY9" s="419" t="s">
        <v>98</v>
      </c>
      <c r="AZ9" s="420"/>
      <c r="BA9" s="420"/>
      <c r="BB9" s="420"/>
      <c r="BC9" s="420"/>
      <c r="BD9" s="420"/>
      <c r="BE9" s="420"/>
      <c r="BF9" s="420"/>
      <c r="BG9" s="420"/>
      <c r="BH9" s="420"/>
      <c r="BI9" s="420"/>
      <c r="BJ9" s="420"/>
      <c r="BK9" s="420"/>
      <c r="BL9" s="420"/>
      <c r="BM9" s="421"/>
      <c r="BN9" s="385">
        <v>-159459</v>
      </c>
      <c r="BO9" s="386"/>
      <c r="BP9" s="386"/>
      <c r="BQ9" s="386"/>
      <c r="BR9" s="386"/>
      <c r="BS9" s="386"/>
      <c r="BT9" s="386"/>
      <c r="BU9" s="387"/>
      <c r="BV9" s="385">
        <v>-358850</v>
      </c>
      <c r="BW9" s="386"/>
      <c r="BX9" s="386"/>
      <c r="BY9" s="386"/>
      <c r="BZ9" s="386"/>
      <c r="CA9" s="386"/>
      <c r="CB9" s="386"/>
      <c r="CC9" s="387"/>
      <c r="CD9" s="388" t="s">
        <v>99</v>
      </c>
      <c r="CE9" s="389"/>
      <c r="CF9" s="389"/>
      <c r="CG9" s="389"/>
      <c r="CH9" s="389"/>
      <c r="CI9" s="389"/>
      <c r="CJ9" s="389"/>
      <c r="CK9" s="389"/>
      <c r="CL9" s="389"/>
      <c r="CM9" s="389"/>
      <c r="CN9" s="389"/>
      <c r="CO9" s="389"/>
      <c r="CP9" s="389"/>
      <c r="CQ9" s="389"/>
      <c r="CR9" s="389"/>
      <c r="CS9" s="390"/>
      <c r="CT9" s="382">
        <v>25.8</v>
      </c>
      <c r="CU9" s="383"/>
      <c r="CV9" s="383"/>
      <c r="CW9" s="383"/>
      <c r="CX9" s="383"/>
      <c r="CY9" s="383"/>
      <c r="CZ9" s="383"/>
      <c r="DA9" s="384"/>
      <c r="DB9" s="382">
        <v>24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100</v>
      </c>
      <c r="M10" s="415"/>
      <c r="N10" s="415"/>
      <c r="O10" s="415"/>
      <c r="P10" s="415"/>
      <c r="Q10" s="416"/>
      <c r="R10" s="436">
        <v>49078</v>
      </c>
      <c r="S10" s="437"/>
      <c r="T10" s="437"/>
      <c r="U10" s="437"/>
      <c r="V10" s="438"/>
      <c r="W10" s="373"/>
      <c r="X10" s="374"/>
      <c r="Y10" s="374"/>
      <c r="Z10" s="374"/>
      <c r="AA10" s="374"/>
      <c r="AB10" s="374"/>
      <c r="AC10" s="374"/>
      <c r="AD10" s="374"/>
      <c r="AE10" s="374"/>
      <c r="AF10" s="374"/>
      <c r="AG10" s="374"/>
      <c r="AH10" s="374"/>
      <c r="AI10" s="374"/>
      <c r="AJ10" s="374"/>
      <c r="AK10" s="374"/>
      <c r="AL10" s="377"/>
      <c r="AM10" s="414" t="s">
        <v>101</v>
      </c>
      <c r="AN10" s="415"/>
      <c r="AO10" s="415"/>
      <c r="AP10" s="415"/>
      <c r="AQ10" s="415"/>
      <c r="AR10" s="415"/>
      <c r="AS10" s="415"/>
      <c r="AT10" s="416"/>
      <c r="AU10" s="417" t="s">
        <v>102</v>
      </c>
      <c r="AV10" s="418"/>
      <c r="AW10" s="418"/>
      <c r="AX10" s="418"/>
      <c r="AY10" s="419" t="s">
        <v>103</v>
      </c>
      <c r="AZ10" s="420"/>
      <c r="BA10" s="420"/>
      <c r="BB10" s="420"/>
      <c r="BC10" s="420"/>
      <c r="BD10" s="420"/>
      <c r="BE10" s="420"/>
      <c r="BF10" s="420"/>
      <c r="BG10" s="420"/>
      <c r="BH10" s="420"/>
      <c r="BI10" s="420"/>
      <c r="BJ10" s="420"/>
      <c r="BK10" s="420"/>
      <c r="BL10" s="420"/>
      <c r="BM10" s="421"/>
      <c r="BN10" s="385">
        <v>275200</v>
      </c>
      <c r="BO10" s="386"/>
      <c r="BP10" s="386"/>
      <c r="BQ10" s="386"/>
      <c r="BR10" s="386"/>
      <c r="BS10" s="386"/>
      <c r="BT10" s="386"/>
      <c r="BU10" s="387"/>
      <c r="BV10" s="385">
        <v>348085</v>
      </c>
      <c r="BW10" s="386"/>
      <c r="BX10" s="386"/>
      <c r="BY10" s="386"/>
      <c r="BZ10" s="386"/>
      <c r="CA10" s="386"/>
      <c r="CB10" s="386"/>
      <c r="CC10" s="38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105</v>
      </c>
      <c r="M11" s="440"/>
      <c r="N11" s="440"/>
      <c r="O11" s="440"/>
      <c r="P11" s="440"/>
      <c r="Q11" s="441"/>
      <c r="R11" s="442" t="s">
        <v>106</v>
      </c>
      <c r="S11" s="443"/>
      <c r="T11" s="443"/>
      <c r="U11" s="443"/>
      <c r="V11" s="444"/>
      <c r="W11" s="373"/>
      <c r="X11" s="374"/>
      <c r="Y11" s="374"/>
      <c r="Z11" s="374"/>
      <c r="AA11" s="374"/>
      <c r="AB11" s="374"/>
      <c r="AC11" s="374"/>
      <c r="AD11" s="374"/>
      <c r="AE11" s="374"/>
      <c r="AF11" s="374"/>
      <c r="AG11" s="374"/>
      <c r="AH11" s="374"/>
      <c r="AI11" s="374"/>
      <c r="AJ11" s="374"/>
      <c r="AK11" s="374"/>
      <c r="AL11" s="377"/>
      <c r="AM11" s="414" t="s">
        <v>107</v>
      </c>
      <c r="AN11" s="415"/>
      <c r="AO11" s="415"/>
      <c r="AP11" s="415"/>
      <c r="AQ11" s="415"/>
      <c r="AR11" s="415"/>
      <c r="AS11" s="415"/>
      <c r="AT11" s="416"/>
      <c r="AU11" s="417" t="s">
        <v>76</v>
      </c>
      <c r="AV11" s="418"/>
      <c r="AW11" s="418"/>
      <c r="AX11" s="418"/>
      <c r="AY11" s="419" t="s">
        <v>108</v>
      </c>
      <c r="AZ11" s="420"/>
      <c r="BA11" s="420"/>
      <c r="BB11" s="420"/>
      <c r="BC11" s="420"/>
      <c r="BD11" s="420"/>
      <c r="BE11" s="420"/>
      <c r="BF11" s="420"/>
      <c r="BG11" s="420"/>
      <c r="BH11" s="420"/>
      <c r="BI11" s="420"/>
      <c r="BJ11" s="420"/>
      <c r="BK11" s="420"/>
      <c r="BL11" s="420"/>
      <c r="BM11" s="421"/>
      <c r="BN11" s="385">
        <v>586963</v>
      </c>
      <c r="BO11" s="386"/>
      <c r="BP11" s="386"/>
      <c r="BQ11" s="386"/>
      <c r="BR11" s="386"/>
      <c r="BS11" s="386"/>
      <c r="BT11" s="386"/>
      <c r="BU11" s="387"/>
      <c r="BV11" s="385">
        <v>15735</v>
      </c>
      <c r="BW11" s="386"/>
      <c r="BX11" s="386"/>
      <c r="BY11" s="386"/>
      <c r="BZ11" s="386"/>
      <c r="CA11" s="386"/>
      <c r="CB11" s="386"/>
      <c r="CC11" s="387"/>
      <c r="CD11" s="388" t="s">
        <v>109</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111</v>
      </c>
      <c r="C12" s="446"/>
      <c r="D12" s="446"/>
      <c r="E12" s="446"/>
      <c r="F12" s="446"/>
      <c r="G12" s="446"/>
      <c r="H12" s="446"/>
      <c r="I12" s="446"/>
      <c r="J12" s="446"/>
      <c r="K12" s="447"/>
      <c r="L12" s="454" t="s">
        <v>112</v>
      </c>
      <c r="M12" s="455"/>
      <c r="N12" s="455"/>
      <c r="O12" s="455"/>
      <c r="P12" s="455"/>
      <c r="Q12" s="456"/>
      <c r="R12" s="457">
        <v>46922</v>
      </c>
      <c r="S12" s="458"/>
      <c r="T12" s="458"/>
      <c r="U12" s="458"/>
      <c r="V12" s="459"/>
      <c r="W12" s="460" t="s">
        <v>1</v>
      </c>
      <c r="X12" s="418"/>
      <c r="Y12" s="418"/>
      <c r="Z12" s="418"/>
      <c r="AA12" s="418"/>
      <c r="AB12" s="461"/>
      <c r="AC12" s="417" t="s">
        <v>113</v>
      </c>
      <c r="AD12" s="418"/>
      <c r="AE12" s="418"/>
      <c r="AF12" s="418"/>
      <c r="AG12" s="461"/>
      <c r="AH12" s="417" t="s">
        <v>114</v>
      </c>
      <c r="AI12" s="418"/>
      <c r="AJ12" s="418"/>
      <c r="AK12" s="418"/>
      <c r="AL12" s="462"/>
      <c r="AM12" s="414" t="s">
        <v>115</v>
      </c>
      <c r="AN12" s="415"/>
      <c r="AO12" s="415"/>
      <c r="AP12" s="415"/>
      <c r="AQ12" s="415"/>
      <c r="AR12" s="415"/>
      <c r="AS12" s="415"/>
      <c r="AT12" s="416"/>
      <c r="AU12" s="417" t="s">
        <v>116</v>
      </c>
      <c r="AV12" s="418"/>
      <c r="AW12" s="418"/>
      <c r="AX12" s="418"/>
      <c r="AY12" s="419" t="s">
        <v>117</v>
      </c>
      <c r="AZ12" s="420"/>
      <c r="BA12" s="420"/>
      <c r="BB12" s="420"/>
      <c r="BC12" s="420"/>
      <c r="BD12" s="420"/>
      <c r="BE12" s="420"/>
      <c r="BF12" s="420"/>
      <c r="BG12" s="420"/>
      <c r="BH12" s="420"/>
      <c r="BI12" s="420"/>
      <c r="BJ12" s="420"/>
      <c r="BK12" s="420"/>
      <c r="BL12" s="420"/>
      <c r="BM12" s="421"/>
      <c r="BN12" s="385" t="s">
        <v>118</v>
      </c>
      <c r="BO12" s="386"/>
      <c r="BP12" s="386"/>
      <c r="BQ12" s="386"/>
      <c r="BR12" s="386"/>
      <c r="BS12" s="386"/>
      <c r="BT12" s="386"/>
      <c r="BU12" s="387"/>
      <c r="BV12" s="385" t="s">
        <v>118</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118</v>
      </c>
      <c r="CU12" s="426"/>
      <c r="CV12" s="426"/>
      <c r="CW12" s="426"/>
      <c r="CX12" s="426"/>
      <c r="CY12" s="426"/>
      <c r="CZ12" s="426"/>
      <c r="DA12" s="427"/>
      <c r="DB12" s="425" t="s">
        <v>118</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120</v>
      </c>
      <c r="N13" s="474"/>
      <c r="O13" s="474"/>
      <c r="P13" s="474"/>
      <c r="Q13" s="475"/>
      <c r="R13" s="466">
        <v>46723</v>
      </c>
      <c r="S13" s="467"/>
      <c r="T13" s="467"/>
      <c r="U13" s="467"/>
      <c r="V13" s="468"/>
      <c r="W13" s="401" t="s">
        <v>121</v>
      </c>
      <c r="X13" s="402"/>
      <c r="Y13" s="402"/>
      <c r="Z13" s="402"/>
      <c r="AA13" s="402"/>
      <c r="AB13" s="392"/>
      <c r="AC13" s="436">
        <v>3768</v>
      </c>
      <c r="AD13" s="437"/>
      <c r="AE13" s="437"/>
      <c r="AF13" s="437"/>
      <c r="AG13" s="476"/>
      <c r="AH13" s="436">
        <v>4489</v>
      </c>
      <c r="AI13" s="437"/>
      <c r="AJ13" s="437"/>
      <c r="AK13" s="437"/>
      <c r="AL13" s="438"/>
      <c r="AM13" s="414" t="s">
        <v>122</v>
      </c>
      <c r="AN13" s="415"/>
      <c r="AO13" s="415"/>
      <c r="AP13" s="415"/>
      <c r="AQ13" s="415"/>
      <c r="AR13" s="415"/>
      <c r="AS13" s="415"/>
      <c r="AT13" s="416"/>
      <c r="AU13" s="417" t="s">
        <v>123</v>
      </c>
      <c r="AV13" s="418"/>
      <c r="AW13" s="418"/>
      <c r="AX13" s="418"/>
      <c r="AY13" s="419" t="s">
        <v>124</v>
      </c>
      <c r="AZ13" s="420"/>
      <c r="BA13" s="420"/>
      <c r="BB13" s="420"/>
      <c r="BC13" s="420"/>
      <c r="BD13" s="420"/>
      <c r="BE13" s="420"/>
      <c r="BF13" s="420"/>
      <c r="BG13" s="420"/>
      <c r="BH13" s="420"/>
      <c r="BI13" s="420"/>
      <c r="BJ13" s="420"/>
      <c r="BK13" s="420"/>
      <c r="BL13" s="420"/>
      <c r="BM13" s="421"/>
      <c r="BN13" s="385">
        <v>702704</v>
      </c>
      <c r="BO13" s="386"/>
      <c r="BP13" s="386"/>
      <c r="BQ13" s="386"/>
      <c r="BR13" s="386"/>
      <c r="BS13" s="386"/>
      <c r="BT13" s="386"/>
      <c r="BU13" s="387"/>
      <c r="BV13" s="385">
        <v>4970</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20.7</v>
      </c>
      <c r="CU13" s="383"/>
      <c r="CV13" s="383"/>
      <c r="CW13" s="383"/>
      <c r="CX13" s="383"/>
      <c r="CY13" s="383"/>
      <c r="CZ13" s="383"/>
      <c r="DA13" s="384"/>
      <c r="DB13" s="382">
        <v>21.5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126</v>
      </c>
      <c r="M14" s="464"/>
      <c r="N14" s="464"/>
      <c r="O14" s="464"/>
      <c r="P14" s="464"/>
      <c r="Q14" s="465"/>
      <c r="R14" s="466">
        <v>47229</v>
      </c>
      <c r="S14" s="467"/>
      <c r="T14" s="467"/>
      <c r="U14" s="467"/>
      <c r="V14" s="468"/>
      <c r="W14" s="375"/>
      <c r="X14" s="376"/>
      <c r="Y14" s="376"/>
      <c r="Z14" s="376"/>
      <c r="AA14" s="376"/>
      <c r="AB14" s="365"/>
      <c r="AC14" s="469">
        <v>17.7</v>
      </c>
      <c r="AD14" s="470"/>
      <c r="AE14" s="470"/>
      <c r="AF14" s="470"/>
      <c r="AG14" s="471"/>
      <c r="AH14" s="469">
        <v>18.600000000000001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v>237.8</v>
      </c>
      <c r="CU14" s="481"/>
      <c r="CV14" s="481"/>
      <c r="CW14" s="481"/>
      <c r="CX14" s="481"/>
      <c r="CY14" s="481"/>
      <c r="CZ14" s="481"/>
      <c r="DA14" s="482"/>
      <c r="DB14" s="480">
        <v>263.60000000000002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120</v>
      </c>
      <c r="N15" s="474"/>
      <c r="O15" s="474"/>
      <c r="P15" s="474"/>
      <c r="Q15" s="475"/>
      <c r="R15" s="466">
        <v>47027</v>
      </c>
      <c r="S15" s="467"/>
      <c r="T15" s="467"/>
      <c r="U15" s="467"/>
      <c r="V15" s="468"/>
      <c r="W15" s="401" t="s">
        <v>128</v>
      </c>
      <c r="X15" s="402"/>
      <c r="Y15" s="402"/>
      <c r="Z15" s="402"/>
      <c r="AA15" s="402"/>
      <c r="AB15" s="392"/>
      <c r="AC15" s="436">
        <v>4587</v>
      </c>
      <c r="AD15" s="437"/>
      <c r="AE15" s="437"/>
      <c r="AF15" s="437"/>
      <c r="AG15" s="476"/>
      <c r="AH15" s="436">
        <v>5911</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4428127</v>
      </c>
      <c r="BO15" s="349"/>
      <c r="BP15" s="349"/>
      <c r="BQ15" s="349"/>
      <c r="BR15" s="349"/>
      <c r="BS15" s="349"/>
      <c r="BT15" s="349"/>
      <c r="BU15" s="350"/>
      <c r="BV15" s="348">
        <v>4445011</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21.5</v>
      </c>
      <c r="AD16" s="470"/>
      <c r="AE16" s="470"/>
      <c r="AF16" s="470"/>
      <c r="AG16" s="471"/>
      <c r="AH16" s="469">
        <v>24.4</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12896617</v>
      </c>
      <c r="BO16" s="386"/>
      <c r="BP16" s="386"/>
      <c r="BQ16" s="386"/>
      <c r="BR16" s="386"/>
      <c r="BS16" s="386"/>
      <c r="BT16" s="386"/>
      <c r="BU16" s="387"/>
      <c r="BV16" s="385">
        <v>13031747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134</v>
      </c>
      <c r="N17" s="490"/>
      <c r="O17" s="490"/>
      <c r="P17" s="490"/>
      <c r="Q17" s="491"/>
      <c r="R17" s="486" t="s">
        <v>135</v>
      </c>
      <c r="S17" s="487"/>
      <c r="T17" s="487"/>
      <c r="U17" s="487"/>
      <c r="V17" s="488"/>
      <c r="W17" s="401" t="s">
        <v>136</v>
      </c>
      <c r="X17" s="402"/>
      <c r="Y17" s="402"/>
      <c r="Z17" s="402"/>
      <c r="AA17" s="402"/>
      <c r="AB17" s="392"/>
      <c r="AC17" s="436">
        <v>12959</v>
      </c>
      <c r="AD17" s="437"/>
      <c r="AE17" s="437"/>
      <c r="AF17" s="437"/>
      <c r="AG17" s="476"/>
      <c r="AH17" s="436">
        <v>13643</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5660420</v>
      </c>
      <c r="BO17" s="386"/>
      <c r="BP17" s="386"/>
      <c r="BQ17" s="386"/>
      <c r="BR17" s="386"/>
      <c r="BS17" s="386"/>
      <c r="BT17" s="386"/>
      <c r="BU17" s="387"/>
      <c r="BV17" s="385">
        <v>5689465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184.28</v>
      </c>
      <c r="M18" s="498"/>
      <c r="N18" s="498"/>
      <c r="O18" s="498"/>
      <c r="P18" s="498"/>
      <c r="Q18" s="498"/>
      <c r="R18" s="499"/>
      <c r="S18" s="499"/>
      <c r="T18" s="499"/>
      <c r="U18" s="499"/>
      <c r="V18" s="500"/>
      <c r="W18" s="403"/>
      <c r="X18" s="404"/>
      <c r="Y18" s="404"/>
      <c r="Z18" s="404"/>
      <c r="AA18" s="404"/>
      <c r="AB18" s="395"/>
      <c r="AC18" s="501">
        <v>60.8</v>
      </c>
      <c r="AD18" s="502"/>
      <c r="AE18" s="502"/>
      <c r="AF18" s="502"/>
      <c r="AG18" s="503"/>
      <c r="AH18" s="501">
        <v>56.4</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15905464</v>
      </c>
      <c r="BO18" s="386"/>
      <c r="BP18" s="386"/>
      <c r="BQ18" s="386"/>
      <c r="BR18" s="386"/>
      <c r="BS18" s="386"/>
      <c r="BT18" s="386"/>
      <c r="BU18" s="387"/>
      <c r="BV18" s="385">
        <v>16134102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252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20489346</v>
      </c>
      <c r="BO19" s="386"/>
      <c r="BP19" s="386"/>
      <c r="BQ19" s="386"/>
      <c r="BR19" s="386"/>
      <c r="BS19" s="386"/>
      <c r="BT19" s="386"/>
      <c r="BU19" s="387"/>
      <c r="BV19" s="385">
        <v>20473774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17436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47232710</v>
      </c>
      <c r="BO23" s="386"/>
      <c r="BP23" s="386"/>
      <c r="BQ23" s="386"/>
      <c r="BR23" s="386"/>
      <c r="BS23" s="386"/>
      <c r="BT23" s="386"/>
      <c r="BU23" s="387"/>
      <c r="BV23" s="385">
        <v>47690305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8600</v>
      </c>
      <c r="R24" s="437"/>
      <c r="S24" s="437"/>
      <c r="T24" s="437"/>
      <c r="U24" s="437"/>
      <c r="V24" s="476"/>
      <c r="W24" s="531"/>
      <c r="X24" s="519"/>
      <c r="Y24" s="520"/>
      <c r="Z24" s="435" t="s">
        <v>152</v>
      </c>
      <c r="AA24" s="415"/>
      <c r="AB24" s="415"/>
      <c r="AC24" s="415"/>
      <c r="AD24" s="415"/>
      <c r="AE24" s="415"/>
      <c r="AF24" s="415"/>
      <c r="AG24" s="416"/>
      <c r="AH24" s="436">
        <v>411</v>
      </c>
      <c r="AI24" s="437"/>
      <c r="AJ24" s="437"/>
      <c r="AK24" s="437"/>
      <c r="AL24" s="476"/>
      <c r="AM24" s="436">
        <v>1372329</v>
      </c>
      <c r="AN24" s="437"/>
      <c r="AO24" s="437"/>
      <c r="AP24" s="437"/>
      <c r="AQ24" s="437"/>
      <c r="AR24" s="476"/>
      <c r="AS24" s="436">
        <v>3339</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30380561</v>
      </c>
      <c r="BO24" s="386"/>
      <c r="BP24" s="386"/>
      <c r="BQ24" s="386"/>
      <c r="BR24" s="386"/>
      <c r="BS24" s="386"/>
      <c r="BT24" s="386"/>
      <c r="BU24" s="387"/>
      <c r="BV24" s="385">
        <v>33038853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6900</v>
      </c>
      <c r="R25" s="437"/>
      <c r="S25" s="437"/>
      <c r="T25" s="437"/>
      <c r="U25" s="437"/>
      <c r="V25" s="476"/>
      <c r="W25" s="531"/>
      <c r="X25" s="519"/>
      <c r="Y25" s="520"/>
      <c r="Z25" s="435" t="s">
        <v>155</v>
      </c>
      <c r="AA25" s="415"/>
      <c r="AB25" s="415"/>
      <c r="AC25" s="415"/>
      <c r="AD25" s="415"/>
      <c r="AE25" s="415"/>
      <c r="AF25" s="415"/>
      <c r="AG25" s="416"/>
      <c r="AH25" s="436" t="s">
        <v>118</v>
      </c>
      <c r="AI25" s="437"/>
      <c r="AJ25" s="437"/>
      <c r="AK25" s="437"/>
      <c r="AL25" s="476"/>
      <c r="AM25" s="436" t="s">
        <v>118</v>
      </c>
      <c r="AN25" s="437"/>
      <c r="AO25" s="437"/>
      <c r="AP25" s="437"/>
      <c r="AQ25" s="437"/>
      <c r="AR25" s="476"/>
      <c r="AS25" s="436" t="s">
        <v>118</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739733</v>
      </c>
      <c r="BO25" s="349"/>
      <c r="BP25" s="349"/>
      <c r="BQ25" s="349"/>
      <c r="BR25" s="349"/>
      <c r="BS25" s="349"/>
      <c r="BT25" s="349"/>
      <c r="BU25" s="350"/>
      <c r="BV25" s="348">
        <v>2045269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6100</v>
      </c>
      <c r="R26" s="437"/>
      <c r="S26" s="437"/>
      <c r="T26" s="437"/>
      <c r="U26" s="437"/>
      <c r="V26" s="476"/>
      <c r="W26" s="531"/>
      <c r="X26" s="519"/>
      <c r="Y26" s="520"/>
      <c r="Z26" s="435" t="s">
        <v>158</v>
      </c>
      <c r="AA26" s="539"/>
      <c r="AB26" s="539"/>
      <c r="AC26" s="539"/>
      <c r="AD26" s="539"/>
      <c r="AE26" s="539"/>
      <c r="AF26" s="539"/>
      <c r="AG26" s="540"/>
      <c r="AH26" s="436">
        <v>20</v>
      </c>
      <c r="AI26" s="437"/>
      <c r="AJ26" s="437"/>
      <c r="AK26" s="437"/>
      <c r="AL26" s="476"/>
      <c r="AM26" s="436">
        <v>62340</v>
      </c>
      <c r="AN26" s="437"/>
      <c r="AO26" s="437"/>
      <c r="AP26" s="437"/>
      <c r="AQ26" s="437"/>
      <c r="AR26" s="476"/>
      <c r="AS26" s="436">
        <v>3117</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118</v>
      </c>
      <c r="BO26" s="386"/>
      <c r="BP26" s="386"/>
      <c r="BQ26" s="386"/>
      <c r="BR26" s="386"/>
      <c r="BS26" s="386"/>
      <c r="BT26" s="386"/>
      <c r="BU26" s="387"/>
      <c r="BV26" s="385" t="s">
        <v>118</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4500</v>
      </c>
      <c r="R27" s="437"/>
      <c r="S27" s="437"/>
      <c r="T27" s="437"/>
      <c r="U27" s="437"/>
      <c r="V27" s="476"/>
      <c r="W27" s="531"/>
      <c r="X27" s="519"/>
      <c r="Y27" s="520"/>
      <c r="Z27" s="435" t="s">
        <v>161</v>
      </c>
      <c r="AA27" s="415"/>
      <c r="AB27" s="415"/>
      <c r="AC27" s="415"/>
      <c r="AD27" s="415"/>
      <c r="AE27" s="415"/>
      <c r="AF27" s="415"/>
      <c r="AG27" s="416"/>
      <c r="AH27" s="436">
        <v>1</v>
      </c>
      <c r="AI27" s="437"/>
      <c r="AJ27" s="437"/>
      <c r="AK27" s="437"/>
      <c r="AL27" s="476"/>
      <c r="AM27" s="436">
        <v>3954</v>
      </c>
      <c r="AN27" s="437"/>
      <c r="AO27" s="437"/>
      <c r="AP27" s="437"/>
      <c r="AQ27" s="437"/>
      <c r="AR27" s="476"/>
      <c r="AS27" s="436">
        <v>3954</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1906785</v>
      </c>
      <c r="BO27" s="553"/>
      <c r="BP27" s="553"/>
      <c r="BQ27" s="553"/>
      <c r="BR27" s="553"/>
      <c r="BS27" s="553"/>
      <c r="BT27" s="553"/>
      <c r="BU27" s="554"/>
      <c r="BV27" s="552">
        <v>1941506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3780</v>
      </c>
      <c r="R28" s="437"/>
      <c r="S28" s="437"/>
      <c r="T28" s="437"/>
      <c r="U28" s="437"/>
      <c r="V28" s="476"/>
      <c r="W28" s="531"/>
      <c r="X28" s="519"/>
      <c r="Y28" s="520"/>
      <c r="Z28" s="435" t="s">
        <v>164</v>
      </c>
      <c r="AA28" s="415"/>
      <c r="AB28" s="415"/>
      <c r="AC28" s="415"/>
      <c r="AD28" s="415"/>
      <c r="AE28" s="415"/>
      <c r="AF28" s="415"/>
      <c r="AG28" s="416"/>
      <c r="AH28" s="436">
        <v>8</v>
      </c>
      <c r="AI28" s="437"/>
      <c r="AJ28" s="437"/>
      <c r="AK28" s="437"/>
      <c r="AL28" s="476"/>
      <c r="AM28" s="436">
        <v>15568</v>
      </c>
      <c r="AN28" s="437"/>
      <c r="AO28" s="437"/>
      <c r="AP28" s="437"/>
      <c r="AQ28" s="437"/>
      <c r="AR28" s="476"/>
      <c r="AS28" s="436">
        <v>1946</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1996200</v>
      </c>
      <c r="BO28" s="349"/>
      <c r="BP28" s="349"/>
      <c r="BQ28" s="349"/>
      <c r="BR28" s="349"/>
      <c r="BS28" s="349"/>
      <c r="BT28" s="349"/>
      <c r="BU28" s="350"/>
      <c r="BV28" s="348">
        <v>1721000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16</v>
      </c>
      <c r="M29" s="437"/>
      <c r="N29" s="437"/>
      <c r="O29" s="437"/>
      <c r="P29" s="476"/>
      <c r="Q29" s="436">
        <v>3465</v>
      </c>
      <c r="R29" s="437"/>
      <c r="S29" s="437"/>
      <c r="T29" s="437"/>
      <c r="U29" s="437"/>
      <c r="V29" s="476"/>
      <c r="W29" s="531"/>
      <c r="X29" s="519"/>
      <c r="Y29" s="520"/>
      <c r="Z29" s="435" t="s">
        <v>168</v>
      </c>
      <c r="AA29" s="415"/>
      <c r="AB29" s="415"/>
      <c r="AC29" s="415"/>
      <c r="AD29" s="415"/>
      <c r="AE29" s="415"/>
      <c r="AF29" s="415"/>
      <c r="AG29" s="416"/>
      <c r="AH29" s="436">
        <v>420</v>
      </c>
      <c r="AI29" s="437"/>
      <c r="AJ29" s="437"/>
      <c r="AK29" s="437"/>
      <c r="AL29" s="476"/>
      <c r="AM29" s="436">
        <v>1391851</v>
      </c>
      <c r="AN29" s="437"/>
      <c r="AO29" s="437"/>
      <c r="AP29" s="437"/>
      <c r="AQ29" s="437"/>
      <c r="AR29" s="476"/>
      <c r="AS29" s="436">
        <v>3314</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2380000</v>
      </c>
      <c r="BO29" s="386"/>
      <c r="BP29" s="386"/>
      <c r="BQ29" s="386"/>
      <c r="BR29" s="386"/>
      <c r="BS29" s="386"/>
      <c r="BT29" s="386"/>
      <c r="BU29" s="387"/>
      <c r="BV29" s="385">
        <v>1799480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97.2</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3865207</v>
      </c>
      <c r="BO30" s="553"/>
      <c r="BP30" s="553"/>
      <c r="BQ30" s="553"/>
      <c r="BR30" s="553"/>
      <c r="BS30" s="553"/>
      <c r="BT30" s="553"/>
      <c r="BU30" s="554"/>
      <c r="BV30" s="552">
        <v>2895588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IF('各会計、関係団体の財政状況及び健全化判断比率'!B34="","",'各会計、関係団体の財政状況及び健全化判断比率'!B34)</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兵庫県市町村職員退職手当組合</v>
      </c>
      <c r="BZ34" s="565"/>
      <c r="CA34" s="565"/>
      <c r="CB34" s="565"/>
      <c r="CC34" s="565"/>
      <c r="CD34" s="565"/>
      <c r="CE34" s="565"/>
      <c r="CF34" s="565"/>
      <c r="CG34" s="565"/>
      <c r="CH34" s="565"/>
      <c r="CI34" s="565"/>
      <c r="CJ34" s="565"/>
      <c r="CK34" s="565"/>
      <c r="CL34" s="565"/>
      <c r="CM34" s="565"/>
      <c r="CN34" s="165"/>
      <c r="CO34" s="564">
        <f>IF(CQ34="","",MAX(C34:D43,U34:V43,AM34:AN43,BE34:BF43,BW34:BX43)+1)</f>
        <v>25</v>
      </c>
      <c r="CP34" s="564"/>
      <c r="CQ34" s="565" t="str">
        <f>IF('各会計、関係団体の財政状況及び健全化判断比率'!BS7="","",'各会計、関係団体の財政状況及び健全化判断比率'!BS7)</f>
        <v>淡路島土地開発公社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国民健康保険特別会計（直営診療施設勘定）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IF('各会計、関係団体の財政状況及び健全化判断比率'!B35="","",'各会計、関係団体の財政状況及び健全化判断比率'!B35)</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兵庫県町議会議員公務災害補償組合</v>
      </c>
      <c r="BZ35" s="565"/>
      <c r="CA35" s="565"/>
      <c r="CB35" s="565"/>
      <c r="CC35" s="565"/>
      <c r="CD35" s="565"/>
      <c r="CE35" s="565"/>
      <c r="CF35" s="565"/>
      <c r="CG35" s="565"/>
      <c r="CH35" s="565"/>
      <c r="CI35" s="565"/>
      <c r="CJ35" s="565"/>
      <c r="CK35" s="565"/>
      <c r="CL35" s="565"/>
      <c r="CM35" s="565"/>
      <c r="CN35" s="165"/>
      <c r="CO35" s="564">
        <f t="shared" ref="CO35:CO43" si="3">IF(CQ35="","",CO34+1)</f>
        <v>26</v>
      </c>
      <c r="CP35" s="564"/>
      <c r="CQ35" s="565" t="str">
        <f>IF('各会計、関係団体の財政状況及び健全化判断比率'!BS8="","",'各会計、関係団体の財政状況及び健全化判断比率'!BS8)</f>
        <v>キャトルセゾン松帆</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介護保険特別会計（保険事業勘定）</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10</v>
      </c>
      <c r="BF36" s="564"/>
      <c r="BG36" s="565" t="str">
        <f>IF('各会計、関係団体の財政状況及び健全化判断比率'!B36="","",'各会計、関係団体の財政状況及び健全化判断比率'!B36)</f>
        <v>産地直売所事業特別会計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兵庫県市町交通災害共済組合</v>
      </c>
      <c r="BZ36" s="565"/>
      <c r="CA36" s="565"/>
      <c r="CB36" s="565"/>
      <c r="CC36" s="565"/>
      <c r="CD36" s="565"/>
      <c r="CE36" s="565"/>
      <c r="CF36" s="565"/>
      <c r="CG36" s="565"/>
      <c r="CH36" s="565"/>
      <c r="CI36" s="565"/>
      <c r="CJ36" s="565"/>
      <c r="CK36" s="565"/>
      <c r="CL36" s="565"/>
      <c r="CM36" s="565"/>
      <c r="CN36" s="165"/>
      <c r="CO36" s="564">
        <f t="shared" si="3"/>
        <v>27</v>
      </c>
      <c r="CP36" s="564"/>
      <c r="CQ36" s="565" t="str">
        <f>IF('各会計、関係団体の財政状況及び健全化判断比率'!BS9="","",'各会計、関係団体の財政状況及び健全化判断比率'!BS9)</f>
        <v>ほくだん</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介護保険特別会計（サービス事業勘定）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11</v>
      </c>
      <c r="BF37" s="564"/>
      <c r="BG37" s="565" t="str">
        <f>IF('各会計、関係団体の財政状況及び健全化判断比率'!B37="","",'各会計、関係団体の財政状況及び健全化判断比率'!B37)</f>
        <v>温泉事業特別会計</v>
      </c>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兵庫県後期高齢者医療広域連合(一般会計)</v>
      </c>
      <c r="BZ37" s="565"/>
      <c r="CA37" s="565"/>
      <c r="CB37" s="565"/>
      <c r="CC37" s="565"/>
      <c r="CD37" s="565"/>
      <c r="CE37" s="565"/>
      <c r="CF37" s="565"/>
      <c r="CG37" s="565"/>
      <c r="CH37" s="565"/>
      <c r="CI37" s="565"/>
      <c r="CJ37" s="565"/>
      <c r="CK37" s="565"/>
      <c r="CL37" s="565"/>
      <c r="CM37" s="565"/>
      <c r="CN37" s="165"/>
      <c r="CO37" s="564">
        <f t="shared" si="3"/>
        <v>28</v>
      </c>
      <c r="CP37" s="564"/>
      <c r="CQ37" s="565" t="str">
        <f>IF('各会計、関係団体の財政状況及び健全化判断比率'!BS10="","",'各会計、関係団体の財政状況及び健全化判断比率'!BS10)</f>
        <v>淡路島パルシェ</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6</v>
      </c>
      <c r="V38" s="564"/>
      <c r="W38" s="565" t="str">
        <f>IF('各会計、関係団体の財政状況及び健全化判断比率'!B32="","",'各会計、関係団体の財政状況及び健全化判断比率'!B32)</f>
        <v>後期高齢者医療特別会計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12</v>
      </c>
      <c r="BF38" s="564"/>
      <c r="BG38" s="565" t="str">
        <f>IF('各会計、関係団体の財政状況及び健全化判断比率'!B38="","",'各会計、関係団体の財政状況及び健全化判断比率'!B38)</f>
        <v>津名港ターミナル事業特別会計</v>
      </c>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兵庫県後期高齢者医療広域連合(特別会計)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f t="shared" si="4"/>
        <v>7</v>
      </c>
      <c r="V39" s="564"/>
      <c r="W39" s="565" t="str">
        <f>IF('各会計、関係団体の財政状況及び健全化判断比率'!B33="","",'各会計、関係団体の財政状況及び健全化判断比率'!B33)</f>
        <v>福祉の里特別会計</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13</v>
      </c>
      <c r="BF39" s="564"/>
      <c r="BG39" s="565" t="str">
        <f>IF('各会計、関係団体の財政状況及び健全化判断比率'!B39="","",'各会計、関係団体の財政状況及び健全化判断比率'!B39)</f>
        <v>公共下水道事業特別会計</v>
      </c>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淡路広域行政事務組合(一般会計)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f t="shared" si="1"/>
        <v>14</v>
      </c>
      <c r="BF40" s="564"/>
      <c r="BG40" s="565" t="str">
        <f>IF('各会計、関係団体の財政状況及び健全化判断比率'!B40="","",'各会計、関係団体の財政状況及び健全化判断比率'!B40)</f>
        <v>住宅用地造成事業等特別会計</v>
      </c>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淡路広域行政事務組合(淡路ふるさと市町村圏事業特別会計)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淡路広域行政事務組合(淡路公平委員会特別会計)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淡路広域行政事務組合(淡路食肉センター事業特別会計)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24</v>
      </c>
      <c r="BX43" s="564"/>
      <c r="BY43" s="565" t="str">
        <f>IF('各会計、関係団体の財政状況及び健全化判断比率'!B77="","",'各会計、関係団体の財政状況及び健全化判断比率'!B77)</f>
        <v>淡路広域行政事務組合(農業共済事業特別会計)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28" zoomScaleSheetLayoutView="100" workbookViewId="0">
      <selection activeCell="M42" sqref="M4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54907</v>
      </c>
      <c r="J41" s="83">
        <v>50938</v>
      </c>
      <c r="K41" s="83">
        <v>48402</v>
      </c>
      <c r="L41" s="83">
        <v>47690</v>
      </c>
      <c r="M41" s="84">
        <v>47233</v>
      </c>
    </row>
    <row r="42" spans="2:13" ht="27.75" customHeight="1">
      <c r="B42" s="1169"/>
      <c r="C42" s="1170"/>
      <c r="D42" s="85"/>
      <c r="E42" s="1175" t="s">
        <v>26</v>
      </c>
      <c r="F42" s="1175"/>
      <c r="G42" s="1175"/>
      <c r="H42" s="1176"/>
      <c r="I42" s="86">
        <v>1175</v>
      </c>
      <c r="J42" s="87">
        <v>1135</v>
      </c>
      <c r="K42" s="87">
        <v>122</v>
      </c>
      <c r="L42" s="87" t="s">
        <v>478</v>
      </c>
      <c r="M42" s="88" t="s">
        <v>478</v>
      </c>
    </row>
    <row r="43" spans="2:13" ht="27.75" customHeight="1">
      <c r="B43" s="1169"/>
      <c r="C43" s="1170"/>
      <c r="D43" s="85"/>
      <c r="E43" s="1175" t="s">
        <v>27</v>
      </c>
      <c r="F43" s="1175"/>
      <c r="G43" s="1175"/>
      <c r="H43" s="1176"/>
      <c r="I43" s="86">
        <v>31709</v>
      </c>
      <c r="J43" s="87">
        <v>24074</v>
      </c>
      <c r="K43" s="87">
        <v>28837</v>
      </c>
      <c r="L43" s="87">
        <v>28769</v>
      </c>
      <c r="M43" s="88">
        <v>28161</v>
      </c>
    </row>
    <row r="44" spans="2:13" ht="27.75" customHeight="1">
      <c r="B44" s="1169"/>
      <c r="C44" s="1170"/>
      <c r="D44" s="85"/>
      <c r="E44" s="1175" t="s">
        <v>28</v>
      </c>
      <c r="F44" s="1175"/>
      <c r="G44" s="1175"/>
      <c r="H44" s="1176"/>
      <c r="I44" s="86">
        <v>193</v>
      </c>
      <c r="J44" s="87">
        <v>6682</v>
      </c>
      <c r="K44" s="87">
        <v>6870</v>
      </c>
      <c r="L44" s="87">
        <v>7373</v>
      </c>
      <c r="M44" s="88">
        <v>7873</v>
      </c>
    </row>
    <row r="45" spans="2:13" ht="27.75" customHeight="1">
      <c r="B45" s="1169"/>
      <c r="C45" s="1170"/>
      <c r="D45" s="85"/>
      <c r="E45" s="1175" t="s">
        <v>29</v>
      </c>
      <c r="F45" s="1175"/>
      <c r="G45" s="1175"/>
      <c r="H45" s="1176"/>
      <c r="I45" s="86">
        <v>7448</v>
      </c>
      <c r="J45" s="87">
        <v>7463</v>
      </c>
      <c r="K45" s="87">
        <v>7157</v>
      </c>
      <c r="L45" s="87">
        <v>6838</v>
      </c>
      <c r="M45" s="88">
        <v>6265</v>
      </c>
    </row>
    <row r="46" spans="2:13" ht="27.75" customHeight="1">
      <c r="B46" s="1169"/>
      <c r="C46" s="1170"/>
      <c r="D46" s="85"/>
      <c r="E46" s="1175" t="s">
        <v>30</v>
      </c>
      <c r="F46" s="1175"/>
      <c r="G46" s="1175"/>
      <c r="H46" s="1176"/>
      <c r="I46" s="86">
        <v>0</v>
      </c>
      <c r="J46" s="87">
        <v>0</v>
      </c>
      <c r="K46" s="87">
        <v>0</v>
      </c>
      <c r="L46" s="87">
        <v>0</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3638</v>
      </c>
      <c r="J49" s="87">
        <v>5223</v>
      </c>
      <c r="K49" s="87">
        <v>5493</v>
      </c>
      <c r="L49" s="87">
        <v>6649</v>
      </c>
      <c r="M49" s="88">
        <v>7798</v>
      </c>
    </row>
    <row r="50" spans="2:13" ht="27.75" customHeight="1">
      <c r="B50" s="1169"/>
      <c r="C50" s="1170"/>
      <c r="D50" s="85"/>
      <c r="E50" s="1175" t="s">
        <v>35</v>
      </c>
      <c r="F50" s="1175"/>
      <c r="G50" s="1175"/>
      <c r="H50" s="1176"/>
      <c r="I50" s="86">
        <v>4775</v>
      </c>
      <c r="J50" s="87">
        <v>4681</v>
      </c>
      <c r="K50" s="87">
        <v>3203</v>
      </c>
      <c r="L50" s="87">
        <v>2987</v>
      </c>
      <c r="M50" s="88">
        <v>3677</v>
      </c>
    </row>
    <row r="51" spans="2:13" ht="27.75" customHeight="1">
      <c r="B51" s="1171"/>
      <c r="C51" s="1172"/>
      <c r="D51" s="85"/>
      <c r="E51" s="1175" t="s">
        <v>36</v>
      </c>
      <c r="F51" s="1175"/>
      <c r="G51" s="1175"/>
      <c r="H51" s="1176"/>
      <c r="I51" s="86">
        <v>49111</v>
      </c>
      <c r="J51" s="87">
        <v>47356</v>
      </c>
      <c r="K51" s="87">
        <v>45614</v>
      </c>
      <c r="L51" s="87">
        <v>44992</v>
      </c>
      <c r="M51" s="88">
        <v>45176</v>
      </c>
    </row>
    <row r="52" spans="2:13" ht="27.75" customHeight="1" thickBot="1">
      <c r="B52" s="1179" t="s">
        <v>37</v>
      </c>
      <c r="C52" s="1180"/>
      <c r="D52" s="90"/>
      <c r="E52" s="1181" t="s">
        <v>38</v>
      </c>
      <c r="F52" s="1181"/>
      <c r="G52" s="1181"/>
      <c r="H52" s="1182"/>
      <c r="I52" s="91">
        <v>37908</v>
      </c>
      <c r="J52" s="92">
        <v>33033</v>
      </c>
      <c r="K52" s="92">
        <v>37078</v>
      </c>
      <c r="L52" s="92">
        <v>36043</v>
      </c>
      <c r="M52" s="93">
        <v>32881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107694</v>
      </c>
      <c r="E3" s="116"/>
      <c r="F3" s="117">
        <v>76282</v>
      </c>
      <c r="G3" s="118"/>
      <c r="H3" s="119"/>
    </row>
    <row r="4" spans="1:8">
      <c r="A4" s="120"/>
      <c r="B4" s="121"/>
      <c r="C4" s="122"/>
      <c r="D4" s="123">
        <v>42528</v>
      </c>
      <c r="E4" s="124"/>
      <c r="F4" s="125">
        <v>41092</v>
      </c>
      <c r="G4" s="126"/>
      <c r="H4" s="127"/>
    </row>
    <row r="5" spans="1:8">
      <c r="A5" s="108" t="s">
        <v>512</v>
      </c>
      <c r="B5" s="113"/>
      <c r="C5" s="114"/>
      <c r="D5" s="115">
        <v>48857</v>
      </c>
      <c r="E5" s="116"/>
      <c r="F5" s="117">
        <v>78670</v>
      </c>
      <c r="G5" s="118"/>
      <c r="H5" s="119"/>
    </row>
    <row r="6" spans="1:8">
      <c r="A6" s="120"/>
      <c r="B6" s="121"/>
      <c r="C6" s="122"/>
      <c r="D6" s="123">
        <v>17668</v>
      </c>
      <c r="E6" s="124"/>
      <c r="F6" s="125">
        <v>38094</v>
      </c>
      <c r="G6" s="126"/>
      <c r="H6" s="127"/>
    </row>
    <row r="7" spans="1:8">
      <c r="A7" s="108" t="s">
        <v>513</v>
      </c>
      <c r="B7" s="113"/>
      <c r="C7" s="114"/>
      <c r="D7" s="115">
        <v>65446</v>
      </c>
      <c r="E7" s="116"/>
      <c r="F7" s="117">
        <v>67201</v>
      </c>
      <c r="G7" s="118"/>
      <c r="H7" s="119"/>
    </row>
    <row r="8" spans="1:8">
      <c r="A8" s="120"/>
      <c r="B8" s="121"/>
      <c r="C8" s="122"/>
      <c r="D8" s="123">
        <v>43457</v>
      </c>
      <c r="E8" s="124"/>
      <c r="F8" s="125">
        <v>35210</v>
      </c>
      <c r="G8" s="126"/>
      <c r="H8" s="127"/>
    </row>
    <row r="9" spans="1:8">
      <c r="A9" s="108" t="s">
        <v>514</v>
      </c>
      <c r="B9" s="113"/>
      <c r="C9" s="114"/>
      <c r="D9" s="115">
        <v>48752</v>
      </c>
      <c r="E9" s="116"/>
      <c r="F9" s="117">
        <v>75709</v>
      </c>
      <c r="G9" s="118"/>
      <c r="H9" s="119"/>
    </row>
    <row r="10" spans="1:8">
      <c r="A10" s="120"/>
      <c r="B10" s="121"/>
      <c r="C10" s="122"/>
      <c r="D10" s="123">
        <v>33158</v>
      </c>
      <c r="E10" s="124"/>
      <c r="F10" s="125">
        <v>35212</v>
      </c>
      <c r="G10" s="126"/>
      <c r="H10" s="127"/>
    </row>
    <row r="11" spans="1:8">
      <c r="A11" s="108" t="s">
        <v>515</v>
      </c>
      <c r="B11" s="113"/>
      <c r="C11" s="114"/>
      <c r="D11" s="115">
        <v>68067</v>
      </c>
      <c r="E11" s="116"/>
      <c r="F11" s="117">
        <v>90961</v>
      </c>
      <c r="G11" s="118"/>
      <c r="H11" s="119"/>
    </row>
    <row r="12" spans="1:8">
      <c r="A12" s="120"/>
      <c r="B12" s="121"/>
      <c r="C12" s="128"/>
      <c r="D12" s="123">
        <v>42139</v>
      </c>
      <c r="E12" s="124"/>
      <c r="F12" s="125">
        <v>37720</v>
      </c>
      <c r="G12" s="126"/>
      <c r="H12" s="127"/>
    </row>
    <row r="13" spans="1:8">
      <c r="A13" s="108"/>
      <c r="B13" s="113"/>
      <c r="C13" s="129"/>
      <c r="D13" s="130">
        <v>67763</v>
      </c>
      <c r="E13" s="131"/>
      <c r="F13" s="132">
        <v>77765</v>
      </c>
      <c r="G13" s="133"/>
      <c r="H13" s="119"/>
    </row>
    <row r="14" spans="1:8">
      <c r="A14" s="120"/>
      <c r="B14" s="121"/>
      <c r="C14" s="122"/>
      <c r="D14" s="123">
        <v>35790</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0.87</v>
      </c>
      <c r="C19" s="134">
        <f>ROUND(VALUE(SUBSTITUTE(実質収支比率等に係る経年分析!G$48,"▲","-")),2)</f>
        <v>0.44</v>
      </c>
      <c r="D19" s="134">
        <f>ROUND(VALUE(SUBSTITUTE(実質収支比率等に係る経年分析!H$48,"▲","-")),2)</f>
        <v>3.79</v>
      </c>
      <c r="E19" s="134">
        <f>ROUND(VALUE(SUBSTITUTE(実質収支比率等に係る経年分析!I$48,"▲","-")),2)</f>
        <v>1.85</v>
      </c>
      <c r="F19" s="134">
        <f>ROUND(VALUE(SUBSTITUTE(実質収支比率等に係る経年分析!J$48,"▲","-")),2)</f>
        <v>0.96</v>
      </c>
    </row>
    <row r="20" spans="1:11">
      <c r="A20" s="134" t="s">
        <v>43</v>
      </c>
      <c r="B20" s="134">
        <f>ROUND(VALUE(SUBSTITUTE(実質収支比率等に係る経年分析!F$47,"▲","-")),2)</f>
        <v>6.39</v>
      </c>
      <c r="C20" s="134">
        <f>ROUND(VALUE(SUBSTITUTE(実質収支比率等に係る経年分析!G$47,"▲","-")),2)</f>
        <v>7.14</v>
      </c>
      <c r="D20" s="134">
        <f>ROUND(VALUE(SUBSTITUTE(実質収支比率等に係る経年分析!H$47,"▲","-")),2)</f>
        <v>7.52</v>
      </c>
      <c r="E20" s="134">
        <f>ROUND(VALUE(SUBSTITUTE(実質収支比率等に係る経年分析!I$47,"▲","-")),2)</f>
        <v>9.58</v>
      </c>
      <c r="F20" s="134">
        <f>ROUND(VALUE(SUBSTITUTE(実質収支比率等に係る経年分析!J$47,"▲","-")),2)</f>
        <v>11.11</v>
      </c>
    </row>
    <row r="21" spans="1:11">
      <c r="A21" s="134" t="s">
        <v>44</v>
      </c>
      <c r="B21" s="134">
        <f>IF(ISNUMBER(VALUE(SUBSTITUTE(実質収支比率等に係る経年分析!F$49,"▲","-"))),ROUND(VALUE(SUBSTITUTE(実質収支比率等に係る経年分析!F$49,"▲","-")),2),NA())</f>
        <v>3.72</v>
      </c>
      <c r="C21" s="134">
        <f>IF(ISNUMBER(VALUE(SUBSTITUTE(実質収支比率等に係る経年分析!G$49,"▲","-"))),ROUND(VALUE(SUBSTITUTE(実質収支比率等に係る経年分析!G$49,"▲","-")),2),NA())</f>
        <v>3.58</v>
      </c>
      <c r="D21" s="134">
        <f>IF(ISNUMBER(VALUE(SUBSTITUTE(実質収支比率等に係る経年分析!H$49,"▲","-"))),ROUND(VALUE(SUBSTITUTE(実質収支比率等に係る経年分析!H$49,"▲","-")),2),NA())</f>
        <v>3.58</v>
      </c>
      <c r="E21" s="134">
        <f>IF(ISNUMBER(VALUE(SUBSTITUTE(実質収支比率等に係る経年分析!I$49,"▲","-"))),ROUND(VALUE(SUBSTITUTE(実質収支比率等に係る経年分析!I$49,"▲","-")),2),NA())</f>
        <v>0.03</v>
      </c>
      <c r="F21" s="134">
        <f>IF(ISNUMBER(VALUE(SUBSTITUTE(実質収支比率等に係る経年分析!J$49,"▲","-"))),ROUND(VALUE(SUBSTITUTE(実質収支比率等に係る経年分析!J$49,"▲","-")),2),NA())</f>
        <v>3.91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4.18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温泉事業特別会計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産地直売所事業特別会計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0.08</v>
      </c>
    </row>
    <row r="34" spans="1:16">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0.14000000000000001</v>
      </c>
    </row>
    <row r="35" spans="1:16">
      <c r="A35" s="135" t="str">
        <f>IF(連結実質赤字比率に係る赤字・黒字の構成分析!C$35="",NA(),連結実質赤字比率に係る赤字・黒字の構成分析!C$35)</f>
        <v>住宅用地造成事業等特別会計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0.17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0.87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0.44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3.79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1.85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0.96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5060</v>
      </c>
      <c r="E42" s="136"/>
      <c r="F42" s="136"/>
      <c r="G42" s="136">
        <f>'実質公債費比率（分子）の構造'!L$52</f>
        <v>5156</v>
      </c>
      <c r="H42" s="136"/>
      <c r="I42" s="136"/>
      <c r="J42" s="136">
        <f>'実質公債費比率（分子）の構造'!M$52</f>
        <v>5851</v>
      </c>
      <c r="K42" s="136"/>
      <c r="L42" s="136"/>
      <c r="M42" s="136">
        <f>'実質公債費比率（分子）の構造'!N$52</f>
        <v>4606</v>
      </c>
      <c r="N42" s="136"/>
      <c r="O42" s="136"/>
      <c r="P42" s="136">
        <f>'実質公債費比率（分子）の構造'!O$52</f>
        <v>4444</v>
      </c>
    </row>
    <row r="43" spans="1:16">
      <c r="A43" s="136" t="s">
        <v>18</v>
      </c>
      <c r="B43" s="136">
        <f>'実質公債費比率（分子）の構造'!K$51</f>
        <v>19</v>
      </c>
      <c r="C43" s="136"/>
      <c r="D43" s="136"/>
      <c r="E43" s="136">
        <f>'実質公債費比率（分子）の構造'!L$51</f>
        <v>4</v>
      </c>
      <c r="F43" s="136"/>
      <c r="G43" s="136"/>
      <c r="H43" s="136">
        <f>'実質公債費比率（分子）の構造'!M$51</f>
        <v>2</v>
      </c>
      <c r="I43" s="136"/>
      <c r="J43" s="136"/>
      <c r="K43" s="136">
        <f>'実質公債費比率（分子）の構造'!N$51</f>
        <v>3</v>
      </c>
      <c r="L43" s="136"/>
      <c r="M43" s="136"/>
      <c r="N43" s="136">
        <f>'実質公債費比率（分子）の構造'!O$51</f>
        <v>4</v>
      </c>
      <c r="O43" s="136"/>
      <c r="P43" s="136"/>
    </row>
    <row r="44" spans="1:16">
      <c r="A44" s="136" t="s">
        <v>52</v>
      </c>
      <c r="B44" s="136">
        <f>'実質公債費比率（分子）の構造'!K$50</f>
        <v>16</v>
      </c>
      <c r="C44" s="136"/>
      <c r="D44" s="136"/>
      <c r="E44" s="136">
        <f>'実質公債費比率（分子）の構造'!L$50</f>
        <v>16</v>
      </c>
      <c r="F44" s="136"/>
      <c r="G44" s="136"/>
      <c r="H44" s="136">
        <f>'実質公債費比率（分子）の構造'!M$50</f>
        <v>984</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66</v>
      </c>
      <c r="C45" s="136"/>
      <c r="D45" s="136"/>
      <c r="E45" s="136">
        <f>'実質公債費比率（分子）の構造'!L$49</f>
        <v>469</v>
      </c>
      <c r="F45" s="136"/>
      <c r="G45" s="136"/>
      <c r="H45" s="136">
        <f>'実質公債費比率（分子）の構造'!M$49</f>
        <v>462</v>
      </c>
      <c r="I45" s="136"/>
      <c r="J45" s="136"/>
      <c r="K45" s="136">
        <f>'実質公債費比率（分子）の構造'!N$49</f>
        <v>567</v>
      </c>
      <c r="L45" s="136"/>
      <c r="M45" s="136"/>
      <c r="N45" s="136">
        <f>'実質公債費比率（分子）の構造'!O$49</f>
        <v>594</v>
      </c>
      <c r="O45" s="136"/>
      <c r="P45" s="136"/>
    </row>
    <row r="46" spans="1:16">
      <c r="A46" s="136" t="s">
        <v>54</v>
      </c>
      <c r="B46" s="136">
        <f>'実質公債費比率（分子）の構造'!K$48</f>
        <v>1927</v>
      </c>
      <c r="C46" s="136"/>
      <c r="D46" s="136"/>
      <c r="E46" s="136">
        <f>'実質公債費比率（分子）の構造'!L$48</f>
        <v>1641</v>
      </c>
      <c r="F46" s="136"/>
      <c r="G46" s="136"/>
      <c r="H46" s="136">
        <f>'実質公債費比率（分子）の構造'!M$48</f>
        <v>1697</v>
      </c>
      <c r="I46" s="136"/>
      <c r="J46" s="136"/>
      <c r="K46" s="136">
        <f>'実質公債費比率（分子）の構造'!N$48</f>
        <v>1695</v>
      </c>
      <c r="L46" s="136"/>
      <c r="M46" s="136"/>
      <c r="N46" s="136">
        <f>'実質公債費比率（分子）の構造'!O$48</f>
        <v>1693</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6298</v>
      </c>
      <c r="C49" s="136"/>
      <c r="D49" s="136"/>
      <c r="E49" s="136">
        <f>'実質公債費比率（分子）の構造'!L$45</f>
        <v>6195</v>
      </c>
      <c r="F49" s="136"/>
      <c r="G49" s="136"/>
      <c r="H49" s="136">
        <f>'実質公債費比率（分子）の構造'!M$45</f>
        <v>5569</v>
      </c>
      <c r="I49" s="136"/>
      <c r="J49" s="136"/>
      <c r="K49" s="136">
        <f>'実質公債費比率（分子）の構造'!N$45</f>
        <v>5206</v>
      </c>
      <c r="L49" s="136"/>
      <c r="M49" s="136"/>
      <c r="N49" s="136">
        <f>'実質公債費比率（分子）の構造'!O$45</f>
        <v>5003</v>
      </c>
      <c r="O49" s="136"/>
      <c r="P49" s="136"/>
    </row>
    <row r="50" spans="1:16">
      <c r="A50" s="136" t="s">
        <v>57</v>
      </c>
      <c r="B50" s="136" t="e">
        <f>NA()</f>
        <v>#N/A</v>
      </c>
      <c r="C50" s="136">
        <f>IF(ISNUMBER('実質公債費比率（分子）の構造'!K$53),'実質公債費比率（分子）の構造'!K$53,NA())</f>
        <v>3266</v>
      </c>
      <c r="D50" s="136" t="e">
        <f>NA()</f>
        <v>#N/A</v>
      </c>
      <c r="E50" s="136" t="e">
        <f>NA()</f>
        <v>#N/A</v>
      </c>
      <c r="F50" s="136">
        <f>IF(ISNUMBER('実質公債費比率（分子）の構造'!L$53),'実質公債費比率（分子）の構造'!L$53,NA())</f>
        <v>3169</v>
      </c>
      <c r="G50" s="136" t="e">
        <f>NA()</f>
        <v>#N/A</v>
      </c>
      <c r="H50" s="136" t="e">
        <f>NA()</f>
        <v>#N/A</v>
      </c>
      <c r="I50" s="136">
        <f>IF(ISNUMBER('実質公債費比率（分子）の構造'!M$53),'実質公債費比率（分子）の構造'!M$53,NA())</f>
        <v>2863</v>
      </c>
      <c r="J50" s="136" t="e">
        <f>NA()</f>
        <v>#N/A</v>
      </c>
      <c r="K50" s="136" t="e">
        <f>NA()</f>
        <v>#N/A</v>
      </c>
      <c r="L50" s="136">
        <f>IF(ISNUMBER('実質公債費比率（分子）の構造'!N$53),'実質公債費比率（分子）の構造'!N$53,NA())</f>
        <v>2865</v>
      </c>
      <c r="M50" s="136" t="e">
        <f>NA()</f>
        <v>#N/A</v>
      </c>
      <c r="N50" s="136" t="e">
        <f>NA()</f>
        <v>#N/A</v>
      </c>
      <c r="O50" s="136">
        <f>IF(ISNUMBER('実質公債費比率（分子）の構造'!O$53),'実質公債費比率（分子）の構造'!O$53,NA())</f>
        <v>2850</v>
      </c>
      <c r="P50" s="136" t="e">
        <f>NA()</f>
        <v>#N/A</v>
      </c>
    </row>
    <row r="53" spans="1:16">
      <c r="A53" s="104" t="s">
        <v>58</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36</v>
      </c>
      <c r="B56" s="135"/>
      <c r="C56" s="135"/>
      <c r="D56" s="135">
        <f>'将来負担比率（分子）の構造'!I$51</f>
        <v>49111</v>
      </c>
      <c r="E56" s="135"/>
      <c r="F56" s="135"/>
      <c r="G56" s="135">
        <f>'将来負担比率（分子）の構造'!J$51</f>
        <v>47356</v>
      </c>
      <c r="H56" s="135"/>
      <c r="I56" s="135"/>
      <c r="J56" s="135">
        <f>'将来負担比率（分子）の構造'!K$51</f>
        <v>45614</v>
      </c>
      <c r="K56" s="135"/>
      <c r="L56" s="135"/>
      <c r="M56" s="135">
        <f>'将来負担比率（分子）の構造'!L$51</f>
        <v>44992</v>
      </c>
      <c r="N56" s="135"/>
      <c r="O56" s="135"/>
      <c r="P56" s="135">
        <f>'将来負担比率（分子）の構造'!M$51</f>
        <v>45176</v>
      </c>
    </row>
    <row r="57" spans="1:16">
      <c r="A57" s="135" t="s">
        <v>35</v>
      </c>
      <c r="B57" s="135"/>
      <c r="C57" s="135"/>
      <c r="D57" s="135">
        <f>'将来負担比率（分子）の構造'!I$50</f>
        <v>4775</v>
      </c>
      <c r="E57" s="135"/>
      <c r="F57" s="135"/>
      <c r="G57" s="135">
        <f>'将来負担比率（分子）の構造'!J$50</f>
        <v>4681</v>
      </c>
      <c r="H57" s="135"/>
      <c r="I57" s="135"/>
      <c r="J57" s="135">
        <f>'将来負担比率（分子）の構造'!K$50</f>
        <v>3203</v>
      </c>
      <c r="K57" s="135"/>
      <c r="L57" s="135"/>
      <c r="M57" s="135">
        <f>'将来負担比率（分子）の構造'!L$50</f>
        <v>2987</v>
      </c>
      <c r="N57" s="135"/>
      <c r="O57" s="135"/>
      <c r="P57" s="135">
        <f>'将来負担比率（分子）の構造'!M$50</f>
        <v>3677</v>
      </c>
    </row>
    <row r="58" spans="1:16">
      <c r="A58" s="135" t="s">
        <v>34</v>
      </c>
      <c r="B58" s="135"/>
      <c r="C58" s="135"/>
      <c r="D58" s="135">
        <f>'将来負担比率（分子）の構造'!I$49</f>
        <v>3638</v>
      </c>
      <c r="E58" s="135"/>
      <c r="F58" s="135"/>
      <c r="G58" s="135">
        <f>'将来負担比率（分子）の構造'!J$49</f>
        <v>5223</v>
      </c>
      <c r="H58" s="135"/>
      <c r="I58" s="135"/>
      <c r="J58" s="135">
        <f>'将来負担比率（分子）の構造'!K$49</f>
        <v>5493</v>
      </c>
      <c r="K58" s="135"/>
      <c r="L58" s="135"/>
      <c r="M58" s="135">
        <f>'将来負担比率（分子）の構造'!L$49</f>
        <v>6649</v>
      </c>
      <c r="N58" s="135"/>
      <c r="O58" s="135"/>
      <c r="P58" s="135">
        <f>'将来負担比率（分子）の構造'!M$49</f>
        <v>7798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0</v>
      </c>
      <c r="C61" s="135"/>
      <c r="D61" s="135"/>
      <c r="E61" s="135">
        <f>'将来負担比率（分子）の構造'!J$46</f>
        <v>0</v>
      </c>
      <c r="F61" s="135"/>
      <c r="G61" s="135"/>
      <c r="H61" s="135">
        <f>'将来負担比率（分子）の構造'!K$46</f>
        <v>0</v>
      </c>
      <c r="I61" s="135"/>
      <c r="J61" s="135"/>
      <c r="K61" s="135">
        <f>'将来負担比率（分子）の構造'!L$46</f>
        <v>0</v>
      </c>
      <c r="L61" s="135"/>
      <c r="M61" s="135"/>
      <c r="N61" s="135" t="str">
        <f>'将来負担比率（分子）の構造'!M$46</f>
        <v>-</v>
      </c>
      <c r="O61" s="135"/>
      <c r="P61" s="135"/>
    </row>
    <row r="62" spans="1:16">
      <c r="A62" s="135" t="s">
        <v>29</v>
      </c>
      <c r="B62" s="135">
        <f>'将来負担比率（分子）の構造'!I$45</f>
        <v>7448</v>
      </c>
      <c r="C62" s="135"/>
      <c r="D62" s="135"/>
      <c r="E62" s="135">
        <f>'将来負担比率（分子）の構造'!J$45</f>
        <v>7463</v>
      </c>
      <c r="F62" s="135"/>
      <c r="G62" s="135"/>
      <c r="H62" s="135">
        <f>'将来負担比率（分子）の構造'!K$45</f>
        <v>7157</v>
      </c>
      <c r="I62" s="135"/>
      <c r="J62" s="135"/>
      <c r="K62" s="135">
        <f>'将来負担比率（分子）の構造'!L$45</f>
        <v>6838</v>
      </c>
      <c r="L62" s="135"/>
      <c r="M62" s="135"/>
      <c r="N62" s="135">
        <f>'将来負担比率（分子）の構造'!M$45</f>
        <v>6265</v>
      </c>
      <c r="O62" s="135"/>
      <c r="P62" s="135"/>
    </row>
    <row r="63" spans="1:16">
      <c r="A63" s="135" t="s">
        <v>28</v>
      </c>
      <c r="B63" s="135">
        <f>'将来負担比率（分子）の構造'!I$44</f>
        <v>193</v>
      </c>
      <c r="C63" s="135"/>
      <c r="D63" s="135"/>
      <c r="E63" s="135">
        <f>'将来負担比率（分子）の構造'!J$44</f>
        <v>6682</v>
      </c>
      <c r="F63" s="135"/>
      <c r="G63" s="135"/>
      <c r="H63" s="135">
        <f>'将来負担比率（分子）の構造'!K$44</f>
        <v>6870</v>
      </c>
      <c r="I63" s="135"/>
      <c r="J63" s="135"/>
      <c r="K63" s="135">
        <f>'将来負担比率（分子）の構造'!L$44</f>
        <v>7373</v>
      </c>
      <c r="L63" s="135"/>
      <c r="M63" s="135"/>
      <c r="N63" s="135">
        <f>'将来負担比率（分子）の構造'!M$44</f>
        <v>7873</v>
      </c>
      <c r="O63" s="135"/>
      <c r="P63" s="135"/>
    </row>
    <row r="64" spans="1:16">
      <c r="A64" s="135" t="s">
        <v>27</v>
      </c>
      <c r="B64" s="135">
        <f>'将来負担比率（分子）の構造'!I$43</f>
        <v>31709</v>
      </c>
      <c r="C64" s="135"/>
      <c r="D64" s="135"/>
      <c r="E64" s="135">
        <f>'将来負担比率（分子）の構造'!J$43</f>
        <v>24074</v>
      </c>
      <c r="F64" s="135"/>
      <c r="G64" s="135"/>
      <c r="H64" s="135">
        <f>'将来負担比率（分子）の構造'!K$43</f>
        <v>28837</v>
      </c>
      <c r="I64" s="135"/>
      <c r="J64" s="135"/>
      <c r="K64" s="135">
        <f>'将来負担比率（分子）の構造'!L$43</f>
        <v>28769</v>
      </c>
      <c r="L64" s="135"/>
      <c r="M64" s="135"/>
      <c r="N64" s="135">
        <f>'将来負担比率（分子）の構造'!M$43</f>
        <v>28161</v>
      </c>
      <c r="O64" s="135"/>
      <c r="P64" s="135"/>
    </row>
    <row r="65" spans="1:16">
      <c r="A65" s="135" t="s">
        <v>26</v>
      </c>
      <c r="B65" s="135">
        <f>'将来負担比率（分子）の構造'!I$42</f>
        <v>1175</v>
      </c>
      <c r="C65" s="135"/>
      <c r="D65" s="135"/>
      <c r="E65" s="135">
        <f>'将来負担比率（分子）の構造'!J$42</f>
        <v>1135</v>
      </c>
      <c r="F65" s="135"/>
      <c r="G65" s="135"/>
      <c r="H65" s="135">
        <f>'将来負担比率（分子）の構造'!K$42</f>
        <v>122</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54907</v>
      </c>
      <c r="C66" s="135"/>
      <c r="D66" s="135"/>
      <c r="E66" s="135">
        <f>'将来負担比率（分子）の構造'!J$41</f>
        <v>50938</v>
      </c>
      <c r="F66" s="135"/>
      <c r="G66" s="135"/>
      <c r="H66" s="135">
        <f>'将来負担比率（分子）の構造'!K$41</f>
        <v>48402</v>
      </c>
      <c r="I66" s="135"/>
      <c r="J66" s="135"/>
      <c r="K66" s="135">
        <f>'将来負担比率（分子）の構造'!L$41</f>
        <v>47690</v>
      </c>
      <c r="L66" s="135"/>
      <c r="M66" s="135"/>
      <c r="N66" s="135">
        <f>'将来負担比率（分子）の構造'!M$41</f>
        <v>47233</v>
      </c>
      <c r="O66" s="135"/>
      <c r="P66" s="135"/>
    </row>
    <row r="67" spans="1:16">
      <c r="A67" s="135" t="s">
        <v>61</v>
      </c>
      <c r="B67" s="135" t="e">
        <f>NA()</f>
        <v>#N/A</v>
      </c>
      <c r="C67" s="135">
        <f>IF(ISNUMBER('将来負担比率（分子）の構造'!I$52), IF('将来負担比率（分子）の構造'!I$52 &lt; 0, 0, '将来負担比率（分子）の構造'!I$52), NA())</f>
        <v>37908</v>
      </c>
      <c r="D67" s="135" t="e">
        <f>NA()</f>
        <v>#N/A</v>
      </c>
      <c r="E67" s="135" t="e">
        <f>NA()</f>
        <v>#N/A</v>
      </c>
      <c r="F67" s="135">
        <f>IF(ISNUMBER('将来負担比率（分子）の構造'!J$52), IF('将来負担比率（分子）の構造'!J$52 &lt; 0, 0, '将来負担比率（分子）の構造'!J$52), NA())</f>
        <v>33033</v>
      </c>
      <c r="G67" s="135" t="e">
        <f>NA()</f>
        <v>#N/A</v>
      </c>
      <c r="H67" s="135" t="e">
        <f>NA()</f>
        <v>#N/A</v>
      </c>
      <c r="I67" s="135">
        <f>IF(ISNUMBER('将来負担比率（分子）の構造'!K$52), IF('将来負担比率（分子）の構造'!K$52 &lt; 0, 0, '将来負担比率（分子）の構造'!K$52), NA())</f>
        <v>37078</v>
      </c>
      <c r="J67" s="135" t="e">
        <f>NA()</f>
        <v>#N/A</v>
      </c>
      <c r="K67" s="135" t="e">
        <f>NA()</f>
        <v>#N/A</v>
      </c>
      <c r="L67" s="135">
        <f>IF(ISNUMBER('将来負担比率（分子）の構造'!L$52), IF('将来負担比率（分子）の構造'!L$52 &lt; 0, 0, '将来負担比率（分子）の構造'!L$52), NA())</f>
        <v>36043</v>
      </c>
      <c r="M67" s="135" t="e">
        <f>NA()</f>
        <v>#N/A</v>
      </c>
      <c r="N67" s="135" t="e">
        <f>NA()</f>
        <v>#N/A</v>
      </c>
      <c r="O67" s="135">
        <f>IF(ISNUMBER('将来負担比率（分子）の構造'!M$52), IF('将来負担比率（分子）の構造'!M$52 &lt; 0, 0, '将来負担比率（分子）の構造'!M$52), NA())</f>
        <v>32881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CD34" sqref="CD34:CQ3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4904245</v>
      </c>
      <c r="S5" s="581"/>
      <c r="T5" s="581"/>
      <c r="U5" s="581"/>
      <c r="V5" s="581"/>
      <c r="W5" s="581"/>
      <c r="X5" s="581"/>
      <c r="Y5" s="582"/>
      <c r="Z5" s="583">
        <v>15</v>
      </c>
      <c r="AA5" s="583"/>
      <c r="AB5" s="583"/>
      <c r="AC5" s="583"/>
      <c r="AD5" s="584">
        <v>4904245</v>
      </c>
      <c r="AE5" s="584"/>
      <c r="AF5" s="584"/>
      <c r="AG5" s="584"/>
      <c r="AH5" s="584"/>
      <c r="AI5" s="584"/>
      <c r="AJ5" s="584"/>
      <c r="AK5" s="584"/>
      <c r="AL5" s="585">
        <v>28.7</v>
      </c>
      <c r="AM5" s="586"/>
      <c r="AN5" s="586"/>
      <c r="AO5" s="587"/>
      <c r="AP5" s="577" t="s">
        <v>206</v>
      </c>
      <c r="AQ5" s="578"/>
      <c r="AR5" s="578"/>
      <c r="AS5" s="578"/>
      <c r="AT5" s="578"/>
      <c r="AU5" s="578"/>
      <c r="AV5" s="578"/>
      <c r="AW5" s="578"/>
      <c r="AX5" s="578"/>
      <c r="AY5" s="578"/>
      <c r="AZ5" s="578"/>
      <c r="BA5" s="578"/>
      <c r="BB5" s="578"/>
      <c r="BC5" s="578"/>
      <c r="BD5" s="578"/>
      <c r="BE5" s="578"/>
      <c r="BF5" s="579"/>
      <c r="BG5" s="591">
        <v>4892869</v>
      </c>
      <c r="BH5" s="592"/>
      <c r="BI5" s="592"/>
      <c r="BJ5" s="592"/>
      <c r="BK5" s="592"/>
      <c r="BL5" s="592"/>
      <c r="BM5" s="592"/>
      <c r="BN5" s="593"/>
      <c r="BO5" s="594">
        <v>99.8</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288627</v>
      </c>
      <c r="S6" s="592"/>
      <c r="T6" s="592"/>
      <c r="U6" s="592"/>
      <c r="V6" s="592"/>
      <c r="W6" s="592"/>
      <c r="X6" s="592"/>
      <c r="Y6" s="593"/>
      <c r="Z6" s="594">
        <v>0.9</v>
      </c>
      <c r="AA6" s="594"/>
      <c r="AB6" s="594"/>
      <c r="AC6" s="594"/>
      <c r="AD6" s="595">
        <v>288627</v>
      </c>
      <c r="AE6" s="595"/>
      <c r="AF6" s="595"/>
      <c r="AG6" s="595"/>
      <c r="AH6" s="595"/>
      <c r="AI6" s="595"/>
      <c r="AJ6" s="595"/>
      <c r="AK6" s="595"/>
      <c r="AL6" s="596">
        <v>1.7</v>
      </c>
      <c r="AM6" s="597"/>
      <c r="AN6" s="597"/>
      <c r="AO6" s="598"/>
      <c r="AP6" s="588" t="s">
        <v>212</v>
      </c>
      <c r="AQ6" s="589"/>
      <c r="AR6" s="589"/>
      <c r="AS6" s="589"/>
      <c r="AT6" s="589"/>
      <c r="AU6" s="589"/>
      <c r="AV6" s="589"/>
      <c r="AW6" s="589"/>
      <c r="AX6" s="589"/>
      <c r="AY6" s="589"/>
      <c r="AZ6" s="589"/>
      <c r="BA6" s="589"/>
      <c r="BB6" s="589"/>
      <c r="BC6" s="589"/>
      <c r="BD6" s="589"/>
      <c r="BE6" s="589"/>
      <c r="BF6" s="590"/>
      <c r="BG6" s="591">
        <v>4892869</v>
      </c>
      <c r="BH6" s="592"/>
      <c r="BI6" s="592"/>
      <c r="BJ6" s="592"/>
      <c r="BK6" s="592"/>
      <c r="BL6" s="592"/>
      <c r="BM6" s="592"/>
      <c r="BN6" s="593"/>
      <c r="BO6" s="594">
        <v>99.8</v>
      </c>
      <c r="BP6" s="594"/>
      <c r="BQ6" s="594"/>
      <c r="BR6" s="594"/>
      <c r="BS6" s="595" t="s">
        <v>213</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189448</v>
      </c>
      <c r="CS6" s="592"/>
      <c r="CT6" s="592"/>
      <c r="CU6" s="592"/>
      <c r="CV6" s="592"/>
      <c r="CW6" s="592"/>
      <c r="CX6" s="592"/>
      <c r="CY6" s="593"/>
      <c r="CZ6" s="594">
        <v>0.6</v>
      </c>
      <c r="DA6" s="594"/>
      <c r="DB6" s="594"/>
      <c r="DC6" s="594"/>
      <c r="DD6" s="600" t="s">
        <v>213</v>
      </c>
      <c r="DE6" s="592"/>
      <c r="DF6" s="592"/>
      <c r="DG6" s="592"/>
      <c r="DH6" s="592"/>
      <c r="DI6" s="592"/>
      <c r="DJ6" s="592"/>
      <c r="DK6" s="592"/>
      <c r="DL6" s="592"/>
      <c r="DM6" s="592"/>
      <c r="DN6" s="592"/>
      <c r="DO6" s="592"/>
      <c r="DP6" s="593"/>
      <c r="DQ6" s="600">
        <v>189448</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12229</v>
      </c>
      <c r="S7" s="592"/>
      <c r="T7" s="592"/>
      <c r="U7" s="592"/>
      <c r="V7" s="592"/>
      <c r="W7" s="592"/>
      <c r="X7" s="592"/>
      <c r="Y7" s="593"/>
      <c r="Z7" s="594">
        <v>0</v>
      </c>
      <c r="AA7" s="594"/>
      <c r="AB7" s="594"/>
      <c r="AC7" s="594"/>
      <c r="AD7" s="595">
        <v>12229</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1870618</v>
      </c>
      <c r="BH7" s="592"/>
      <c r="BI7" s="592"/>
      <c r="BJ7" s="592"/>
      <c r="BK7" s="592"/>
      <c r="BL7" s="592"/>
      <c r="BM7" s="592"/>
      <c r="BN7" s="593"/>
      <c r="BO7" s="594">
        <v>38.1</v>
      </c>
      <c r="BP7" s="594"/>
      <c r="BQ7" s="594"/>
      <c r="BR7" s="594"/>
      <c r="BS7" s="595" t="s">
        <v>213</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4808682</v>
      </c>
      <c r="CS7" s="592"/>
      <c r="CT7" s="592"/>
      <c r="CU7" s="592"/>
      <c r="CV7" s="592"/>
      <c r="CW7" s="592"/>
      <c r="CX7" s="592"/>
      <c r="CY7" s="593"/>
      <c r="CZ7" s="594">
        <v>14.9</v>
      </c>
      <c r="DA7" s="594"/>
      <c r="DB7" s="594"/>
      <c r="DC7" s="594"/>
      <c r="DD7" s="600">
        <v>98068</v>
      </c>
      <c r="DE7" s="592"/>
      <c r="DF7" s="592"/>
      <c r="DG7" s="592"/>
      <c r="DH7" s="592"/>
      <c r="DI7" s="592"/>
      <c r="DJ7" s="592"/>
      <c r="DK7" s="592"/>
      <c r="DL7" s="592"/>
      <c r="DM7" s="592"/>
      <c r="DN7" s="592"/>
      <c r="DO7" s="592"/>
      <c r="DP7" s="593"/>
      <c r="DQ7" s="600">
        <v>3603595</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23699</v>
      </c>
      <c r="S8" s="592"/>
      <c r="T8" s="592"/>
      <c r="U8" s="592"/>
      <c r="V8" s="592"/>
      <c r="W8" s="592"/>
      <c r="X8" s="592"/>
      <c r="Y8" s="593"/>
      <c r="Z8" s="594">
        <v>0.1</v>
      </c>
      <c r="AA8" s="594"/>
      <c r="AB8" s="594"/>
      <c r="AC8" s="594"/>
      <c r="AD8" s="595">
        <v>23699</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61107</v>
      </c>
      <c r="BH8" s="592"/>
      <c r="BI8" s="592"/>
      <c r="BJ8" s="592"/>
      <c r="BK8" s="592"/>
      <c r="BL8" s="592"/>
      <c r="BM8" s="592"/>
      <c r="BN8" s="593"/>
      <c r="BO8" s="594">
        <v>1.2</v>
      </c>
      <c r="BP8" s="594"/>
      <c r="BQ8" s="594"/>
      <c r="BR8" s="594"/>
      <c r="BS8" s="600" t="s">
        <v>110</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8696366</v>
      </c>
      <c r="CS8" s="592"/>
      <c r="CT8" s="592"/>
      <c r="CU8" s="592"/>
      <c r="CV8" s="592"/>
      <c r="CW8" s="592"/>
      <c r="CX8" s="592"/>
      <c r="CY8" s="593"/>
      <c r="CZ8" s="594">
        <v>26.9</v>
      </c>
      <c r="DA8" s="594"/>
      <c r="DB8" s="594"/>
      <c r="DC8" s="594"/>
      <c r="DD8" s="600">
        <v>1020553</v>
      </c>
      <c r="DE8" s="592"/>
      <c r="DF8" s="592"/>
      <c r="DG8" s="592"/>
      <c r="DH8" s="592"/>
      <c r="DI8" s="592"/>
      <c r="DJ8" s="592"/>
      <c r="DK8" s="592"/>
      <c r="DL8" s="592"/>
      <c r="DM8" s="592"/>
      <c r="DN8" s="592"/>
      <c r="DO8" s="592"/>
      <c r="DP8" s="593"/>
      <c r="DQ8" s="600">
        <v>3721947</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37804</v>
      </c>
      <c r="S9" s="592"/>
      <c r="T9" s="592"/>
      <c r="U9" s="592"/>
      <c r="V9" s="592"/>
      <c r="W9" s="592"/>
      <c r="X9" s="592"/>
      <c r="Y9" s="593"/>
      <c r="Z9" s="594">
        <v>0.1</v>
      </c>
      <c r="AA9" s="594"/>
      <c r="AB9" s="594"/>
      <c r="AC9" s="594"/>
      <c r="AD9" s="595">
        <v>37804</v>
      </c>
      <c r="AE9" s="595"/>
      <c r="AF9" s="595"/>
      <c r="AG9" s="595"/>
      <c r="AH9" s="595"/>
      <c r="AI9" s="595"/>
      <c r="AJ9" s="595"/>
      <c r="AK9" s="595"/>
      <c r="AL9" s="596">
        <v>0.2</v>
      </c>
      <c r="AM9" s="597"/>
      <c r="AN9" s="597"/>
      <c r="AO9" s="598"/>
      <c r="AP9" s="588" t="s">
        <v>222</v>
      </c>
      <c r="AQ9" s="589"/>
      <c r="AR9" s="589"/>
      <c r="AS9" s="589"/>
      <c r="AT9" s="589"/>
      <c r="AU9" s="589"/>
      <c r="AV9" s="589"/>
      <c r="AW9" s="589"/>
      <c r="AX9" s="589"/>
      <c r="AY9" s="589"/>
      <c r="AZ9" s="589"/>
      <c r="BA9" s="589"/>
      <c r="BB9" s="589"/>
      <c r="BC9" s="589"/>
      <c r="BD9" s="589"/>
      <c r="BE9" s="589"/>
      <c r="BF9" s="590"/>
      <c r="BG9" s="591">
        <v>1571692</v>
      </c>
      <c r="BH9" s="592"/>
      <c r="BI9" s="592"/>
      <c r="BJ9" s="592"/>
      <c r="BK9" s="592"/>
      <c r="BL9" s="592"/>
      <c r="BM9" s="592"/>
      <c r="BN9" s="593"/>
      <c r="BO9" s="594">
        <v>32</v>
      </c>
      <c r="BP9" s="594"/>
      <c r="BQ9" s="594"/>
      <c r="BR9" s="594"/>
      <c r="BS9" s="600" t="s">
        <v>110</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2468796</v>
      </c>
      <c r="CS9" s="592"/>
      <c r="CT9" s="592"/>
      <c r="CU9" s="592"/>
      <c r="CV9" s="592"/>
      <c r="CW9" s="592"/>
      <c r="CX9" s="592"/>
      <c r="CY9" s="593"/>
      <c r="CZ9" s="594">
        <v>7.6</v>
      </c>
      <c r="DA9" s="594"/>
      <c r="DB9" s="594"/>
      <c r="DC9" s="594"/>
      <c r="DD9" s="600">
        <v>139117</v>
      </c>
      <c r="DE9" s="592"/>
      <c r="DF9" s="592"/>
      <c r="DG9" s="592"/>
      <c r="DH9" s="592"/>
      <c r="DI9" s="592"/>
      <c r="DJ9" s="592"/>
      <c r="DK9" s="592"/>
      <c r="DL9" s="592"/>
      <c r="DM9" s="592"/>
      <c r="DN9" s="592"/>
      <c r="DO9" s="592"/>
      <c r="DP9" s="593"/>
      <c r="DQ9" s="600">
        <v>2074995</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416036</v>
      </c>
      <c r="S10" s="592"/>
      <c r="T10" s="592"/>
      <c r="U10" s="592"/>
      <c r="V10" s="592"/>
      <c r="W10" s="592"/>
      <c r="X10" s="592"/>
      <c r="Y10" s="593"/>
      <c r="Z10" s="594">
        <v>1.3</v>
      </c>
      <c r="AA10" s="594"/>
      <c r="AB10" s="594"/>
      <c r="AC10" s="594"/>
      <c r="AD10" s="595">
        <v>416036</v>
      </c>
      <c r="AE10" s="595"/>
      <c r="AF10" s="595"/>
      <c r="AG10" s="595"/>
      <c r="AH10" s="595"/>
      <c r="AI10" s="595"/>
      <c r="AJ10" s="595"/>
      <c r="AK10" s="595"/>
      <c r="AL10" s="596">
        <v>2.4</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98559</v>
      </c>
      <c r="BH10" s="592"/>
      <c r="BI10" s="592"/>
      <c r="BJ10" s="592"/>
      <c r="BK10" s="592"/>
      <c r="BL10" s="592"/>
      <c r="BM10" s="592"/>
      <c r="BN10" s="593"/>
      <c r="BO10" s="594">
        <v>2</v>
      </c>
      <c r="BP10" s="594"/>
      <c r="BQ10" s="594"/>
      <c r="BR10" s="594"/>
      <c r="BS10" s="600" t="s">
        <v>110</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25423</v>
      </c>
      <c r="CS10" s="592"/>
      <c r="CT10" s="592"/>
      <c r="CU10" s="592"/>
      <c r="CV10" s="592"/>
      <c r="CW10" s="592"/>
      <c r="CX10" s="592"/>
      <c r="CY10" s="593"/>
      <c r="CZ10" s="594">
        <v>0.1</v>
      </c>
      <c r="DA10" s="594"/>
      <c r="DB10" s="594"/>
      <c r="DC10" s="594"/>
      <c r="DD10" s="600" t="s">
        <v>110</v>
      </c>
      <c r="DE10" s="592"/>
      <c r="DF10" s="592"/>
      <c r="DG10" s="592"/>
      <c r="DH10" s="592"/>
      <c r="DI10" s="592"/>
      <c r="DJ10" s="592"/>
      <c r="DK10" s="592"/>
      <c r="DL10" s="592"/>
      <c r="DM10" s="592"/>
      <c r="DN10" s="592"/>
      <c r="DO10" s="592"/>
      <c r="DP10" s="593"/>
      <c r="DQ10" s="600">
        <v>12234</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10026</v>
      </c>
      <c r="S11" s="592"/>
      <c r="T11" s="592"/>
      <c r="U11" s="592"/>
      <c r="V11" s="592"/>
      <c r="W11" s="592"/>
      <c r="X11" s="592"/>
      <c r="Y11" s="593"/>
      <c r="Z11" s="594">
        <v>0</v>
      </c>
      <c r="AA11" s="594"/>
      <c r="AB11" s="594"/>
      <c r="AC11" s="594"/>
      <c r="AD11" s="595">
        <v>10026</v>
      </c>
      <c r="AE11" s="595"/>
      <c r="AF11" s="595"/>
      <c r="AG11" s="595"/>
      <c r="AH11" s="595"/>
      <c r="AI11" s="595"/>
      <c r="AJ11" s="595"/>
      <c r="AK11" s="595"/>
      <c r="AL11" s="596">
        <v>0.1</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139260</v>
      </c>
      <c r="BH11" s="592"/>
      <c r="BI11" s="592"/>
      <c r="BJ11" s="592"/>
      <c r="BK11" s="592"/>
      <c r="BL11" s="592"/>
      <c r="BM11" s="592"/>
      <c r="BN11" s="593"/>
      <c r="BO11" s="594">
        <v>2.8</v>
      </c>
      <c r="BP11" s="594"/>
      <c r="BQ11" s="594"/>
      <c r="BR11" s="594"/>
      <c r="BS11" s="600" t="s">
        <v>110</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1289338</v>
      </c>
      <c r="CS11" s="592"/>
      <c r="CT11" s="592"/>
      <c r="CU11" s="592"/>
      <c r="CV11" s="592"/>
      <c r="CW11" s="592"/>
      <c r="CX11" s="592"/>
      <c r="CY11" s="593"/>
      <c r="CZ11" s="594">
        <v>4</v>
      </c>
      <c r="DA11" s="594"/>
      <c r="DB11" s="594"/>
      <c r="DC11" s="594"/>
      <c r="DD11" s="600">
        <v>397989</v>
      </c>
      <c r="DE11" s="592"/>
      <c r="DF11" s="592"/>
      <c r="DG11" s="592"/>
      <c r="DH11" s="592"/>
      <c r="DI11" s="592"/>
      <c r="DJ11" s="592"/>
      <c r="DK11" s="592"/>
      <c r="DL11" s="592"/>
      <c r="DM11" s="592"/>
      <c r="DN11" s="592"/>
      <c r="DO11" s="592"/>
      <c r="DP11" s="593"/>
      <c r="DQ11" s="600">
        <v>582710</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2545478</v>
      </c>
      <c r="BH12" s="592"/>
      <c r="BI12" s="592"/>
      <c r="BJ12" s="592"/>
      <c r="BK12" s="592"/>
      <c r="BL12" s="592"/>
      <c r="BM12" s="592"/>
      <c r="BN12" s="593"/>
      <c r="BO12" s="594">
        <v>51.9</v>
      </c>
      <c r="BP12" s="594"/>
      <c r="BQ12" s="594"/>
      <c r="BR12" s="594"/>
      <c r="BS12" s="600" t="s">
        <v>110</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344956</v>
      </c>
      <c r="CS12" s="592"/>
      <c r="CT12" s="592"/>
      <c r="CU12" s="592"/>
      <c r="CV12" s="592"/>
      <c r="CW12" s="592"/>
      <c r="CX12" s="592"/>
      <c r="CY12" s="593"/>
      <c r="CZ12" s="594">
        <v>1.1000000000000001</v>
      </c>
      <c r="DA12" s="594"/>
      <c r="DB12" s="594"/>
      <c r="DC12" s="594"/>
      <c r="DD12" s="600">
        <v>12340</v>
      </c>
      <c r="DE12" s="592"/>
      <c r="DF12" s="592"/>
      <c r="DG12" s="592"/>
      <c r="DH12" s="592"/>
      <c r="DI12" s="592"/>
      <c r="DJ12" s="592"/>
      <c r="DK12" s="592"/>
      <c r="DL12" s="592"/>
      <c r="DM12" s="592"/>
      <c r="DN12" s="592"/>
      <c r="DO12" s="592"/>
      <c r="DP12" s="593"/>
      <c r="DQ12" s="600">
        <v>254504</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112018</v>
      </c>
      <c r="S13" s="592"/>
      <c r="T13" s="592"/>
      <c r="U13" s="592"/>
      <c r="V13" s="592"/>
      <c r="W13" s="592"/>
      <c r="X13" s="592"/>
      <c r="Y13" s="593"/>
      <c r="Z13" s="594">
        <v>0.3</v>
      </c>
      <c r="AA13" s="594"/>
      <c r="AB13" s="594"/>
      <c r="AC13" s="594"/>
      <c r="AD13" s="595">
        <v>112018</v>
      </c>
      <c r="AE13" s="595"/>
      <c r="AF13" s="595"/>
      <c r="AG13" s="595"/>
      <c r="AH13" s="595"/>
      <c r="AI13" s="595"/>
      <c r="AJ13" s="595"/>
      <c r="AK13" s="595"/>
      <c r="AL13" s="596">
        <v>0.7</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2437765</v>
      </c>
      <c r="BH13" s="592"/>
      <c r="BI13" s="592"/>
      <c r="BJ13" s="592"/>
      <c r="BK13" s="592"/>
      <c r="BL13" s="592"/>
      <c r="BM13" s="592"/>
      <c r="BN13" s="593"/>
      <c r="BO13" s="594">
        <v>49.7</v>
      </c>
      <c r="BP13" s="594"/>
      <c r="BQ13" s="594"/>
      <c r="BR13" s="594"/>
      <c r="BS13" s="600" t="s">
        <v>110</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2638874</v>
      </c>
      <c r="CS13" s="592"/>
      <c r="CT13" s="592"/>
      <c r="CU13" s="592"/>
      <c r="CV13" s="592"/>
      <c r="CW13" s="592"/>
      <c r="CX13" s="592"/>
      <c r="CY13" s="593"/>
      <c r="CZ13" s="594">
        <v>8.1999999999999993</v>
      </c>
      <c r="DA13" s="594"/>
      <c r="DB13" s="594"/>
      <c r="DC13" s="594"/>
      <c r="DD13" s="600">
        <v>573755</v>
      </c>
      <c r="DE13" s="592"/>
      <c r="DF13" s="592"/>
      <c r="DG13" s="592"/>
      <c r="DH13" s="592"/>
      <c r="DI13" s="592"/>
      <c r="DJ13" s="592"/>
      <c r="DK13" s="592"/>
      <c r="DL13" s="592"/>
      <c r="DM13" s="592"/>
      <c r="DN13" s="592"/>
      <c r="DO13" s="592"/>
      <c r="DP13" s="593"/>
      <c r="DQ13" s="600">
        <v>1931964</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125672</v>
      </c>
      <c r="BH14" s="592"/>
      <c r="BI14" s="592"/>
      <c r="BJ14" s="592"/>
      <c r="BK14" s="592"/>
      <c r="BL14" s="592"/>
      <c r="BM14" s="592"/>
      <c r="BN14" s="593"/>
      <c r="BO14" s="594">
        <v>2.6</v>
      </c>
      <c r="BP14" s="594"/>
      <c r="BQ14" s="594"/>
      <c r="BR14" s="594"/>
      <c r="BS14" s="600" t="s">
        <v>110</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911990</v>
      </c>
      <c r="CS14" s="592"/>
      <c r="CT14" s="592"/>
      <c r="CU14" s="592"/>
      <c r="CV14" s="592"/>
      <c r="CW14" s="592"/>
      <c r="CX14" s="592"/>
      <c r="CY14" s="593"/>
      <c r="CZ14" s="594">
        <v>2.8</v>
      </c>
      <c r="DA14" s="594"/>
      <c r="DB14" s="594"/>
      <c r="DC14" s="594"/>
      <c r="DD14" s="600">
        <v>54871</v>
      </c>
      <c r="DE14" s="592"/>
      <c r="DF14" s="592"/>
      <c r="DG14" s="592"/>
      <c r="DH14" s="592"/>
      <c r="DI14" s="592"/>
      <c r="DJ14" s="592"/>
      <c r="DK14" s="592"/>
      <c r="DL14" s="592"/>
      <c r="DM14" s="592"/>
      <c r="DN14" s="592"/>
      <c r="DO14" s="592"/>
      <c r="DP14" s="593"/>
      <c r="DQ14" s="600">
        <v>828538</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14483</v>
      </c>
      <c r="S15" s="592"/>
      <c r="T15" s="592"/>
      <c r="U15" s="592"/>
      <c r="V15" s="592"/>
      <c r="W15" s="592"/>
      <c r="X15" s="592"/>
      <c r="Y15" s="593"/>
      <c r="Z15" s="594">
        <v>0</v>
      </c>
      <c r="AA15" s="594"/>
      <c r="AB15" s="594"/>
      <c r="AC15" s="594"/>
      <c r="AD15" s="595">
        <v>14483</v>
      </c>
      <c r="AE15" s="595"/>
      <c r="AF15" s="595"/>
      <c r="AG15" s="595"/>
      <c r="AH15" s="595"/>
      <c r="AI15" s="595"/>
      <c r="AJ15" s="595"/>
      <c r="AK15" s="595"/>
      <c r="AL15" s="596">
        <v>0.1</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351101</v>
      </c>
      <c r="BH15" s="592"/>
      <c r="BI15" s="592"/>
      <c r="BJ15" s="592"/>
      <c r="BK15" s="592"/>
      <c r="BL15" s="592"/>
      <c r="BM15" s="592"/>
      <c r="BN15" s="593"/>
      <c r="BO15" s="594">
        <v>7.2</v>
      </c>
      <c r="BP15" s="594"/>
      <c r="BQ15" s="594"/>
      <c r="BR15" s="594"/>
      <c r="BS15" s="600" t="s">
        <v>110</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2344525</v>
      </c>
      <c r="CS15" s="592"/>
      <c r="CT15" s="592"/>
      <c r="CU15" s="592"/>
      <c r="CV15" s="592"/>
      <c r="CW15" s="592"/>
      <c r="CX15" s="592"/>
      <c r="CY15" s="593"/>
      <c r="CZ15" s="594">
        <v>7.2</v>
      </c>
      <c r="DA15" s="594"/>
      <c r="DB15" s="594"/>
      <c r="DC15" s="594"/>
      <c r="DD15" s="600">
        <v>897135</v>
      </c>
      <c r="DE15" s="592"/>
      <c r="DF15" s="592"/>
      <c r="DG15" s="592"/>
      <c r="DH15" s="592"/>
      <c r="DI15" s="592"/>
      <c r="DJ15" s="592"/>
      <c r="DK15" s="592"/>
      <c r="DL15" s="592"/>
      <c r="DM15" s="592"/>
      <c r="DN15" s="592"/>
      <c r="DO15" s="592"/>
      <c r="DP15" s="593"/>
      <c r="DQ15" s="600">
        <v>1462359</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12813068</v>
      </c>
      <c r="S16" s="592"/>
      <c r="T16" s="592"/>
      <c r="U16" s="592"/>
      <c r="V16" s="592"/>
      <c r="W16" s="592"/>
      <c r="X16" s="592"/>
      <c r="Y16" s="593"/>
      <c r="Z16" s="594">
        <v>39.200000000000003</v>
      </c>
      <c r="AA16" s="594"/>
      <c r="AB16" s="594"/>
      <c r="AC16" s="594"/>
      <c r="AD16" s="595">
        <v>11200861</v>
      </c>
      <c r="AE16" s="595"/>
      <c r="AF16" s="595"/>
      <c r="AG16" s="595"/>
      <c r="AH16" s="595"/>
      <c r="AI16" s="595"/>
      <c r="AJ16" s="595"/>
      <c r="AK16" s="595"/>
      <c r="AL16" s="596">
        <v>65.5</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3013597</v>
      </c>
      <c r="CS16" s="592"/>
      <c r="CT16" s="592"/>
      <c r="CU16" s="592"/>
      <c r="CV16" s="592"/>
      <c r="CW16" s="592"/>
      <c r="CX16" s="592"/>
      <c r="CY16" s="593"/>
      <c r="CZ16" s="594">
        <v>9.3000000000000007</v>
      </c>
      <c r="DA16" s="594"/>
      <c r="DB16" s="594"/>
      <c r="DC16" s="594"/>
      <c r="DD16" s="600" t="s">
        <v>110</v>
      </c>
      <c r="DE16" s="592"/>
      <c r="DF16" s="592"/>
      <c r="DG16" s="592"/>
      <c r="DH16" s="592"/>
      <c r="DI16" s="592"/>
      <c r="DJ16" s="592"/>
      <c r="DK16" s="592"/>
      <c r="DL16" s="592"/>
      <c r="DM16" s="592"/>
      <c r="DN16" s="592"/>
      <c r="DO16" s="592"/>
      <c r="DP16" s="593"/>
      <c r="DQ16" s="600">
        <v>155178</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11200861</v>
      </c>
      <c r="S17" s="592"/>
      <c r="T17" s="592"/>
      <c r="U17" s="592"/>
      <c r="V17" s="592"/>
      <c r="W17" s="592"/>
      <c r="X17" s="592"/>
      <c r="Y17" s="593"/>
      <c r="Z17" s="594">
        <v>34.200000000000003</v>
      </c>
      <c r="AA17" s="594"/>
      <c r="AB17" s="594"/>
      <c r="AC17" s="594"/>
      <c r="AD17" s="595">
        <v>11200861</v>
      </c>
      <c r="AE17" s="595"/>
      <c r="AF17" s="595"/>
      <c r="AG17" s="595"/>
      <c r="AH17" s="595"/>
      <c r="AI17" s="595"/>
      <c r="AJ17" s="595"/>
      <c r="AK17" s="595"/>
      <c r="AL17" s="596">
        <v>65.5</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5614997</v>
      </c>
      <c r="CS17" s="592"/>
      <c r="CT17" s="592"/>
      <c r="CU17" s="592"/>
      <c r="CV17" s="592"/>
      <c r="CW17" s="592"/>
      <c r="CX17" s="592"/>
      <c r="CY17" s="593"/>
      <c r="CZ17" s="594">
        <v>17.399999999999999</v>
      </c>
      <c r="DA17" s="594"/>
      <c r="DB17" s="594"/>
      <c r="DC17" s="594"/>
      <c r="DD17" s="600" t="s">
        <v>110</v>
      </c>
      <c r="DE17" s="592"/>
      <c r="DF17" s="592"/>
      <c r="DG17" s="592"/>
      <c r="DH17" s="592"/>
      <c r="DI17" s="592"/>
      <c r="DJ17" s="592"/>
      <c r="DK17" s="592"/>
      <c r="DL17" s="592"/>
      <c r="DM17" s="592"/>
      <c r="DN17" s="592"/>
      <c r="DO17" s="592"/>
      <c r="DP17" s="593"/>
      <c r="DQ17" s="600">
        <v>5312291</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1612195</v>
      </c>
      <c r="S18" s="592"/>
      <c r="T18" s="592"/>
      <c r="U18" s="592"/>
      <c r="V18" s="592"/>
      <c r="W18" s="592"/>
      <c r="X18" s="592"/>
      <c r="Y18" s="593"/>
      <c r="Z18" s="594">
        <v>4.9000000000000004</v>
      </c>
      <c r="AA18" s="594"/>
      <c r="AB18" s="594"/>
      <c r="AC18" s="594"/>
      <c r="AD18" s="595" t="s">
        <v>110</v>
      </c>
      <c r="AE18" s="595"/>
      <c r="AF18" s="595"/>
      <c r="AG18" s="595"/>
      <c r="AH18" s="595"/>
      <c r="AI18" s="595"/>
      <c r="AJ18" s="595"/>
      <c r="AK18" s="595"/>
      <c r="AL18" s="596" t="s">
        <v>110</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12</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11376</v>
      </c>
      <c r="BH19" s="592"/>
      <c r="BI19" s="592"/>
      <c r="BJ19" s="592"/>
      <c r="BK19" s="592"/>
      <c r="BL19" s="592"/>
      <c r="BM19" s="592"/>
      <c r="BN19" s="593"/>
      <c r="BO19" s="594">
        <v>0.2</v>
      </c>
      <c r="BP19" s="594"/>
      <c r="BQ19" s="594"/>
      <c r="BR19" s="594"/>
      <c r="BS19" s="600" t="s">
        <v>110</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18632235</v>
      </c>
      <c r="S20" s="592"/>
      <c r="T20" s="592"/>
      <c r="U20" s="592"/>
      <c r="V20" s="592"/>
      <c r="W20" s="592"/>
      <c r="X20" s="592"/>
      <c r="Y20" s="593"/>
      <c r="Z20" s="594">
        <v>57</v>
      </c>
      <c r="AA20" s="594"/>
      <c r="AB20" s="594"/>
      <c r="AC20" s="594"/>
      <c r="AD20" s="595">
        <v>17020028</v>
      </c>
      <c r="AE20" s="595"/>
      <c r="AF20" s="595"/>
      <c r="AG20" s="595"/>
      <c r="AH20" s="595"/>
      <c r="AI20" s="595"/>
      <c r="AJ20" s="595"/>
      <c r="AK20" s="595"/>
      <c r="AL20" s="596">
        <v>99.5</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11376</v>
      </c>
      <c r="BH20" s="592"/>
      <c r="BI20" s="592"/>
      <c r="BJ20" s="592"/>
      <c r="BK20" s="592"/>
      <c r="BL20" s="592"/>
      <c r="BM20" s="592"/>
      <c r="BN20" s="593"/>
      <c r="BO20" s="594">
        <v>0.2</v>
      </c>
      <c r="BP20" s="594"/>
      <c r="BQ20" s="594"/>
      <c r="BR20" s="594"/>
      <c r="BS20" s="600" t="s">
        <v>110</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32346992</v>
      </c>
      <c r="CS20" s="592"/>
      <c r="CT20" s="592"/>
      <c r="CU20" s="592"/>
      <c r="CV20" s="592"/>
      <c r="CW20" s="592"/>
      <c r="CX20" s="592"/>
      <c r="CY20" s="593"/>
      <c r="CZ20" s="594">
        <v>100</v>
      </c>
      <c r="DA20" s="594"/>
      <c r="DB20" s="594"/>
      <c r="DC20" s="594"/>
      <c r="DD20" s="600">
        <v>3193828</v>
      </c>
      <c r="DE20" s="592"/>
      <c r="DF20" s="592"/>
      <c r="DG20" s="592"/>
      <c r="DH20" s="592"/>
      <c r="DI20" s="592"/>
      <c r="DJ20" s="592"/>
      <c r="DK20" s="592"/>
      <c r="DL20" s="592"/>
      <c r="DM20" s="592"/>
      <c r="DN20" s="592"/>
      <c r="DO20" s="592"/>
      <c r="DP20" s="593"/>
      <c r="DQ20" s="600">
        <v>20129763</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9990</v>
      </c>
      <c r="S21" s="592"/>
      <c r="T21" s="592"/>
      <c r="U21" s="592"/>
      <c r="V21" s="592"/>
      <c r="W21" s="592"/>
      <c r="X21" s="592"/>
      <c r="Y21" s="593"/>
      <c r="Z21" s="594">
        <v>0</v>
      </c>
      <c r="AA21" s="594"/>
      <c r="AB21" s="594"/>
      <c r="AC21" s="594"/>
      <c r="AD21" s="595">
        <v>9990</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11376</v>
      </c>
      <c r="BH21" s="592"/>
      <c r="BI21" s="592"/>
      <c r="BJ21" s="592"/>
      <c r="BK21" s="592"/>
      <c r="BL21" s="592"/>
      <c r="BM21" s="592"/>
      <c r="BN21" s="593"/>
      <c r="BO21" s="594">
        <v>0.2</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121701</v>
      </c>
      <c r="S22" s="592"/>
      <c r="T22" s="592"/>
      <c r="U22" s="592"/>
      <c r="V22" s="592"/>
      <c r="W22" s="592"/>
      <c r="X22" s="592"/>
      <c r="Y22" s="593"/>
      <c r="Z22" s="594">
        <v>0.4</v>
      </c>
      <c r="AA22" s="594"/>
      <c r="AB22" s="594"/>
      <c r="AC22" s="594"/>
      <c r="AD22" s="595" t="s">
        <v>110</v>
      </c>
      <c r="AE22" s="595"/>
      <c r="AF22" s="595"/>
      <c r="AG22" s="595"/>
      <c r="AH22" s="595"/>
      <c r="AI22" s="595"/>
      <c r="AJ22" s="595"/>
      <c r="AK22" s="595"/>
      <c r="AL22" s="596" t="s">
        <v>110</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746314</v>
      </c>
      <c r="S23" s="592"/>
      <c r="T23" s="592"/>
      <c r="U23" s="592"/>
      <c r="V23" s="592"/>
      <c r="W23" s="592"/>
      <c r="X23" s="592"/>
      <c r="Y23" s="593"/>
      <c r="Z23" s="594">
        <v>2.2999999999999998</v>
      </c>
      <c r="AA23" s="594"/>
      <c r="AB23" s="594"/>
      <c r="AC23" s="594"/>
      <c r="AD23" s="595">
        <v>24599</v>
      </c>
      <c r="AE23" s="595"/>
      <c r="AF23" s="595"/>
      <c r="AG23" s="595"/>
      <c r="AH23" s="595"/>
      <c r="AI23" s="595"/>
      <c r="AJ23" s="595"/>
      <c r="AK23" s="595"/>
      <c r="AL23" s="596">
        <v>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188498</v>
      </c>
      <c r="S24" s="592"/>
      <c r="T24" s="592"/>
      <c r="U24" s="592"/>
      <c r="V24" s="592"/>
      <c r="W24" s="592"/>
      <c r="X24" s="592"/>
      <c r="Y24" s="593"/>
      <c r="Z24" s="594">
        <v>0.6</v>
      </c>
      <c r="AA24" s="594"/>
      <c r="AB24" s="594"/>
      <c r="AC24" s="594"/>
      <c r="AD24" s="595" t="s">
        <v>110</v>
      </c>
      <c r="AE24" s="595"/>
      <c r="AF24" s="595"/>
      <c r="AG24" s="595"/>
      <c r="AH24" s="595"/>
      <c r="AI24" s="595"/>
      <c r="AJ24" s="595"/>
      <c r="AK24" s="595"/>
      <c r="AL24" s="596" t="s">
        <v>110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12388968</v>
      </c>
      <c r="CS24" s="581"/>
      <c r="CT24" s="581"/>
      <c r="CU24" s="581"/>
      <c r="CV24" s="581"/>
      <c r="CW24" s="581"/>
      <c r="CX24" s="581"/>
      <c r="CY24" s="582"/>
      <c r="CZ24" s="620">
        <v>38.299999999999997</v>
      </c>
      <c r="DA24" s="621"/>
      <c r="DB24" s="621"/>
      <c r="DC24" s="622"/>
      <c r="DD24" s="619">
        <v>9324215</v>
      </c>
      <c r="DE24" s="581"/>
      <c r="DF24" s="581"/>
      <c r="DG24" s="581"/>
      <c r="DH24" s="581"/>
      <c r="DI24" s="581"/>
      <c r="DJ24" s="581"/>
      <c r="DK24" s="582"/>
      <c r="DL24" s="619">
        <v>8450397</v>
      </c>
      <c r="DM24" s="581"/>
      <c r="DN24" s="581"/>
      <c r="DO24" s="581"/>
      <c r="DP24" s="581"/>
      <c r="DQ24" s="581"/>
      <c r="DR24" s="581"/>
      <c r="DS24" s="581"/>
      <c r="DT24" s="581"/>
      <c r="DU24" s="581"/>
      <c r="DV24" s="582"/>
      <c r="DW24" s="585">
        <v>47.7</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2528816</v>
      </c>
      <c r="S25" s="592"/>
      <c r="T25" s="592"/>
      <c r="U25" s="592"/>
      <c r="V25" s="592"/>
      <c r="W25" s="592"/>
      <c r="X25" s="592"/>
      <c r="Y25" s="593"/>
      <c r="Z25" s="594">
        <v>7.7</v>
      </c>
      <c r="AA25" s="594"/>
      <c r="AB25" s="594"/>
      <c r="AC25" s="594"/>
      <c r="AD25" s="595" t="s">
        <v>110</v>
      </c>
      <c r="AE25" s="595"/>
      <c r="AF25" s="595"/>
      <c r="AG25" s="595"/>
      <c r="AH25" s="595"/>
      <c r="AI25" s="595"/>
      <c r="AJ25" s="595"/>
      <c r="AK25" s="595"/>
      <c r="AL25" s="596" t="s">
        <v>110</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3726704</v>
      </c>
      <c r="CS25" s="623"/>
      <c r="CT25" s="623"/>
      <c r="CU25" s="623"/>
      <c r="CV25" s="623"/>
      <c r="CW25" s="623"/>
      <c r="CX25" s="623"/>
      <c r="CY25" s="624"/>
      <c r="CZ25" s="625">
        <v>11.5</v>
      </c>
      <c r="DA25" s="626"/>
      <c r="DB25" s="626"/>
      <c r="DC25" s="627"/>
      <c r="DD25" s="600">
        <v>3237609</v>
      </c>
      <c r="DE25" s="623"/>
      <c r="DF25" s="623"/>
      <c r="DG25" s="623"/>
      <c r="DH25" s="623"/>
      <c r="DI25" s="623"/>
      <c r="DJ25" s="623"/>
      <c r="DK25" s="624"/>
      <c r="DL25" s="600">
        <v>2951377</v>
      </c>
      <c r="DM25" s="623"/>
      <c r="DN25" s="623"/>
      <c r="DO25" s="623"/>
      <c r="DP25" s="623"/>
      <c r="DQ25" s="623"/>
      <c r="DR25" s="623"/>
      <c r="DS25" s="623"/>
      <c r="DT25" s="623"/>
      <c r="DU25" s="623"/>
      <c r="DV25" s="624"/>
      <c r="DW25" s="596">
        <v>16.7</v>
      </c>
      <c r="DX25" s="617"/>
      <c r="DY25" s="617"/>
      <c r="DZ25" s="617"/>
      <c r="EA25" s="617"/>
      <c r="EB25" s="617"/>
      <c r="EC25" s="618"/>
    </row>
    <row r="26" spans="2:133" ht="11.25" customHeight="1">
      <c r="B26" s="628" t="s">
        <v>275</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2326712</v>
      </c>
      <c r="CS26" s="592"/>
      <c r="CT26" s="592"/>
      <c r="CU26" s="592"/>
      <c r="CV26" s="592"/>
      <c r="CW26" s="592"/>
      <c r="CX26" s="592"/>
      <c r="CY26" s="593"/>
      <c r="CZ26" s="625">
        <v>7.2</v>
      </c>
      <c r="DA26" s="626"/>
      <c r="DB26" s="626"/>
      <c r="DC26" s="627"/>
      <c r="DD26" s="600">
        <v>1859047</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17"/>
      <c r="DY26" s="617"/>
      <c r="DZ26" s="617"/>
      <c r="EA26" s="617"/>
      <c r="EB26" s="617"/>
      <c r="EC26" s="618"/>
    </row>
    <row r="27" spans="2:133" ht="11.25" customHeight="1">
      <c r="B27" s="588" t="s">
        <v>278</v>
      </c>
      <c r="C27" s="589"/>
      <c r="D27" s="589"/>
      <c r="E27" s="589"/>
      <c r="F27" s="589"/>
      <c r="G27" s="589"/>
      <c r="H27" s="589"/>
      <c r="I27" s="589"/>
      <c r="J27" s="589"/>
      <c r="K27" s="589"/>
      <c r="L27" s="589"/>
      <c r="M27" s="589"/>
      <c r="N27" s="589"/>
      <c r="O27" s="589"/>
      <c r="P27" s="589"/>
      <c r="Q27" s="590"/>
      <c r="R27" s="591">
        <v>4129672</v>
      </c>
      <c r="S27" s="592"/>
      <c r="T27" s="592"/>
      <c r="U27" s="592"/>
      <c r="V27" s="592"/>
      <c r="W27" s="592"/>
      <c r="X27" s="592"/>
      <c r="Y27" s="593"/>
      <c r="Z27" s="594">
        <v>12.6</v>
      </c>
      <c r="AA27" s="594"/>
      <c r="AB27" s="594"/>
      <c r="AC27" s="594"/>
      <c r="AD27" s="595" t="s">
        <v>110</v>
      </c>
      <c r="AE27" s="595"/>
      <c r="AF27" s="595"/>
      <c r="AG27" s="595"/>
      <c r="AH27" s="595"/>
      <c r="AI27" s="595"/>
      <c r="AJ27" s="595"/>
      <c r="AK27" s="595"/>
      <c r="AL27" s="596" t="s">
        <v>110</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4904245</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3068087</v>
      </c>
      <c r="CS27" s="623"/>
      <c r="CT27" s="623"/>
      <c r="CU27" s="623"/>
      <c r="CV27" s="623"/>
      <c r="CW27" s="623"/>
      <c r="CX27" s="623"/>
      <c r="CY27" s="624"/>
      <c r="CZ27" s="625">
        <v>9.5</v>
      </c>
      <c r="DA27" s="626"/>
      <c r="DB27" s="626"/>
      <c r="DC27" s="627"/>
      <c r="DD27" s="600">
        <v>795135</v>
      </c>
      <c r="DE27" s="623"/>
      <c r="DF27" s="623"/>
      <c r="DG27" s="623"/>
      <c r="DH27" s="623"/>
      <c r="DI27" s="623"/>
      <c r="DJ27" s="623"/>
      <c r="DK27" s="624"/>
      <c r="DL27" s="600">
        <v>794512</v>
      </c>
      <c r="DM27" s="623"/>
      <c r="DN27" s="623"/>
      <c r="DO27" s="623"/>
      <c r="DP27" s="623"/>
      <c r="DQ27" s="623"/>
      <c r="DR27" s="623"/>
      <c r="DS27" s="623"/>
      <c r="DT27" s="623"/>
      <c r="DU27" s="623"/>
      <c r="DV27" s="624"/>
      <c r="DW27" s="596">
        <v>4.5</v>
      </c>
      <c r="DX27" s="617"/>
      <c r="DY27" s="617"/>
      <c r="DZ27" s="617"/>
      <c r="EA27" s="617"/>
      <c r="EB27" s="617"/>
      <c r="EC27" s="618"/>
    </row>
    <row r="28" spans="2:133" ht="11.25" customHeight="1">
      <c r="B28" s="588" t="s">
        <v>281</v>
      </c>
      <c r="C28" s="589"/>
      <c r="D28" s="589"/>
      <c r="E28" s="589"/>
      <c r="F28" s="589"/>
      <c r="G28" s="589"/>
      <c r="H28" s="589"/>
      <c r="I28" s="589"/>
      <c r="J28" s="589"/>
      <c r="K28" s="589"/>
      <c r="L28" s="589"/>
      <c r="M28" s="589"/>
      <c r="N28" s="589"/>
      <c r="O28" s="589"/>
      <c r="P28" s="589"/>
      <c r="Q28" s="590"/>
      <c r="R28" s="591">
        <v>222458</v>
      </c>
      <c r="S28" s="592"/>
      <c r="T28" s="592"/>
      <c r="U28" s="592"/>
      <c r="V28" s="592"/>
      <c r="W28" s="592"/>
      <c r="X28" s="592"/>
      <c r="Y28" s="593"/>
      <c r="Z28" s="594">
        <v>0.7</v>
      </c>
      <c r="AA28" s="594"/>
      <c r="AB28" s="594"/>
      <c r="AC28" s="594"/>
      <c r="AD28" s="595" t="s">
        <v>110</v>
      </c>
      <c r="AE28" s="595"/>
      <c r="AF28" s="595"/>
      <c r="AG28" s="595"/>
      <c r="AH28" s="595"/>
      <c r="AI28" s="595"/>
      <c r="AJ28" s="595"/>
      <c r="AK28" s="595"/>
      <c r="AL28" s="596" t="s">
        <v>110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5594177</v>
      </c>
      <c r="CS28" s="592"/>
      <c r="CT28" s="592"/>
      <c r="CU28" s="592"/>
      <c r="CV28" s="592"/>
      <c r="CW28" s="592"/>
      <c r="CX28" s="592"/>
      <c r="CY28" s="593"/>
      <c r="CZ28" s="625">
        <v>17.3</v>
      </c>
      <c r="DA28" s="626"/>
      <c r="DB28" s="626"/>
      <c r="DC28" s="627"/>
      <c r="DD28" s="600">
        <v>5291471</v>
      </c>
      <c r="DE28" s="592"/>
      <c r="DF28" s="592"/>
      <c r="DG28" s="592"/>
      <c r="DH28" s="592"/>
      <c r="DI28" s="592"/>
      <c r="DJ28" s="592"/>
      <c r="DK28" s="593"/>
      <c r="DL28" s="600">
        <v>4704508</v>
      </c>
      <c r="DM28" s="592"/>
      <c r="DN28" s="592"/>
      <c r="DO28" s="592"/>
      <c r="DP28" s="592"/>
      <c r="DQ28" s="592"/>
      <c r="DR28" s="592"/>
      <c r="DS28" s="592"/>
      <c r="DT28" s="592"/>
      <c r="DU28" s="592"/>
      <c r="DV28" s="593"/>
      <c r="DW28" s="596">
        <v>26.6</v>
      </c>
      <c r="DX28" s="617"/>
      <c r="DY28" s="617"/>
      <c r="DZ28" s="617"/>
      <c r="EA28" s="617"/>
      <c r="EB28" s="617"/>
      <c r="EC28" s="618"/>
    </row>
    <row r="29" spans="2:133" ht="11.25" customHeight="1">
      <c r="B29" s="588" t="s">
        <v>283</v>
      </c>
      <c r="C29" s="589"/>
      <c r="D29" s="589"/>
      <c r="E29" s="589"/>
      <c r="F29" s="589"/>
      <c r="G29" s="589"/>
      <c r="H29" s="589"/>
      <c r="I29" s="589"/>
      <c r="J29" s="589"/>
      <c r="K29" s="589"/>
      <c r="L29" s="589"/>
      <c r="M29" s="589"/>
      <c r="N29" s="589"/>
      <c r="O29" s="589"/>
      <c r="P29" s="589"/>
      <c r="Q29" s="590"/>
      <c r="R29" s="591">
        <v>278812</v>
      </c>
      <c r="S29" s="592"/>
      <c r="T29" s="592"/>
      <c r="U29" s="592"/>
      <c r="V29" s="592"/>
      <c r="W29" s="592"/>
      <c r="X29" s="592"/>
      <c r="Y29" s="593"/>
      <c r="Z29" s="594">
        <v>0.9</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5590491</v>
      </c>
      <c r="CS29" s="623"/>
      <c r="CT29" s="623"/>
      <c r="CU29" s="623"/>
      <c r="CV29" s="623"/>
      <c r="CW29" s="623"/>
      <c r="CX29" s="623"/>
      <c r="CY29" s="624"/>
      <c r="CZ29" s="625">
        <v>17.3</v>
      </c>
      <c r="DA29" s="626"/>
      <c r="DB29" s="626"/>
      <c r="DC29" s="627"/>
      <c r="DD29" s="600">
        <v>5287785</v>
      </c>
      <c r="DE29" s="623"/>
      <c r="DF29" s="623"/>
      <c r="DG29" s="623"/>
      <c r="DH29" s="623"/>
      <c r="DI29" s="623"/>
      <c r="DJ29" s="623"/>
      <c r="DK29" s="624"/>
      <c r="DL29" s="600">
        <v>4700822</v>
      </c>
      <c r="DM29" s="623"/>
      <c r="DN29" s="623"/>
      <c r="DO29" s="623"/>
      <c r="DP29" s="623"/>
      <c r="DQ29" s="623"/>
      <c r="DR29" s="623"/>
      <c r="DS29" s="623"/>
      <c r="DT29" s="623"/>
      <c r="DU29" s="623"/>
      <c r="DV29" s="624"/>
      <c r="DW29" s="596">
        <v>26.5</v>
      </c>
      <c r="DX29" s="617"/>
      <c r="DY29" s="617"/>
      <c r="DZ29" s="617"/>
      <c r="EA29" s="617"/>
      <c r="EB29" s="617"/>
      <c r="EC29" s="618"/>
    </row>
    <row r="30" spans="2:133" ht="11.25" customHeight="1">
      <c r="B30" s="588" t="s">
        <v>288</v>
      </c>
      <c r="C30" s="589"/>
      <c r="D30" s="589"/>
      <c r="E30" s="589"/>
      <c r="F30" s="589"/>
      <c r="G30" s="589"/>
      <c r="H30" s="589"/>
      <c r="I30" s="589"/>
      <c r="J30" s="589"/>
      <c r="K30" s="589"/>
      <c r="L30" s="589"/>
      <c r="M30" s="589"/>
      <c r="N30" s="589"/>
      <c r="O30" s="589"/>
      <c r="P30" s="589"/>
      <c r="Q30" s="590"/>
      <c r="R30" s="591">
        <v>200606</v>
      </c>
      <c r="S30" s="592"/>
      <c r="T30" s="592"/>
      <c r="U30" s="592"/>
      <c r="V30" s="592"/>
      <c r="W30" s="592"/>
      <c r="X30" s="592"/>
      <c r="Y30" s="593"/>
      <c r="Z30" s="594">
        <v>0.6</v>
      </c>
      <c r="AA30" s="594"/>
      <c r="AB30" s="594"/>
      <c r="AC30" s="594"/>
      <c r="AD30" s="595" t="s">
        <v>110</v>
      </c>
      <c r="AE30" s="595"/>
      <c r="AF30" s="595"/>
      <c r="AG30" s="595"/>
      <c r="AH30" s="595"/>
      <c r="AI30" s="595"/>
      <c r="AJ30" s="595"/>
      <c r="AK30" s="595"/>
      <c r="AL30" s="596" t="s">
        <v>110</v>
      </c>
      <c r="AM30" s="597"/>
      <c r="AN30" s="597"/>
      <c r="AO30" s="598"/>
      <c r="AP30" s="637" t="s">
        <v>289</v>
      </c>
      <c r="AQ30" s="638"/>
      <c r="AR30" s="638"/>
      <c r="AS30" s="638"/>
      <c r="AT30" s="643" t="s">
        <v>290</v>
      </c>
      <c r="AU30" s="182"/>
      <c r="AV30" s="182"/>
      <c r="AW30" s="182"/>
      <c r="AX30" s="577" t="s">
        <v>168</v>
      </c>
      <c r="AY30" s="578"/>
      <c r="AZ30" s="578"/>
      <c r="BA30" s="578"/>
      <c r="BB30" s="578"/>
      <c r="BC30" s="578"/>
      <c r="BD30" s="578"/>
      <c r="BE30" s="578"/>
      <c r="BF30" s="579"/>
      <c r="BG30" s="649">
        <v>97.5</v>
      </c>
      <c r="BH30" s="650"/>
      <c r="BI30" s="650"/>
      <c r="BJ30" s="650"/>
      <c r="BK30" s="650"/>
      <c r="BL30" s="650"/>
      <c r="BM30" s="586">
        <v>87.1</v>
      </c>
      <c r="BN30" s="650"/>
      <c r="BO30" s="650"/>
      <c r="BP30" s="650"/>
      <c r="BQ30" s="651"/>
      <c r="BR30" s="649">
        <v>97.1</v>
      </c>
      <c r="BS30" s="650"/>
      <c r="BT30" s="650"/>
      <c r="BU30" s="650"/>
      <c r="BV30" s="650"/>
      <c r="BW30" s="650"/>
      <c r="BX30" s="586">
        <v>85.9</v>
      </c>
      <c r="BY30" s="650"/>
      <c r="BZ30" s="650"/>
      <c r="CA30" s="650"/>
      <c r="CB30" s="651"/>
      <c r="CD30" s="654"/>
      <c r="CE30" s="655"/>
      <c r="CF30" s="605" t="s">
        <v>291</v>
      </c>
      <c r="CG30" s="606"/>
      <c r="CH30" s="606"/>
      <c r="CI30" s="606"/>
      <c r="CJ30" s="606"/>
      <c r="CK30" s="606"/>
      <c r="CL30" s="606"/>
      <c r="CM30" s="606"/>
      <c r="CN30" s="606"/>
      <c r="CO30" s="606"/>
      <c r="CP30" s="606"/>
      <c r="CQ30" s="607"/>
      <c r="CR30" s="591">
        <v>4867995</v>
      </c>
      <c r="CS30" s="592"/>
      <c r="CT30" s="592"/>
      <c r="CU30" s="592"/>
      <c r="CV30" s="592"/>
      <c r="CW30" s="592"/>
      <c r="CX30" s="592"/>
      <c r="CY30" s="593"/>
      <c r="CZ30" s="625">
        <v>15</v>
      </c>
      <c r="DA30" s="626"/>
      <c r="DB30" s="626"/>
      <c r="DC30" s="627"/>
      <c r="DD30" s="600">
        <v>4566151</v>
      </c>
      <c r="DE30" s="592"/>
      <c r="DF30" s="592"/>
      <c r="DG30" s="592"/>
      <c r="DH30" s="592"/>
      <c r="DI30" s="592"/>
      <c r="DJ30" s="592"/>
      <c r="DK30" s="593"/>
      <c r="DL30" s="600">
        <v>3979188</v>
      </c>
      <c r="DM30" s="592"/>
      <c r="DN30" s="592"/>
      <c r="DO30" s="592"/>
      <c r="DP30" s="592"/>
      <c r="DQ30" s="592"/>
      <c r="DR30" s="592"/>
      <c r="DS30" s="592"/>
      <c r="DT30" s="592"/>
      <c r="DU30" s="592"/>
      <c r="DV30" s="593"/>
      <c r="DW30" s="596">
        <v>22.5</v>
      </c>
      <c r="DX30" s="617"/>
      <c r="DY30" s="617"/>
      <c r="DZ30" s="617"/>
      <c r="EA30" s="617"/>
      <c r="EB30" s="617"/>
      <c r="EC30" s="618"/>
    </row>
    <row r="31" spans="2:133" ht="11.25" customHeight="1">
      <c r="B31" s="588" t="s">
        <v>292</v>
      </c>
      <c r="C31" s="589"/>
      <c r="D31" s="589"/>
      <c r="E31" s="589"/>
      <c r="F31" s="589"/>
      <c r="G31" s="589"/>
      <c r="H31" s="589"/>
      <c r="I31" s="589"/>
      <c r="J31" s="589"/>
      <c r="K31" s="589"/>
      <c r="L31" s="589"/>
      <c r="M31" s="589"/>
      <c r="N31" s="589"/>
      <c r="O31" s="589"/>
      <c r="P31" s="589"/>
      <c r="Q31" s="590"/>
      <c r="R31" s="591">
        <v>729579</v>
      </c>
      <c r="S31" s="592"/>
      <c r="T31" s="592"/>
      <c r="U31" s="592"/>
      <c r="V31" s="592"/>
      <c r="W31" s="592"/>
      <c r="X31" s="592"/>
      <c r="Y31" s="593"/>
      <c r="Z31" s="594">
        <v>2.2000000000000002</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97.5</v>
      </c>
      <c r="BH31" s="623"/>
      <c r="BI31" s="623"/>
      <c r="BJ31" s="623"/>
      <c r="BK31" s="623"/>
      <c r="BL31" s="623"/>
      <c r="BM31" s="597">
        <v>89.7</v>
      </c>
      <c r="BN31" s="647"/>
      <c r="BO31" s="647"/>
      <c r="BP31" s="647"/>
      <c r="BQ31" s="648"/>
      <c r="BR31" s="646">
        <v>97.4</v>
      </c>
      <c r="BS31" s="623"/>
      <c r="BT31" s="623"/>
      <c r="BU31" s="623"/>
      <c r="BV31" s="623"/>
      <c r="BW31" s="623"/>
      <c r="BX31" s="597">
        <v>88.4</v>
      </c>
      <c r="BY31" s="647"/>
      <c r="BZ31" s="647"/>
      <c r="CA31" s="647"/>
      <c r="CB31" s="648"/>
      <c r="CD31" s="654"/>
      <c r="CE31" s="655"/>
      <c r="CF31" s="605" t="s">
        <v>295</v>
      </c>
      <c r="CG31" s="606"/>
      <c r="CH31" s="606"/>
      <c r="CI31" s="606"/>
      <c r="CJ31" s="606"/>
      <c r="CK31" s="606"/>
      <c r="CL31" s="606"/>
      <c r="CM31" s="606"/>
      <c r="CN31" s="606"/>
      <c r="CO31" s="606"/>
      <c r="CP31" s="606"/>
      <c r="CQ31" s="607"/>
      <c r="CR31" s="591">
        <v>722496</v>
      </c>
      <c r="CS31" s="623"/>
      <c r="CT31" s="623"/>
      <c r="CU31" s="623"/>
      <c r="CV31" s="623"/>
      <c r="CW31" s="623"/>
      <c r="CX31" s="623"/>
      <c r="CY31" s="624"/>
      <c r="CZ31" s="625">
        <v>2.2000000000000002</v>
      </c>
      <c r="DA31" s="626"/>
      <c r="DB31" s="626"/>
      <c r="DC31" s="627"/>
      <c r="DD31" s="600">
        <v>721634</v>
      </c>
      <c r="DE31" s="623"/>
      <c r="DF31" s="623"/>
      <c r="DG31" s="623"/>
      <c r="DH31" s="623"/>
      <c r="DI31" s="623"/>
      <c r="DJ31" s="623"/>
      <c r="DK31" s="624"/>
      <c r="DL31" s="600">
        <v>721634</v>
      </c>
      <c r="DM31" s="623"/>
      <c r="DN31" s="623"/>
      <c r="DO31" s="623"/>
      <c r="DP31" s="623"/>
      <c r="DQ31" s="623"/>
      <c r="DR31" s="623"/>
      <c r="DS31" s="623"/>
      <c r="DT31" s="623"/>
      <c r="DU31" s="623"/>
      <c r="DV31" s="624"/>
      <c r="DW31" s="596">
        <v>4.0999999999999996</v>
      </c>
      <c r="DX31" s="617"/>
      <c r="DY31" s="617"/>
      <c r="DZ31" s="617"/>
      <c r="EA31" s="617"/>
      <c r="EB31" s="617"/>
      <c r="EC31" s="618"/>
    </row>
    <row r="32" spans="2:133" ht="11.25" customHeight="1">
      <c r="B32" s="588" t="s">
        <v>296</v>
      </c>
      <c r="C32" s="589"/>
      <c r="D32" s="589"/>
      <c r="E32" s="589"/>
      <c r="F32" s="589"/>
      <c r="G32" s="589"/>
      <c r="H32" s="589"/>
      <c r="I32" s="589"/>
      <c r="J32" s="589"/>
      <c r="K32" s="589"/>
      <c r="L32" s="589"/>
      <c r="M32" s="589"/>
      <c r="N32" s="589"/>
      <c r="O32" s="589"/>
      <c r="P32" s="589"/>
      <c r="Q32" s="590"/>
      <c r="R32" s="591">
        <v>514721</v>
      </c>
      <c r="S32" s="592"/>
      <c r="T32" s="592"/>
      <c r="U32" s="592"/>
      <c r="V32" s="592"/>
      <c r="W32" s="592"/>
      <c r="X32" s="592"/>
      <c r="Y32" s="593"/>
      <c r="Z32" s="594">
        <v>1.6</v>
      </c>
      <c r="AA32" s="594"/>
      <c r="AB32" s="594"/>
      <c r="AC32" s="594"/>
      <c r="AD32" s="595">
        <v>54870</v>
      </c>
      <c r="AE32" s="595"/>
      <c r="AF32" s="595"/>
      <c r="AG32" s="595"/>
      <c r="AH32" s="595"/>
      <c r="AI32" s="595"/>
      <c r="AJ32" s="595"/>
      <c r="AK32" s="595"/>
      <c r="AL32" s="596">
        <v>0.3</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97</v>
      </c>
      <c r="BH32" s="659"/>
      <c r="BI32" s="659"/>
      <c r="BJ32" s="659"/>
      <c r="BK32" s="659"/>
      <c r="BL32" s="659"/>
      <c r="BM32" s="660">
        <v>83.1</v>
      </c>
      <c r="BN32" s="659"/>
      <c r="BO32" s="659"/>
      <c r="BP32" s="659"/>
      <c r="BQ32" s="661"/>
      <c r="BR32" s="658">
        <v>96.5</v>
      </c>
      <c r="BS32" s="659"/>
      <c r="BT32" s="659"/>
      <c r="BU32" s="659"/>
      <c r="BV32" s="659"/>
      <c r="BW32" s="659"/>
      <c r="BX32" s="660">
        <v>82</v>
      </c>
      <c r="BY32" s="659"/>
      <c r="BZ32" s="659"/>
      <c r="CA32" s="659"/>
      <c r="CB32" s="661"/>
      <c r="CD32" s="656"/>
      <c r="CE32" s="657"/>
      <c r="CF32" s="605" t="s">
        <v>298</v>
      </c>
      <c r="CG32" s="606"/>
      <c r="CH32" s="606"/>
      <c r="CI32" s="606"/>
      <c r="CJ32" s="606"/>
      <c r="CK32" s="606"/>
      <c r="CL32" s="606"/>
      <c r="CM32" s="606"/>
      <c r="CN32" s="606"/>
      <c r="CO32" s="606"/>
      <c r="CP32" s="606"/>
      <c r="CQ32" s="607"/>
      <c r="CR32" s="591">
        <v>3686</v>
      </c>
      <c r="CS32" s="592"/>
      <c r="CT32" s="592"/>
      <c r="CU32" s="592"/>
      <c r="CV32" s="592"/>
      <c r="CW32" s="592"/>
      <c r="CX32" s="592"/>
      <c r="CY32" s="593"/>
      <c r="CZ32" s="625">
        <v>0</v>
      </c>
      <c r="DA32" s="626"/>
      <c r="DB32" s="626"/>
      <c r="DC32" s="627"/>
      <c r="DD32" s="600">
        <v>3686</v>
      </c>
      <c r="DE32" s="592"/>
      <c r="DF32" s="592"/>
      <c r="DG32" s="592"/>
      <c r="DH32" s="592"/>
      <c r="DI32" s="592"/>
      <c r="DJ32" s="592"/>
      <c r="DK32" s="593"/>
      <c r="DL32" s="600">
        <v>3686</v>
      </c>
      <c r="DM32" s="592"/>
      <c r="DN32" s="592"/>
      <c r="DO32" s="592"/>
      <c r="DP32" s="592"/>
      <c r="DQ32" s="592"/>
      <c r="DR32" s="592"/>
      <c r="DS32" s="592"/>
      <c r="DT32" s="592"/>
      <c r="DU32" s="592"/>
      <c r="DV32" s="593"/>
      <c r="DW32" s="596">
        <v>0</v>
      </c>
      <c r="DX32" s="617"/>
      <c r="DY32" s="617"/>
      <c r="DZ32" s="617"/>
      <c r="EA32" s="617"/>
      <c r="EB32" s="617"/>
      <c r="EC32" s="618"/>
    </row>
    <row r="33" spans="2:133" ht="11.25" customHeight="1">
      <c r="B33" s="588" t="s">
        <v>299</v>
      </c>
      <c r="C33" s="589"/>
      <c r="D33" s="589"/>
      <c r="E33" s="589"/>
      <c r="F33" s="589"/>
      <c r="G33" s="589"/>
      <c r="H33" s="589"/>
      <c r="I33" s="589"/>
      <c r="J33" s="589"/>
      <c r="K33" s="589"/>
      <c r="L33" s="589"/>
      <c r="M33" s="589"/>
      <c r="N33" s="589"/>
      <c r="O33" s="589"/>
      <c r="P33" s="589"/>
      <c r="Q33" s="590"/>
      <c r="R33" s="591">
        <v>4410400</v>
      </c>
      <c r="S33" s="592"/>
      <c r="T33" s="592"/>
      <c r="U33" s="592"/>
      <c r="V33" s="592"/>
      <c r="W33" s="592"/>
      <c r="X33" s="592"/>
      <c r="Y33" s="593"/>
      <c r="Z33" s="594">
        <v>13.5</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13750599</v>
      </c>
      <c r="CS33" s="623"/>
      <c r="CT33" s="623"/>
      <c r="CU33" s="623"/>
      <c r="CV33" s="623"/>
      <c r="CW33" s="623"/>
      <c r="CX33" s="623"/>
      <c r="CY33" s="624"/>
      <c r="CZ33" s="625">
        <v>42.5</v>
      </c>
      <c r="DA33" s="626"/>
      <c r="DB33" s="626"/>
      <c r="DC33" s="627"/>
      <c r="DD33" s="600">
        <v>9973289</v>
      </c>
      <c r="DE33" s="623"/>
      <c r="DF33" s="623"/>
      <c r="DG33" s="623"/>
      <c r="DH33" s="623"/>
      <c r="DI33" s="623"/>
      <c r="DJ33" s="623"/>
      <c r="DK33" s="624"/>
      <c r="DL33" s="600">
        <v>7455067</v>
      </c>
      <c r="DM33" s="623"/>
      <c r="DN33" s="623"/>
      <c r="DO33" s="623"/>
      <c r="DP33" s="623"/>
      <c r="DQ33" s="623"/>
      <c r="DR33" s="623"/>
      <c r="DS33" s="623"/>
      <c r="DT33" s="623"/>
      <c r="DU33" s="623"/>
      <c r="DV33" s="624"/>
      <c r="DW33" s="596">
        <v>42.1</v>
      </c>
      <c r="DX33" s="617"/>
      <c r="DY33" s="617"/>
      <c r="DZ33" s="617"/>
      <c r="EA33" s="617"/>
      <c r="EB33" s="617"/>
      <c r="EC33" s="618"/>
    </row>
    <row r="34" spans="2:133" ht="11.25" customHeight="1">
      <c r="B34" s="588" t="s">
        <v>301</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3641297</v>
      </c>
      <c r="CS34" s="592"/>
      <c r="CT34" s="592"/>
      <c r="CU34" s="592"/>
      <c r="CV34" s="592"/>
      <c r="CW34" s="592"/>
      <c r="CX34" s="592"/>
      <c r="CY34" s="593"/>
      <c r="CZ34" s="625">
        <v>11.3</v>
      </c>
      <c r="DA34" s="626"/>
      <c r="DB34" s="626"/>
      <c r="DC34" s="627"/>
      <c r="DD34" s="600">
        <v>2872183</v>
      </c>
      <c r="DE34" s="592"/>
      <c r="DF34" s="592"/>
      <c r="DG34" s="592"/>
      <c r="DH34" s="592"/>
      <c r="DI34" s="592"/>
      <c r="DJ34" s="592"/>
      <c r="DK34" s="593"/>
      <c r="DL34" s="600">
        <v>2512263</v>
      </c>
      <c r="DM34" s="592"/>
      <c r="DN34" s="592"/>
      <c r="DO34" s="592"/>
      <c r="DP34" s="592"/>
      <c r="DQ34" s="592"/>
      <c r="DR34" s="592"/>
      <c r="DS34" s="592"/>
      <c r="DT34" s="592"/>
      <c r="DU34" s="592"/>
      <c r="DV34" s="593"/>
      <c r="DW34" s="596">
        <v>14.2</v>
      </c>
      <c r="DX34" s="617"/>
      <c r="DY34" s="617"/>
      <c r="DZ34" s="617"/>
      <c r="EA34" s="617"/>
      <c r="EB34" s="617"/>
      <c r="EC34" s="618"/>
    </row>
    <row r="35" spans="2:133" ht="11.25" customHeight="1">
      <c r="B35" s="588" t="s">
        <v>305</v>
      </c>
      <c r="C35" s="589"/>
      <c r="D35" s="589"/>
      <c r="E35" s="589"/>
      <c r="F35" s="589"/>
      <c r="G35" s="589"/>
      <c r="H35" s="589"/>
      <c r="I35" s="589"/>
      <c r="J35" s="589"/>
      <c r="K35" s="589"/>
      <c r="L35" s="589"/>
      <c r="M35" s="589"/>
      <c r="N35" s="589"/>
      <c r="O35" s="589"/>
      <c r="P35" s="589"/>
      <c r="Q35" s="590"/>
      <c r="R35" s="591">
        <v>605900</v>
      </c>
      <c r="S35" s="592"/>
      <c r="T35" s="592"/>
      <c r="U35" s="592"/>
      <c r="V35" s="592"/>
      <c r="W35" s="592"/>
      <c r="X35" s="592"/>
      <c r="Y35" s="593"/>
      <c r="Z35" s="594">
        <v>1.9</v>
      </c>
      <c r="AA35" s="594"/>
      <c r="AB35" s="594"/>
      <c r="AC35" s="594"/>
      <c r="AD35" s="595" t="s">
        <v>110</v>
      </c>
      <c r="AE35" s="595"/>
      <c r="AF35" s="595"/>
      <c r="AG35" s="595"/>
      <c r="AH35" s="595"/>
      <c r="AI35" s="595"/>
      <c r="AJ35" s="595"/>
      <c r="AK35" s="595"/>
      <c r="AL35" s="596" t="s">
        <v>110</v>
      </c>
      <c r="AM35" s="597"/>
      <c r="AN35" s="597"/>
      <c r="AO35" s="598"/>
      <c r="AP35" s="186"/>
      <c r="AQ35" s="602" t="s">
        <v>306</v>
      </c>
      <c r="AR35" s="603"/>
      <c r="AS35" s="603"/>
      <c r="AT35" s="603"/>
      <c r="AU35" s="603"/>
      <c r="AV35" s="603"/>
      <c r="AW35" s="603"/>
      <c r="AX35" s="603"/>
      <c r="AY35" s="604"/>
      <c r="AZ35" s="580">
        <v>5038940</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24742</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163324</v>
      </c>
      <c r="CS35" s="623"/>
      <c r="CT35" s="623"/>
      <c r="CU35" s="623"/>
      <c r="CV35" s="623"/>
      <c r="CW35" s="623"/>
      <c r="CX35" s="623"/>
      <c r="CY35" s="624"/>
      <c r="CZ35" s="625">
        <v>0.5</v>
      </c>
      <c r="DA35" s="626"/>
      <c r="DB35" s="626"/>
      <c r="DC35" s="627"/>
      <c r="DD35" s="600">
        <v>67088</v>
      </c>
      <c r="DE35" s="623"/>
      <c r="DF35" s="623"/>
      <c r="DG35" s="623"/>
      <c r="DH35" s="623"/>
      <c r="DI35" s="623"/>
      <c r="DJ35" s="623"/>
      <c r="DK35" s="624"/>
      <c r="DL35" s="600">
        <v>67088</v>
      </c>
      <c r="DM35" s="623"/>
      <c r="DN35" s="623"/>
      <c r="DO35" s="623"/>
      <c r="DP35" s="623"/>
      <c r="DQ35" s="623"/>
      <c r="DR35" s="623"/>
      <c r="DS35" s="623"/>
      <c r="DT35" s="623"/>
      <c r="DU35" s="623"/>
      <c r="DV35" s="624"/>
      <c r="DW35" s="596">
        <v>0.4</v>
      </c>
      <c r="DX35" s="617"/>
      <c r="DY35" s="617"/>
      <c r="DZ35" s="617"/>
      <c r="EA35" s="617"/>
      <c r="EB35" s="617"/>
      <c r="EC35" s="618"/>
    </row>
    <row r="36" spans="2:133" ht="11.25" customHeight="1">
      <c r="B36" s="634" t="s">
        <v>309</v>
      </c>
      <c r="C36" s="635"/>
      <c r="D36" s="635"/>
      <c r="E36" s="635"/>
      <c r="F36" s="635"/>
      <c r="G36" s="635"/>
      <c r="H36" s="635"/>
      <c r="I36" s="635"/>
      <c r="J36" s="635"/>
      <c r="K36" s="635"/>
      <c r="L36" s="635"/>
      <c r="M36" s="635"/>
      <c r="N36" s="635"/>
      <c r="O36" s="635"/>
      <c r="P36" s="635"/>
      <c r="Q36" s="636"/>
      <c r="R36" s="663">
        <v>32713802</v>
      </c>
      <c r="S36" s="664"/>
      <c r="T36" s="664"/>
      <c r="U36" s="664"/>
      <c r="V36" s="664"/>
      <c r="W36" s="664"/>
      <c r="X36" s="664"/>
      <c r="Y36" s="665"/>
      <c r="Z36" s="666">
        <v>100</v>
      </c>
      <c r="AA36" s="666"/>
      <c r="AB36" s="666"/>
      <c r="AC36" s="666"/>
      <c r="AD36" s="667">
        <v>17109487</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1696100</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-46349</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2641425</v>
      </c>
      <c r="CS36" s="592"/>
      <c r="CT36" s="592"/>
      <c r="CU36" s="592"/>
      <c r="CV36" s="592"/>
      <c r="CW36" s="592"/>
      <c r="CX36" s="592"/>
      <c r="CY36" s="593"/>
      <c r="CZ36" s="625">
        <v>8.1999999999999993</v>
      </c>
      <c r="DA36" s="626"/>
      <c r="DB36" s="626"/>
      <c r="DC36" s="627"/>
      <c r="DD36" s="600">
        <v>2075948</v>
      </c>
      <c r="DE36" s="592"/>
      <c r="DF36" s="592"/>
      <c r="DG36" s="592"/>
      <c r="DH36" s="592"/>
      <c r="DI36" s="592"/>
      <c r="DJ36" s="592"/>
      <c r="DK36" s="593"/>
      <c r="DL36" s="600">
        <v>1711512</v>
      </c>
      <c r="DM36" s="592"/>
      <c r="DN36" s="592"/>
      <c r="DO36" s="592"/>
      <c r="DP36" s="592"/>
      <c r="DQ36" s="592"/>
      <c r="DR36" s="592"/>
      <c r="DS36" s="592"/>
      <c r="DT36" s="592"/>
      <c r="DU36" s="592"/>
      <c r="DV36" s="593"/>
      <c r="DW36" s="596">
        <v>9.6999999999999993</v>
      </c>
      <c r="DX36" s="617"/>
      <c r="DY36" s="617"/>
      <c r="DZ36" s="617"/>
      <c r="EA36" s="617"/>
      <c r="EB36" s="617"/>
      <c r="EC36" s="618"/>
    </row>
    <row r="37" spans="2:133" ht="11.25" customHeight="1">
      <c r="AQ37" s="670" t="s">
        <v>313</v>
      </c>
      <c r="AR37" s="671"/>
      <c r="AS37" s="671"/>
      <c r="AT37" s="671"/>
      <c r="AU37" s="671"/>
      <c r="AV37" s="671"/>
      <c r="AW37" s="671"/>
      <c r="AX37" s="671"/>
      <c r="AY37" s="672"/>
      <c r="AZ37" s="591">
        <v>806885</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8357</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564765</v>
      </c>
      <c r="CS37" s="623"/>
      <c r="CT37" s="623"/>
      <c r="CU37" s="623"/>
      <c r="CV37" s="623"/>
      <c r="CW37" s="623"/>
      <c r="CX37" s="623"/>
      <c r="CY37" s="624"/>
      <c r="CZ37" s="625">
        <v>1.7</v>
      </c>
      <c r="DA37" s="626"/>
      <c r="DB37" s="626"/>
      <c r="DC37" s="627"/>
      <c r="DD37" s="600">
        <v>564733</v>
      </c>
      <c r="DE37" s="623"/>
      <c r="DF37" s="623"/>
      <c r="DG37" s="623"/>
      <c r="DH37" s="623"/>
      <c r="DI37" s="623"/>
      <c r="DJ37" s="623"/>
      <c r="DK37" s="624"/>
      <c r="DL37" s="600">
        <v>536069</v>
      </c>
      <c r="DM37" s="623"/>
      <c r="DN37" s="623"/>
      <c r="DO37" s="623"/>
      <c r="DP37" s="623"/>
      <c r="DQ37" s="623"/>
      <c r="DR37" s="623"/>
      <c r="DS37" s="623"/>
      <c r="DT37" s="623"/>
      <c r="DU37" s="623"/>
      <c r="DV37" s="624"/>
      <c r="DW37" s="596">
        <v>3</v>
      </c>
      <c r="DX37" s="617"/>
      <c r="DY37" s="617"/>
      <c r="DZ37" s="617"/>
      <c r="EA37" s="617"/>
      <c r="EB37" s="617"/>
      <c r="EC37" s="618"/>
    </row>
    <row r="38" spans="2:133" ht="11.25" customHeight="1">
      <c r="AQ38" s="670" t="s">
        <v>316</v>
      </c>
      <c r="AR38" s="671"/>
      <c r="AS38" s="671"/>
      <c r="AT38" s="671"/>
      <c r="AU38" s="671"/>
      <c r="AV38" s="671"/>
      <c r="AW38" s="671"/>
      <c r="AX38" s="671"/>
      <c r="AY38" s="672"/>
      <c r="AZ38" s="591">
        <v>341636</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15142</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4184662</v>
      </c>
      <c r="CS38" s="592"/>
      <c r="CT38" s="592"/>
      <c r="CU38" s="592"/>
      <c r="CV38" s="592"/>
      <c r="CW38" s="592"/>
      <c r="CX38" s="592"/>
      <c r="CY38" s="593"/>
      <c r="CZ38" s="625">
        <v>12.9</v>
      </c>
      <c r="DA38" s="626"/>
      <c r="DB38" s="626"/>
      <c r="DC38" s="627"/>
      <c r="DD38" s="600">
        <v>3699295</v>
      </c>
      <c r="DE38" s="592"/>
      <c r="DF38" s="592"/>
      <c r="DG38" s="592"/>
      <c r="DH38" s="592"/>
      <c r="DI38" s="592"/>
      <c r="DJ38" s="592"/>
      <c r="DK38" s="593"/>
      <c r="DL38" s="600">
        <v>3164204</v>
      </c>
      <c r="DM38" s="592"/>
      <c r="DN38" s="592"/>
      <c r="DO38" s="592"/>
      <c r="DP38" s="592"/>
      <c r="DQ38" s="592"/>
      <c r="DR38" s="592"/>
      <c r="DS38" s="592"/>
      <c r="DT38" s="592"/>
      <c r="DU38" s="592"/>
      <c r="DV38" s="593"/>
      <c r="DW38" s="596">
        <v>17.899999999999999</v>
      </c>
      <c r="DX38" s="617"/>
      <c r="DY38" s="617"/>
      <c r="DZ38" s="617"/>
      <c r="EA38" s="617"/>
      <c r="EB38" s="617"/>
      <c r="EC38" s="618"/>
    </row>
    <row r="39" spans="2:133" ht="11.25" customHeight="1">
      <c r="AQ39" s="670" t="s">
        <v>319</v>
      </c>
      <c r="AR39" s="671"/>
      <c r="AS39" s="671"/>
      <c r="AT39" s="671"/>
      <c r="AU39" s="671"/>
      <c r="AV39" s="671"/>
      <c r="AW39" s="671"/>
      <c r="AX39" s="671"/>
      <c r="AY39" s="672"/>
      <c r="AZ39" s="591">
        <v>32324</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105</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2025945</v>
      </c>
      <c r="CS39" s="623"/>
      <c r="CT39" s="623"/>
      <c r="CU39" s="623"/>
      <c r="CV39" s="623"/>
      <c r="CW39" s="623"/>
      <c r="CX39" s="623"/>
      <c r="CY39" s="624"/>
      <c r="CZ39" s="625">
        <v>6.3</v>
      </c>
      <c r="DA39" s="626"/>
      <c r="DB39" s="626"/>
      <c r="DC39" s="627"/>
      <c r="DD39" s="600">
        <v>1248929</v>
      </c>
      <c r="DE39" s="623"/>
      <c r="DF39" s="623"/>
      <c r="DG39" s="623"/>
      <c r="DH39" s="623"/>
      <c r="DI39" s="623"/>
      <c r="DJ39" s="623"/>
      <c r="DK39" s="624"/>
      <c r="DL39" s="600" t="s">
        <v>110</v>
      </c>
      <c r="DM39" s="623"/>
      <c r="DN39" s="623"/>
      <c r="DO39" s="623"/>
      <c r="DP39" s="623"/>
      <c r="DQ39" s="623"/>
      <c r="DR39" s="623"/>
      <c r="DS39" s="623"/>
      <c r="DT39" s="623"/>
      <c r="DU39" s="623"/>
      <c r="DV39" s="624"/>
      <c r="DW39" s="596" t="s">
        <v>110</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424327</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99</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1093946</v>
      </c>
      <c r="CS40" s="592"/>
      <c r="CT40" s="592"/>
      <c r="CU40" s="592"/>
      <c r="CV40" s="592"/>
      <c r="CW40" s="592"/>
      <c r="CX40" s="592"/>
      <c r="CY40" s="593"/>
      <c r="CZ40" s="625">
        <v>3.4</v>
      </c>
      <c r="DA40" s="626"/>
      <c r="DB40" s="626"/>
      <c r="DC40" s="627"/>
      <c r="DD40" s="600">
        <v>9846</v>
      </c>
      <c r="DE40" s="592"/>
      <c r="DF40" s="592"/>
      <c r="DG40" s="592"/>
      <c r="DH40" s="592"/>
      <c r="DI40" s="592"/>
      <c r="DJ40" s="592"/>
      <c r="DK40" s="593"/>
      <c r="DL40" s="600" t="s">
        <v>110</v>
      </c>
      <c r="DM40" s="592"/>
      <c r="DN40" s="592"/>
      <c r="DO40" s="592"/>
      <c r="DP40" s="592"/>
      <c r="DQ40" s="592"/>
      <c r="DR40" s="592"/>
      <c r="DS40" s="592"/>
      <c r="DT40" s="592"/>
      <c r="DU40" s="592"/>
      <c r="DV40" s="593"/>
      <c r="DW40" s="596" t="s">
        <v>110</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1737668</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279</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213</v>
      </c>
      <c r="CS41" s="623"/>
      <c r="CT41" s="623"/>
      <c r="CU41" s="623"/>
      <c r="CV41" s="623"/>
      <c r="CW41" s="623"/>
      <c r="CX41" s="623"/>
      <c r="CY41" s="624"/>
      <c r="CZ41" s="625" t="s">
        <v>213</v>
      </c>
      <c r="DA41" s="626"/>
      <c r="DB41" s="626"/>
      <c r="DC41" s="627"/>
      <c r="DD41" s="600" t="s">
        <v>213</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6207425</v>
      </c>
      <c r="CS42" s="592"/>
      <c r="CT42" s="592"/>
      <c r="CU42" s="592"/>
      <c r="CV42" s="592"/>
      <c r="CW42" s="592"/>
      <c r="CX42" s="592"/>
      <c r="CY42" s="593"/>
      <c r="CZ42" s="625">
        <v>19.2</v>
      </c>
      <c r="DA42" s="674"/>
      <c r="DB42" s="674"/>
      <c r="DC42" s="675"/>
      <c r="DD42" s="600">
        <v>832259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191724</v>
      </c>
      <c r="CS43" s="623"/>
      <c r="CT43" s="623"/>
      <c r="CU43" s="623"/>
      <c r="CV43" s="623"/>
      <c r="CW43" s="623"/>
      <c r="CX43" s="623"/>
      <c r="CY43" s="624"/>
      <c r="CZ43" s="625">
        <v>0.6</v>
      </c>
      <c r="DA43" s="626"/>
      <c r="DB43" s="626"/>
      <c r="DC43" s="627"/>
      <c r="DD43" s="600">
        <v>176481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333</v>
      </c>
      <c r="CD44" s="697" t="s">
        <v>286</v>
      </c>
      <c r="CE44" s="698"/>
      <c r="CF44" s="588" t="s">
        <v>334</v>
      </c>
      <c r="CG44" s="589"/>
      <c r="CH44" s="589"/>
      <c r="CI44" s="589"/>
      <c r="CJ44" s="589"/>
      <c r="CK44" s="589"/>
      <c r="CL44" s="589"/>
      <c r="CM44" s="589"/>
      <c r="CN44" s="589"/>
      <c r="CO44" s="589"/>
      <c r="CP44" s="589"/>
      <c r="CQ44" s="590"/>
      <c r="CR44" s="591">
        <v>3193828</v>
      </c>
      <c r="CS44" s="592"/>
      <c r="CT44" s="592"/>
      <c r="CU44" s="592"/>
      <c r="CV44" s="592"/>
      <c r="CW44" s="592"/>
      <c r="CX44" s="592"/>
      <c r="CY44" s="593"/>
      <c r="CZ44" s="625">
        <v>9.9</v>
      </c>
      <c r="DA44" s="674"/>
      <c r="DB44" s="674"/>
      <c r="DC44" s="675"/>
      <c r="DD44" s="600">
        <v>677081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335</v>
      </c>
      <c r="CG45" s="589"/>
      <c r="CH45" s="589"/>
      <c r="CI45" s="589"/>
      <c r="CJ45" s="589"/>
      <c r="CK45" s="589"/>
      <c r="CL45" s="589"/>
      <c r="CM45" s="589"/>
      <c r="CN45" s="589"/>
      <c r="CO45" s="589"/>
      <c r="CP45" s="589"/>
      <c r="CQ45" s="590"/>
      <c r="CR45" s="591">
        <v>1211437</v>
      </c>
      <c r="CS45" s="623"/>
      <c r="CT45" s="623"/>
      <c r="CU45" s="623"/>
      <c r="CV45" s="623"/>
      <c r="CW45" s="623"/>
      <c r="CX45" s="623"/>
      <c r="CY45" s="624"/>
      <c r="CZ45" s="625">
        <v>3.7</v>
      </c>
      <c r="DA45" s="626"/>
      <c r="DB45" s="626"/>
      <c r="DC45" s="627"/>
      <c r="DD45" s="600">
        <v>108378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336</v>
      </c>
      <c r="CG46" s="589"/>
      <c r="CH46" s="589"/>
      <c r="CI46" s="589"/>
      <c r="CJ46" s="589"/>
      <c r="CK46" s="589"/>
      <c r="CL46" s="589"/>
      <c r="CM46" s="589"/>
      <c r="CN46" s="589"/>
      <c r="CO46" s="589"/>
      <c r="CP46" s="589"/>
      <c r="CQ46" s="590"/>
      <c r="CR46" s="591">
        <v>1977234</v>
      </c>
      <c r="CS46" s="592"/>
      <c r="CT46" s="592"/>
      <c r="CU46" s="592"/>
      <c r="CV46" s="592"/>
      <c r="CW46" s="592"/>
      <c r="CX46" s="592"/>
      <c r="CY46" s="593"/>
      <c r="CZ46" s="625">
        <v>6.1</v>
      </c>
      <c r="DA46" s="674"/>
      <c r="DB46" s="674"/>
      <c r="DC46" s="675"/>
      <c r="DD46" s="600">
        <v>563546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337</v>
      </c>
      <c r="CG47" s="589"/>
      <c r="CH47" s="589"/>
      <c r="CI47" s="589"/>
      <c r="CJ47" s="589"/>
      <c r="CK47" s="589"/>
      <c r="CL47" s="589"/>
      <c r="CM47" s="589"/>
      <c r="CN47" s="589"/>
      <c r="CO47" s="589"/>
      <c r="CP47" s="589"/>
      <c r="CQ47" s="590"/>
      <c r="CR47" s="591">
        <v>3013597</v>
      </c>
      <c r="CS47" s="623"/>
      <c r="CT47" s="623"/>
      <c r="CU47" s="623"/>
      <c r="CV47" s="623"/>
      <c r="CW47" s="623"/>
      <c r="CX47" s="623"/>
      <c r="CY47" s="624"/>
      <c r="CZ47" s="625">
        <v>9.3000000000000007</v>
      </c>
      <c r="DA47" s="626"/>
      <c r="DB47" s="626"/>
      <c r="DC47" s="627"/>
      <c r="DD47" s="600">
        <v>155178</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338</v>
      </c>
      <c r="CG48" s="589"/>
      <c r="CH48" s="589"/>
      <c r="CI48" s="589"/>
      <c r="CJ48" s="589"/>
      <c r="CK48" s="589"/>
      <c r="CL48" s="589"/>
      <c r="CM48" s="589"/>
      <c r="CN48" s="589"/>
      <c r="CO48" s="589"/>
      <c r="CP48" s="589"/>
      <c r="CQ48" s="590"/>
      <c r="CR48" s="591" t="s">
        <v>110</v>
      </c>
      <c r="CS48" s="592"/>
      <c r="CT48" s="592"/>
      <c r="CU48" s="592"/>
      <c r="CV48" s="592"/>
      <c r="CW48" s="592"/>
      <c r="CX48" s="592"/>
      <c r="CY48" s="593"/>
      <c r="CZ48" s="625" t="s">
        <v>110</v>
      </c>
      <c r="DA48" s="674"/>
      <c r="DB48" s="674"/>
      <c r="DC48" s="675"/>
      <c r="DD48" s="600" t="s">
        <v>110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32346992</v>
      </c>
      <c r="CS49" s="659"/>
      <c r="CT49" s="659"/>
      <c r="CU49" s="659"/>
      <c r="CV49" s="659"/>
      <c r="CW49" s="659"/>
      <c r="CX49" s="659"/>
      <c r="CY49" s="686"/>
      <c r="CZ49" s="687">
        <v>100</v>
      </c>
      <c r="DA49" s="688"/>
      <c r="DB49" s="688"/>
      <c r="DC49" s="689"/>
      <c r="DD49" s="690">
        <v>20129763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6" zoomScale="70" zoomScaleNormal="25" zoomScaleSheetLayoutView="70" workbookViewId="0">
      <selection activeCell="CM34" sqref="CM34:CQ3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32714</v>
      </c>
      <c r="R7" s="721"/>
      <c r="S7" s="721"/>
      <c r="T7" s="721"/>
      <c r="U7" s="721"/>
      <c r="V7" s="721">
        <v>32347</v>
      </c>
      <c r="W7" s="721"/>
      <c r="X7" s="721"/>
      <c r="Y7" s="721"/>
      <c r="Z7" s="721"/>
      <c r="AA7" s="721">
        <v>367</v>
      </c>
      <c r="AB7" s="721"/>
      <c r="AC7" s="721"/>
      <c r="AD7" s="721"/>
      <c r="AE7" s="722"/>
      <c r="AF7" s="723">
        <v>173</v>
      </c>
      <c r="AG7" s="724"/>
      <c r="AH7" s="724"/>
      <c r="AI7" s="724"/>
      <c r="AJ7" s="725"/>
      <c r="AK7" s="760">
        <v>201</v>
      </c>
      <c r="AL7" s="761"/>
      <c r="AM7" s="761"/>
      <c r="AN7" s="761"/>
      <c r="AO7" s="761"/>
      <c r="AP7" s="761">
        <v>47233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549</v>
      </c>
      <c r="BT7" s="765"/>
      <c r="BU7" s="765"/>
      <c r="BV7" s="765"/>
      <c r="BW7" s="765"/>
      <c r="BX7" s="765"/>
      <c r="BY7" s="765"/>
      <c r="BZ7" s="765"/>
      <c r="CA7" s="765"/>
      <c r="CB7" s="765"/>
      <c r="CC7" s="765"/>
      <c r="CD7" s="765"/>
      <c r="CE7" s="765"/>
      <c r="CF7" s="765"/>
      <c r="CG7" s="766"/>
      <c r="CH7" s="757">
        <v>0</v>
      </c>
      <c r="CI7" s="758"/>
      <c r="CJ7" s="758"/>
      <c r="CK7" s="758"/>
      <c r="CL7" s="759"/>
      <c r="CM7" s="757">
        <v>49</v>
      </c>
      <c r="CN7" s="758"/>
      <c r="CO7" s="758"/>
      <c r="CP7" s="758"/>
      <c r="CQ7" s="759"/>
      <c r="CR7" s="757">
        <v>6</v>
      </c>
      <c r="CS7" s="758"/>
      <c r="CT7" s="758"/>
      <c r="CU7" s="758"/>
      <c r="CV7" s="759"/>
      <c r="CW7" s="757" t="s">
        <v>536</v>
      </c>
      <c r="CX7" s="758"/>
      <c r="CY7" s="758"/>
      <c r="CZ7" s="758"/>
      <c r="DA7" s="759"/>
      <c r="DB7" s="757" t="s">
        <v>536</v>
      </c>
      <c r="DC7" s="758"/>
      <c r="DD7" s="758"/>
      <c r="DE7" s="758"/>
      <c r="DF7" s="759"/>
      <c r="DG7" s="757" t="s">
        <v>536</v>
      </c>
      <c r="DH7" s="758"/>
      <c r="DI7" s="758"/>
      <c r="DJ7" s="758"/>
      <c r="DK7" s="759"/>
      <c r="DL7" s="757" t="s">
        <v>536</v>
      </c>
      <c r="DM7" s="758"/>
      <c r="DN7" s="758"/>
      <c r="DO7" s="758"/>
      <c r="DP7" s="759"/>
      <c r="DQ7" s="757" t="s">
        <v>536</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550</v>
      </c>
      <c r="BT8" s="755"/>
      <c r="BU8" s="755"/>
      <c r="BV8" s="755"/>
      <c r="BW8" s="755"/>
      <c r="BX8" s="755"/>
      <c r="BY8" s="755"/>
      <c r="BZ8" s="755"/>
      <c r="CA8" s="755"/>
      <c r="CB8" s="755"/>
      <c r="CC8" s="755"/>
      <c r="CD8" s="755"/>
      <c r="CE8" s="755"/>
      <c r="CF8" s="755"/>
      <c r="CG8" s="756"/>
      <c r="CH8" s="767">
        <v>7</v>
      </c>
      <c r="CI8" s="768"/>
      <c r="CJ8" s="768"/>
      <c r="CK8" s="768"/>
      <c r="CL8" s="769"/>
      <c r="CM8" s="767">
        <v>89</v>
      </c>
      <c r="CN8" s="768"/>
      <c r="CO8" s="768"/>
      <c r="CP8" s="768"/>
      <c r="CQ8" s="769"/>
      <c r="CR8" s="767">
        <v>100</v>
      </c>
      <c r="CS8" s="768"/>
      <c r="CT8" s="768"/>
      <c r="CU8" s="768"/>
      <c r="CV8" s="769"/>
      <c r="CW8" s="767" t="s">
        <v>536</v>
      </c>
      <c r="CX8" s="768"/>
      <c r="CY8" s="768"/>
      <c r="CZ8" s="768"/>
      <c r="DA8" s="769"/>
      <c r="DB8" s="767" t="s">
        <v>536</v>
      </c>
      <c r="DC8" s="768"/>
      <c r="DD8" s="768"/>
      <c r="DE8" s="768"/>
      <c r="DF8" s="769"/>
      <c r="DG8" s="767" t="s">
        <v>536</v>
      </c>
      <c r="DH8" s="768"/>
      <c r="DI8" s="768"/>
      <c r="DJ8" s="768"/>
      <c r="DK8" s="769"/>
      <c r="DL8" s="767" t="s">
        <v>536</v>
      </c>
      <c r="DM8" s="768"/>
      <c r="DN8" s="768"/>
      <c r="DO8" s="768"/>
      <c r="DP8" s="769"/>
      <c r="DQ8" s="767" t="s">
        <v>553</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551</v>
      </c>
      <c r="BT9" s="755"/>
      <c r="BU9" s="755"/>
      <c r="BV9" s="755"/>
      <c r="BW9" s="755"/>
      <c r="BX9" s="755"/>
      <c r="BY9" s="755"/>
      <c r="BZ9" s="755"/>
      <c r="CA9" s="755"/>
      <c r="CB9" s="755"/>
      <c r="CC9" s="755"/>
      <c r="CD9" s="755"/>
      <c r="CE9" s="755"/>
      <c r="CF9" s="755"/>
      <c r="CG9" s="756"/>
      <c r="CH9" s="767">
        <v>-5</v>
      </c>
      <c r="CI9" s="768"/>
      <c r="CJ9" s="768"/>
      <c r="CK9" s="768"/>
      <c r="CL9" s="769"/>
      <c r="CM9" s="767">
        <v>84</v>
      </c>
      <c r="CN9" s="768"/>
      <c r="CO9" s="768"/>
      <c r="CP9" s="768"/>
      <c r="CQ9" s="769"/>
      <c r="CR9" s="767">
        <v>160</v>
      </c>
      <c r="CS9" s="768"/>
      <c r="CT9" s="768"/>
      <c r="CU9" s="768"/>
      <c r="CV9" s="769"/>
      <c r="CW9" s="767" t="s">
        <v>536</v>
      </c>
      <c r="CX9" s="768"/>
      <c r="CY9" s="768"/>
      <c r="CZ9" s="768"/>
      <c r="DA9" s="769"/>
      <c r="DB9" s="767" t="s">
        <v>536</v>
      </c>
      <c r="DC9" s="768"/>
      <c r="DD9" s="768"/>
      <c r="DE9" s="768"/>
      <c r="DF9" s="769"/>
      <c r="DG9" s="767" t="s">
        <v>536</v>
      </c>
      <c r="DH9" s="768"/>
      <c r="DI9" s="768"/>
      <c r="DJ9" s="768"/>
      <c r="DK9" s="769"/>
      <c r="DL9" s="767" t="s">
        <v>536</v>
      </c>
      <c r="DM9" s="768"/>
      <c r="DN9" s="768"/>
      <c r="DO9" s="768"/>
      <c r="DP9" s="769"/>
      <c r="DQ9" s="767" t="s">
        <v>536</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552</v>
      </c>
      <c r="BT10" s="755"/>
      <c r="BU10" s="755"/>
      <c r="BV10" s="755"/>
      <c r="BW10" s="755"/>
      <c r="BX10" s="755"/>
      <c r="BY10" s="755"/>
      <c r="BZ10" s="755"/>
      <c r="CA10" s="755"/>
      <c r="CB10" s="755"/>
      <c r="CC10" s="755"/>
      <c r="CD10" s="755"/>
      <c r="CE10" s="755"/>
      <c r="CF10" s="755"/>
      <c r="CG10" s="756"/>
      <c r="CH10" s="767">
        <v>1</v>
      </c>
      <c r="CI10" s="768"/>
      <c r="CJ10" s="768"/>
      <c r="CK10" s="768"/>
      <c r="CL10" s="769"/>
      <c r="CM10" s="767">
        <v>137</v>
      </c>
      <c r="CN10" s="768"/>
      <c r="CO10" s="768"/>
      <c r="CP10" s="768"/>
      <c r="CQ10" s="769"/>
      <c r="CR10" s="767">
        <v>100</v>
      </c>
      <c r="CS10" s="768"/>
      <c r="CT10" s="768"/>
      <c r="CU10" s="768"/>
      <c r="CV10" s="769"/>
      <c r="CW10" s="767" t="s">
        <v>536</v>
      </c>
      <c r="CX10" s="768"/>
      <c r="CY10" s="768"/>
      <c r="CZ10" s="768"/>
      <c r="DA10" s="769"/>
      <c r="DB10" s="767" t="s">
        <v>536</v>
      </c>
      <c r="DC10" s="768"/>
      <c r="DD10" s="768"/>
      <c r="DE10" s="768"/>
      <c r="DF10" s="769"/>
      <c r="DG10" s="767" t="s">
        <v>536</v>
      </c>
      <c r="DH10" s="768"/>
      <c r="DI10" s="768"/>
      <c r="DJ10" s="768"/>
      <c r="DK10" s="769"/>
      <c r="DL10" s="767" t="s">
        <v>536</v>
      </c>
      <c r="DM10" s="768"/>
      <c r="DN10" s="768"/>
      <c r="DO10" s="768"/>
      <c r="DP10" s="769"/>
      <c r="DQ10" s="767" t="s">
        <v>536</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363</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364</v>
      </c>
      <c r="B23" s="776" t="s">
        <v>365</v>
      </c>
      <c r="C23" s="777"/>
      <c r="D23" s="777"/>
      <c r="E23" s="777"/>
      <c r="F23" s="777"/>
      <c r="G23" s="777"/>
      <c r="H23" s="777"/>
      <c r="I23" s="777"/>
      <c r="J23" s="777"/>
      <c r="K23" s="777"/>
      <c r="L23" s="777"/>
      <c r="M23" s="777"/>
      <c r="N23" s="777"/>
      <c r="O23" s="777"/>
      <c r="P23" s="778"/>
      <c r="Q23" s="779">
        <v>32714</v>
      </c>
      <c r="R23" s="780"/>
      <c r="S23" s="780"/>
      <c r="T23" s="780"/>
      <c r="U23" s="780"/>
      <c r="V23" s="780">
        <v>32347</v>
      </c>
      <c r="W23" s="780"/>
      <c r="X23" s="780"/>
      <c r="Y23" s="780"/>
      <c r="Z23" s="780"/>
      <c r="AA23" s="780">
        <v>367</v>
      </c>
      <c r="AB23" s="780"/>
      <c r="AC23" s="780"/>
      <c r="AD23" s="780"/>
      <c r="AE23" s="781"/>
      <c r="AF23" s="782">
        <v>173</v>
      </c>
      <c r="AG23" s="780"/>
      <c r="AH23" s="780"/>
      <c r="AI23" s="780"/>
      <c r="AJ23" s="783"/>
      <c r="AK23" s="784"/>
      <c r="AL23" s="785"/>
      <c r="AM23" s="785"/>
      <c r="AN23" s="785"/>
      <c r="AO23" s="785"/>
      <c r="AP23" s="780">
        <v>47233</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366</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367</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368</v>
      </c>
      <c r="R26" s="704"/>
      <c r="S26" s="704"/>
      <c r="T26" s="704"/>
      <c r="U26" s="705"/>
      <c r="V26" s="703" t="s">
        <v>369</v>
      </c>
      <c r="W26" s="704"/>
      <c r="X26" s="704"/>
      <c r="Y26" s="704"/>
      <c r="Z26" s="705"/>
      <c r="AA26" s="703" t="s">
        <v>370</v>
      </c>
      <c r="AB26" s="704"/>
      <c r="AC26" s="704"/>
      <c r="AD26" s="704"/>
      <c r="AE26" s="704"/>
      <c r="AF26" s="798" t="s">
        <v>371</v>
      </c>
      <c r="AG26" s="799"/>
      <c r="AH26" s="799"/>
      <c r="AI26" s="799"/>
      <c r="AJ26" s="800"/>
      <c r="AK26" s="704" t="s">
        <v>372</v>
      </c>
      <c r="AL26" s="704"/>
      <c r="AM26" s="704"/>
      <c r="AN26" s="704"/>
      <c r="AO26" s="705"/>
      <c r="AP26" s="703" t="s">
        <v>373</v>
      </c>
      <c r="AQ26" s="704"/>
      <c r="AR26" s="704"/>
      <c r="AS26" s="704"/>
      <c r="AT26" s="705"/>
      <c r="AU26" s="703" t="s">
        <v>374</v>
      </c>
      <c r="AV26" s="704"/>
      <c r="AW26" s="704"/>
      <c r="AX26" s="704"/>
      <c r="AY26" s="705"/>
      <c r="AZ26" s="703" t="s">
        <v>375</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376</v>
      </c>
      <c r="C28" s="718"/>
      <c r="D28" s="718"/>
      <c r="E28" s="718"/>
      <c r="F28" s="718"/>
      <c r="G28" s="718"/>
      <c r="H28" s="718"/>
      <c r="I28" s="718"/>
      <c r="J28" s="718"/>
      <c r="K28" s="718"/>
      <c r="L28" s="718"/>
      <c r="M28" s="718"/>
      <c r="N28" s="718"/>
      <c r="O28" s="718"/>
      <c r="P28" s="719"/>
      <c r="Q28" s="808">
        <v>6463</v>
      </c>
      <c r="R28" s="809"/>
      <c r="S28" s="809"/>
      <c r="T28" s="809"/>
      <c r="U28" s="809"/>
      <c r="V28" s="809">
        <v>6438</v>
      </c>
      <c r="W28" s="809"/>
      <c r="X28" s="809"/>
      <c r="Y28" s="809"/>
      <c r="Z28" s="809"/>
      <c r="AA28" s="809">
        <v>25</v>
      </c>
      <c r="AB28" s="809"/>
      <c r="AC28" s="809"/>
      <c r="AD28" s="809"/>
      <c r="AE28" s="810"/>
      <c r="AF28" s="811">
        <v>25</v>
      </c>
      <c r="AG28" s="809"/>
      <c r="AH28" s="809"/>
      <c r="AI28" s="809"/>
      <c r="AJ28" s="812"/>
      <c r="AK28" s="813">
        <v>419</v>
      </c>
      <c r="AL28" s="804"/>
      <c r="AM28" s="804"/>
      <c r="AN28" s="804"/>
      <c r="AO28" s="804"/>
      <c r="AP28" s="804" t="s">
        <v>533</v>
      </c>
      <c r="AQ28" s="804"/>
      <c r="AR28" s="804"/>
      <c r="AS28" s="804"/>
      <c r="AT28" s="804"/>
      <c r="AU28" s="804" t="s">
        <v>533</v>
      </c>
      <c r="AV28" s="804"/>
      <c r="AW28" s="804"/>
      <c r="AX28" s="804"/>
      <c r="AY28" s="804"/>
      <c r="AZ28" s="805" t="s">
        <v>534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377</v>
      </c>
      <c r="C29" s="742"/>
      <c r="D29" s="742"/>
      <c r="E29" s="742"/>
      <c r="F29" s="742"/>
      <c r="G29" s="742"/>
      <c r="H29" s="742"/>
      <c r="I29" s="742"/>
      <c r="J29" s="742"/>
      <c r="K29" s="742"/>
      <c r="L29" s="742"/>
      <c r="M29" s="742"/>
      <c r="N29" s="742"/>
      <c r="O29" s="742"/>
      <c r="P29" s="743"/>
      <c r="Q29" s="744">
        <v>195</v>
      </c>
      <c r="R29" s="745"/>
      <c r="S29" s="745"/>
      <c r="T29" s="745"/>
      <c r="U29" s="745"/>
      <c r="V29" s="745">
        <v>195</v>
      </c>
      <c r="W29" s="745"/>
      <c r="X29" s="745"/>
      <c r="Y29" s="745"/>
      <c r="Z29" s="745"/>
      <c r="AA29" s="745">
        <v>0</v>
      </c>
      <c r="AB29" s="745"/>
      <c r="AC29" s="745"/>
      <c r="AD29" s="745"/>
      <c r="AE29" s="746"/>
      <c r="AF29" s="747">
        <v>0</v>
      </c>
      <c r="AG29" s="748"/>
      <c r="AH29" s="748"/>
      <c r="AI29" s="748"/>
      <c r="AJ29" s="749"/>
      <c r="AK29" s="816">
        <v>5</v>
      </c>
      <c r="AL29" s="817"/>
      <c r="AM29" s="817"/>
      <c r="AN29" s="817"/>
      <c r="AO29" s="817"/>
      <c r="AP29" s="817" t="s">
        <v>534</v>
      </c>
      <c r="AQ29" s="817"/>
      <c r="AR29" s="817"/>
      <c r="AS29" s="817"/>
      <c r="AT29" s="817"/>
      <c r="AU29" s="817" t="s">
        <v>534</v>
      </c>
      <c r="AV29" s="817"/>
      <c r="AW29" s="817"/>
      <c r="AX29" s="817"/>
      <c r="AY29" s="817"/>
      <c r="AZ29" s="818" t="s">
        <v>534</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378</v>
      </c>
      <c r="C30" s="742"/>
      <c r="D30" s="742"/>
      <c r="E30" s="742"/>
      <c r="F30" s="742"/>
      <c r="G30" s="742"/>
      <c r="H30" s="742"/>
      <c r="I30" s="742"/>
      <c r="J30" s="742"/>
      <c r="K30" s="742"/>
      <c r="L30" s="742"/>
      <c r="M30" s="742"/>
      <c r="N30" s="742"/>
      <c r="O30" s="742"/>
      <c r="P30" s="743"/>
      <c r="Q30" s="744">
        <v>4638</v>
      </c>
      <c r="R30" s="745"/>
      <c r="S30" s="745"/>
      <c r="T30" s="745"/>
      <c r="U30" s="745"/>
      <c r="V30" s="745">
        <v>4635</v>
      </c>
      <c r="W30" s="745"/>
      <c r="X30" s="745"/>
      <c r="Y30" s="745"/>
      <c r="Z30" s="745"/>
      <c r="AA30" s="745">
        <v>3</v>
      </c>
      <c r="AB30" s="745"/>
      <c r="AC30" s="745"/>
      <c r="AD30" s="745"/>
      <c r="AE30" s="746"/>
      <c r="AF30" s="747">
        <v>3</v>
      </c>
      <c r="AG30" s="748"/>
      <c r="AH30" s="748"/>
      <c r="AI30" s="748"/>
      <c r="AJ30" s="749"/>
      <c r="AK30" s="816">
        <v>691</v>
      </c>
      <c r="AL30" s="817"/>
      <c r="AM30" s="817"/>
      <c r="AN30" s="817"/>
      <c r="AO30" s="817"/>
      <c r="AP30" s="817" t="s">
        <v>534</v>
      </c>
      <c r="AQ30" s="817"/>
      <c r="AR30" s="817"/>
      <c r="AS30" s="817"/>
      <c r="AT30" s="817"/>
      <c r="AU30" s="817" t="s">
        <v>533</v>
      </c>
      <c r="AV30" s="817"/>
      <c r="AW30" s="817"/>
      <c r="AX30" s="817"/>
      <c r="AY30" s="817"/>
      <c r="AZ30" s="818" t="s">
        <v>533</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379</v>
      </c>
      <c r="C31" s="742"/>
      <c r="D31" s="742"/>
      <c r="E31" s="742"/>
      <c r="F31" s="742"/>
      <c r="G31" s="742"/>
      <c r="H31" s="742"/>
      <c r="I31" s="742"/>
      <c r="J31" s="742"/>
      <c r="K31" s="742"/>
      <c r="L31" s="742"/>
      <c r="M31" s="742"/>
      <c r="N31" s="742"/>
      <c r="O31" s="742"/>
      <c r="P31" s="743"/>
      <c r="Q31" s="744">
        <v>79</v>
      </c>
      <c r="R31" s="745"/>
      <c r="S31" s="745"/>
      <c r="T31" s="745"/>
      <c r="U31" s="745"/>
      <c r="V31" s="745">
        <v>79</v>
      </c>
      <c r="W31" s="745"/>
      <c r="X31" s="745"/>
      <c r="Y31" s="745"/>
      <c r="Z31" s="745"/>
      <c r="AA31" s="745" t="s">
        <v>533</v>
      </c>
      <c r="AB31" s="745"/>
      <c r="AC31" s="745"/>
      <c r="AD31" s="745"/>
      <c r="AE31" s="746"/>
      <c r="AF31" s="747" t="s">
        <v>110</v>
      </c>
      <c r="AG31" s="748"/>
      <c r="AH31" s="748"/>
      <c r="AI31" s="748"/>
      <c r="AJ31" s="749"/>
      <c r="AK31" s="816">
        <v>101</v>
      </c>
      <c r="AL31" s="817"/>
      <c r="AM31" s="817"/>
      <c r="AN31" s="817"/>
      <c r="AO31" s="817"/>
      <c r="AP31" s="817" t="s">
        <v>533</v>
      </c>
      <c r="AQ31" s="817"/>
      <c r="AR31" s="817"/>
      <c r="AS31" s="817"/>
      <c r="AT31" s="817"/>
      <c r="AU31" s="817" t="s">
        <v>534</v>
      </c>
      <c r="AV31" s="817"/>
      <c r="AW31" s="817"/>
      <c r="AX31" s="817"/>
      <c r="AY31" s="817"/>
      <c r="AZ31" s="818" t="s">
        <v>533</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380</v>
      </c>
      <c r="C32" s="742"/>
      <c r="D32" s="742"/>
      <c r="E32" s="742"/>
      <c r="F32" s="742"/>
      <c r="G32" s="742"/>
      <c r="H32" s="742"/>
      <c r="I32" s="742"/>
      <c r="J32" s="742"/>
      <c r="K32" s="742"/>
      <c r="L32" s="742"/>
      <c r="M32" s="742"/>
      <c r="N32" s="742"/>
      <c r="O32" s="742"/>
      <c r="P32" s="743"/>
      <c r="Q32" s="744">
        <v>629</v>
      </c>
      <c r="R32" s="745"/>
      <c r="S32" s="745"/>
      <c r="T32" s="745"/>
      <c r="U32" s="745"/>
      <c r="V32" s="745">
        <v>614</v>
      </c>
      <c r="W32" s="745"/>
      <c r="X32" s="745"/>
      <c r="Y32" s="745"/>
      <c r="Z32" s="745"/>
      <c r="AA32" s="745">
        <v>15</v>
      </c>
      <c r="AB32" s="745"/>
      <c r="AC32" s="745"/>
      <c r="AD32" s="745"/>
      <c r="AE32" s="746"/>
      <c r="AF32" s="747">
        <v>15</v>
      </c>
      <c r="AG32" s="748"/>
      <c r="AH32" s="748"/>
      <c r="AI32" s="748"/>
      <c r="AJ32" s="749"/>
      <c r="AK32" s="816">
        <v>204</v>
      </c>
      <c r="AL32" s="817"/>
      <c r="AM32" s="817"/>
      <c r="AN32" s="817"/>
      <c r="AO32" s="817"/>
      <c r="AP32" s="817" t="s">
        <v>534</v>
      </c>
      <c r="AQ32" s="817"/>
      <c r="AR32" s="817"/>
      <c r="AS32" s="817"/>
      <c r="AT32" s="817"/>
      <c r="AU32" s="817" t="s">
        <v>534</v>
      </c>
      <c r="AV32" s="817"/>
      <c r="AW32" s="817"/>
      <c r="AX32" s="817"/>
      <c r="AY32" s="817"/>
      <c r="AZ32" s="818" t="s">
        <v>533</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381</v>
      </c>
      <c r="C33" s="742"/>
      <c r="D33" s="742"/>
      <c r="E33" s="742"/>
      <c r="F33" s="742"/>
      <c r="G33" s="742"/>
      <c r="H33" s="742"/>
      <c r="I33" s="742"/>
      <c r="J33" s="742"/>
      <c r="K33" s="742"/>
      <c r="L33" s="742"/>
      <c r="M33" s="742"/>
      <c r="N33" s="742"/>
      <c r="O33" s="742"/>
      <c r="P33" s="743"/>
      <c r="Q33" s="744">
        <v>313</v>
      </c>
      <c r="R33" s="745"/>
      <c r="S33" s="745"/>
      <c r="T33" s="745"/>
      <c r="U33" s="745"/>
      <c r="V33" s="745">
        <v>313</v>
      </c>
      <c r="W33" s="745"/>
      <c r="X33" s="745"/>
      <c r="Y33" s="745"/>
      <c r="Z33" s="745"/>
      <c r="AA33" s="745" t="s">
        <v>534</v>
      </c>
      <c r="AB33" s="745"/>
      <c r="AC33" s="745"/>
      <c r="AD33" s="745"/>
      <c r="AE33" s="746"/>
      <c r="AF33" s="747" t="s">
        <v>110</v>
      </c>
      <c r="AG33" s="748"/>
      <c r="AH33" s="748"/>
      <c r="AI33" s="748"/>
      <c r="AJ33" s="749"/>
      <c r="AK33" s="816">
        <v>32</v>
      </c>
      <c r="AL33" s="817"/>
      <c r="AM33" s="817"/>
      <c r="AN33" s="817"/>
      <c r="AO33" s="817"/>
      <c r="AP33" s="817" t="s">
        <v>533</v>
      </c>
      <c r="AQ33" s="817"/>
      <c r="AR33" s="817"/>
      <c r="AS33" s="817"/>
      <c r="AT33" s="817"/>
      <c r="AU33" s="817" t="s">
        <v>533</v>
      </c>
      <c r="AV33" s="817"/>
      <c r="AW33" s="817"/>
      <c r="AX33" s="817"/>
      <c r="AY33" s="817"/>
      <c r="AZ33" s="818" t="s">
        <v>533</v>
      </c>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382</v>
      </c>
      <c r="C34" s="742"/>
      <c r="D34" s="742"/>
      <c r="E34" s="742"/>
      <c r="F34" s="742"/>
      <c r="G34" s="742"/>
      <c r="H34" s="742"/>
      <c r="I34" s="742"/>
      <c r="J34" s="742"/>
      <c r="K34" s="742"/>
      <c r="L34" s="742"/>
      <c r="M34" s="742"/>
      <c r="N34" s="742"/>
      <c r="O34" s="742"/>
      <c r="P34" s="743"/>
      <c r="Q34" s="744">
        <v>616</v>
      </c>
      <c r="R34" s="745"/>
      <c r="S34" s="745"/>
      <c r="T34" s="745"/>
      <c r="U34" s="745"/>
      <c r="V34" s="745">
        <v>616</v>
      </c>
      <c r="W34" s="745"/>
      <c r="X34" s="745"/>
      <c r="Y34" s="745"/>
      <c r="Z34" s="745"/>
      <c r="AA34" s="745" t="s">
        <v>533</v>
      </c>
      <c r="AB34" s="745"/>
      <c r="AC34" s="745"/>
      <c r="AD34" s="745"/>
      <c r="AE34" s="746"/>
      <c r="AF34" s="747" t="s">
        <v>110</v>
      </c>
      <c r="AG34" s="748"/>
      <c r="AH34" s="748"/>
      <c r="AI34" s="748"/>
      <c r="AJ34" s="749"/>
      <c r="AK34" s="816">
        <v>342</v>
      </c>
      <c r="AL34" s="817"/>
      <c r="AM34" s="817"/>
      <c r="AN34" s="817"/>
      <c r="AO34" s="817"/>
      <c r="AP34" s="817">
        <v>3592</v>
      </c>
      <c r="AQ34" s="817"/>
      <c r="AR34" s="817"/>
      <c r="AS34" s="817"/>
      <c r="AT34" s="817"/>
      <c r="AU34" s="817">
        <v>3419</v>
      </c>
      <c r="AV34" s="817"/>
      <c r="AW34" s="817"/>
      <c r="AX34" s="817"/>
      <c r="AY34" s="817"/>
      <c r="AZ34" s="818" t="s">
        <v>533</v>
      </c>
      <c r="BA34" s="818"/>
      <c r="BB34" s="818"/>
      <c r="BC34" s="818"/>
      <c r="BD34" s="818"/>
      <c r="BE34" s="814" t="s">
        <v>383</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384</v>
      </c>
      <c r="C35" s="742"/>
      <c r="D35" s="742"/>
      <c r="E35" s="742"/>
      <c r="F35" s="742"/>
      <c r="G35" s="742"/>
      <c r="H35" s="742"/>
      <c r="I35" s="742"/>
      <c r="J35" s="742"/>
      <c r="K35" s="742"/>
      <c r="L35" s="742"/>
      <c r="M35" s="742"/>
      <c r="N35" s="742"/>
      <c r="O35" s="742"/>
      <c r="P35" s="743"/>
      <c r="Q35" s="744">
        <v>202</v>
      </c>
      <c r="R35" s="745"/>
      <c r="S35" s="745"/>
      <c r="T35" s="745"/>
      <c r="U35" s="745"/>
      <c r="V35" s="745">
        <v>202</v>
      </c>
      <c r="W35" s="745"/>
      <c r="X35" s="745"/>
      <c r="Y35" s="745"/>
      <c r="Z35" s="745"/>
      <c r="AA35" s="745">
        <v>0</v>
      </c>
      <c r="AB35" s="745"/>
      <c r="AC35" s="745"/>
      <c r="AD35" s="745"/>
      <c r="AE35" s="746"/>
      <c r="AF35" s="747">
        <v>0</v>
      </c>
      <c r="AG35" s="748"/>
      <c r="AH35" s="748"/>
      <c r="AI35" s="748"/>
      <c r="AJ35" s="749"/>
      <c r="AK35" s="816">
        <v>134</v>
      </c>
      <c r="AL35" s="817"/>
      <c r="AM35" s="817"/>
      <c r="AN35" s="817"/>
      <c r="AO35" s="817"/>
      <c r="AP35" s="817">
        <v>2749</v>
      </c>
      <c r="AQ35" s="817"/>
      <c r="AR35" s="817"/>
      <c r="AS35" s="817"/>
      <c r="AT35" s="817"/>
      <c r="AU35" s="817">
        <v>2661</v>
      </c>
      <c r="AV35" s="817"/>
      <c r="AW35" s="817"/>
      <c r="AX35" s="817"/>
      <c r="AY35" s="817"/>
      <c r="AZ35" s="818" t="s">
        <v>533</v>
      </c>
      <c r="BA35" s="818"/>
      <c r="BB35" s="818"/>
      <c r="BC35" s="818"/>
      <c r="BD35" s="818"/>
      <c r="BE35" s="814" t="s">
        <v>383</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385</v>
      </c>
      <c r="C36" s="742"/>
      <c r="D36" s="742"/>
      <c r="E36" s="742"/>
      <c r="F36" s="742"/>
      <c r="G36" s="742"/>
      <c r="H36" s="742"/>
      <c r="I36" s="742"/>
      <c r="J36" s="742"/>
      <c r="K36" s="742"/>
      <c r="L36" s="742"/>
      <c r="M36" s="742"/>
      <c r="N36" s="742"/>
      <c r="O36" s="742"/>
      <c r="P36" s="743"/>
      <c r="Q36" s="744">
        <v>20</v>
      </c>
      <c r="R36" s="745"/>
      <c r="S36" s="745"/>
      <c r="T36" s="745"/>
      <c r="U36" s="745"/>
      <c r="V36" s="745">
        <v>19</v>
      </c>
      <c r="W36" s="745"/>
      <c r="X36" s="745"/>
      <c r="Y36" s="745"/>
      <c r="Z36" s="745"/>
      <c r="AA36" s="745">
        <v>1</v>
      </c>
      <c r="AB36" s="745"/>
      <c r="AC36" s="745"/>
      <c r="AD36" s="745"/>
      <c r="AE36" s="746"/>
      <c r="AF36" s="747">
        <v>1</v>
      </c>
      <c r="AG36" s="748"/>
      <c r="AH36" s="748"/>
      <c r="AI36" s="748"/>
      <c r="AJ36" s="749"/>
      <c r="AK36" s="816" t="s">
        <v>535</v>
      </c>
      <c r="AL36" s="817"/>
      <c r="AM36" s="817"/>
      <c r="AN36" s="817"/>
      <c r="AO36" s="817"/>
      <c r="AP36" s="817" t="s">
        <v>534</v>
      </c>
      <c r="AQ36" s="817"/>
      <c r="AR36" s="817"/>
      <c r="AS36" s="817"/>
      <c r="AT36" s="817"/>
      <c r="AU36" s="817" t="s">
        <v>533</v>
      </c>
      <c r="AV36" s="817"/>
      <c r="AW36" s="817"/>
      <c r="AX36" s="817"/>
      <c r="AY36" s="817"/>
      <c r="AZ36" s="818" t="s">
        <v>533</v>
      </c>
      <c r="BA36" s="818"/>
      <c r="BB36" s="818"/>
      <c r="BC36" s="818"/>
      <c r="BD36" s="818"/>
      <c r="BE36" s="814" t="s">
        <v>383</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386</v>
      </c>
      <c r="C37" s="742"/>
      <c r="D37" s="742"/>
      <c r="E37" s="742"/>
      <c r="F37" s="742"/>
      <c r="G37" s="742"/>
      <c r="H37" s="742"/>
      <c r="I37" s="742"/>
      <c r="J37" s="742"/>
      <c r="K37" s="742"/>
      <c r="L37" s="742"/>
      <c r="M37" s="742"/>
      <c r="N37" s="742"/>
      <c r="O37" s="742"/>
      <c r="P37" s="743"/>
      <c r="Q37" s="744">
        <v>5</v>
      </c>
      <c r="R37" s="745"/>
      <c r="S37" s="745"/>
      <c r="T37" s="745"/>
      <c r="U37" s="745"/>
      <c r="V37" s="745">
        <v>4</v>
      </c>
      <c r="W37" s="745"/>
      <c r="X37" s="745"/>
      <c r="Y37" s="745"/>
      <c r="Z37" s="745"/>
      <c r="AA37" s="745">
        <v>1</v>
      </c>
      <c r="AB37" s="745"/>
      <c r="AC37" s="745"/>
      <c r="AD37" s="745"/>
      <c r="AE37" s="746"/>
      <c r="AF37" s="747">
        <v>1</v>
      </c>
      <c r="AG37" s="748"/>
      <c r="AH37" s="748"/>
      <c r="AI37" s="748"/>
      <c r="AJ37" s="749"/>
      <c r="AK37" s="816" t="s">
        <v>536</v>
      </c>
      <c r="AL37" s="817"/>
      <c r="AM37" s="817"/>
      <c r="AN37" s="817"/>
      <c r="AO37" s="817"/>
      <c r="AP37" s="817" t="s">
        <v>533</v>
      </c>
      <c r="AQ37" s="817"/>
      <c r="AR37" s="817"/>
      <c r="AS37" s="817"/>
      <c r="AT37" s="817"/>
      <c r="AU37" s="817" t="s">
        <v>533</v>
      </c>
      <c r="AV37" s="817"/>
      <c r="AW37" s="817"/>
      <c r="AX37" s="817"/>
      <c r="AY37" s="817"/>
      <c r="AZ37" s="818" t="s">
        <v>533</v>
      </c>
      <c r="BA37" s="818"/>
      <c r="BB37" s="818"/>
      <c r="BC37" s="818"/>
      <c r="BD37" s="818"/>
      <c r="BE37" s="814" t="s">
        <v>383</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387</v>
      </c>
      <c r="C38" s="742"/>
      <c r="D38" s="742"/>
      <c r="E38" s="742"/>
      <c r="F38" s="742"/>
      <c r="G38" s="742"/>
      <c r="H38" s="742"/>
      <c r="I38" s="742"/>
      <c r="J38" s="742"/>
      <c r="K38" s="742"/>
      <c r="L38" s="742"/>
      <c r="M38" s="742"/>
      <c r="N38" s="742"/>
      <c r="O38" s="742"/>
      <c r="P38" s="743"/>
      <c r="Q38" s="744">
        <v>30</v>
      </c>
      <c r="R38" s="745"/>
      <c r="S38" s="745"/>
      <c r="T38" s="745"/>
      <c r="U38" s="745"/>
      <c r="V38" s="745">
        <v>30</v>
      </c>
      <c r="W38" s="745"/>
      <c r="X38" s="745"/>
      <c r="Y38" s="745"/>
      <c r="Z38" s="745"/>
      <c r="AA38" s="745">
        <v>0</v>
      </c>
      <c r="AB38" s="745"/>
      <c r="AC38" s="745"/>
      <c r="AD38" s="745"/>
      <c r="AE38" s="746"/>
      <c r="AF38" s="747" t="s">
        <v>110</v>
      </c>
      <c r="AG38" s="748"/>
      <c r="AH38" s="748"/>
      <c r="AI38" s="748"/>
      <c r="AJ38" s="749"/>
      <c r="AK38" s="816">
        <v>10</v>
      </c>
      <c r="AL38" s="817"/>
      <c r="AM38" s="817"/>
      <c r="AN38" s="817"/>
      <c r="AO38" s="817"/>
      <c r="AP38" s="817">
        <v>0</v>
      </c>
      <c r="AQ38" s="817"/>
      <c r="AR38" s="817"/>
      <c r="AS38" s="817"/>
      <c r="AT38" s="817"/>
      <c r="AU38" s="817">
        <v>0</v>
      </c>
      <c r="AV38" s="817"/>
      <c r="AW38" s="817"/>
      <c r="AX38" s="817"/>
      <c r="AY38" s="817"/>
      <c r="AZ38" s="818" t="s">
        <v>533</v>
      </c>
      <c r="BA38" s="818"/>
      <c r="BB38" s="818"/>
      <c r="BC38" s="818"/>
      <c r="BD38" s="818"/>
      <c r="BE38" s="814" t="s">
        <v>383</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388</v>
      </c>
      <c r="C39" s="742"/>
      <c r="D39" s="742"/>
      <c r="E39" s="742"/>
      <c r="F39" s="742"/>
      <c r="G39" s="742"/>
      <c r="H39" s="742"/>
      <c r="I39" s="742"/>
      <c r="J39" s="742"/>
      <c r="K39" s="742"/>
      <c r="L39" s="742"/>
      <c r="M39" s="742"/>
      <c r="N39" s="742"/>
      <c r="O39" s="742"/>
      <c r="P39" s="743"/>
      <c r="Q39" s="744">
        <v>2808</v>
      </c>
      <c r="R39" s="745"/>
      <c r="S39" s="745"/>
      <c r="T39" s="745"/>
      <c r="U39" s="745"/>
      <c r="V39" s="745">
        <v>2841</v>
      </c>
      <c r="W39" s="745"/>
      <c r="X39" s="745"/>
      <c r="Y39" s="745"/>
      <c r="Z39" s="745"/>
      <c r="AA39" s="745">
        <v>-33</v>
      </c>
      <c r="AB39" s="745"/>
      <c r="AC39" s="745"/>
      <c r="AD39" s="745"/>
      <c r="AE39" s="746"/>
      <c r="AF39" s="747" t="s">
        <v>110</v>
      </c>
      <c r="AG39" s="748"/>
      <c r="AH39" s="748"/>
      <c r="AI39" s="748"/>
      <c r="AJ39" s="749"/>
      <c r="AK39" s="816">
        <v>1562</v>
      </c>
      <c r="AL39" s="817"/>
      <c r="AM39" s="817"/>
      <c r="AN39" s="817"/>
      <c r="AO39" s="817"/>
      <c r="AP39" s="817">
        <v>25855</v>
      </c>
      <c r="AQ39" s="817"/>
      <c r="AR39" s="817"/>
      <c r="AS39" s="817"/>
      <c r="AT39" s="817"/>
      <c r="AU39" s="817">
        <v>22080</v>
      </c>
      <c r="AV39" s="817"/>
      <c r="AW39" s="817"/>
      <c r="AX39" s="817"/>
      <c r="AY39" s="817"/>
      <c r="AZ39" s="818" t="s">
        <v>533</v>
      </c>
      <c r="BA39" s="818"/>
      <c r="BB39" s="818"/>
      <c r="BC39" s="818"/>
      <c r="BD39" s="818"/>
      <c r="BE39" s="814" t="s">
        <v>383</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t="s">
        <v>389</v>
      </c>
      <c r="C40" s="742"/>
      <c r="D40" s="742"/>
      <c r="E40" s="742"/>
      <c r="F40" s="742"/>
      <c r="G40" s="742"/>
      <c r="H40" s="742"/>
      <c r="I40" s="742"/>
      <c r="J40" s="742"/>
      <c r="K40" s="742"/>
      <c r="L40" s="742"/>
      <c r="M40" s="742"/>
      <c r="N40" s="742"/>
      <c r="O40" s="742"/>
      <c r="P40" s="743"/>
      <c r="Q40" s="744">
        <v>34</v>
      </c>
      <c r="R40" s="745"/>
      <c r="S40" s="745"/>
      <c r="T40" s="745"/>
      <c r="U40" s="745"/>
      <c r="V40" s="745">
        <v>3</v>
      </c>
      <c r="W40" s="745"/>
      <c r="X40" s="745"/>
      <c r="Y40" s="745"/>
      <c r="Z40" s="745"/>
      <c r="AA40" s="745">
        <v>31</v>
      </c>
      <c r="AB40" s="745"/>
      <c r="AC40" s="745"/>
      <c r="AD40" s="745"/>
      <c r="AE40" s="746"/>
      <c r="AF40" s="747">
        <v>31</v>
      </c>
      <c r="AG40" s="748"/>
      <c r="AH40" s="748"/>
      <c r="AI40" s="748"/>
      <c r="AJ40" s="749"/>
      <c r="AK40" s="816" t="s">
        <v>535</v>
      </c>
      <c r="AL40" s="817"/>
      <c r="AM40" s="817"/>
      <c r="AN40" s="817"/>
      <c r="AO40" s="817"/>
      <c r="AP40" s="817" t="s">
        <v>534</v>
      </c>
      <c r="AQ40" s="817"/>
      <c r="AR40" s="817"/>
      <c r="AS40" s="817"/>
      <c r="AT40" s="817"/>
      <c r="AU40" s="817" t="s">
        <v>533</v>
      </c>
      <c r="AV40" s="817"/>
      <c r="AW40" s="817"/>
      <c r="AX40" s="817"/>
      <c r="AY40" s="817"/>
      <c r="AZ40" s="818" t="s">
        <v>533</v>
      </c>
      <c r="BA40" s="818"/>
      <c r="BB40" s="818"/>
      <c r="BC40" s="818"/>
      <c r="BD40" s="818"/>
      <c r="BE40" s="814" t="s">
        <v>383</v>
      </c>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364</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76</v>
      </c>
      <c r="AG63" s="828"/>
      <c r="AH63" s="828"/>
      <c r="AI63" s="828"/>
      <c r="AJ63" s="829"/>
      <c r="AK63" s="830"/>
      <c r="AL63" s="825"/>
      <c r="AM63" s="825"/>
      <c r="AN63" s="825"/>
      <c r="AO63" s="825"/>
      <c r="AP63" s="828">
        <v>32196</v>
      </c>
      <c r="AQ63" s="828"/>
      <c r="AR63" s="828"/>
      <c r="AS63" s="828"/>
      <c r="AT63" s="828"/>
      <c r="AU63" s="828">
        <v>28160</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368</v>
      </c>
      <c r="R66" s="704"/>
      <c r="S66" s="704"/>
      <c r="T66" s="704"/>
      <c r="U66" s="705"/>
      <c r="V66" s="703" t="s">
        <v>369</v>
      </c>
      <c r="W66" s="704"/>
      <c r="X66" s="704"/>
      <c r="Y66" s="704"/>
      <c r="Z66" s="705"/>
      <c r="AA66" s="703" t="s">
        <v>370</v>
      </c>
      <c r="AB66" s="704"/>
      <c r="AC66" s="704"/>
      <c r="AD66" s="704"/>
      <c r="AE66" s="705"/>
      <c r="AF66" s="838" t="s">
        <v>371</v>
      </c>
      <c r="AG66" s="799"/>
      <c r="AH66" s="799"/>
      <c r="AI66" s="799"/>
      <c r="AJ66" s="839"/>
      <c r="AK66" s="703" t="s">
        <v>372</v>
      </c>
      <c r="AL66" s="727"/>
      <c r="AM66" s="727"/>
      <c r="AN66" s="727"/>
      <c r="AO66" s="728"/>
      <c r="AP66" s="703" t="s">
        <v>373</v>
      </c>
      <c r="AQ66" s="704"/>
      <c r="AR66" s="704"/>
      <c r="AS66" s="704"/>
      <c r="AT66" s="705"/>
      <c r="AU66" s="703" t="s">
        <v>394</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537</v>
      </c>
      <c r="C68" s="856"/>
      <c r="D68" s="856"/>
      <c r="E68" s="856"/>
      <c r="F68" s="856"/>
      <c r="G68" s="856"/>
      <c r="H68" s="856"/>
      <c r="I68" s="856"/>
      <c r="J68" s="856"/>
      <c r="K68" s="856"/>
      <c r="L68" s="856"/>
      <c r="M68" s="856"/>
      <c r="N68" s="856"/>
      <c r="O68" s="856"/>
      <c r="P68" s="857"/>
      <c r="Q68" s="858">
        <v>19284</v>
      </c>
      <c r="R68" s="852"/>
      <c r="S68" s="852"/>
      <c r="T68" s="852"/>
      <c r="U68" s="852"/>
      <c r="V68" s="852">
        <v>19130</v>
      </c>
      <c r="W68" s="852"/>
      <c r="X68" s="852"/>
      <c r="Y68" s="852"/>
      <c r="Z68" s="852"/>
      <c r="AA68" s="852">
        <v>154</v>
      </c>
      <c r="AB68" s="852"/>
      <c r="AC68" s="852"/>
      <c r="AD68" s="852"/>
      <c r="AE68" s="852"/>
      <c r="AF68" s="852">
        <v>154</v>
      </c>
      <c r="AG68" s="852"/>
      <c r="AH68" s="852"/>
      <c r="AI68" s="852"/>
      <c r="AJ68" s="852"/>
      <c r="AK68" s="852">
        <v>400</v>
      </c>
      <c r="AL68" s="852"/>
      <c r="AM68" s="852"/>
      <c r="AN68" s="852"/>
      <c r="AO68" s="852"/>
      <c r="AP68" s="852" t="s">
        <v>536</v>
      </c>
      <c r="AQ68" s="852"/>
      <c r="AR68" s="852"/>
      <c r="AS68" s="852"/>
      <c r="AT68" s="852"/>
      <c r="AU68" s="852" t="s">
        <v>536</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538</v>
      </c>
      <c r="C69" s="860"/>
      <c r="D69" s="860"/>
      <c r="E69" s="860"/>
      <c r="F69" s="860"/>
      <c r="G69" s="860"/>
      <c r="H69" s="860"/>
      <c r="I69" s="860"/>
      <c r="J69" s="860"/>
      <c r="K69" s="860"/>
      <c r="L69" s="860"/>
      <c r="M69" s="860"/>
      <c r="N69" s="860"/>
      <c r="O69" s="860"/>
      <c r="P69" s="861"/>
      <c r="Q69" s="862">
        <v>19</v>
      </c>
      <c r="R69" s="817"/>
      <c r="S69" s="817"/>
      <c r="T69" s="817"/>
      <c r="U69" s="817"/>
      <c r="V69" s="817">
        <v>18</v>
      </c>
      <c r="W69" s="817"/>
      <c r="X69" s="817"/>
      <c r="Y69" s="817"/>
      <c r="Z69" s="817"/>
      <c r="AA69" s="817">
        <v>1</v>
      </c>
      <c r="AB69" s="817"/>
      <c r="AC69" s="817"/>
      <c r="AD69" s="817"/>
      <c r="AE69" s="817"/>
      <c r="AF69" s="817">
        <v>1</v>
      </c>
      <c r="AG69" s="817"/>
      <c r="AH69" s="817"/>
      <c r="AI69" s="817"/>
      <c r="AJ69" s="817"/>
      <c r="AK69" s="817">
        <v>1</v>
      </c>
      <c r="AL69" s="817"/>
      <c r="AM69" s="817"/>
      <c r="AN69" s="817"/>
      <c r="AO69" s="817"/>
      <c r="AP69" s="817" t="s">
        <v>536</v>
      </c>
      <c r="AQ69" s="817"/>
      <c r="AR69" s="817"/>
      <c r="AS69" s="817"/>
      <c r="AT69" s="817"/>
      <c r="AU69" s="817" t="s">
        <v>536</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539</v>
      </c>
      <c r="C70" s="860"/>
      <c r="D70" s="860"/>
      <c r="E70" s="860"/>
      <c r="F70" s="860"/>
      <c r="G70" s="860"/>
      <c r="H70" s="860"/>
      <c r="I70" s="860"/>
      <c r="J70" s="860"/>
      <c r="K70" s="860"/>
      <c r="L70" s="860"/>
      <c r="M70" s="860"/>
      <c r="N70" s="860"/>
      <c r="O70" s="860"/>
      <c r="P70" s="861"/>
      <c r="Q70" s="862">
        <v>123</v>
      </c>
      <c r="R70" s="817"/>
      <c r="S70" s="817"/>
      <c r="T70" s="817"/>
      <c r="U70" s="817"/>
      <c r="V70" s="817">
        <v>120</v>
      </c>
      <c r="W70" s="817"/>
      <c r="X70" s="817"/>
      <c r="Y70" s="817"/>
      <c r="Z70" s="817"/>
      <c r="AA70" s="817">
        <v>3</v>
      </c>
      <c r="AB70" s="817"/>
      <c r="AC70" s="817"/>
      <c r="AD70" s="817"/>
      <c r="AE70" s="817"/>
      <c r="AF70" s="817">
        <v>3</v>
      </c>
      <c r="AG70" s="817"/>
      <c r="AH70" s="817"/>
      <c r="AI70" s="817"/>
      <c r="AJ70" s="817"/>
      <c r="AK70" s="817">
        <v>39</v>
      </c>
      <c r="AL70" s="817"/>
      <c r="AM70" s="817"/>
      <c r="AN70" s="817"/>
      <c r="AO70" s="817"/>
      <c r="AP70" s="817" t="s">
        <v>536</v>
      </c>
      <c r="AQ70" s="817"/>
      <c r="AR70" s="817"/>
      <c r="AS70" s="817"/>
      <c r="AT70" s="817"/>
      <c r="AU70" s="817" t="s">
        <v>536</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540</v>
      </c>
      <c r="C71" s="860"/>
      <c r="D71" s="860"/>
      <c r="E71" s="860"/>
      <c r="F71" s="860"/>
      <c r="G71" s="860"/>
      <c r="H71" s="860"/>
      <c r="I71" s="860"/>
      <c r="J71" s="860"/>
      <c r="K71" s="860"/>
      <c r="L71" s="860"/>
      <c r="M71" s="860"/>
      <c r="N71" s="860"/>
      <c r="O71" s="860"/>
      <c r="P71" s="861"/>
      <c r="Q71" s="862">
        <v>465</v>
      </c>
      <c r="R71" s="817"/>
      <c r="S71" s="817"/>
      <c r="T71" s="817"/>
      <c r="U71" s="817"/>
      <c r="V71" s="817">
        <v>368</v>
      </c>
      <c r="W71" s="817"/>
      <c r="X71" s="817"/>
      <c r="Y71" s="817"/>
      <c r="Z71" s="817"/>
      <c r="AA71" s="817">
        <v>98</v>
      </c>
      <c r="AB71" s="817"/>
      <c r="AC71" s="817"/>
      <c r="AD71" s="817"/>
      <c r="AE71" s="817"/>
      <c r="AF71" s="817">
        <v>98</v>
      </c>
      <c r="AG71" s="817"/>
      <c r="AH71" s="817"/>
      <c r="AI71" s="817"/>
      <c r="AJ71" s="817"/>
      <c r="AK71" s="817">
        <v>171</v>
      </c>
      <c r="AL71" s="817"/>
      <c r="AM71" s="817"/>
      <c r="AN71" s="817"/>
      <c r="AO71" s="817"/>
      <c r="AP71" s="817" t="s">
        <v>536</v>
      </c>
      <c r="AQ71" s="817"/>
      <c r="AR71" s="817"/>
      <c r="AS71" s="817"/>
      <c r="AT71" s="817"/>
      <c r="AU71" s="817" t="s">
        <v>536</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541</v>
      </c>
      <c r="C72" s="860"/>
      <c r="D72" s="860"/>
      <c r="E72" s="860"/>
      <c r="F72" s="860"/>
      <c r="G72" s="860"/>
      <c r="H72" s="860"/>
      <c r="I72" s="860"/>
      <c r="J72" s="860"/>
      <c r="K72" s="860"/>
      <c r="L72" s="860"/>
      <c r="M72" s="860"/>
      <c r="N72" s="860"/>
      <c r="O72" s="860"/>
      <c r="P72" s="861"/>
      <c r="Q72" s="862">
        <v>633531</v>
      </c>
      <c r="R72" s="817"/>
      <c r="S72" s="817"/>
      <c r="T72" s="817"/>
      <c r="U72" s="817"/>
      <c r="V72" s="817">
        <v>615938</v>
      </c>
      <c r="W72" s="817"/>
      <c r="X72" s="817"/>
      <c r="Y72" s="817"/>
      <c r="Z72" s="817"/>
      <c r="AA72" s="817">
        <v>17593</v>
      </c>
      <c r="AB72" s="817"/>
      <c r="AC72" s="817"/>
      <c r="AD72" s="817"/>
      <c r="AE72" s="817"/>
      <c r="AF72" s="817">
        <v>17593</v>
      </c>
      <c r="AG72" s="817"/>
      <c r="AH72" s="817"/>
      <c r="AI72" s="817"/>
      <c r="AJ72" s="817"/>
      <c r="AK72" s="817">
        <v>7898</v>
      </c>
      <c r="AL72" s="817"/>
      <c r="AM72" s="817"/>
      <c r="AN72" s="817"/>
      <c r="AO72" s="817"/>
      <c r="AP72" s="817" t="s">
        <v>536</v>
      </c>
      <c r="AQ72" s="817"/>
      <c r="AR72" s="817"/>
      <c r="AS72" s="817"/>
      <c r="AT72" s="817"/>
      <c r="AU72" s="817" t="s">
        <v>536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542</v>
      </c>
      <c r="C73" s="860"/>
      <c r="D73" s="860"/>
      <c r="E73" s="860"/>
      <c r="F73" s="860"/>
      <c r="G73" s="860"/>
      <c r="H73" s="860"/>
      <c r="I73" s="860"/>
      <c r="J73" s="860"/>
      <c r="K73" s="860"/>
      <c r="L73" s="860"/>
      <c r="M73" s="860"/>
      <c r="N73" s="860"/>
      <c r="O73" s="860"/>
      <c r="P73" s="861"/>
      <c r="Q73" s="862">
        <v>189</v>
      </c>
      <c r="R73" s="817"/>
      <c r="S73" s="817"/>
      <c r="T73" s="817"/>
      <c r="U73" s="817"/>
      <c r="V73" s="817">
        <v>170</v>
      </c>
      <c r="W73" s="817"/>
      <c r="X73" s="817"/>
      <c r="Y73" s="817"/>
      <c r="Z73" s="817"/>
      <c r="AA73" s="817">
        <v>19</v>
      </c>
      <c r="AB73" s="817"/>
      <c r="AC73" s="817"/>
      <c r="AD73" s="817"/>
      <c r="AE73" s="817"/>
      <c r="AF73" s="817">
        <v>19</v>
      </c>
      <c r="AG73" s="817"/>
      <c r="AH73" s="817"/>
      <c r="AI73" s="817"/>
      <c r="AJ73" s="817"/>
      <c r="AK73" s="817" t="s">
        <v>536</v>
      </c>
      <c r="AL73" s="817"/>
      <c r="AM73" s="817"/>
      <c r="AN73" s="817"/>
      <c r="AO73" s="817"/>
      <c r="AP73" s="817" t="s">
        <v>536</v>
      </c>
      <c r="AQ73" s="817"/>
      <c r="AR73" s="817"/>
      <c r="AS73" s="817"/>
      <c r="AT73" s="817"/>
      <c r="AU73" s="817" t="s">
        <v>536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543</v>
      </c>
      <c r="C74" s="860"/>
      <c r="D74" s="860"/>
      <c r="E74" s="860"/>
      <c r="F74" s="860"/>
      <c r="G74" s="860"/>
      <c r="H74" s="860"/>
      <c r="I74" s="860"/>
      <c r="J74" s="860"/>
      <c r="K74" s="860"/>
      <c r="L74" s="860"/>
      <c r="M74" s="860"/>
      <c r="N74" s="860"/>
      <c r="O74" s="860"/>
      <c r="P74" s="861"/>
      <c r="Q74" s="862">
        <v>13</v>
      </c>
      <c r="R74" s="817"/>
      <c r="S74" s="817"/>
      <c r="T74" s="817"/>
      <c r="U74" s="817"/>
      <c r="V74" s="817">
        <v>3</v>
      </c>
      <c r="W74" s="817"/>
      <c r="X74" s="817"/>
      <c r="Y74" s="817"/>
      <c r="Z74" s="817"/>
      <c r="AA74" s="817">
        <v>10</v>
      </c>
      <c r="AB74" s="817"/>
      <c r="AC74" s="817"/>
      <c r="AD74" s="817"/>
      <c r="AE74" s="817"/>
      <c r="AF74" s="817">
        <v>10</v>
      </c>
      <c r="AG74" s="817"/>
      <c r="AH74" s="817"/>
      <c r="AI74" s="817"/>
      <c r="AJ74" s="817"/>
      <c r="AK74" s="817" t="s">
        <v>536</v>
      </c>
      <c r="AL74" s="817"/>
      <c r="AM74" s="817"/>
      <c r="AN74" s="817"/>
      <c r="AO74" s="817"/>
      <c r="AP74" s="817" t="s">
        <v>536</v>
      </c>
      <c r="AQ74" s="817"/>
      <c r="AR74" s="817"/>
      <c r="AS74" s="817"/>
      <c r="AT74" s="817"/>
      <c r="AU74" s="817" t="s">
        <v>536</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544</v>
      </c>
      <c r="C75" s="860"/>
      <c r="D75" s="860"/>
      <c r="E75" s="860"/>
      <c r="F75" s="860"/>
      <c r="G75" s="860"/>
      <c r="H75" s="860"/>
      <c r="I75" s="860"/>
      <c r="J75" s="860"/>
      <c r="K75" s="860"/>
      <c r="L75" s="860"/>
      <c r="M75" s="860"/>
      <c r="N75" s="860"/>
      <c r="O75" s="860"/>
      <c r="P75" s="861"/>
      <c r="Q75" s="865">
        <v>1</v>
      </c>
      <c r="R75" s="866"/>
      <c r="S75" s="866"/>
      <c r="T75" s="866"/>
      <c r="U75" s="816"/>
      <c r="V75" s="867">
        <v>1</v>
      </c>
      <c r="W75" s="866"/>
      <c r="X75" s="866"/>
      <c r="Y75" s="866"/>
      <c r="Z75" s="816"/>
      <c r="AA75" s="867">
        <v>0</v>
      </c>
      <c r="AB75" s="866"/>
      <c r="AC75" s="866"/>
      <c r="AD75" s="866"/>
      <c r="AE75" s="816"/>
      <c r="AF75" s="867">
        <v>0</v>
      </c>
      <c r="AG75" s="866"/>
      <c r="AH75" s="866"/>
      <c r="AI75" s="866"/>
      <c r="AJ75" s="816"/>
      <c r="AK75" s="867" t="s">
        <v>536</v>
      </c>
      <c r="AL75" s="866"/>
      <c r="AM75" s="866"/>
      <c r="AN75" s="866"/>
      <c r="AO75" s="816"/>
      <c r="AP75" s="867" t="s">
        <v>536</v>
      </c>
      <c r="AQ75" s="866"/>
      <c r="AR75" s="866"/>
      <c r="AS75" s="866"/>
      <c r="AT75" s="816"/>
      <c r="AU75" s="867" t="s">
        <v>536</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545</v>
      </c>
      <c r="C76" s="860"/>
      <c r="D76" s="860"/>
      <c r="E76" s="860"/>
      <c r="F76" s="860"/>
      <c r="G76" s="860"/>
      <c r="H76" s="860"/>
      <c r="I76" s="860"/>
      <c r="J76" s="860"/>
      <c r="K76" s="860"/>
      <c r="L76" s="860"/>
      <c r="M76" s="860"/>
      <c r="N76" s="860"/>
      <c r="O76" s="860"/>
      <c r="P76" s="861"/>
      <c r="Q76" s="865">
        <v>115</v>
      </c>
      <c r="R76" s="866"/>
      <c r="S76" s="866"/>
      <c r="T76" s="866"/>
      <c r="U76" s="816"/>
      <c r="V76" s="867">
        <v>113</v>
      </c>
      <c r="W76" s="866"/>
      <c r="X76" s="866"/>
      <c r="Y76" s="866"/>
      <c r="Z76" s="816"/>
      <c r="AA76" s="867">
        <v>2</v>
      </c>
      <c r="AB76" s="866"/>
      <c r="AC76" s="866"/>
      <c r="AD76" s="866"/>
      <c r="AE76" s="816"/>
      <c r="AF76" s="867">
        <v>2</v>
      </c>
      <c r="AG76" s="866"/>
      <c r="AH76" s="866"/>
      <c r="AI76" s="866"/>
      <c r="AJ76" s="816"/>
      <c r="AK76" s="867" t="s">
        <v>536</v>
      </c>
      <c r="AL76" s="866"/>
      <c r="AM76" s="866"/>
      <c r="AN76" s="866"/>
      <c r="AO76" s="816"/>
      <c r="AP76" s="867">
        <v>192</v>
      </c>
      <c r="AQ76" s="866"/>
      <c r="AR76" s="866"/>
      <c r="AS76" s="866"/>
      <c r="AT76" s="816"/>
      <c r="AU76" s="867">
        <v>51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546</v>
      </c>
      <c r="C77" s="860"/>
      <c r="D77" s="860"/>
      <c r="E77" s="860"/>
      <c r="F77" s="860"/>
      <c r="G77" s="860"/>
      <c r="H77" s="860"/>
      <c r="I77" s="860"/>
      <c r="J77" s="860"/>
      <c r="K77" s="860"/>
      <c r="L77" s="860"/>
      <c r="M77" s="860"/>
      <c r="N77" s="860"/>
      <c r="O77" s="860"/>
      <c r="P77" s="861"/>
      <c r="Q77" s="865">
        <v>546</v>
      </c>
      <c r="R77" s="866"/>
      <c r="S77" s="866"/>
      <c r="T77" s="866"/>
      <c r="U77" s="816"/>
      <c r="V77" s="867">
        <v>548</v>
      </c>
      <c r="W77" s="866"/>
      <c r="X77" s="866"/>
      <c r="Y77" s="866"/>
      <c r="Z77" s="816"/>
      <c r="AA77" s="867">
        <v>-2</v>
      </c>
      <c r="AB77" s="866"/>
      <c r="AC77" s="866"/>
      <c r="AD77" s="866"/>
      <c r="AE77" s="816"/>
      <c r="AF77" s="867">
        <v>-2</v>
      </c>
      <c r="AG77" s="866"/>
      <c r="AH77" s="866"/>
      <c r="AI77" s="866"/>
      <c r="AJ77" s="816"/>
      <c r="AK77" s="867" t="s">
        <v>536</v>
      </c>
      <c r="AL77" s="866"/>
      <c r="AM77" s="866"/>
      <c r="AN77" s="866"/>
      <c r="AO77" s="816"/>
      <c r="AP77" s="867" t="s">
        <v>536</v>
      </c>
      <c r="AQ77" s="866"/>
      <c r="AR77" s="866"/>
      <c r="AS77" s="866"/>
      <c r="AT77" s="816"/>
      <c r="AU77" s="867" t="s">
        <v>536</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547</v>
      </c>
      <c r="C78" s="860"/>
      <c r="D78" s="860"/>
      <c r="E78" s="860"/>
      <c r="F78" s="860"/>
      <c r="G78" s="860"/>
      <c r="H78" s="860"/>
      <c r="I78" s="860"/>
      <c r="J78" s="860"/>
      <c r="K78" s="860"/>
      <c r="L78" s="860"/>
      <c r="M78" s="860"/>
      <c r="N78" s="860"/>
      <c r="O78" s="860"/>
      <c r="P78" s="861"/>
      <c r="Q78" s="862">
        <v>2027</v>
      </c>
      <c r="R78" s="817"/>
      <c r="S78" s="817"/>
      <c r="T78" s="817"/>
      <c r="U78" s="817"/>
      <c r="V78" s="817">
        <v>1992</v>
      </c>
      <c r="W78" s="817"/>
      <c r="X78" s="817"/>
      <c r="Y78" s="817"/>
      <c r="Z78" s="817"/>
      <c r="AA78" s="817">
        <v>35</v>
      </c>
      <c r="AB78" s="817"/>
      <c r="AC78" s="817"/>
      <c r="AD78" s="817"/>
      <c r="AE78" s="817"/>
      <c r="AF78" s="817">
        <v>34</v>
      </c>
      <c r="AG78" s="817"/>
      <c r="AH78" s="817"/>
      <c r="AI78" s="817"/>
      <c r="AJ78" s="817"/>
      <c r="AK78" s="817" t="s">
        <v>535</v>
      </c>
      <c r="AL78" s="817"/>
      <c r="AM78" s="817"/>
      <c r="AN78" s="817"/>
      <c r="AO78" s="817"/>
      <c r="AP78" s="817">
        <v>386</v>
      </c>
      <c r="AQ78" s="817"/>
      <c r="AR78" s="817"/>
      <c r="AS78" s="817"/>
      <c r="AT78" s="817"/>
      <c r="AU78" s="817">
        <v>126</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548</v>
      </c>
      <c r="C79" s="860"/>
      <c r="D79" s="860"/>
      <c r="E79" s="860"/>
      <c r="F79" s="860"/>
      <c r="G79" s="860"/>
      <c r="H79" s="860"/>
      <c r="I79" s="860"/>
      <c r="J79" s="860"/>
      <c r="K79" s="860"/>
      <c r="L79" s="860"/>
      <c r="M79" s="860"/>
      <c r="N79" s="860"/>
      <c r="O79" s="860"/>
      <c r="P79" s="861"/>
      <c r="Q79" s="862">
        <v>6609</v>
      </c>
      <c r="R79" s="817"/>
      <c r="S79" s="817"/>
      <c r="T79" s="817"/>
      <c r="U79" s="817"/>
      <c r="V79" s="817">
        <v>6582</v>
      </c>
      <c r="W79" s="817"/>
      <c r="X79" s="817"/>
      <c r="Y79" s="817"/>
      <c r="Z79" s="817"/>
      <c r="AA79" s="817">
        <v>28</v>
      </c>
      <c r="AB79" s="817"/>
      <c r="AC79" s="817"/>
      <c r="AD79" s="817"/>
      <c r="AE79" s="817"/>
      <c r="AF79" s="817">
        <v>255</v>
      </c>
      <c r="AG79" s="817"/>
      <c r="AH79" s="817"/>
      <c r="AI79" s="817"/>
      <c r="AJ79" s="817"/>
      <c r="AK79" s="817">
        <v>1064</v>
      </c>
      <c r="AL79" s="817"/>
      <c r="AM79" s="817"/>
      <c r="AN79" s="817"/>
      <c r="AO79" s="817"/>
      <c r="AP79" s="817">
        <v>20683</v>
      </c>
      <c r="AQ79" s="817"/>
      <c r="AR79" s="817"/>
      <c r="AS79" s="817"/>
      <c r="AT79" s="817"/>
      <c r="AU79" s="817">
        <v>7695</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364</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18167</v>
      </c>
      <c r="AG88" s="828"/>
      <c r="AH88" s="828"/>
      <c r="AI88" s="828"/>
      <c r="AJ88" s="828"/>
      <c r="AK88" s="825"/>
      <c r="AL88" s="825"/>
      <c r="AM88" s="825"/>
      <c r="AN88" s="825"/>
      <c r="AO88" s="825"/>
      <c r="AP88" s="828">
        <v>21261</v>
      </c>
      <c r="AQ88" s="828"/>
      <c r="AR88" s="828"/>
      <c r="AS88" s="828"/>
      <c r="AT88" s="828"/>
      <c r="AU88" s="828">
        <v>7872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366</v>
      </c>
      <c r="CS102" s="836"/>
      <c r="CT102" s="836"/>
      <c r="CU102" s="836"/>
      <c r="CV102" s="879"/>
      <c r="CW102" s="878" t="s">
        <v>535</v>
      </c>
      <c r="CX102" s="836"/>
      <c r="CY102" s="836"/>
      <c r="CZ102" s="836"/>
      <c r="DA102" s="879"/>
      <c r="DB102" s="878" t="s">
        <v>536</v>
      </c>
      <c r="DC102" s="836"/>
      <c r="DD102" s="836"/>
      <c r="DE102" s="836"/>
      <c r="DF102" s="879"/>
      <c r="DG102" s="878" t="s">
        <v>536</v>
      </c>
      <c r="DH102" s="836"/>
      <c r="DI102" s="836"/>
      <c r="DJ102" s="836"/>
      <c r="DK102" s="879"/>
      <c r="DL102" s="878" t="s">
        <v>536</v>
      </c>
      <c r="DM102" s="836"/>
      <c r="DN102" s="836"/>
      <c r="DO102" s="836"/>
      <c r="DP102" s="879"/>
      <c r="DQ102" s="878" t="s">
        <v>536</v>
      </c>
      <c r="DR102" s="836"/>
      <c r="DS102" s="836"/>
      <c r="DT102" s="836"/>
      <c r="DU102" s="879"/>
      <c r="DV102" s="904" t="s">
        <v>536</v>
      </c>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285</v>
      </c>
      <c r="AG109" s="881"/>
      <c r="AH109" s="881"/>
      <c r="AI109" s="881"/>
      <c r="AJ109" s="882"/>
      <c r="AK109" s="880" t="s">
        <v>284</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285</v>
      </c>
      <c r="BW109" s="881"/>
      <c r="BX109" s="881"/>
      <c r="BY109" s="881"/>
      <c r="BZ109" s="882"/>
      <c r="CA109" s="880" t="s">
        <v>284</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285</v>
      </c>
      <c r="DM109" s="881"/>
      <c r="DN109" s="881"/>
      <c r="DO109" s="881"/>
      <c r="DP109" s="882"/>
      <c r="DQ109" s="880" t="s">
        <v>284</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5569147</v>
      </c>
      <c r="AB110" s="888"/>
      <c r="AC110" s="888"/>
      <c r="AD110" s="888"/>
      <c r="AE110" s="889"/>
      <c r="AF110" s="890">
        <v>5205701</v>
      </c>
      <c r="AG110" s="888"/>
      <c r="AH110" s="888"/>
      <c r="AI110" s="888"/>
      <c r="AJ110" s="889"/>
      <c r="AK110" s="890">
        <v>5002825</v>
      </c>
      <c r="AL110" s="888"/>
      <c r="AM110" s="888"/>
      <c r="AN110" s="888"/>
      <c r="AO110" s="889"/>
      <c r="AP110" s="891">
        <v>36.200000000000003</v>
      </c>
      <c r="AQ110" s="892"/>
      <c r="AR110" s="892"/>
      <c r="AS110" s="892"/>
      <c r="AT110" s="893"/>
      <c r="AU110" s="894" t="s">
        <v>59</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48401528</v>
      </c>
      <c r="BR110" s="925"/>
      <c r="BS110" s="925"/>
      <c r="BT110" s="925"/>
      <c r="BU110" s="925"/>
      <c r="BV110" s="925">
        <v>47690305</v>
      </c>
      <c r="BW110" s="925"/>
      <c r="BX110" s="925"/>
      <c r="BY110" s="925"/>
      <c r="BZ110" s="925"/>
      <c r="CA110" s="925">
        <v>47232710</v>
      </c>
      <c r="CB110" s="925"/>
      <c r="CC110" s="925"/>
      <c r="CD110" s="925"/>
      <c r="CE110" s="925"/>
      <c r="CF110" s="939">
        <v>341.6</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121950</v>
      </c>
      <c r="BR111" s="918"/>
      <c r="BS111" s="918"/>
      <c r="BT111" s="918"/>
      <c r="BU111" s="918"/>
      <c r="BV111" s="918" t="s">
        <v>110</v>
      </c>
      <c r="BW111" s="918"/>
      <c r="BX111" s="918"/>
      <c r="BY111" s="918"/>
      <c r="BZ111" s="918"/>
      <c r="CA111" s="918" t="s">
        <v>110</v>
      </c>
      <c r="CB111" s="918"/>
      <c r="CC111" s="918"/>
      <c r="CD111" s="918"/>
      <c r="CE111" s="918"/>
      <c r="CF111" s="912" t="s">
        <v>110</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28837290</v>
      </c>
      <c r="BR112" s="918"/>
      <c r="BS112" s="918"/>
      <c r="BT112" s="918"/>
      <c r="BU112" s="918"/>
      <c r="BV112" s="918">
        <v>28769067</v>
      </c>
      <c r="BW112" s="918"/>
      <c r="BX112" s="918"/>
      <c r="BY112" s="918"/>
      <c r="BZ112" s="918"/>
      <c r="CA112" s="918">
        <v>28160783</v>
      </c>
      <c r="CB112" s="918"/>
      <c r="CC112" s="918"/>
      <c r="CD112" s="918"/>
      <c r="CE112" s="918"/>
      <c r="CF112" s="912">
        <v>203.7</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1697008</v>
      </c>
      <c r="AB113" s="932"/>
      <c r="AC113" s="932"/>
      <c r="AD113" s="932"/>
      <c r="AE113" s="933"/>
      <c r="AF113" s="934">
        <v>1695489</v>
      </c>
      <c r="AG113" s="932"/>
      <c r="AH113" s="932"/>
      <c r="AI113" s="932"/>
      <c r="AJ113" s="933"/>
      <c r="AK113" s="934">
        <v>1692978</v>
      </c>
      <c r="AL113" s="932"/>
      <c r="AM113" s="932"/>
      <c r="AN113" s="932"/>
      <c r="AO113" s="933"/>
      <c r="AP113" s="935">
        <v>12.2</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6870497</v>
      </c>
      <c r="BR113" s="918"/>
      <c r="BS113" s="918"/>
      <c r="BT113" s="918"/>
      <c r="BU113" s="918"/>
      <c r="BV113" s="918">
        <v>7372711</v>
      </c>
      <c r="BW113" s="918"/>
      <c r="BX113" s="918"/>
      <c r="BY113" s="918"/>
      <c r="BZ113" s="918"/>
      <c r="CA113" s="918">
        <v>7872836</v>
      </c>
      <c r="CB113" s="918"/>
      <c r="CC113" s="918"/>
      <c r="CD113" s="918"/>
      <c r="CE113" s="918"/>
      <c r="CF113" s="912">
        <v>56.9</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461900</v>
      </c>
      <c r="AB114" s="957"/>
      <c r="AC114" s="957"/>
      <c r="AD114" s="957"/>
      <c r="AE114" s="958"/>
      <c r="AF114" s="959">
        <v>567065</v>
      </c>
      <c r="AG114" s="957"/>
      <c r="AH114" s="957"/>
      <c r="AI114" s="957"/>
      <c r="AJ114" s="958"/>
      <c r="AK114" s="959">
        <v>594101</v>
      </c>
      <c r="AL114" s="957"/>
      <c r="AM114" s="957"/>
      <c r="AN114" s="957"/>
      <c r="AO114" s="958"/>
      <c r="AP114" s="960">
        <v>4.3</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7157284</v>
      </c>
      <c r="BR114" s="918"/>
      <c r="BS114" s="918"/>
      <c r="BT114" s="918"/>
      <c r="BU114" s="918"/>
      <c r="BV114" s="918">
        <v>6838181</v>
      </c>
      <c r="BW114" s="918"/>
      <c r="BX114" s="918"/>
      <c r="BY114" s="918"/>
      <c r="BZ114" s="918"/>
      <c r="CA114" s="918">
        <v>6264876</v>
      </c>
      <c r="CB114" s="918"/>
      <c r="CC114" s="918"/>
      <c r="CD114" s="918"/>
      <c r="CE114" s="918"/>
      <c r="CF114" s="912">
        <v>45.3</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983598</v>
      </c>
      <c r="AB115" s="932"/>
      <c r="AC115" s="932"/>
      <c r="AD115" s="932"/>
      <c r="AE115" s="933"/>
      <c r="AF115" s="934" t="s">
        <v>110</v>
      </c>
      <c r="AG115" s="932"/>
      <c r="AH115" s="932"/>
      <c r="AI115" s="932"/>
      <c r="AJ115" s="933"/>
      <c r="AK115" s="934" t="s">
        <v>110</v>
      </c>
      <c r="AL115" s="932"/>
      <c r="AM115" s="932"/>
      <c r="AN115" s="932"/>
      <c r="AO115" s="933"/>
      <c r="AP115" s="935" t="s">
        <v>110</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v>77</v>
      </c>
      <c r="BR115" s="918"/>
      <c r="BS115" s="918"/>
      <c r="BT115" s="918"/>
      <c r="BU115" s="918"/>
      <c r="BV115" s="918">
        <v>9</v>
      </c>
      <c r="BW115" s="918"/>
      <c r="BX115" s="918"/>
      <c r="BY115" s="918"/>
      <c r="BZ115" s="918"/>
      <c r="CA115" s="918" t="s">
        <v>110</v>
      </c>
      <c r="CB115" s="918"/>
      <c r="CC115" s="918"/>
      <c r="CD115" s="918"/>
      <c r="CE115" s="918"/>
      <c r="CF115" s="912" t="s">
        <v>110</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121950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1645</v>
      </c>
      <c r="AB116" s="957"/>
      <c r="AC116" s="957"/>
      <c r="AD116" s="957"/>
      <c r="AE116" s="958"/>
      <c r="AF116" s="959">
        <v>3002</v>
      </c>
      <c r="AG116" s="957"/>
      <c r="AH116" s="957"/>
      <c r="AI116" s="957"/>
      <c r="AJ116" s="958"/>
      <c r="AK116" s="959">
        <v>4389</v>
      </c>
      <c r="AL116" s="957"/>
      <c r="AM116" s="957"/>
      <c r="AN116" s="957"/>
      <c r="AO116" s="958"/>
      <c r="AP116" s="960">
        <v>0</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8713298</v>
      </c>
      <c r="AB117" s="964"/>
      <c r="AC117" s="964"/>
      <c r="AD117" s="964"/>
      <c r="AE117" s="965"/>
      <c r="AF117" s="963">
        <v>7471257</v>
      </c>
      <c r="AG117" s="964"/>
      <c r="AH117" s="964"/>
      <c r="AI117" s="964"/>
      <c r="AJ117" s="965"/>
      <c r="AK117" s="963">
        <v>7294293</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285</v>
      </c>
      <c r="AG118" s="881"/>
      <c r="AH118" s="881"/>
      <c r="AI118" s="881"/>
      <c r="AJ118" s="882"/>
      <c r="AK118" s="880" t="s">
        <v>284</v>
      </c>
      <c r="AL118" s="881"/>
      <c r="AM118" s="881"/>
      <c r="AN118" s="881"/>
      <c r="AO118" s="882"/>
      <c r="AP118" s="988" t="s">
        <v>405</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433</v>
      </c>
      <c r="BP118" s="992"/>
      <c r="BQ118" s="983">
        <v>91388626</v>
      </c>
      <c r="BR118" s="984"/>
      <c r="BS118" s="984"/>
      <c r="BT118" s="984"/>
      <c r="BU118" s="984"/>
      <c r="BV118" s="984">
        <v>90670273</v>
      </c>
      <c r="BW118" s="984"/>
      <c r="BX118" s="984"/>
      <c r="BY118" s="984"/>
      <c r="BZ118" s="984"/>
      <c r="CA118" s="984">
        <v>89531205</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5493422</v>
      </c>
      <c r="BR119" s="925"/>
      <c r="BS119" s="925"/>
      <c r="BT119" s="925"/>
      <c r="BU119" s="925"/>
      <c r="BV119" s="925">
        <v>6648640</v>
      </c>
      <c r="BW119" s="925"/>
      <c r="BX119" s="925"/>
      <c r="BY119" s="925"/>
      <c r="BZ119" s="925"/>
      <c r="CA119" s="925">
        <v>7797892</v>
      </c>
      <c r="CB119" s="925"/>
      <c r="CC119" s="925"/>
      <c r="CD119" s="925"/>
      <c r="CE119" s="925"/>
      <c r="CF119" s="939">
        <v>56.4</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3203125</v>
      </c>
      <c r="BR120" s="918"/>
      <c r="BS120" s="918"/>
      <c r="BT120" s="918"/>
      <c r="BU120" s="918"/>
      <c r="BV120" s="918">
        <v>2987088</v>
      </c>
      <c r="BW120" s="918"/>
      <c r="BX120" s="918"/>
      <c r="BY120" s="918"/>
      <c r="BZ120" s="918"/>
      <c r="CA120" s="918">
        <v>3676788</v>
      </c>
      <c r="CB120" s="918"/>
      <c r="CC120" s="918"/>
      <c r="CD120" s="918"/>
      <c r="CE120" s="918"/>
      <c r="CF120" s="912">
        <v>26.6</v>
      </c>
      <c r="CG120" s="913"/>
      <c r="CH120" s="913"/>
      <c r="CI120" s="913"/>
      <c r="CJ120" s="913"/>
      <c r="CK120" s="1011" t="s">
        <v>439</v>
      </c>
      <c r="CL120" s="1012"/>
      <c r="CM120" s="1012"/>
      <c r="CN120" s="1012"/>
      <c r="CO120" s="1013"/>
      <c r="CP120" s="1019" t="s">
        <v>388</v>
      </c>
      <c r="CQ120" s="1020"/>
      <c r="CR120" s="1020"/>
      <c r="CS120" s="1020"/>
      <c r="CT120" s="1020"/>
      <c r="CU120" s="1020"/>
      <c r="CV120" s="1020"/>
      <c r="CW120" s="1020"/>
      <c r="CX120" s="1020"/>
      <c r="CY120" s="1020"/>
      <c r="CZ120" s="1020"/>
      <c r="DA120" s="1020"/>
      <c r="DB120" s="1020"/>
      <c r="DC120" s="1020"/>
      <c r="DD120" s="1020"/>
      <c r="DE120" s="1020"/>
      <c r="DF120" s="1021"/>
      <c r="DG120" s="924">
        <v>22585048</v>
      </c>
      <c r="DH120" s="925"/>
      <c r="DI120" s="925"/>
      <c r="DJ120" s="925"/>
      <c r="DK120" s="925"/>
      <c r="DL120" s="925">
        <v>22514973</v>
      </c>
      <c r="DM120" s="925"/>
      <c r="DN120" s="925"/>
      <c r="DO120" s="925"/>
      <c r="DP120" s="925"/>
      <c r="DQ120" s="925">
        <v>22080362</v>
      </c>
      <c r="DR120" s="925"/>
      <c r="DS120" s="925"/>
      <c r="DT120" s="925"/>
      <c r="DU120" s="925"/>
      <c r="DV120" s="926">
        <v>159.69999999999999</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45614257</v>
      </c>
      <c r="BR121" s="984"/>
      <c r="BS121" s="984"/>
      <c r="BT121" s="984"/>
      <c r="BU121" s="984"/>
      <c r="BV121" s="984">
        <v>44991638</v>
      </c>
      <c r="BW121" s="984"/>
      <c r="BX121" s="984"/>
      <c r="BY121" s="984"/>
      <c r="BZ121" s="984"/>
      <c r="CA121" s="984">
        <v>45175543</v>
      </c>
      <c r="CB121" s="984"/>
      <c r="CC121" s="984"/>
      <c r="CD121" s="984"/>
      <c r="CE121" s="984"/>
      <c r="CF121" s="1022">
        <v>326.7</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3478258</v>
      </c>
      <c r="DH121" s="918"/>
      <c r="DI121" s="918"/>
      <c r="DJ121" s="918"/>
      <c r="DK121" s="918"/>
      <c r="DL121" s="918">
        <v>3549281</v>
      </c>
      <c r="DM121" s="918"/>
      <c r="DN121" s="918"/>
      <c r="DO121" s="918"/>
      <c r="DP121" s="918"/>
      <c r="DQ121" s="918">
        <v>3419327</v>
      </c>
      <c r="DR121" s="918"/>
      <c r="DS121" s="918"/>
      <c r="DT121" s="918"/>
      <c r="DU121" s="918"/>
      <c r="DV121" s="919">
        <v>24.7</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442</v>
      </c>
      <c r="BP122" s="992"/>
      <c r="BQ122" s="1032">
        <v>54310804</v>
      </c>
      <c r="BR122" s="1033"/>
      <c r="BS122" s="1033"/>
      <c r="BT122" s="1033"/>
      <c r="BU122" s="1033"/>
      <c r="BV122" s="1033">
        <v>54627366</v>
      </c>
      <c r="BW122" s="1033"/>
      <c r="BX122" s="1033"/>
      <c r="BY122" s="1033"/>
      <c r="BZ122" s="1033"/>
      <c r="CA122" s="1033">
        <v>56650223</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2751603</v>
      </c>
      <c r="DH122" s="918"/>
      <c r="DI122" s="918"/>
      <c r="DJ122" s="918"/>
      <c r="DK122" s="918"/>
      <c r="DL122" s="918">
        <v>2704483</v>
      </c>
      <c r="DM122" s="918"/>
      <c r="DN122" s="918"/>
      <c r="DO122" s="918"/>
      <c r="DP122" s="918"/>
      <c r="DQ122" s="918">
        <v>2660954</v>
      </c>
      <c r="DR122" s="918"/>
      <c r="DS122" s="918"/>
      <c r="DT122" s="918"/>
      <c r="DU122" s="918"/>
      <c r="DV122" s="919">
        <v>19.2</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269.3</v>
      </c>
      <c r="BR123" s="1025"/>
      <c r="BS123" s="1025"/>
      <c r="BT123" s="1025"/>
      <c r="BU123" s="1025"/>
      <c r="BV123" s="1025">
        <v>263.60000000000002</v>
      </c>
      <c r="BW123" s="1025"/>
      <c r="BX123" s="1025"/>
      <c r="BY123" s="1025"/>
      <c r="BZ123" s="1025"/>
      <c r="CA123" s="1025">
        <v>237.8</v>
      </c>
      <c r="CB123" s="1025"/>
      <c r="CC123" s="1025"/>
      <c r="CD123" s="1025"/>
      <c r="CE123" s="1025"/>
      <c r="CF123" s="1026"/>
      <c r="CG123" s="1027"/>
      <c r="CH123" s="1027"/>
      <c r="CI123" s="1027"/>
      <c r="CJ123" s="1028"/>
      <c r="CK123" s="1014"/>
      <c r="CL123" s="1015"/>
      <c r="CM123" s="1015"/>
      <c r="CN123" s="1015"/>
      <c r="CO123" s="1016"/>
      <c r="CP123" s="1005" t="s">
        <v>387</v>
      </c>
      <c r="CQ123" s="1006"/>
      <c r="CR123" s="1006"/>
      <c r="CS123" s="1006"/>
      <c r="CT123" s="1006"/>
      <c r="CU123" s="1006"/>
      <c r="CV123" s="1006"/>
      <c r="CW123" s="1006"/>
      <c r="CX123" s="1006"/>
      <c r="CY123" s="1006"/>
      <c r="CZ123" s="1006"/>
      <c r="DA123" s="1006"/>
      <c r="DB123" s="1006"/>
      <c r="DC123" s="1006"/>
      <c r="DD123" s="1006"/>
      <c r="DE123" s="1006"/>
      <c r="DF123" s="1007"/>
      <c r="DG123" s="956">
        <v>20654</v>
      </c>
      <c r="DH123" s="957"/>
      <c r="DI123" s="957"/>
      <c r="DJ123" s="957"/>
      <c r="DK123" s="958"/>
      <c r="DL123" s="959">
        <v>330</v>
      </c>
      <c r="DM123" s="957"/>
      <c r="DN123" s="957"/>
      <c r="DO123" s="957"/>
      <c r="DP123" s="958"/>
      <c r="DQ123" s="959">
        <v>140</v>
      </c>
      <c r="DR123" s="957"/>
      <c r="DS123" s="957"/>
      <c r="DT123" s="957"/>
      <c r="DU123" s="958"/>
      <c r="DV123" s="960">
        <v>0</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983598</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453</v>
      </c>
      <c r="AY127" s="885"/>
      <c r="AZ127" s="885"/>
      <c r="BA127" s="885"/>
      <c r="BB127" s="885"/>
      <c r="BC127" s="885"/>
      <c r="BD127" s="885"/>
      <c r="BE127" s="886"/>
      <c r="BF127" s="1039" t="s">
        <v>110</v>
      </c>
      <c r="BG127" s="1040"/>
      <c r="BH127" s="1040"/>
      <c r="BI127" s="1040"/>
      <c r="BJ127" s="1040"/>
      <c r="BK127" s="1040"/>
      <c r="BL127" s="1049"/>
      <c r="BM127" s="1039">
        <v>12.59</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v>77</v>
      </c>
      <c r="DH127" s="1046"/>
      <c r="DI127" s="1046"/>
      <c r="DJ127" s="1046"/>
      <c r="DK127" s="1046"/>
      <c r="DL127" s="1046">
        <v>9</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1362595</v>
      </c>
      <c r="AB128" s="1088"/>
      <c r="AC128" s="1088"/>
      <c r="AD128" s="1088"/>
      <c r="AE128" s="1089"/>
      <c r="AF128" s="1090">
        <v>314488</v>
      </c>
      <c r="AG128" s="1088"/>
      <c r="AH128" s="1088"/>
      <c r="AI128" s="1088"/>
      <c r="AJ128" s="1089"/>
      <c r="AK128" s="1090">
        <v>302706</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110</v>
      </c>
      <c r="BG128" s="1065"/>
      <c r="BH128" s="1065"/>
      <c r="BI128" s="1065"/>
      <c r="BJ128" s="1065"/>
      <c r="BK128" s="1065"/>
      <c r="BL128" s="1066"/>
      <c r="BM128" s="1064">
        <v>17.59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89</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18253745</v>
      </c>
      <c r="AB129" s="957"/>
      <c r="AC129" s="957"/>
      <c r="AD129" s="957"/>
      <c r="AE129" s="958"/>
      <c r="AF129" s="959">
        <v>17961139</v>
      </c>
      <c r="AG129" s="957"/>
      <c r="AH129" s="957"/>
      <c r="AI129" s="957"/>
      <c r="AJ129" s="958"/>
      <c r="AK129" s="959">
        <v>17967305</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20.7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4488561</v>
      </c>
      <c r="AB130" s="957"/>
      <c r="AC130" s="957"/>
      <c r="AD130" s="957"/>
      <c r="AE130" s="958"/>
      <c r="AF130" s="959">
        <v>4291871</v>
      </c>
      <c r="AG130" s="957"/>
      <c r="AH130" s="957"/>
      <c r="AI130" s="957"/>
      <c r="AJ130" s="958"/>
      <c r="AK130" s="959">
        <v>4140334</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237.8</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13765184</v>
      </c>
      <c r="AB131" s="996"/>
      <c r="AC131" s="996"/>
      <c r="AD131" s="996"/>
      <c r="AE131" s="997"/>
      <c r="AF131" s="998">
        <v>13669268</v>
      </c>
      <c r="AG131" s="996"/>
      <c r="AH131" s="996"/>
      <c r="AI131" s="996"/>
      <c r="AJ131" s="997"/>
      <c r="AK131" s="998">
        <v>13826971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20.792617079999999</v>
      </c>
      <c r="AB132" s="1102"/>
      <c r="AC132" s="1102"/>
      <c r="AD132" s="1102"/>
      <c r="AE132" s="1103"/>
      <c r="AF132" s="1104">
        <v>20.958678989999999</v>
      </c>
      <c r="AG132" s="1102"/>
      <c r="AH132" s="1102"/>
      <c r="AI132" s="1102"/>
      <c r="AJ132" s="1103"/>
      <c r="AK132" s="1104">
        <v>20.62095162</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22.7</v>
      </c>
      <c r="AB133" s="1109"/>
      <c r="AC133" s="1109"/>
      <c r="AD133" s="1109"/>
      <c r="AE133" s="1110"/>
      <c r="AF133" s="1108">
        <v>21.5</v>
      </c>
      <c r="AG133" s="1109"/>
      <c r="AH133" s="1109"/>
      <c r="AI133" s="1109"/>
      <c r="AJ133" s="1110"/>
      <c r="AK133" s="1108">
        <v>20.7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 zoomScale="90" zoomScaleNormal="85" zoomScaleSheetLayoutView="90" workbookViewId="0">
      <selection activeCell="CO34" sqref="CO34:CP3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46" zoomScaleNormal="40" zoomScaleSheetLayoutView="55" workbookViewId="0">
      <selection activeCell="CO34" sqref="CO34:CP3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2" workbookViewId="0">
      <selection activeCell="CO34" sqref="CO34:CP3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3726704</v>
      </c>
      <c r="L9" s="264">
        <v>79423</v>
      </c>
      <c r="M9" s="265">
        <v>83170</v>
      </c>
      <c r="N9" s="266">
        <v>-4.5</v>
      </c>
    </row>
    <row r="10" spans="1:16">
      <c r="A10" s="248"/>
      <c r="B10" s="244"/>
      <c r="C10" s="244"/>
      <c r="D10" s="244"/>
      <c r="E10" s="244"/>
      <c r="F10" s="244"/>
      <c r="G10" s="1117" t="s">
        <v>475</v>
      </c>
      <c r="H10" s="1118"/>
      <c r="I10" s="1118"/>
      <c r="J10" s="1119"/>
      <c r="K10" s="267">
        <v>662831</v>
      </c>
      <c r="L10" s="268">
        <v>14126</v>
      </c>
      <c r="M10" s="269">
        <v>7053</v>
      </c>
      <c r="N10" s="270">
        <v>100.3</v>
      </c>
    </row>
    <row r="11" spans="1:16" ht="13.5" customHeight="1">
      <c r="A11" s="248"/>
      <c r="B11" s="244"/>
      <c r="C11" s="244"/>
      <c r="D11" s="244"/>
      <c r="E11" s="244"/>
      <c r="F11" s="244"/>
      <c r="G11" s="1117" t="s">
        <v>476</v>
      </c>
      <c r="H11" s="1118"/>
      <c r="I11" s="1118"/>
      <c r="J11" s="1119"/>
      <c r="K11" s="267">
        <v>455747</v>
      </c>
      <c r="L11" s="268">
        <v>9713</v>
      </c>
      <c r="M11" s="269">
        <v>8860</v>
      </c>
      <c r="N11" s="270">
        <v>9.6</v>
      </c>
    </row>
    <row r="12" spans="1:16" ht="13.5" customHeight="1">
      <c r="A12" s="248"/>
      <c r="B12" s="244"/>
      <c r="C12" s="244"/>
      <c r="D12" s="244"/>
      <c r="E12" s="244"/>
      <c r="F12" s="244"/>
      <c r="G12" s="1117" t="s">
        <v>477</v>
      </c>
      <c r="H12" s="1118"/>
      <c r="I12" s="1118"/>
      <c r="J12" s="1119"/>
      <c r="K12" s="267" t="s">
        <v>478</v>
      </c>
      <c r="L12" s="268" t="s">
        <v>478</v>
      </c>
      <c r="M12" s="269">
        <v>837</v>
      </c>
      <c r="N12" s="270" t="s">
        <v>478</v>
      </c>
    </row>
    <row r="13" spans="1:16" ht="13.5" customHeight="1">
      <c r="A13" s="248"/>
      <c r="B13" s="244"/>
      <c r="C13" s="244"/>
      <c r="D13" s="244"/>
      <c r="E13" s="244"/>
      <c r="F13" s="244"/>
      <c r="G13" s="1117" t="s">
        <v>479</v>
      </c>
      <c r="H13" s="1118"/>
      <c r="I13" s="1118"/>
      <c r="J13" s="1119"/>
      <c r="K13" s="267" t="s">
        <v>478</v>
      </c>
      <c r="L13" s="268" t="s">
        <v>478</v>
      </c>
      <c r="M13" s="269">
        <v>4</v>
      </c>
      <c r="N13" s="270" t="s">
        <v>478</v>
      </c>
    </row>
    <row r="14" spans="1:16" ht="13.5" customHeight="1">
      <c r="A14" s="248"/>
      <c r="B14" s="244"/>
      <c r="C14" s="244"/>
      <c r="D14" s="244"/>
      <c r="E14" s="244"/>
      <c r="F14" s="244"/>
      <c r="G14" s="1117" t="s">
        <v>480</v>
      </c>
      <c r="H14" s="1118"/>
      <c r="I14" s="1118"/>
      <c r="J14" s="1119"/>
      <c r="K14" s="267">
        <v>129883</v>
      </c>
      <c r="L14" s="268">
        <v>2768</v>
      </c>
      <c r="M14" s="269">
        <v>3453</v>
      </c>
      <c r="N14" s="270">
        <v>-19.8</v>
      </c>
    </row>
    <row r="15" spans="1:16" ht="13.5" customHeight="1">
      <c r="A15" s="248"/>
      <c r="B15" s="244"/>
      <c r="C15" s="244"/>
      <c r="D15" s="244"/>
      <c r="E15" s="244"/>
      <c r="F15" s="244"/>
      <c r="G15" s="1117" t="s">
        <v>481</v>
      </c>
      <c r="H15" s="1118"/>
      <c r="I15" s="1118"/>
      <c r="J15" s="1119"/>
      <c r="K15" s="267">
        <v>191724</v>
      </c>
      <c r="L15" s="268">
        <v>4086</v>
      </c>
      <c r="M15" s="269">
        <v>1923</v>
      </c>
      <c r="N15" s="270">
        <v>112.5</v>
      </c>
    </row>
    <row r="16" spans="1:16">
      <c r="A16" s="248"/>
      <c r="B16" s="244"/>
      <c r="C16" s="244"/>
      <c r="D16" s="244"/>
      <c r="E16" s="244"/>
      <c r="F16" s="244"/>
      <c r="G16" s="1120" t="s">
        <v>482</v>
      </c>
      <c r="H16" s="1121"/>
      <c r="I16" s="1121"/>
      <c r="J16" s="1122"/>
      <c r="K16" s="268">
        <v>-635727</v>
      </c>
      <c r="L16" s="268">
        <v>-13549</v>
      </c>
      <c r="M16" s="269">
        <v>-10272</v>
      </c>
      <c r="N16" s="270">
        <v>31.9</v>
      </c>
    </row>
    <row r="17" spans="1:16">
      <c r="A17" s="248"/>
      <c r="B17" s="244"/>
      <c r="C17" s="244"/>
      <c r="D17" s="244"/>
      <c r="E17" s="244"/>
      <c r="F17" s="244"/>
      <c r="G17" s="1120" t="s">
        <v>168</v>
      </c>
      <c r="H17" s="1121"/>
      <c r="I17" s="1121"/>
      <c r="J17" s="1122"/>
      <c r="K17" s="268">
        <v>4531162</v>
      </c>
      <c r="L17" s="268">
        <v>96568</v>
      </c>
      <c r="M17" s="269">
        <v>95028</v>
      </c>
      <c r="N17" s="270">
        <v>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8.9499999999999993</v>
      </c>
      <c r="L21" s="281">
        <v>9.36</v>
      </c>
      <c r="M21" s="282">
        <v>-0.41</v>
      </c>
      <c r="N21" s="249"/>
      <c r="O21" s="283"/>
      <c r="P21" s="279"/>
    </row>
    <row r="22" spans="1:16" s="284" customFormat="1">
      <c r="A22" s="279"/>
      <c r="B22" s="249"/>
      <c r="C22" s="249"/>
      <c r="D22" s="249"/>
      <c r="E22" s="249"/>
      <c r="F22" s="249"/>
      <c r="G22" s="1112" t="s">
        <v>488</v>
      </c>
      <c r="H22" s="1113"/>
      <c r="I22" s="1113"/>
      <c r="J22" s="1114"/>
      <c r="K22" s="285">
        <v>97.2</v>
      </c>
      <c r="L22" s="286">
        <v>96.8</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5002825</v>
      </c>
      <c r="L32" s="294">
        <v>106620</v>
      </c>
      <c r="M32" s="295">
        <v>65071</v>
      </c>
      <c r="N32" s="296">
        <v>63.9</v>
      </c>
    </row>
    <row r="33" spans="1:16" ht="13.5" customHeight="1">
      <c r="A33" s="248"/>
      <c r="B33" s="244"/>
      <c r="C33" s="244"/>
      <c r="D33" s="244"/>
      <c r="E33" s="244"/>
      <c r="F33" s="244"/>
      <c r="G33" s="1128" t="s">
        <v>493</v>
      </c>
      <c r="H33" s="1129"/>
      <c r="I33" s="1129"/>
      <c r="J33" s="1130"/>
      <c r="K33" s="294" t="s">
        <v>478</v>
      </c>
      <c r="L33" s="294" t="s">
        <v>478</v>
      </c>
      <c r="M33" s="295" t="s">
        <v>478</v>
      </c>
      <c r="N33" s="296" t="s">
        <v>478</v>
      </c>
    </row>
    <row r="34" spans="1:16" ht="27" customHeight="1">
      <c r="A34" s="248"/>
      <c r="B34" s="244"/>
      <c r="C34" s="244"/>
      <c r="D34" s="244"/>
      <c r="E34" s="244"/>
      <c r="F34" s="244"/>
      <c r="G34" s="1128" t="s">
        <v>494</v>
      </c>
      <c r="H34" s="1129"/>
      <c r="I34" s="1129"/>
      <c r="J34" s="1130"/>
      <c r="K34" s="294" t="s">
        <v>478</v>
      </c>
      <c r="L34" s="294" t="s">
        <v>478</v>
      </c>
      <c r="M34" s="295">
        <v>23</v>
      </c>
      <c r="N34" s="296" t="s">
        <v>478</v>
      </c>
    </row>
    <row r="35" spans="1:16" ht="27" customHeight="1">
      <c r="A35" s="248"/>
      <c r="B35" s="244"/>
      <c r="C35" s="244"/>
      <c r="D35" s="244"/>
      <c r="E35" s="244"/>
      <c r="F35" s="244"/>
      <c r="G35" s="1128" t="s">
        <v>495</v>
      </c>
      <c r="H35" s="1129"/>
      <c r="I35" s="1129"/>
      <c r="J35" s="1130"/>
      <c r="K35" s="294">
        <v>1692978</v>
      </c>
      <c r="L35" s="294">
        <v>36081</v>
      </c>
      <c r="M35" s="295">
        <v>17560</v>
      </c>
      <c r="N35" s="296">
        <v>105.5</v>
      </c>
    </row>
    <row r="36" spans="1:16" ht="27" customHeight="1">
      <c r="A36" s="248"/>
      <c r="B36" s="244"/>
      <c r="C36" s="244"/>
      <c r="D36" s="244"/>
      <c r="E36" s="244"/>
      <c r="F36" s="244"/>
      <c r="G36" s="1128" t="s">
        <v>496</v>
      </c>
      <c r="H36" s="1129"/>
      <c r="I36" s="1129"/>
      <c r="J36" s="1130"/>
      <c r="K36" s="294">
        <v>594101</v>
      </c>
      <c r="L36" s="294">
        <v>12661</v>
      </c>
      <c r="M36" s="295">
        <v>3274</v>
      </c>
      <c r="N36" s="296">
        <v>286.7</v>
      </c>
    </row>
    <row r="37" spans="1:16" ht="13.5" customHeight="1">
      <c r="A37" s="248"/>
      <c r="B37" s="244"/>
      <c r="C37" s="244"/>
      <c r="D37" s="244"/>
      <c r="E37" s="244"/>
      <c r="F37" s="244"/>
      <c r="G37" s="1128" t="s">
        <v>497</v>
      </c>
      <c r="H37" s="1129"/>
      <c r="I37" s="1129"/>
      <c r="J37" s="1130"/>
      <c r="K37" s="294" t="s">
        <v>478</v>
      </c>
      <c r="L37" s="294" t="s">
        <v>478</v>
      </c>
      <c r="M37" s="295">
        <v>1387</v>
      </c>
      <c r="N37" s="296" t="s">
        <v>478</v>
      </c>
    </row>
    <row r="38" spans="1:16" ht="27" customHeight="1">
      <c r="A38" s="248"/>
      <c r="B38" s="244"/>
      <c r="C38" s="244"/>
      <c r="D38" s="244"/>
      <c r="E38" s="244"/>
      <c r="F38" s="244"/>
      <c r="G38" s="1131" t="s">
        <v>498</v>
      </c>
      <c r="H38" s="1132"/>
      <c r="I38" s="1132"/>
      <c r="J38" s="1133"/>
      <c r="K38" s="297">
        <v>4389</v>
      </c>
      <c r="L38" s="297">
        <v>94</v>
      </c>
      <c r="M38" s="298">
        <v>7</v>
      </c>
      <c r="N38" s="299">
        <v>1242.9000000000001</v>
      </c>
      <c r="O38" s="293"/>
    </row>
    <row r="39" spans="1:16">
      <c r="A39" s="248"/>
      <c r="B39" s="244"/>
      <c r="C39" s="244"/>
      <c r="D39" s="244"/>
      <c r="E39" s="244"/>
      <c r="F39" s="244"/>
      <c r="G39" s="1131" t="s">
        <v>499</v>
      </c>
      <c r="H39" s="1132"/>
      <c r="I39" s="1132"/>
      <c r="J39" s="1133"/>
      <c r="K39" s="300">
        <v>-302706</v>
      </c>
      <c r="L39" s="300">
        <v>-6451</v>
      </c>
      <c r="M39" s="301">
        <v>-4282</v>
      </c>
      <c r="N39" s="302">
        <v>50.7</v>
      </c>
      <c r="O39" s="293"/>
    </row>
    <row r="40" spans="1:16" ht="27" customHeight="1">
      <c r="A40" s="248"/>
      <c r="B40" s="244"/>
      <c r="C40" s="244"/>
      <c r="D40" s="244"/>
      <c r="E40" s="244"/>
      <c r="F40" s="244"/>
      <c r="G40" s="1128" t="s">
        <v>500</v>
      </c>
      <c r="H40" s="1129"/>
      <c r="I40" s="1129"/>
      <c r="J40" s="1130"/>
      <c r="K40" s="300">
        <v>-4140334</v>
      </c>
      <c r="L40" s="300">
        <v>-88239</v>
      </c>
      <c r="M40" s="301">
        <v>-54179</v>
      </c>
      <c r="N40" s="302">
        <v>62.9</v>
      </c>
      <c r="O40" s="293"/>
    </row>
    <row r="41" spans="1:16">
      <c r="A41" s="248"/>
      <c r="B41" s="244"/>
      <c r="C41" s="244"/>
      <c r="D41" s="244"/>
      <c r="E41" s="244"/>
      <c r="F41" s="244"/>
      <c r="G41" s="1134" t="s">
        <v>279</v>
      </c>
      <c r="H41" s="1135"/>
      <c r="I41" s="1135"/>
      <c r="J41" s="1136"/>
      <c r="K41" s="294">
        <v>2851253</v>
      </c>
      <c r="L41" s="300">
        <v>60766</v>
      </c>
      <c r="M41" s="301">
        <v>28861</v>
      </c>
      <c r="N41" s="302">
        <v>110.5</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5255268</v>
      </c>
      <c r="J51" s="320">
        <v>107694</v>
      </c>
      <c r="K51" s="321">
        <v>93.3</v>
      </c>
      <c r="L51" s="322">
        <v>76282</v>
      </c>
      <c r="M51" s="323">
        <v>25</v>
      </c>
      <c r="N51" s="324">
        <v>68.3</v>
      </c>
    </row>
    <row r="52" spans="1:14">
      <c r="A52" s="248"/>
      <c r="B52" s="244"/>
      <c r="C52" s="244"/>
      <c r="D52" s="244"/>
      <c r="E52" s="244"/>
      <c r="F52" s="244"/>
      <c r="G52" s="325"/>
      <c r="H52" s="326" t="s">
        <v>511</v>
      </c>
      <c r="I52" s="327">
        <v>2075304</v>
      </c>
      <c r="J52" s="328">
        <v>42528</v>
      </c>
      <c r="K52" s="329">
        <v>88.8</v>
      </c>
      <c r="L52" s="330">
        <v>41092</v>
      </c>
      <c r="M52" s="331">
        <v>31.8</v>
      </c>
      <c r="N52" s="332">
        <v>57</v>
      </c>
    </row>
    <row r="53" spans="1:14">
      <c r="A53" s="248"/>
      <c r="B53" s="244"/>
      <c r="C53" s="244"/>
      <c r="D53" s="244"/>
      <c r="E53" s="244"/>
      <c r="F53" s="244"/>
      <c r="G53" s="310" t="s">
        <v>512</v>
      </c>
      <c r="H53" s="311"/>
      <c r="I53" s="319">
        <v>2354715</v>
      </c>
      <c r="J53" s="320">
        <v>48857</v>
      </c>
      <c r="K53" s="321">
        <v>-54.6</v>
      </c>
      <c r="L53" s="322">
        <v>78670</v>
      </c>
      <c r="M53" s="323">
        <v>3.1</v>
      </c>
      <c r="N53" s="324">
        <v>-57.7</v>
      </c>
    </row>
    <row r="54" spans="1:14">
      <c r="A54" s="248"/>
      <c r="B54" s="244"/>
      <c r="C54" s="244"/>
      <c r="D54" s="244"/>
      <c r="E54" s="244"/>
      <c r="F54" s="244"/>
      <c r="G54" s="325"/>
      <c r="H54" s="326" t="s">
        <v>511</v>
      </c>
      <c r="I54" s="327">
        <v>851524</v>
      </c>
      <c r="J54" s="328">
        <v>17668</v>
      </c>
      <c r="K54" s="329">
        <v>-58.5</v>
      </c>
      <c r="L54" s="330">
        <v>38094</v>
      </c>
      <c r="M54" s="331">
        <v>-7.3</v>
      </c>
      <c r="N54" s="332">
        <v>-51.2</v>
      </c>
    </row>
    <row r="55" spans="1:14">
      <c r="A55" s="248"/>
      <c r="B55" s="244"/>
      <c r="C55" s="244"/>
      <c r="D55" s="244"/>
      <c r="E55" s="244"/>
      <c r="F55" s="244"/>
      <c r="G55" s="310" t="s">
        <v>513</v>
      </c>
      <c r="H55" s="311"/>
      <c r="I55" s="319">
        <v>3115284</v>
      </c>
      <c r="J55" s="320">
        <v>65446</v>
      </c>
      <c r="K55" s="321">
        <v>34</v>
      </c>
      <c r="L55" s="322">
        <v>67201</v>
      </c>
      <c r="M55" s="323">
        <v>-14.6</v>
      </c>
      <c r="N55" s="324">
        <v>48.6</v>
      </c>
    </row>
    <row r="56" spans="1:14">
      <c r="A56" s="248"/>
      <c r="B56" s="244"/>
      <c r="C56" s="244"/>
      <c r="D56" s="244"/>
      <c r="E56" s="244"/>
      <c r="F56" s="244"/>
      <c r="G56" s="325"/>
      <c r="H56" s="326" t="s">
        <v>511</v>
      </c>
      <c r="I56" s="327">
        <v>2068616</v>
      </c>
      <c r="J56" s="328">
        <v>43457</v>
      </c>
      <c r="K56" s="329">
        <v>146</v>
      </c>
      <c r="L56" s="330">
        <v>35210</v>
      </c>
      <c r="M56" s="331">
        <v>-7.6</v>
      </c>
      <c r="N56" s="332">
        <v>153.6</v>
      </c>
    </row>
    <row r="57" spans="1:14">
      <c r="A57" s="248"/>
      <c r="B57" s="244"/>
      <c r="C57" s="244"/>
      <c r="D57" s="244"/>
      <c r="E57" s="244"/>
      <c r="F57" s="244"/>
      <c r="G57" s="310" t="s">
        <v>514</v>
      </c>
      <c r="H57" s="311"/>
      <c r="I57" s="319">
        <v>2302487</v>
      </c>
      <c r="J57" s="320">
        <v>48752</v>
      </c>
      <c r="K57" s="321">
        <v>-25.5</v>
      </c>
      <c r="L57" s="322">
        <v>75709</v>
      </c>
      <c r="M57" s="323">
        <v>12.7</v>
      </c>
      <c r="N57" s="324">
        <v>-38.200000000000003</v>
      </c>
    </row>
    <row r="58" spans="1:14">
      <c r="A58" s="248"/>
      <c r="B58" s="244"/>
      <c r="C58" s="244"/>
      <c r="D58" s="244"/>
      <c r="E58" s="244"/>
      <c r="F58" s="244"/>
      <c r="G58" s="325"/>
      <c r="H58" s="326" t="s">
        <v>511</v>
      </c>
      <c r="I58" s="327">
        <v>1566013</v>
      </c>
      <c r="J58" s="328">
        <v>33158</v>
      </c>
      <c r="K58" s="329">
        <v>-23.7</v>
      </c>
      <c r="L58" s="330">
        <v>35212</v>
      </c>
      <c r="M58" s="331">
        <v>0</v>
      </c>
      <c r="N58" s="332">
        <v>-23.7</v>
      </c>
    </row>
    <row r="59" spans="1:14">
      <c r="A59" s="248"/>
      <c r="B59" s="244"/>
      <c r="C59" s="244"/>
      <c r="D59" s="244"/>
      <c r="E59" s="244"/>
      <c r="F59" s="244"/>
      <c r="G59" s="310" t="s">
        <v>515</v>
      </c>
      <c r="H59" s="311"/>
      <c r="I59" s="319">
        <v>3193828</v>
      </c>
      <c r="J59" s="320">
        <v>68067</v>
      </c>
      <c r="K59" s="321">
        <v>39.6</v>
      </c>
      <c r="L59" s="322">
        <v>90961</v>
      </c>
      <c r="M59" s="323">
        <v>20.100000000000001</v>
      </c>
      <c r="N59" s="324">
        <v>19.5</v>
      </c>
    </row>
    <row r="60" spans="1:14">
      <c r="A60" s="248"/>
      <c r="B60" s="244"/>
      <c r="C60" s="244"/>
      <c r="D60" s="244"/>
      <c r="E60" s="244"/>
      <c r="F60" s="244"/>
      <c r="G60" s="325"/>
      <c r="H60" s="326" t="s">
        <v>511</v>
      </c>
      <c r="I60" s="333">
        <v>1977234</v>
      </c>
      <c r="J60" s="328">
        <v>42139</v>
      </c>
      <c r="K60" s="329">
        <v>27.1</v>
      </c>
      <c r="L60" s="330">
        <v>37720</v>
      </c>
      <c r="M60" s="331">
        <v>7.1</v>
      </c>
      <c r="N60" s="332">
        <v>20</v>
      </c>
    </row>
    <row r="61" spans="1:14">
      <c r="A61" s="248"/>
      <c r="B61" s="244"/>
      <c r="C61" s="244"/>
      <c r="D61" s="244"/>
      <c r="E61" s="244"/>
      <c r="F61" s="244"/>
      <c r="G61" s="310" t="s">
        <v>516</v>
      </c>
      <c r="H61" s="334"/>
      <c r="I61" s="335">
        <v>3244316</v>
      </c>
      <c r="J61" s="336">
        <v>67763</v>
      </c>
      <c r="K61" s="337">
        <v>17.399999999999999</v>
      </c>
      <c r="L61" s="338">
        <v>77765</v>
      </c>
      <c r="M61" s="339">
        <v>9.3000000000000007</v>
      </c>
      <c r="N61" s="324">
        <v>8.1</v>
      </c>
    </row>
    <row r="62" spans="1:14">
      <c r="A62" s="248"/>
      <c r="B62" s="244"/>
      <c r="C62" s="244"/>
      <c r="D62" s="244"/>
      <c r="E62" s="244"/>
      <c r="F62" s="244"/>
      <c r="G62" s="325"/>
      <c r="H62" s="326" t="s">
        <v>511</v>
      </c>
      <c r="I62" s="327">
        <v>1707738</v>
      </c>
      <c r="J62" s="328">
        <v>35790</v>
      </c>
      <c r="K62" s="329">
        <v>35.9</v>
      </c>
      <c r="L62" s="330">
        <v>37466</v>
      </c>
      <c r="M62" s="331">
        <v>4.8</v>
      </c>
      <c r="N62" s="332">
        <v>31.1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1" zoomScale="90" zoomScaleNormal="90" zoomScaleSheetLayoutView="100" workbookViewId="0">
      <selection activeCell="CO34" sqref="CO34:CP3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6.39</v>
      </c>
      <c r="G47" s="12">
        <v>7.14</v>
      </c>
      <c r="H47" s="12">
        <v>7.52</v>
      </c>
      <c r="I47" s="12">
        <v>9.58</v>
      </c>
      <c r="J47" s="13">
        <v>11.11</v>
      </c>
    </row>
    <row r="48" spans="2:10" ht="57.75" customHeight="1">
      <c r="B48" s="14"/>
      <c r="C48" s="1139" t="s">
        <v>4</v>
      </c>
      <c r="D48" s="1139"/>
      <c r="E48" s="1140"/>
      <c r="F48" s="15">
        <v>0.87</v>
      </c>
      <c r="G48" s="16">
        <v>0.44</v>
      </c>
      <c r="H48" s="16">
        <v>3.79</v>
      </c>
      <c r="I48" s="16">
        <v>1.85</v>
      </c>
      <c r="J48" s="17">
        <v>0.96</v>
      </c>
    </row>
    <row r="49" spans="2:10" ht="57.75" customHeight="1" thickBot="1">
      <c r="B49" s="18"/>
      <c r="C49" s="1141" t="s">
        <v>5</v>
      </c>
      <c r="D49" s="1141"/>
      <c r="E49" s="1142"/>
      <c r="F49" s="19">
        <v>3.72</v>
      </c>
      <c r="G49" s="20">
        <v>3.58</v>
      </c>
      <c r="H49" s="20">
        <v>3.58</v>
      </c>
      <c r="I49" s="20">
        <v>0.03</v>
      </c>
      <c r="J49" s="21">
        <v>3.91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25" zoomScaleSheetLayoutView="100" workbookViewId="0">
      <selection activeCell="CO34" sqref="CO34:CP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v>0.87</v>
      </c>
      <c r="G34" s="33">
        <v>0.44</v>
      </c>
      <c r="H34" s="33">
        <v>3.79</v>
      </c>
      <c r="I34" s="33">
        <v>1.85</v>
      </c>
      <c r="J34" s="34">
        <v>0.96</v>
      </c>
      <c r="K34" s="22"/>
      <c r="L34" s="22"/>
      <c r="M34" s="22"/>
      <c r="N34" s="22"/>
      <c r="O34" s="22"/>
      <c r="P34" s="22"/>
    </row>
    <row r="35" spans="1:16" ht="39" customHeight="1">
      <c r="A35" s="22"/>
      <c r="B35" s="35"/>
      <c r="C35" s="1143" t="s">
        <v>524</v>
      </c>
      <c r="D35" s="1144"/>
      <c r="E35" s="1145"/>
      <c r="F35" s="36">
        <v>0</v>
      </c>
      <c r="G35" s="37">
        <v>0</v>
      </c>
      <c r="H35" s="37">
        <v>0</v>
      </c>
      <c r="I35" s="37">
        <v>0.05</v>
      </c>
      <c r="J35" s="38">
        <v>0.17</v>
      </c>
      <c r="K35" s="22"/>
      <c r="L35" s="22"/>
      <c r="M35" s="22"/>
      <c r="N35" s="22"/>
      <c r="O35" s="22"/>
      <c r="P35" s="22"/>
    </row>
    <row r="36" spans="1:16" ht="39" customHeight="1">
      <c r="A36" s="22"/>
      <c r="B36" s="35"/>
      <c r="C36" s="1143" t="s">
        <v>525</v>
      </c>
      <c r="D36" s="1144"/>
      <c r="E36" s="1145"/>
      <c r="F36" s="36">
        <v>0.97</v>
      </c>
      <c r="G36" s="37">
        <v>0.96</v>
      </c>
      <c r="H36" s="37">
        <v>0.9</v>
      </c>
      <c r="I36" s="37">
        <v>0.97</v>
      </c>
      <c r="J36" s="38">
        <v>0.14000000000000001</v>
      </c>
      <c r="K36" s="22"/>
      <c r="L36" s="22"/>
      <c r="M36" s="22"/>
      <c r="N36" s="22"/>
      <c r="O36" s="22"/>
      <c r="P36" s="22"/>
    </row>
    <row r="37" spans="1:16" ht="39" customHeight="1">
      <c r="A37" s="22"/>
      <c r="B37" s="35"/>
      <c r="C37" s="1143" t="s">
        <v>526</v>
      </c>
      <c r="D37" s="1144"/>
      <c r="E37" s="1145"/>
      <c r="F37" s="36">
        <v>0.06</v>
      </c>
      <c r="G37" s="37">
        <v>0.05</v>
      </c>
      <c r="H37" s="37">
        <v>0.06</v>
      </c>
      <c r="I37" s="37">
        <v>0.08</v>
      </c>
      <c r="J37" s="38">
        <v>0.08</v>
      </c>
      <c r="K37" s="22"/>
      <c r="L37" s="22"/>
      <c r="M37" s="22"/>
      <c r="N37" s="22"/>
      <c r="O37" s="22"/>
      <c r="P37" s="22"/>
    </row>
    <row r="38" spans="1:16" ht="39" customHeight="1">
      <c r="A38" s="22"/>
      <c r="B38" s="35"/>
      <c r="C38" s="1143" t="s">
        <v>527</v>
      </c>
      <c r="D38" s="1144"/>
      <c r="E38" s="1145"/>
      <c r="F38" s="36">
        <v>0.19</v>
      </c>
      <c r="G38" s="37">
        <v>0.01</v>
      </c>
      <c r="H38" s="37">
        <v>0.02</v>
      </c>
      <c r="I38" s="37">
        <v>0.02</v>
      </c>
      <c r="J38" s="38">
        <v>0.02</v>
      </c>
      <c r="K38" s="22"/>
      <c r="L38" s="22"/>
      <c r="M38" s="22"/>
      <c r="N38" s="22"/>
      <c r="O38" s="22"/>
      <c r="P38" s="22"/>
    </row>
    <row r="39" spans="1:16" ht="39" customHeight="1">
      <c r="A39" s="22"/>
      <c r="B39" s="35"/>
      <c r="C39" s="1143" t="s">
        <v>528</v>
      </c>
      <c r="D39" s="1144"/>
      <c r="E39" s="1145"/>
      <c r="F39" s="36">
        <v>0</v>
      </c>
      <c r="G39" s="37">
        <v>0</v>
      </c>
      <c r="H39" s="37">
        <v>0</v>
      </c>
      <c r="I39" s="37">
        <v>0</v>
      </c>
      <c r="J39" s="38">
        <v>0.01</v>
      </c>
      <c r="K39" s="22"/>
      <c r="L39" s="22"/>
      <c r="M39" s="22"/>
      <c r="N39" s="22"/>
      <c r="O39" s="22"/>
      <c r="P39" s="22"/>
    </row>
    <row r="40" spans="1:16" ht="39" customHeight="1">
      <c r="A40" s="22"/>
      <c r="B40" s="35"/>
      <c r="C40" s="1143" t="s">
        <v>529</v>
      </c>
      <c r="D40" s="1144"/>
      <c r="E40" s="1145"/>
      <c r="F40" s="36">
        <v>0</v>
      </c>
      <c r="G40" s="37">
        <v>0</v>
      </c>
      <c r="H40" s="37">
        <v>0</v>
      </c>
      <c r="I40" s="37">
        <v>0.01</v>
      </c>
      <c r="J40" s="38">
        <v>0</v>
      </c>
      <c r="K40" s="22"/>
      <c r="L40" s="22"/>
      <c r="M40" s="22"/>
      <c r="N40" s="22"/>
      <c r="O40" s="22"/>
      <c r="P40" s="22"/>
    </row>
    <row r="41" spans="1:16" ht="39" customHeight="1">
      <c r="A41" s="22"/>
      <c r="B41" s="35"/>
      <c r="C41" s="1143" t="s">
        <v>530</v>
      </c>
      <c r="D41" s="1144"/>
      <c r="E41" s="1145"/>
      <c r="F41" s="36">
        <v>0</v>
      </c>
      <c r="G41" s="37">
        <v>0</v>
      </c>
      <c r="H41" s="37">
        <v>0</v>
      </c>
      <c r="I41" s="37">
        <v>0</v>
      </c>
      <c r="J41" s="38">
        <v>0</v>
      </c>
      <c r="K41" s="22"/>
      <c r="L41" s="22"/>
      <c r="M41" s="22"/>
      <c r="N41" s="22"/>
      <c r="O41" s="22"/>
      <c r="P41" s="22"/>
    </row>
    <row r="42" spans="1:16" ht="39" customHeight="1">
      <c r="A42" s="22"/>
      <c r="B42" s="39"/>
      <c r="C42" s="1143" t="s">
        <v>531</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532</v>
      </c>
      <c r="D43" s="1147"/>
      <c r="E43" s="1148"/>
      <c r="F43" s="41">
        <v>4.18</v>
      </c>
      <c r="G43" s="42">
        <v>0.04</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28" zoomScaleSheetLayoutView="55" workbookViewId="0">
      <selection activeCell="CO34" sqref="CO34:CP3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6298</v>
      </c>
      <c r="L45" s="60">
        <v>6195</v>
      </c>
      <c r="M45" s="60">
        <v>5569</v>
      </c>
      <c r="N45" s="60">
        <v>5206</v>
      </c>
      <c r="O45" s="61">
        <v>5003</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1927</v>
      </c>
      <c r="L48" s="64">
        <v>1641</v>
      </c>
      <c r="M48" s="64">
        <v>1697</v>
      </c>
      <c r="N48" s="64">
        <v>1695</v>
      </c>
      <c r="O48" s="65">
        <v>1693</v>
      </c>
      <c r="P48" s="48"/>
      <c r="Q48" s="48"/>
      <c r="R48" s="48"/>
      <c r="S48" s="48"/>
      <c r="T48" s="48"/>
      <c r="U48" s="48"/>
    </row>
    <row r="49" spans="1:21" ht="30.75" customHeight="1">
      <c r="A49" s="48"/>
      <c r="B49" s="1161"/>
      <c r="C49" s="1162"/>
      <c r="D49" s="62"/>
      <c r="E49" s="1153" t="s">
        <v>16</v>
      </c>
      <c r="F49" s="1153"/>
      <c r="G49" s="1153"/>
      <c r="H49" s="1153"/>
      <c r="I49" s="1153"/>
      <c r="J49" s="1154"/>
      <c r="K49" s="63">
        <v>66</v>
      </c>
      <c r="L49" s="64">
        <v>469</v>
      </c>
      <c r="M49" s="64">
        <v>462</v>
      </c>
      <c r="N49" s="64">
        <v>567</v>
      </c>
      <c r="O49" s="65">
        <v>594</v>
      </c>
      <c r="P49" s="48"/>
      <c r="Q49" s="48"/>
      <c r="R49" s="48"/>
      <c r="S49" s="48"/>
      <c r="T49" s="48"/>
      <c r="U49" s="48"/>
    </row>
    <row r="50" spans="1:21" ht="30.75" customHeight="1">
      <c r="A50" s="48"/>
      <c r="B50" s="1161"/>
      <c r="C50" s="1162"/>
      <c r="D50" s="62"/>
      <c r="E50" s="1153" t="s">
        <v>17</v>
      </c>
      <c r="F50" s="1153"/>
      <c r="G50" s="1153"/>
      <c r="H50" s="1153"/>
      <c r="I50" s="1153"/>
      <c r="J50" s="1154"/>
      <c r="K50" s="63">
        <v>16</v>
      </c>
      <c r="L50" s="64">
        <v>16</v>
      </c>
      <c r="M50" s="64">
        <v>984</v>
      </c>
      <c r="N50" s="64" t="s">
        <v>478</v>
      </c>
      <c r="O50" s="65" t="s">
        <v>478</v>
      </c>
      <c r="P50" s="48"/>
      <c r="Q50" s="48"/>
      <c r="R50" s="48"/>
      <c r="S50" s="48"/>
      <c r="T50" s="48"/>
      <c r="U50" s="48"/>
    </row>
    <row r="51" spans="1:21" ht="30.75" customHeight="1">
      <c r="A51" s="48"/>
      <c r="B51" s="1163"/>
      <c r="C51" s="1164"/>
      <c r="D51" s="66"/>
      <c r="E51" s="1153" t="s">
        <v>18</v>
      </c>
      <c r="F51" s="1153"/>
      <c r="G51" s="1153"/>
      <c r="H51" s="1153"/>
      <c r="I51" s="1153"/>
      <c r="J51" s="1154"/>
      <c r="K51" s="63">
        <v>19</v>
      </c>
      <c r="L51" s="64">
        <v>4</v>
      </c>
      <c r="M51" s="64">
        <v>2</v>
      </c>
      <c r="N51" s="64">
        <v>3</v>
      </c>
      <c r="O51" s="65">
        <v>4</v>
      </c>
      <c r="P51" s="48"/>
      <c r="Q51" s="48"/>
      <c r="R51" s="48"/>
      <c r="S51" s="48"/>
      <c r="T51" s="48"/>
      <c r="U51" s="48"/>
    </row>
    <row r="52" spans="1:21" ht="30.75" customHeight="1">
      <c r="A52" s="48"/>
      <c r="B52" s="1151" t="s">
        <v>19</v>
      </c>
      <c r="C52" s="1152"/>
      <c r="D52" s="66"/>
      <c r="E52" s="1153" t="s">
        <v>20</v>
      </c>
      <c r="F52" s="1153"/>
      <c r="G52" s="1153"/>
      <c r="H52" s="1153"/>
      <c r="I52" s="1153"/>
      <c r="J52" s="1154"/>
      <c r="K52" s="63">
        <v>5060</v>
      </c>
      <c r="L52" s="64">
        <v>5156</v>
      </c>
      <c r="M52" s="64">
        <v>5851</v>
      </c>
      <c r="N52" s="64">
        <v>4606</v>
      </c>
      <c r="O52" s="65">
        <v>4444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3266</v>
      </c>
      <c r="L53" s="69">
        <v>3169</v>
      </c>
      <c r="M53" s="69">
        <v>2863</v>
      </c>
      <c r="N53" s="69">
        <v>2865</v>
      </c>
      <c r="O53" s="70">
        <v>2850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2015-04-18T08:10:44Z</cp:lastPrinted>
  <dcterms:created xsi:type="dcterms:W3CDTF">2015-02-17T07:15:46Z</dcterms:created>
  <dcterms:modified xsi:type="dcterms:W3CDTF">2015-04-25T04:07:52Z</dcterms:modified>
</cp:coreProperties>
</file>