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C38" i="9"/>
  <c r="CO37" i="9"/>
  <c r="BW37" i="9"/>
  <c r="AM37" i="9"/>
  <c r="C37" i="9"/>
  <c r="CO36" i="9"/>
  <c r="BW36" i="9"/>
  <c r="AM36" i="9"/>
  <c r="C36" i="9"/>
  <c r="CO35" i="9"/>
  <c r="BW35" i="9"/>
  <c r="CO34" i="9"/>
  <c r="BW34" i="9"/>
  <c r="C34" i="9"/>
  <c r="C35" i="9" s="1"/>
  <c r="U34" i="9" l="1"/>
  <c r="U35" i="9" s="1"/>
  <c r="U36" i="9" s="1"/>
  <c r="U37" i="9" s="1"/>
  <c r="U38" i="9" s="1"/>
  <c r="AM34" i="9"/>
  <c r="AM35" i="9" s="1"/>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<sst xmlns="http://schemas.openxmlformats.org/spreadsheetml/2006/main" count="1031" uniqueCount="555">
  <si>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</si>
  <si>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</si>
  <si>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</si>
  <si>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</si>
  <si>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</si>
  <si>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</si>
  <si>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</si>
  <si>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</si>
  <si>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</si>
  <si>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</si>
  <si>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</si>
  <si>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</si>
  <si>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</si>
  <si>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</si>
  <si>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</si>
  <si>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</si>
  <si>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</si>
  <si>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</si>
  <si>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</si>
  <si>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</si>
  <si>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</si>
  <si>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</si>
  <si>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</si>
  <si>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</si>
  <si>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</si>
  <si>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</si>
  <si>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</si>
  <si>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</si>
  <si>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</si>
  <si>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</si>
  <si>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</si>
  <si>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</si>
  <si>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</si>
  <si>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</si>
  <si>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</si>
  <si>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</si>
  <si>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</si>
  <si>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</si>
  <si>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</si>
  <si>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</si>
  <si>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</si>
  <si>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</si>
  <si>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</si>
  <si>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</si>
  <si>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</si>
  <si>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</si>
  <si>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</si>
  <si>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</si>
  <si>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</si>
  <si>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</si>
  <si>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</si>
  <si>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</si>
  <si>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</si>
  <si>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</si>
  <si>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</si>
  <si>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</si>
  <si>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</si>
  <si>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</si>
  <si>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</si>
  <si>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</si>
  <si>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</si>
  <si>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</si>
  <si>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</si>
  <si>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</si>
  <si>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</si>
  <si>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</si>
  <si>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</si>
  <si>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</si>
  <si>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</si>
  <si>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</si>
  <si>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</si>
  <si>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</si>
  <si>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</si>
  <si>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</si>
  <si>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</si>
  <si>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</si>
  <si>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</si>
  <si>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</si>
  <si>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</si>
  <si>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</si>
  <si>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</si>
  <si>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</si>
  <si>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朝来市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</si>
  <si>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</si>
  <si>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</si>
  <si>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</si>
  <si>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</si>
  <si>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</si>
  <si>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</si>
  <si>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</si>
  <si>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</si>
  <si>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</si>
  <si>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</si>
  <si>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</si>
  <si>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</si>
  <si>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</si>
  <si>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</si>
  <si>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</si>
  <si>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</si>
  <si>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</si>
  <si>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</si>
  <si>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</si>
  <si>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</si>
  <si>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</si>
  <si>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</si>
  <si>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</si>
  <si>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</si>
  <si>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</si>
  <si>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</si>
  <si>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</si>
  <si>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</si>
  <si>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</si>
  <si>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</si>
  <si>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</si>
  <si>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</si>
  <si>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</si>
  <si>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</si>
  <si>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</si>
  <si>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</si>
  <si>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</si>
  <si>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</si>
  <si>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</si>
  <si>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</si>
  <si>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</si>
  <si>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</si>
  <si>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</si>
  <si>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</si>
  <si>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</si>
  <si>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</si>
  <si>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</si>
  <si>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</si>
  <si>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</si>
  <si>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</si>
  <si>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</si>
  <si>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</si>
  <si>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</si>
  <si>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</si>
  <si>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</si>
  <si>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</si>
  <si>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</si>
  <si>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</si>
  <si>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</si>
  <si>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</si>
  <si>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</si>
  <si>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</si>
  <si>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</si>
  <si>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</si>
  <si>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</si>
  <si>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</si>
  <si>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</si>
  <si>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</si>
  <si>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</si>
  <si>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</si>
  <si>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</si>
  <si>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</si>
  <si>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</si>
  <si>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</si>
  <si>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</si>
  <si>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</si>
  <si>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</si>
  <si>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</si>
  <si>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</si>
  <si>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</si>
  <si>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</si>
  <si>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</si>
  <si>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</si>
  <si>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</si>
  <si>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</si>
  <si>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</si>
  <si>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</si>
  <si>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</si>
  <si>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</si>
  <si>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</si>
  <si>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</si>
  <si>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</si>
  <si>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</si>
  <si>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</si>
  <si>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</si>
  <si>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</si>
  <si>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</si>
  <si>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</si>
  <si>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</si>
  <si>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</si>
  <si>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</si>
  <si>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</si>
  <si>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</si>
  <si>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</si>
  <si>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</si>
  <si>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</si>
  <si>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</si>
  <si>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</si>
  <si>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</si>
  <si>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</si>
  <si>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</si>
  <si>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兵庫県朝来市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</si>
  <si>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</si>
  <si>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</si>
  <si>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</si>
  <si>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</si>
  <si>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</si>
  <si>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</si>
  <si>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</si>
  <si>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</si>
  <si>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</si>
  <si>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</si>
  <si>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</si>
  <si>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</si>
  <si>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</si>
  <si>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</si>
  <si>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</si>
  <si>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</si>
  <si>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</si>
  <si>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</si>
  <si>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</si>
  <si>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</si>
  <si>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</si>
  <si>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</si>
  <si>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</si>
  <si>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</si>
  <si>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</si>
  <si>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</si>
  <si>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</si>
  <si>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</si>
  <si>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</si>
  <si>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</si>
  <si>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</si>
  <si>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</si>
  <si>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</si>
  <si>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</si>
  <si>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</si>
  <si>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</si>
  <si>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</si>
  <si>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</si>
  <si>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</si>
  <si>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</si>
  <si>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</si>
  <si>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</si>
  <si>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</si>
  <si>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</si>
  <si>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</si>
  <si>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</si>
  <si>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</si>
  <si>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</si>
  <si>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</si>
  <si>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</si>
  <si>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</si>
  <si>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</si>
  <si>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</si>
  <si>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</si>
  <si>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</si>
  <si>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</si>
  <si>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</si>
  <si>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</si>
  <si>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</si>
  <si>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</si>
  <si>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</si>
  <si>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</si>
  <si>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</si>
  <si>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</si>
  <si>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</si>
  <si>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</si>
  <si>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</si>
  <si>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</si>
  <si>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</si>
  <si>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</si>
  <si>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</si>
  <si>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</si>
  <si>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</si>
  <si>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</si>
  <si>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</si>
  <si>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</si>
  <si>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</si>
  <si>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</si>
  <si>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</si>
  <si>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</si>
  <si>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</si>
  <si>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</si>
  <si>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</si>
  <si>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</si>
  <si>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</si>
  <si>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</si>
  <si>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</si>
  <si>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</si>
  <si>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</si>
  <si>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</si>
  <si>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</si>
  <si>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</si>
  <si>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</si>
  <si>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</si>
  <si>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</si>
  <si>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</si>
  <si>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</si>
  <si>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</si>
  <si>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</si>
  <si>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</si>
  <si>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</si>
  <si>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</si>
  <si>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</si>
  <si>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</si>
  <si>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</si>
  <si>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</si>
  <si>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</si>
  <si>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</si>
  <si>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</si>
  <si>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</si>
  <si>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</si>
  <si>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</si>
  <si>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</si>
  <si>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</si>
  <si>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</si>
  <si>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</si>
  <si>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</si>
  <si>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</si>
  <si>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</si>
  <si>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</si>
  <si>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</si>
  <si>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</si>
  <si>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</si>
  <si>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</si>
  <si>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簡易水道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</si>
  <si>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</si>
  <si>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</si>
  <si>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</si>
  <si>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</si>
  <si>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</si>
  <si>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</si>
  <si>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</si>
  <si>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</si>
  <si>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</si>
  <si>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</si>
  <si>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</si>
  <si>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</si>
  <si>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</si>
  <si>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</si>
  <si>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</si>
  <si>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</si>
  <si>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</si>
  <si>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</si>
  <si>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</si>
  <si>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</si>
  <si>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</si>
  <si>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</si>
  <si>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</si>
  <si>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</si>
  <si>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兵庫県朝来市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</si>
  <si>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</si>
  <si>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</si>
  <si>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</si>
  <si>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</si>
  <si>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</si>
  <si>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</si>
  <si>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</si>
  <si>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</si>
  <si>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</si>
  <si>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</si>
  <si>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</si>
  <si>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</si>
  <si>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</si>
  <si>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</si>
  <si>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</si>
  <si>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</si>
  <si>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</si>
  <si>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</si>
  <si>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</si>
  <si>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</si>
  <si>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住宅資金貸付事業特別会計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</si>
  <si>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</si>
  <si>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</si>
  <si>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</si>
  <si>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</si>
  <si>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</si>
  <si>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</si>
  <si>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</si>
  <si>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</si>
  <si>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</si>
  <si>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</si>
  <si>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</si>
  <si>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</si>
  <si>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</si>
  <si>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t>
    <phoneticPr fontId="5"/>
  </si>
  <si>
    <t>休日診療所</t>
    <phoneticPr fontId="5"/>
  </si>
  <si>
    <t>介護保険事業（保険事業勘定）</t>
    <phoneticPr fontId="5"/>
  </si>
  <si>
    <t>介護保険事業（介護サービス事業勘定）</t>
    <phoneticPr fontId="5"/>
  </si>
  <si>
    <t>後期高齢者医療</t>
    <phoneticPr fontId="5"/>
  </si>
  <si>
    <t>水道事業</t>
    <phoneticPr fontId="5"/>
  </si>
  <si>
    <t>法適用企業</t>
    <phoneticPr fontId="5"/>
  </si>
  <si>
    <t>工業用水道事業</t>
    <phoneticPr fontId="5"/>
  </si>
  <si>
    <t>簡易水道事業</t>
    <phoneticPr fontId="5"/>
  </si>
  <si>
    <t>法非適用企業</t>
    <phoneticPr fontId="5"/>
  </si>
  <si>
    <t>と畜場事業</t>
    <phoneticPr fontId="5"/>
  </si>
  <si>
    <t>下水道事業</t>
    <phoneticPr fontId="5"/>
  </si>
  <si>
    <t>宅地開発事業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</si>
  <si>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</si>
  <si>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</si>
  <si>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</si>
  <si>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</si>
  <si>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</si>
  <si>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</si>
  <si>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</si>
  <si>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</si>
  <si>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</si>
  <si>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</si>
  <si>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</si>
  <si>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</si>
  <si>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</si>
  <si>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</si>
  <si>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</si>
  <si>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</si>
  <si>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</si>
  <si>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</si>
  <si>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</si>
  <si>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</si>
  <si>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</si>
  <si>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</si>
  <si>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</si>
  <si>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</si>
  <si>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</si>
  <si>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</si>
  <si>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</si>
  <si>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</si>
  <si>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</si>
  <si>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</si>
  <si>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</si>
  <si>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</si>
  <si>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</si>
  <si>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</si>
  <si>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</si>
  <si>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</si>
  <si>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</si>
  <si>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</si>
  <si>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</si>
  <si>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</si>
  <si>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</si>
  <si>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</si>
  <si>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</si>
  <si>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</si>
  <si>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</si>
  <si>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</si>
  <si>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</si>
  <si>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</si>
  <si>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</si>
  <si>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</si>
  <si>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</si>
  <si>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</si>
  <si>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</si>
  <si>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</si>
  <si>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</si>
  <si>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</si>
  <si>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</si>
  <si>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</si>
  <si>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</si>
  <si>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</si>
  <si>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</si>
  <si>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</si>
  <si>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</si>
  <si>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</si>
  <si>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</si>
  <si>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</si>
  <si>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</si>
  <si>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</si>
  <si>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</si>
  <si>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</si>
  <si>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</si>
  <si>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</si>
  <si>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</si>
  <si>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</si>
  <si>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</si>
  <si>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</si>
  <si>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</si>
  <si>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</si>
  <si>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</si>
  <si>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</si>
  <si>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</si>
  <si>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</si>
  <si>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</si>
  <si>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</si>
  <si>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</si>
  <si>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</si>
  <si>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</si>
  <si>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</si>
  <si>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</si>
  <si>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</si>
  <si>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</si>
  <si>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</si>
  <si>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</si>
  <si>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</si>
  <si>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</si>
  <si>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</si>
  <si>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</si>
  <si>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</si>
  <si>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</si>
  <si>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</si>
  <si>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</si>
  <si>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</si>
  <si>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</si>
  <si>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</si>
  <si>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</si>
  <si>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</si>
  <si>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</si>
  <si>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</si>
  <si>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</si>
  <si>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</si>
  <si>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</si>
  <si>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</si>
  <si>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</si>
  <si>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</si>
  <si>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</si>
  <si>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</si>
  <si>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</si>
  <si>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</si>
  <si>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</si>
  <si>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</si>
  <si>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</si>
  <si>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</si>
  <si>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</si>
  <si>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</si>
  <si>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</si>
  <si>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</si>
  <si>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</si>
  <si>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</si>
  <si>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</si>
  <si>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</si>
  <si>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</si>
  <si>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</si>
  <si>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</si>
  <si>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4.92</t>
  </si>
  <si>
    <t>▲ 3.09</t>
  </si>
  <si>
    <t>水道事業</t>
  </si>
  <si>
    <t>一般会計</t>
  </si>
  <si>
    <t>国民健康保険（事業勘定）</t>
  </si>
  <si>
    <t>工業用水道事業</t>
  </si>
  <si>
    <t>宅地開発事業</t>
  </si>
  <si>
    <t>介護保険事業（保険事業勘定）</t>
  </si>
  <si>
    <t>下水道事業</t>
  </si>
  <si>
    <t>後期高齢者医療</t>
  </si>
  <si>
    <t>その他会計（赤字）</t>
  </si>
  <si>
    <t>▲ 0.00</t>
  </si>
  <si>
    <t>その他会計（黒字）</t>
  </si>
  <si>
    <t>南但広域行政事務組合</t>
    <rPh sb="0" eb="4">
      <t>ナンタンコウイキ</t>
    </rPh>
    <rPh sb="4" eb="6">
      <t>ギョウセイ</t>
    </rPh>
    <rPh sb="6" eb="8">
      <t>ジム</t>
    </rPh>
    <rPh sb="8" eb="10">
      <t>クミアイ</t>
    </rPh>
    <phoneticPr fontId="2"/>
  </si>
  <si>
    <t>公立豊岡病院組合</t>
    <rPh sb="0" eb="2">
      <t>コウリツ</t>
    </rPh>
    <rPh sb="2" eb="4">
      <t>トヨオカ</t>
    </rPh>
    <rPh sb="4" eb="6">
      <t>ビョウイン</t>
    </rPh>
    <rPh sb="6" eb="8">
      <t>クミアイ</t>
    </rPh>
    <phoneticPr fontId="2"/>
  </si>
  <si>
    <t>但馬広域行政事務組合</t>
    <rPh sb="0" eb="2">
      <t>タジマ</t>
    </rPh>
    <rPh sb="2" eb="4">
      <t>コウイキ</t>
    </rPh>
    <rPh sb="4" eb="6">
      <t>ギョウセイ</t>
    </rPh>
    <rPh sb="6" eb="8">
      <t>ジム</t>
    </rPh>
    <rPh sb="8" eb="10">
      <t>クミアイ</t>
    </rPh>
    <phoneticPr fontId="2"/>
  </si>
  <si>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</si>
  <si>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兵庫県市町交通災害共済組合</t>
    <rPh sb="0" eb="3">
      <t>ヒョウゴケン</t>
    </rPh>
    <rPh sb="3" eb="5">
      <t>シチョウ</t>
    </rPh>
    <rPh sb="5" eb="7">
      <t>コウツウ</t>
    </rPh>
    <rPh sb="7" eb="9">
      <t>サイガイ</t>
    </rPh>
    <rPh sb="9" eb="11">
      <t>キョウサイ</t>
    </rPh>
    <rPh sb="11" eb="13">
      <t>クミアイ</t>
    </rPh>
    <phoneticPr fontId="2"/>
  </si>
  <si>
    <t>兵庫県町議会議員公務災害補償組合</t>
    <rPh sb="0" eb="3">
      <t>ヒョウゴケン</t>
    </rPh>
    <rPh sb="3" eb="4">
      <t>チョウ</t>
    </rPh>
    <rPh sb="4" eb="6">
      <t>ギカイ</t>
    </rPh>
    <rPh sb="6" eb="8">
      <t>ギイン</t>
    </rPh>
    <rPh sb="8" eb="10">
      <t>コウム</t>
    </rPh>
    <rPh sb="10" eb="12">
      <t>サイガイ</t>
    </rPh>
    <rPh sb="12" eb="14">
      <t>ホショウ</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</si>
  <si>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</si>
  <si>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</si>
  <si>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法適用企業</t>
    <rPh sb="0" eb="1">
      <t>ホウ</t>
    </rPh>
    <rPh sb="1" eb="3">
      <t>テキヨウ</t>
    </rPh>
    <rPh sb="3" eb="5">
      <t>キギョウ</t>
    </rPh>
    <phoneticPr fontId="2"/>
  </si>
  <si>
    <t>和田山商業振興（株）</t>
    <rPh sb="0" eb="3">
      <t>ワダヤマ</t>
    </rPh>
    <rPh sb="3" eb="5">
      <t>ショウギョウ</t>
    </rPh>
    <rPh sb="5" eb="7">
      <t>シンコウ</t>
    </rPh>
    <rPh sb="8" eb="9">
      <t>カブ</t>
    </rPh>
    <phoneticPr fontId="2"/>
  </si>
  <si>
    <t>（株）フレッシュあさご</t>
    <rPh sb="1" eb="2">
      <t>カブ</t>
    </rPh>
    <phoneticPr fontId="2"/>
  </si>
  <si>
    <t>（有）朝来農産物加工所</t>
    <rPh sb="1" eb="2">
      <t>ユウ</t>
    </rPh>
    <rPh sb="3" eb="5">
      <t>アサゴ</t>
    </rPh>
    <rPh sb="5" eb="8">
      <t>ノウサンブツ</t>
    </rPh>
    <rPh sb="8" eb="10">
      <t>カコウ</t>
    </rPh>
    <rPh sb="10" eb="11">
      <t>ショ</t>
    </rPh>
    <phoneticPr fontId="2"/>
  </si>
  <si>
    <t>（株）あさご有機</t>
    <rPh sb="1" eb="2">
      <t>カブ</t>
    </rPh>
    <rPh sb="6" eb="8">
      <t>ユウキ</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</si>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</sst>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69880</c:v>
                </c:pt>
                <c:pt idx="1">
                  <c:v>78141</c:v>
                </c:pt>
                <c:pt idx="2">
                  <c:v>88536</c:v>
                </c:pt>
                <c:pt idx="3">
                  <c:v>96275</c:v>
                </c:pt>
                <c:pt idx="4">
                  <c:v>145532</c:v>
                </c:pt>
              </c:numCache>
            </c:numRef>
          </c:val>
          <c:smooth val="0"/>
        </c:ser>
        <c:dLbls>
          <c:showLegendKey val="0"/>
          <c:showVal val="0"/>
          <c:showCatName val="0"/>
          <c:showSerName val="0"/>
          <c:showPercent val="0"/>
          <c:showBubbleSize val="0"/>
        </c:dLbls>
        <c:marker val="1"/>
        <c:smooth val="0"/>
        <c:axId val="92155264"/>
        <c:axId val="92194304"/>
      </c:lineChart>
      <c:catAx>
        <c:axId val="9215526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94304"/>
        <c:crosses val="autoZero"/>
        <c:auto val="1"/>
        <c:lblAlgn val="ctr"/>
        <c:lblOffset val="100"/>
        <c:tickLblSkip val="1"/>
        <c:tickMarkSkip val="1"/>
        <c:noMultiLvlLbl val="0"/>
      </c:catAx>
      <c:valAx>
        <c:axId val="92194304"/>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15526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5.4</c:v>
                </c:pt>
                <c:pt idx="1">
                  <c:v>9.44</c:v>
                </c:pt>
                <c:pt idx="2">
                  <c:v>10.039999999999999</c:v>
                </c:pt>
                <c:pt idx="3">
                  <c:v>4.87</c:v>
                </c:pt>
                <c:pt idx="4">
                  <c:v>4.0999999999999996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37.380000000000003</c:v>
                </c:pt>
                <c:pt idx="1">
                  <c:v>40.36</c:v>
                </c:pt>
                <c:pt idx="2">
                  <c:v>46.7</c:v>
                </c:pt>
                <c:pt idx="3">
                  <c:v>53.95</c:v>
                </c:pt>
                <c:pt idx="4">
                  <c:v>31.03</c:v>
                </c:pt>
              </c:numCache>
            </c:numRef>
          </c:val>
        </c:ser>
        <c:dLbls>
          <c:showLegendKey val="0"/>
          <c:showVal val="0"/>
          <c:showCatName val="0"/>
          <c:showSerName val="0"/>
          <c:showPercent val="0"/>
          <c:showBubbleSize val="0"/>
        </c:dLbls>
        <c:gapWidth val="250"/>
        <c:overlap val="100"/>
        <c:axId val="93780992"/>
        <c:axId val="937831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2.99</c:v>
                </c:pt>
                <c:pt idx="1">
                  <c:v>4.3899999999999997</c:v>
                </c:pt>
                <c:pt idx="2">
                  <c:v>0.81</c:v>
                </c:pt>
                <c:pt idx="3">
                  <c:v>-4.92</c:v>
                </c:pt>
                <c:pt idx="4">
                  <c:v>-3.09</c:v>
                </c:pt>
              </c:numCache>
            </c:numRef>
          </c:val>
          <c:smooth val="0"/>
        </c:ser>
        <c:dLbls>
          <c:showLegendKey val="0"/>
          <c:showVal val="0"/>
          <c:showCatName val="0"/>
          <c:showSerName val="0"/>
          <c:showPercent val="0"/>
          <c:showBubbleSize val="0"/>
        </c:dLbls>
        <c:marker val="1"/>
        <c:smooth val="0"/>
        <c:axId val="93780992"/>
        <c:axId val="93783168"/>
      </c:lineChart>
      <c:catAx>
        <c:axId val="93780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3783168"/>
        <c:crosses val="autoZero"/>
        <c:auto val="1"/>
        <c:lblAlgn val="ctr"/>
        <c:lblOffset val="100"/>
        <c:tickLblSkip val="1"/>
        <c:tickMarkSkip val="1"/>
        <c:noMultiLvlLbl val="0"/>
      </c:catAx>
      <c:valAx>
        <c:axId val="93783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780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c:v>
                </c:pt>
                <c:pt idx="2">
                  <c:v>#N/A</c:v>
                </c:pt>
                <c:pt idx="3">
                  <c:v>0.11</c:v>
                </c:pt>
                <c:pt idx="4">
                  <c:v>#N/A</c:v>
                </c:pt>
                <c:pt idx="5">
                  <c:v>0.12</c:v>
                </c:pt>
                <c:pt idx="6">
                  <c:v>#N/A</c:v>
                </c:pt>
                <c:pt idx="7">
                  <c:v>0.12</c:v>
                </c:pt>
                <c:pt idx="8">
                  <c:v>#N/A</c:v>
                </c:pt>
                <c:pt idx="9">
                  <c:v>0.14000000000000001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0.06</c:v>
                </c:pt>
                <c:pt idx="4">
                  <c:v>#N/A</c:v>
                </c:pt>
                <c:pt idx="5">
                  <c:v>7.0000000000000007E-2</c:v>
                </c:pt>
                <c:pt idx="6">
                  <c:v>#N/A</c:v>
                </c:pt>
                <c:pt idx="7">
                  <c:v>0.08</c:v>
                </c:pt>
                <c:pt idx="8">
                  <c:v>#N/A</c:v>
                </c:pt>
                <c:pt idx="9">
                  <c:v>0.08</c:v>
                </c:pt>
              </c:numCache>
            </c:numRef>
          </c:val>
        </c:ser>
        <c:ser>
          <c:idx val="3"/>
          <c:order val="3"/>
          <c:tx>
            <c:strRef>
              <c:f>データシート!$A$30</c:f>
              <c:strCache>
                <c:ptCount val="1"/>
                <c:pt idx="0">
                  <c:v>下水道事業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0.06</c:v>
                </c:pt>
                <c:pt idx="4">
                  <c:v>#N/A</c:v>
                </c:pt>
                <c:pt idx="5">
                  <c:v>0.03</c:v>
                </c:pt>
                <c:pt idx="6">
                  <c:v>#N/A</c:v>
                </c:pt>
                <c:pt idx="7">
                  <c:v>7.0000000000000007E-2</c:v>
                </c:pt>
                <c:pt idx="8">
                  <c:v>#N/A</c:v>
                </c:pt>
                <c:pt idx="9">
                  <c:v>0.1</c:v>
                </c:pt>
              </c:numCache>
            </c:numRef>
          </c:val>
        </c:ser>
        <c:ser>
          <c:idx val="4"/>
          <c:order val="4"/>
          <c:tx>
            <c:strRef>
              <c:f>データシート!$A$31</c:f>
              <c:strCache>
                <c:ptCount val="1"/>
                <c:pt idx="0">
                  <c:v>介護保険事業（保険事業勘定）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0.37</c:v>
                </c:pt>
                <c:pt idx="2">
                  <c:v>#N/A</c:v>
                </c:pt>
                <c:pt idx="3">
                  <c:v>0.09</c:v>
                </c:pt>
                <c:pt idx="4">
                  <c:v>#N/A</c:v>
                </c:pt>
                <c:pt idx="5">
                  <c:v>0</c:v>
                </c:pt>
                <c:pt idx="6">
                  <c:v>#N/A</c:v>
                </c:pt>
                <c:pt idx="7">
                  <c:v>0</c:v>
                </c:pt>
                <c:pt idx="8">
                  <c:v>#N/A</c:v>
                </c:pt>
                <c:pt idx="9">
                  <c:v>0.16</c:v>
                </c:pt>
              </c:numCache>
            </c:numRef>
          </c:val>
        </c:ser>
        <c:ser>
          <c:idx val="5"/>
          <c:order val="5"/>
          <c:tx>
            <c:strRef>
              <c:f>データシート!$A$32</c:f>
              <c:strCache>
                <c:ptCount val="1"/>
                <c:pt idx="0">
                  <c:v>宅地開発事業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0.28999999999999998</c:v>
                </c:pt>
                <c:pt idx="2">
                  <c:v>#N/A</c:v>
                </c:pt>
                <c:pt idx="3">
                  <c:v>0.37</c:v>
                </c:pt>
                <c:pt idx="4">
                  <c:v>#N/A</c:v>
                </c:pt>
                <c:pt idx="5">
                  <c:v>0.28000000000000003</c:v>
                </c:pt>
                <c:pt idx="6">
                  <c:v>#N/A</c:v>
                </c:pt>
                <c:pt idx="7">
                  <c:v>0.28000000000000003</c:v>
                </c:pt>
                <c:pt idx="8">
                  <c:v>#N/A</c:v>
                </c:pt>
                <c:pt idx="9">
                  <c:v>0.32</c:v>
                </c:pt>
              </c:numCache>
            </c:numRef>
          </c:val>
        </c:ser>
        <c:ser>
          <c:idx val="6"/>
          <c:order val="6"/>
          <c:tx>
            <c:strRef>
              <c:f>データシート!$A$33</c:f>
              <c:strCache>
                <c:ptCount val="1"/>
                <c:pt idx="0">
                  <c:v>工業用水道事業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0.33</c:v>
                </c:pt>
                <c:pt idx="2">
                  <c:v>#N/A</c:v>
                </c:pt>
                <c:pt idx="3">
                  <c:v>0.33</c:v>
                </c:pt>
                <c:pt idx="4">
                  <c:v>#N/A</c:v>
                </c:pt>
                <c:pt idx="5">
                  <c:v>0.35</c:v>
                </c:pt>
                <c:pt idx="6">
                  <c:v>#N/A</c:v>
                </c:pt>
                <c:pt idx="7">
                  <c:v>0.35</c:v>
                </c:pt>
                <c:pt idx="8">
                  <c:v>#N/A</c:v>
                </c:pt>
                <c:pt idx="9">
                  <c:v>0.36</c:v>
                </c:pt>
              </c:numCache>
            </c:numRef>
          </c:val>
        </c:ser>
        <c:ser>
          <c:idx val="7"/>
          <c:order val="7"/>
          <c:tx>
            <c:strRef>
              <c:f>データシート!$A$34</c:f>
              <c:strCache>
                <c:ptCount val="1"/>
                <c:pt idx="0">
                  <c:v>国民健康保険（事業勘定）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0.68</c:v>
                </c:pt>
                <c:pt idx="2">
                  <c:v>#N/A</c:v>
                </c:pt>
                <c:pt idx="3">
                  <c:v>0.24</c:v>
                </c:pt>
                <c:pt idx="4">
                  <c:v>#N/A</c:v>
                </c:pt>
                <c:pt idx="5">
                  <c:v>0.84</c:v>
                </c:pt>
                <c:pt idx="6">
                  <c:v>#N/A</c:v>
                </c:pt>
                <c:pt idx="7">
                  <c:v>0.89</c:v>
                </c:pt>
                <c:pt idx="8">
                  <c:v>#N/A</c:v>
                </c:pt>
                <c:pt idx="9">
                  <c:v>0.88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5.4</c:v>
                </c:pt>
                <c:pt idx="2">
                  <c:v>#N/A</c:v>
                </c:pt>
                <c:pt idx="3">
                  <c:v>9.43</c:v>
                </c:pt>
                <c:pt idx="4">
                  <c:v>#N/A</c:v>
                </c:pt>
                <c:pt idx="5">
                  <c:v>10.01</c:v>
                </c:pt>
                <c:pt idx="6">
                  <c:v>#N/A</c:v>
                </c:pt>
                <c:pt idx="7">
                  <c:v>4.83</c:v>
                </c:pt>
                <c:pt idx="8">
                  <c:v>#N/A</c:v>
                </c:pt>
                <c:pt idx="9">
                  <c:v>4.04</c:v>
                </c:pt>
              </c:numCache>
            </c:numRef>
          </c:val>
        </c:ser>
        <c:ser>
          <c:idx val="9"/>
          <c:order val="9"/>
          <c:tx>
            <c:strRef>
              <c:f>データシート!$A$36</c:f>
              <c:strCache>
                <c:ptCount val="1"/>
                <c:pt idx="0">
                  <c:v>水道事業</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9.25</c:v>
                </c:pt>
                <c:pt idx="2">
                  <c:v>#N/A</c:v>
                </c:pt>
                <c:pt idx="3">
                  <c:v>10.06</c:v>
                </c:pt>
                <c:pt idx="4">
                  <c:v>#N/A</c:v>
                </c:pt>
                <c:pt idx="5">
                  <c:v>11.94</c:v>
                </c:pt>
                <c:pt idx="6">
                  <c:v>#N/A</c:v>
                </c:pt>
                <c:pt idx="7">
                  <c:v>10.88</c:v>
                </c:pt>
                <c:pt idx="8">
                  <c:v>#N/A</c:v>
                </c:pt>
                <c:pt idx="9">
                  <c:v>9.56</c:v>
                </c:pt>
              </c:numCache>
            </c:numRef>
          </c:val>
        </c:ser>
        <c:dLbls>
          <c:showLegendKey val="0"/>
          <c:showVal val="0"/>
          <c:showCatName val="0"/>
          <c:showSerName val="0"/>
          <c:showPercent val="0"/>
          <c:showBubbleSize val="0"/>
        </c:dLbls>
        <c:gapWidth val="150"/>
        <c:overlap val="100"/>
        <c:axId val="93951104"/>
        <c:axId val="93952640"/>
      </c:barChart>
      <c:catAx>
        <c:axId val="9395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952640"/>
        <c:crosses val="autoZero"/>
        <c:auto val="1"/>
        <c:lblAlgn val="ctr"/>
        <c:lblOffset val="100"/>
        <c:tickLblSkip val="1"/>
        <c:tickMarkSkip val="1"/>
        <c:noMultiLvlLbl val="0"/>
      </c:catAx>
      <c:valAx>
        <c:axId val="93952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951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2996</c:v>
                </c:pt>
                <c:pt idx="5">
                  <c:v>2991</c:v>
                </c:pt>
                <c:pt idx="8">
                  <c:v>2986</c:v>
                </c:pt>
                <c:pt idx="11">
                  <c:v>2961</c:v>
                </c:pt>
                <c:pt idx="14">
                  <c:v>2950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242</c:v>
                </c:pt>
                <c:pt idx="3">
                  <c:v>222</c:v>
                </c:pt>
                <c:pt idx="6">
                  <c:v>173</c:v>
                </c:pt>
                <c:pt idx="9">
                  <c:v>198</c:v>
                </c:pt>
                <c:pt idx="12">
                  <c:v>225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808</c:v>
                </c:pt>
                <c:pt idx="3">
                  <c:v>917</c:v>
                </c:pt>
                <c:pt idx="6">
                  <c:v>840</c:v>
                </c:pt>
                <c:pt idx="9">
                  <c:v>845</c:v>
                </c:pt>
                <c:pt idx="12">
                  <c:v>729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c:v>
                </c:pt>
                <c:pt idx="3">
                  <c:v>7</c:v>
                </c:pt>
                <c:pt idx="6">
                  <c:v>7</c:v>
                </c:pt>
                <c:pt idx="9">
                  <c:v>13</c:v>
                </c:pt>
                <c:pt idx="12">
                  <c:v>27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3668</c:v>
                </c:pt>
                <c:pt idx="3">
                  <c:v>3692</c:v>
                </c:pt>
                <c:pt idx="6">
                  <c:v>3581</c:v>
                </c:pt>
                <c:pt idx="9">
                  <c:v>3534</c:v>
                </c:pt>
                <c:pt idx="12">
                  <c:v>3470</c:v>
                </c:pt>
              </c:numCache>
            </c:numRef>
          </c:val>
        </c:ser>
        <c:dLbls>
          <c:showLegendKey val="0"/>
          <c:showVal val="0"/>
          <c:showCatName val="0"/>
          <c:showSerName val="0"/>
          <c:showPercent val="0"/>
          <c:showBubbleSize val="0"/>
        </c:dLbls>
        <c:gapWidth val="100"/>
        <c:overlap val="100"/>
        <c:axId val="91877760"/>
        <c:axId val="9187968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1729</c:v>
                </c:pt>
                <c:pt idx="2">
                  <c:v>#N/A</c:v>
                </c:pt>
                <c:pt idx="3">
                  <c:v>#N/A</c:v>
                </c:pt>
                <c:pt idx="4">
                  <c:v>1847</c:v>
                </c:pt>
                <c:pt idx="5">
                  <c:v>#N/A</c:v>
                </c:pt>
                <c:pt idx="6">
                  <c:v>#N/A</c:v>
                </c:pt>
                <c:pt idx="7">
                  <c:v>1615</c:v>
                </c:pt>
                <c:pt idx="8">
                  <c:v>#N/A</c:v>
                </c:pt>
                <c:pt idx="9">
                  <c:v>#N/A</c:v>
                </c:pt>
                <c:pt idx="10">
                  <c:v>1629</c:v>
                </c:pt>
                <c:pt idx="11">
                  <c:v>#N/A</c:v>
                </c:pt>
                <c:pt idx="12">
                  <c:v>#N/A</c:v>
                </c:pt>
                <c:pt idx="13">
                  <c:v>1501</c:v>
                </c:pt>
                <c:pt idx="14">
                  <c:v>#N/A</c:v>
                </c:pt>
              </c:numCache>
            </c:numRef>
          </c:val>
          <c:smooth val="0"/>
        </c:ser>
        <c:dLbls>
          <c:showLegendKey val="0"/>
          <c:showVal val="0"/>
          <c:showCatName val="0"/>
          <c:showSerName val="0"/>
          <c:showPercent val="0"/>
          <c:showBubbleSize val="0"/>
        </c:dLbls>
        <c:marker val="1"/>
        <c:smooth val="0"/>
        <c:axId val="91877760"/>
        <c:axId val="91879680"/>
      </c:lineChart>
      <c:catAx>
        <c:axId val="91877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1879680"/>
        <c:crosses val="autoZero"/>
        <c:auto val="1"/>
        <c:lblAlgn val="ctr"/>
        <c:lblOffset val="100"/>
        <c:tickLblSkip val="1"/>
        <c:tickMarkSkip val="1"/>
        <c:noMultiLvlLbl val="0"/>
      </c:catAx>
      <c:valAx>
        <c:axId val="918796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877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25788</c:v>
                </c:pt>
                <c:pt idx="5">
                  <c:v>25507</c:v>
                </c:pt>
                <c:pt idx="8">
                  <c:v>25902</c:v>
                </c:pt>
                <c:pt idx="11">
                  <c:v>27352</c:v>
                </c:pt>
                <c:pt idx="14">
                  <c:v>27115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1244</c:v>
                </c:pt>
                <c:pt idx="5">
                  <c:v>1189</c:v>
                </c:pt>
                <c:pt idx="8">
                  <c:v>1009</c:v>
                </c:pt>
                <c:pt idx="11">
                  <c:v>1041</c:v>
                </c:pt>
                <c:pt idx="14">
                  <c:v>1171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6620</c:v>
                </c:pt>
                <c:pt idx="5">
                  <c:v>7305</c:v>
                </c:pt>
                <c:pt idx="8">
                  <c:v>9014</c:v>
                </c:pt>
                <c:pt idx="11">
                  <c:v>9870</c:v>
                </c:pt>
                <c:pt idx="14">
                  <c:v>7094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5000</c:v>
                </c:pt>
                <c:pt idx="3">
                  <c:v>4944</c:v>
                </c:pt>
                <c:pt idx="6">
                  <c:v>4678</c:v>
                </c:pt>
                <c:pt idx="9">
                  <c:v>4050</c:v>
                </c:pt>
                <c:pt idx="12">
                  <c:v>3893</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2962</c:v>
                </c:pt>
                <c:pt idx="3">
                  <c:v>2724</c:v>
                </c:pt>
                <c:pt idx="6">
                  <c:v>2721</c:v>
                </c:pt>
                <c:pt idx="9">
                  <c:v>2586</c:v>
                </c:pt>
                <c:pt idx="12">
                  <c:v>2467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8514</c:v>
                </c:pt>
                <c:pt idx="3">
                  <c:v>8374</c:v>
                </c:pt>
                <c:pt idx="6">
                  <c:v>8371</c:v>
                </c:pt>
                <c:pt idx="9">
                  <c:v>8380</c:v>
                </c:pt>
                <c:pt idx="12">
                  <c:v>7722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39</c:v>
                </c:pt>
                <c:pt idx="3">
                  <c:v>28</c:v>
                </c:pt>
                <c:pt idx="6">
                  <c:v>22</c:v>
                </c:pt>
                <c:pt idx="9">
                  <c:v>17</c:v>
                </c:pt>
                <c:pt idx="12">
                  <c:v>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30864</c:v>
                </c:pt>
                <c:pt idx="3">
                  <c:v>30259</c:v>
                </c:pt>
                <c:pt idx="6">
                  <c:v>29993</c:v>
                </c:pt>
                <c:pt idx="9">
                  <c:v>30949</c:v>
                </c:pt>
                <c:pt idx="12">
                  <c:v>27884</c:v>
                </c:pt>
              </c:numCache>
            </c:numRef>
          </c:val>
        </c:ser>
        <c:dLbls>
          <c:showLegendKey val="0"/>
          <c:showVal val="0"/>
          <c:showCatName val="0"/>
          <c:showSerName val="0"/>
          <c:showPercent val="0"/>
          <c:showBubbleSize val="0"/>
        </c:dLbls>
        <c:gapWidth val="100"/>
        <c:overlap val="100"/>
        <c:axId val="80615680"/>
        <c:axId val="80617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13727</c:v>
                </c:pt>
                <c:pt idx="2">
                  <c:v>#N/A</c:v>
                </c:pt>
                <c:pt idx="3">
                  <c:v>#N/A</c:v>
                </c:pt>
                <c:pt idx="4">
                  <c:v>12328</c:v>
                </c:pt>
                <c:pt idx="5">
                  <c:v>#N/A</c:v>
                </c:pt>
                <c:pt idx="6">
                  <c:v>#N/A</c:v>
                </c:pt>
                <c:pt idx="7">
                  <c:v>9862</c:v>
                </c:pt>
                <c:pt idx="8">
                  <c:v>#N/A</c:v>
                </c:pt>
                <c:pt idx="9">
                  <c:v>#N/A</c:v>
                </c:pt>
                <c:pt idx="10">
                  <c:v>7718</c:v>
                </c:pt>
                <c:pt idx="11">
                  <c:v>#N/A</c:v>
                </c:pt>
                <c:pt idx="12">
                  <c:v>#N/A</c:v>
                </c:pt>
                <c:pt idx="13">
                  <c:v>6599</c:v>
                </c:pt>
                <c:pt idx="14">
                  <c:v>#N/A</c:v>
                </c:pt>
              </c:numCache>
            </c:numRef>
          </c:val>
          <c:smooth val="0"/>
        </c:ser>
        <c:dLbls>
          <c:showLegendKey val="0"/>
          <c:showVal val="0"/>
          <c:showCatName val="0"/>
          <c:showSerName val="0"/>
          <c:showPercent val="0"/>
          <c:showBubbleSize val="0"/>
        </c:dLbls>
        <c:marker val="1"/>
        <c:smooth val="0"/>
        <c:axId val="80615680"/>
        <c:axId val="80617856"/>
      </c:lineChart>
      <c:catAx>
        <c:axId val="80615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0617856"/>
        <c:crosses val="autoZero"/>
        <c:auto val="1"/>
        <c:lblAlgn val="ctr"/>
        <c:lblOffset val="100"/>
        <c:tickLblSkip val="1"/>
        <c:tickMarkSkip val="1"/>
        <c:noMultiLvlLbl val="0"/>
      </c:catAx>
      <c:valAx>
        <c:axId val="80617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0615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兵庫県朝来市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32,762
32,572
402.98
26,214,456
25,311,407
540,691
13,190,846
27,884,233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15.3
63.4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長引く景気低迷により、個人・法人の市民税を中心とした税収が減少したことから、財政力指数は前年度に比べ０．０１ポイント低下した。（類似団体との比較では０．０３ポイント上回っている。</a:t>
          </a:r>
          <a:endParaRPr kumimoji="1" lang="en-US" altLang="ja-JP" sz="1200">
            <a:latin typeface="ＭＳ Ｐゴシック"/>
          </a:endParaRPr>
        </a:p>
        <a:p>
          <a:r>
            <a:rPr kumimoji="1" lang="ja-JP" altLang="en-US" sz="1200">
              <a:latin typeface="ＭＳ Ｐゴシック"/>
            </a:rPr>
            <a:t>　このため、歳出の徹底的な見直しに努めるとともに、市税の徴収強化策として徴収専門員の配置や夜間徴収の実施により歳入を確保し、更なる財政の健全化を図る。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85725</xdr:rowOff>
    </xdr:from>
    <xdr:to>
      <xdr:col>7</xdr:col>
      <xdr:colOff>152400</xdr:colOff>
      <xdr:row>42</xdr:row>
      <xdr:rowOff>105833</xdr:rowOff>
    </xdr:to>
    <xdr:cxnSp macro="">
      <xdr:nvCxnSpPr>
        <xdr:cNvPr id="68" name="直線コネクタ 67"/>
        <xdr:cNvCxnSpPr/>
      </xdr:nvCxnSpPr>
      <xdr:spPr>
        <a:xfrm>
          <a:off x="4114800" y="72866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85725</xdr:rowOff>
    </xdr:to>
    <xdr:cxnSp macro="">
      <xdr:nvCxnSpPr>
        <xdr:cNvPr id="71" name="直線コネクタ 70"/>
        <xdr:cNvCxnSpPr/>
      </xdr:nvCxnSpPr>
      <xdr:spPr>
        <a:xfrm>
          <a:off x="3225800" y="72665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156633</xdr:rowOff>
    </xdr:from>
    <xdr:to>
      <xdr:col>4</xdr:col>
      <xdr:colOff>482600</xdr:colOff>
      <xdr:row>42</xdr:row>
      <xdr:rowOff>65617</xdr:rowOff>
    </xdr:to>
    <xdr:cxnSp macro="">
      <xdr:nvCxnSpPr>
        <xdr:cNvPr id="74" name="直線コネクタ 73"/>
        <xdr:cNvCxnSpPr/>
      </xdr:nvCxnSpPr>
      <xdr:spPr>
        <a:xfrm>
          <a:off x="2336800" y="71860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96308</xdr:rowOff>
    </xdr:from>
    <xdr:to>
      <xdr:col>3</xdr:col>
      <xdr:colOff>279400</xdr:colOff>
      <xdr:row>41</xdr:row>
      <xdr:rowOff>156633</xdr:rowOff>
    </xdr:to>
    <xdr:cxnSp macro="">
      <xdr:nvCxnSpPr>
        <xdr:cNvPr id="77" name="直線コネクタ 76"/>
        <xdr:cNvCxnSpPr/>
      </xdr:nvCxnSpPr>
      <xdr:spPr>
        <a:xfrm>
          <a:off x="1447800" y="712575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161519</xdr:rowOff>
    </xdr:from>
    <xdr:ext cx="762000" cy="259045"/>
    <xdr:sp macro="" textlink="">
      <xdr:nvSpPr>
        <xdr:cNvPr id="79" name="テキスト ボックス 78"/>
        <xdr:cNvSpPr txBox="1"/>
      </xdr:nvSpPr>
      <xdr:spPr>
        <a:xfrm>
          <a:off x="1955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121302</xdr:rowOff>
    </xdr:from>
    <xdr:ext cx="762000" cy="259045"/>
    <xdr:sp macro="" textlink="">
      <xdr:nvSpPr>
        <xdr:cNvPr id="81" name="テキスト ボックス 80"/>
        <xdr:cNvSpPr txBox="1"/>
      </xdr:nvSpPr>
      <xdr:spPr>
        <a:xfrm>
          <a:off x="1066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71560</xdr:rowOff>
    </xdr:from>
    <xdr:ext cx="762000" cy="259045"/>
    <xdr:sp macro="" textlink="">
      <xdr:nvSpPr>
        <xdr:cNvPr id="88" name="財政力該当値テキスト"/>
        <xdr:cNvSpPr txBox="1"/>
      </xdr:nvSpPr>
      <xdr:spPr>
        <a:xfrm>
          <a:off x="50419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34925</xdr:rowOff>
    </xdr:from>
    <xdr:to>
      <xdr:col>6</xdr:col>
      <xdr:colOff>50800</xdr:colOff>
      <xdr:row>42</xdr:row>
      <xdr:rowOff>136525</xdr:rowOff>
    </xdr:to>
    <xdr:sp macro="" textlink="">
      <xdr:nvSpPr>
        <xdr:cNvPr id="89" name="円/楕円 88"/>
        <xdr:cNvSpPr/>
      </xdr:nvSpPr>
      <xdr:spPr>
        <a:xfrm>
          <a:off x="4064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90" name="テキスト ボックス 89"/>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1" name="円/楕円 90"/>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2" name="テキスト ボックス 91"/>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105833</xdr:rowOff>
    </xdr:from>
    <xdr:to>
      <xdr:col>3</xdr:col>
      <xdr:colOff>330200</xdr:colOff>
      <xdr:row>42</xdr:row>
      <xdr:rowOff>35983</xdr:rowOff>
    </xdr:to>
    <xdr:sp macro="" textlink="">
      <xdr:nvSpPr>
        <xdr:cNvPr id="93" name="円/楕円 92"/>
        <xdr:cNvSpPr/>
      </xdr:nvSpPr>
      <xdr:spPr>
        <a:xfrm>
          <a:off x="2286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94" name="テキスト ボックス 93"/>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45508</xdr:rowOff>
    </xdr:from>
    <xdr:to>
      <xdr:col>2</xdr:col>
      <xdr:colOff>127000</xdr:colOff>
      <xdr:row>41</xdr:row>
      <xdr:rowOff>147108</xdr:rowOff>
    </xdr:to>
    <xdr:sp macro="" textlink="">
      <xdr:nvSpPr>
        <xdr:cNvPr id="95" name="円/楕円 94"/>
        <xdr:cNvSpPr/>
      </xdr:nvSpPr>
      <xdr:spPr>
        <a:xfrm>
          <a:off x="1397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157285</xdr:rowOff>
    </xdr:from>
    <xdr:ext cx="762000" cy="259045"/>
    <xdr:sp macro="" textlink="">
      <xdr:nvSpPr>
        <xdr:cNvPr id="96" name="テキスト ボックス 95"/>
        <xdr:cNvSpPr txBox="1"/>
      </xdr:nvSpPr>
      <xdr:spPr>
        <a:xfrm>
          <a:off x="1066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類似団体を２．４ポイント下回り、昨年度と比べ１．７ポイント改善した。この要因は、経常経費充当一般財源は微増となったものの、地方交付税の大幅な増加により経常一般財源が増加したためである。</a:t>
          </a:r>
          <a:endParaRPr kumimoji="1" lang="en-US" altLang="ja-JP" sz="1200">
            <a:latin typeface="ＭＳ Ｐゴシック"/>
          </a:endParaRPr>
        </a:p>
        <a:p>
          <a:r>
            <a:rPr kumimoji="1" lang="ja-JP" altLang="en-US" sz="1200">
              <a:latin typeface="ＭＳ Ｐゴシック"/>
            </a:rPr>
            <a:t>　今後については、市税等自主財源の確保を図るとともに、定員適正化計画や行政改革の取組みによる経常経費の削減を進め、更なる経常収支比率の改善に努めたい。</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36649</xdr:rowOff>
    </xdr:from>
    <xdr:to>
      <xdr:col>7</xdr:col>
      <xdr:colOff>152400</xdr:colOff>
      <xdr:row>61</xdr:row>
      <xdr:rowOff>95250</xdr:rowOff>
    </xdr:to>
    <xdr:cxnSp macro="">
      <xdr:nvCxnSpPr>
        <xdr:cNvPr id="133" name="直線コネクタ 132"/>
        <xdr:cNvCxnSpPr/>
      </xdr:nvCxnSpPr>
      <xdr:spPr>
        <a:xfrm flipV="1">
          <a:off x="4114800" y="10495099"/>
          <a:ext cx="8382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46990</xdr:rowOff>
    </xdr:from>
    <xdr:to>
      <xdr:col>6</xdr:col>
      <xdr:colOff>0</xdr:colOff>
      <xdr:row>61</xdr:row>
      <xdr:rowOff>95250</xdr:rowOff>
    </xdr:to>
    <xdr:cxnSp macro="">
      <xdr:nvCxnSpPr>
        <xdr:cNvPr id="136" name="直線コネクタ 135"/>
        <xdr:cNvCxnSpPr/>
      </xdr:nvCxnSpPr>
      <xdr:spPr>
        <a:xfrm>
          <a:off x="3225800" y="105054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46990</xdr:rowOff>
    </xdr:from>
    <xdr:to>
      <xdr:col>4</xdr:col>
      <xdr:colOff>482600</xdr:colOff>
      <xdr:row>61</xdr:row>
      <xdr:rowOff>84909</xdr:rowOff>
    </xdr:to>
    <xdr:cxnSp macro="">
      <xdr:nvCxnSpPr>
        <xdr:cNvPr id="139" name="直線コネクタ 138"/>
        <xdr:cNvCxnSpPr/>
      </xdr:nvCxnSpPr>
      <xdr:spPr>
        <a:xfrm flipV="1">
          <a:off x="2336800" y="10505440"/>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84909</xdr:rowOff>
    </xdr:from>
    <xdr:to>
      <xdr:col>3</xdr:col>
      <xdr:colOff>279400</xdr:colOff>
      <xdr:row>61</xdr:row>
      <xdr:rowOff>140063</xdr:rowOff>
    </xdr:to>
    <xdr:cxnSp macro="">
      <xdr:nvCxnSpPr>
        <xdr:cNvPr id="142" name="直線コネクタ 141"/>
        <xdr:cNvCxnSpPr/>
      </xdr:nvCxnSpPr>
      <xdr:spPr>
        <a:xfrm flipV="1">
          <a:off x="1447800" y="10543359"/>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157299</xdr:rowOff>
    </xdr:from>
    <xdr:to>
      <xdr:col>7</xdr:col>
      <xdr:colOff>203200</xdr:colOff>
      <xdr:row>61</xdr:row>
      <xdr:rowOff>87449</xdr:rowOff>
    </xdr:to>
    <xdr:sp macro="" textlink="">
      <xdr:nvSpPr>
        <xdr:cNvPr id="152" name="円/楕円 151"/>
        <xdr:cNvSpPr/>
      </xdr:nvSpPr>
      <xdr:spPr>
        <a:xfrm>
          <a:off x="4902200" y="1044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2376</xdr:rowOff>
    </xdr:from>
    <xdr:ext cx="762000" cy="259045"/>
    <xdr:sp macro="" textlink="">
      <xdr:nvSpPr>
        <xdr:cNvPr id="153" name="財政構造の弾力性該当値テキスト"/>
        <xdr:cNvSpPr txBox="1"/>
      </xdr:nvSpPr>
      <xdr:spPr>
        <a:xfrm>
          <a:off x="5041900" y="1028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4" name="円/楕円 153"/>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156227</xdr:rowOff>
    </xdr:from>
    <xdr:ext cx="736600" cy="259045"/>
    <xdr:sp macro="" textlink="">
      <xdr:nvSpPr>
        <xdr:cNvPr id="155" name="テキスト ボックス 154"/>
        <xdr:cNvSpPr txBox="1"/>
      </xdr:nvSpPr>
      <xdr:spPr>
        <a:xfrm>
          <a:off x="3733800" y="1027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167640</xdr:rowOff>
    </xdr:from>
    <xdr:to>
      <xdr:col>4</xdr:col>
      <xdr:colOff>533400</xdr:colOff>
      <xdr:row>61</xdr:row>
      <xdr:rowOff>97790</xdr:rowOff>
    </xdr:to>
    <xdr:sp macro="" textlink="">
      <xdr:nvSpPr>
        <xdr:cNvPr id="156" name="円/楕円 155"/>
        <xdr:cNvSpPr/>
      </xdr:nvSpPr>
      <xdr:spPr>
        <a:xfrm>
          <a:off x="3175000" y="1045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107967</xdr:rowOff>
    </xdr:from>
    <xdr:ext cx="762000" cy="259045"/>
    <xdr:sp macro="" textlink="">
      <xdr:nvSpPr>
        <xdr:cNvPr id="157" name="テキスト ボックス 156"/>
        <xdr:cNvSpPr txBox="1"/>
      </xdr:nvSpPr>
      <xdr:spPr>
        <a:xfrm>
          <a:off x="2844800" y="1022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34109</xdr:rowOff>
    </xdr:from>
    <xdr:to>
      <xdr:col>3</xdr:col>
      <xdr:colOff>330200</xdr:colOff>
      <xdr:row>61</xdr:row>
      <xdr:rowOff>135709</xdr:rowOff>
    </xdr:to>
    <xdr:sp macro="" textlink="">
      <xdr:nvSpPr>
        <xdr:cNvPr id="158" name="円/楕円 157"/>
        <xdr:cNvSpPr/>
      </xdr:nvSpPr>
      <xdr:spPr>
        <a:xfrm>
          <a:off x="2286000" y="1049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120486</xdr:rowOff>
    </xdr:from>
    <xdr:ext cx="762000" cy="259045"/>
    <xdr:sp macro="" textlink="">
      <xdr:nvSpPr>
        <xdr:cNvPr id="159" name="テキスト ボックス 158"/>
        <xdr:cNvSpPr txBox="1"/>
      </xdr:nvSpPr>
      <xdr:spPr>
        <a:xfrm>
          <a:off x="19558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89263</xdr:rowOff>
    </xdr:from>
    <xdr:to>
      <xdr:col>2</xdr:col>
      <xdr:colOff>127000</xdr:colOff>
      <xdr:row>62</xdr:row>
      <xdr:rowOff>19413</xdr:rowOff>
    </xdr:to>
    <xdr:sp macro="" textlink="">
      <xdr:nvSpPr>
        <xdr:cNvPr id="160" name="円/楕円 159"/>
        <xdr:cNvSpPr/>
      </xdr:nvSpPr>
      <xdr:spPr>
        <a:xfrm>
          <a:off x="13970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29590</xdr:rowOff>
    </xdr:from>
    <xdr:ext cx="762000" cy="259045"/>
    <xdr:sp macro="" textlink="">
      <xdr:nvSpPr>
        <xdr:cNvPr id="161" name="テキスト ボックス 160"/>
        <xdr:cNvSpPr txBox="1"/>
      </xdr:nvSpPr>
      <xdr:spPr>
        <a:xfrm>
          <a:off x="1066800" y="10316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[181,385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類似団体との比較では、約３万円高い状況となっている。</a:t>
          </a:r>
          <a:endParaRPr kumimoji="1" lang="en-US" altLang="ja-JP" sz="1200">
            <a:latin typeface="ＭＳ Ｐゴシック"/>
          </a:endParaRPr>
        </a:p>
        <a:p>
          <a:pPr rtl="0"/>
          <a:r>
            <a:rPr kumimoji="1" lang="ja-JP" altLang="en-US" sz="1200">
              <a:latin typeface="ＭＳ Ｐゴシック"/>
            </a:rPr>
            <a:t>　この大きな要因は、本市が合併市であるため、</a:t>
          </a:r>
          <a:r>
            <a:rPr lang="ja-JP" altLang="ja-JP" sz="1200" b="0" i="0" baseline="0">
              <a:solidFill>
                <a:schemeClr val="dk1"/>
              </a:solidFill>
              <a:effectLst/>
              <a:latin typeface="+mn-lt"/>
              <a:ea typeface="+mn-ea"/>
              <a:cs typeface="+mn-cs"/>
            </a:rPr>
            <a:t>文化施設等の類似施設を複数有しているため、それに伴う維持管理経費が嵩んでいることが考えられる。</a:t>
          </a:r>
          <a:endParaRPr lang="ja-JP" altLang="ja-JP" sz="1200">
            <a:effectLst/>
          </a:endParaRPr>
        </a:p>
        <a:p>
          <a:r>
            <a:rPr lang="ja-JP" altLang="ja-JP" sz="1200" b="0" i="0" baseline="0">
              <a:solidFill>
                <a:schemeClr val="dk1"/>
              </a:solidFill>
              <a:effectLst/>
              <a:latin typeface="+mn-lt"/>
              <a:ea typeface="+mn-ea"/>
              <a:cs typeface="+mn-cs"/>
            </a:rPr>
            <a:t>　これらの対策として、公共施設</a:t>
          </a:r>
          <a:r>
            <a:rPr lang="ja-JP" altLang="en-US" sz="1200" b="0" i="0" baseline="0">
              <a:solidFill>
                <a:schemeClr val="dk1"/>
              </a:solidFill>
              <a:effectLst/>
              <a:latin typeface="+mn-lt"/>
              <a:ea typeface="+mn-ea"/>
              <a:cs typeface="+mn-cs"/>
            </a:rPr>
            <a:t>総合管理計画を策定する中で、施設の</a:t>
          </a:r>
          <a:r>
            <a:rPr lang="ja-JP" altLang="ja-JP" sz="1200" b="0" i="0" baseline="0">
              <a:solidFill>
                <a:schemeClr val="dk1"/>
              </a:solidFill>
              <a:effectLst/>
              <a:latin typeface="+mn-lt"/>
              <a:ea typeface="+mn-ea"/>
              <a:cs typeface="+mn-cs"/>
            </a:rPr>
            <a:t>再配置等についても検討しながら経費の削減に努めたい。</a:t>
          </a:r>
          <a:endParaRPr kumimoji="1" lang="ja-JP" altLang="en-US" sz="12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59111</xdr:rowOff>
    </xdr:from>
    <xdr:to>
      <xdr:col>7</xdr:col>
      <xdr:colOff>152400</xdr:colOff>
      <xdr:row>81</xdr:row>
      <xdr:rowOff>71814</xdr:rowOff>
    </xdr:to>
    <xdr:cxnSp macro="">
      <xdr:nvCxnSpPr>
        <xdr:cNvPr id="195" name="直線コネクタ 194"/>
        <xdr:cNvCxnSpPr/>
      </xdr:nvCxnSpPr>
      <xdr:spPr>
        <a:xfrm flipV="1">
          <a:off x="4114800" y="13946561"/>
          <a:ext cx="838200" cy="12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71814</xdr:rowOff>
    </xdr:from>
    <xdr:to>
      <xdr:col>6</xdr:col>
      <xdr:colOff>0</xdr:colOff>
      <xdr:row>81</xdr:row>
      <xdr:rowOff>74233</xdr:rowOff>
    </xdr:to>
    <xdr:cxnSp macro="">
      <xdr:nvCxnSpPr>
        <xdr:cNvPr id="198" name="直線コネクタ 197"/>
        <xdr:cNvCxnSpPr/>
      </xdr:nvCxnSpPr>
      <xdr:spPr>
        <a:xfrm flipV="1">
          <a:off x="3225800" y="13959264"/>
          <a:ext cx="889000" cy="2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70431</xdr:rowOff>
    </xdr:from>
    <xdr:to>
      <xdr:col>4</xdr:col>
      <xdr:colOff>482600</xdr:colOff>
      <xdr:row>81</xdr:row>
      <xdr:rowOff>74233</xdr:rowOff>
    </xdr:to>
    <xdr:cxnSp macro="">
      <xdr:nvCxnSpPr>
        <xdr:cNvPr id="201" name="直線コネクタ 200"/>
        <xdr:cNvCxnSpPr/>
      </xdr:nvCxnSpPr>
      <xdr:spPr>
        <a:xfrm>
          <a:off x="2336800" y="13957881"/>
          <a:ext cx="889000" cy="3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64802</xdr:rowOff>
    </xdr:from>
    <xdr:to>
      <xdr:col>3</xdr:col>
      <xdr:colOff>279400</xdr:colOff>
      <xdr:row>81</xdr:row>
      <xdr:rowOff>70431</xdr:rowOff>
    </xdr:to>
    <xdr:cxnSp macro="">
      <xdr:nvCxnSpPr>
        <xdr:cNvPr id="204" name="直線コネクタ 203"/>
        <xdr:cNvCxnSpPr/>
      </xdr:nvCxnSpPr>
      <xdr:spPr>
        <a:xfrm>
          <a:off x="1447800" y="13952252"/>
          <a:ext cx="889000" cy="5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8311</xdr:rowOff>
    </xdr:from>
    <xdr:to>
      <xdr:col>7</xdr:col>
      <xdr:colOff>203200</xdr:colOff>
      <xdr:row>81</xdr:row>
      <xdr:rowOff>109911</xdr:rowOff>
    </xdr:to>
    <xdr:sp macro="" textlink="">
      <xdr:nvSpPr>
        <xdr:cNvPr id="214" name="円/楕円 213"/>
        <xdr:cNvSpPr/>
      </xdr:nvSpPr>
      <xdr:spPr>
        <a:xfrm>
          <a:off x="4902200" y="1389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56588</xdr:rowOff>
    </xdr:from>
    <xdr:ext cx="762000" cy="259045"/>
    <xdr:sp macro="" textlink="">
      <xdr:nvSpPr>
        <xdr:cNvPr id="215" name="人件費・物件費等の状況該当値テキスト"/>
        <xdr:cNvSpPr txBox="1"/>
      </xdr:nvSpPr>
      <xdr:spPr>
        <a:xfrm>
          <a:off x="5041900" y="13944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181,385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21014</xdr:rowOff>
    </xdr:from>
    <xdr:to>
      <xdr:col>6</xdr:col>
      <xdr:colOff>50800</xdr:colOff>
      <xdr:row>81</xdr:row>
      <xdr:rowOff>122614</xdr:rowOff>
    </xdr:to>
    <xdr:sp macro="" textlink="">
      <xdr:nvSpPr>
        <xdr:cNvPr id="216" name="円/楕円 215"/>
        <xdr:cNvSpPr/>
      </xdr:nvSpPr>
      <xdr:spPr>
        <a:xfrm>
          <a:off x="4064000" y="13908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107391</xdr:rowOff>
    </xdr:from>
    <xdr:ext cx="736600" cy="259045"/>
    <xdr:sp macro="" textlink="">
      <xdr:nvSpPr>
        <xdr:cNvPr id="217" name="テキスト ボックス 216"/>
        <xdr:cNvSpPr txBox="1"/>
      </xdr:nvSpPr>
      <xdr:spPr>
        <a:xfrm>
          <a:off x="3733800" y="13994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197,179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23433</xdr:rowOff>
    </xdr:from>
    <xdr:to>
      <xdr:col>4</xdr:col>
      <xdr:colOff>533400</xdr:colOff>
      <xdr:row>81</xdr:row>
      <xdr:rowOff>125033</xdr:rowOff>
    </xdr:to>
    <xdr:sp macro="" textlink="">
      <xdr:nvSpPr>
        <xdr:cNvPr id="218" name="円/楕円 217"/>
        <xdr:cNvSpPr/>
      </xdr:nvSpPr>
      <xdr:spPr>
        <a:xfrm>
          <a:off x="3175000" y="13910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109810</xdr:rowOff>
    </xdr:from>
    <xdr:ext cx="762000" cy="259045"/>
    <xdr:sp macro="" textlink="">
      <xdr:nvSpPr>
        <xdr:cNvPr id="219" name="テキスト ボックス 218"/>
        <xdr:cNvSpPr txBox="1"/>
      </xdr:nvSpPr>
      <xdr:spPr>
        <a:xfrm>
          <a:off x="2844800" y="13997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200,186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19631</xdr:rowOff>
    </xdr:from>
    <xdr:to>
      <xdr:col>3</xdr:col>
      <xdr:colOff>330200</xdr:colOff>
      <xdr:row>81</xdr:row>
      <xdr:rowOff>121231</xdr:rowOff>
    </xdr:to>
    <xdr:sp macro="" textlink="">
      <xdr:nvSpPr>
        <xdr:cNvPr id="220" name="円/楕円 219"/>
        <xdr:cNvSpPr/>
      </xdr:nvSpPr>
      <xdr:spPr>
        <a:xfrm>
          <a:off x="2286000" y="139070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106008</xdr:rowOff>
    </xdr:from>
    <xdr:ext cx="762000" cy="259045"/>
    <xdr:sp macro="" textlink="">
      <xdr:nvSpPr>
        <xdr:cNvPr id="221" name="テキスト ボックス 220"/>
        <xdr:cNvSpPr txBox="1"/>
      </xdr:nvSpPr>
      <xdr:spPr>
        <a:xfrm>
          <a:off x="1955800" y="13993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195,460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14002</xdr:rowOff>
    </xdr:from>
    <xdr:to>
      <xdr:col>2</xdr:col>
      <xdr:colOff>127000</xdr:colOff>
      <xdr:row>81</xdr:row>
      <xdr:rowOff>115602</xdr:rowOff>
    </xdr:to>
    <xdr:sp macro="" textlink="">
      <xdr:nvSpPr>
        <xdr:cNvPr id="222" name="円/楕円 221"/>
        <xdr:cNvSpPr/>
      </xdr:nvSpPr>
      <xdr:spPr>
        <a:xfrm>
          <a:off x="1397000" y="13901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100379</xdr:rowOff>
    </xdr:from>
    <xdr:ext cx="762000" cy="259045"/>
    <xdr:sp macro="" textlink="">
      <xdr:nvSpPr>
        <xdr:cNvPr id="223" name="テキスト ボックス 222"/>
        <xdr:cNvSpPr txBox="1"/>
      </xdr:nvSpPr>
      <xdr:spPr>
        <a:xfrm>
          <a:off x="1066800" y="13987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188,461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latin typeface="ＭＳ Ｐゴシック"/>
            </a:rPr>
            <a:t>　</a:t>
          </a:r>
          <a:r>
            <a:rPr lang="ja-JP" altLang="ja-JP" sz="1200">
              <a:solidFill>
                <a:schemeClr val="dk1"/>
              </a:solidFill>
              <a:effectLst/>
              <a:latin typeface="+mn-lt"/>
              <a:ea typeface="+mn-ea"/>
              <a:cs typeface="+mn-cs"/>
            </a:rPr>
            <a:t>類似団体平均を０．３ポイント</a:t>
          </a:r>
          <a:r>
            <a:rPr lang="ja-JP" altLang="en-US" sz="1200">
              <a:solidFill>
                <a:schemeClr val="dk1"/>
              </a:solidFill>
              <a:effectLst/>
              <a:latin typeface="+mn-lt"/>
              <a:ea typeface="+mn-ea"/>
              <a:cs typeface="+mn-cs"/>
            </a:rPr>
            <a:t>上</a:t>
          </a:r>
          <a:r>
            <a:rPr lang="ja-JP" altLang="ja-JP" sz="1200">
              <a:solidFill>
                <a:schemeClr val="dk1"/>
              </a:solidFill>
              <a:effectLst/>
              <a:latin typeface="+mn-lt"/>
              <a:ea typeface="+mn-ea"/>
              <a:cs typeface="+mn-cs"/>
            </a:rPr>
            <a:t>回っているが、職員構成の変動等によるものであり、今後も一層の給与適正化に努め、住民に理解を得られる水準を維持していきたい。</a:t>
          </a:r>
          <a:endParaRPr lang="ja-JP" altLang="ja-JP" sz="12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145838</xdr:rowOff>
    </xdr:from>
    <xdr:to>
      <xdr:col>24</xdr:col>
      <xdr:colOff>558800</xdr:colOff>
      <xdr:row>88</xdr:row>
      <xdr:rowOff>92498</xdr:rowOff>
    </xdr:to>
    <xdr:cxnSp macro="">
      <xdr:nvCxnSpPr>
        <xdr:cNvPr id="257" name="直線コネクタ 256"/>
        <xdr:cNvCxnSpPr/>
      </xdr:nvCxnSpPr>
      <xdr:spPr>
        <a:xfrm flipV="1">
          <a:off x="16179800" y="14890538"/>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80434</xdr:rowOff>
    </xdr:from>
    <xdr:to>
      <xdr:col>23</xdr:col>
      <xdr:colOff>406400</xdr:colOff>
      <xdr:row>88</xdr:row>
      <xdr:rowOff>92498</xdr:rowOff>
    </xdr:to>
    <xdr:cxnSp macro="">
      <xdr:nvCxnSpPr>
        <xdr:cNvPr id="260" name="直線コネクタ 259"/>
        <xdr:cNvCxnSpPr/>
      </xdr:nvCxnSpPr>
      <xdr:spPr>
        <a:xfrm>
          <a:off x="15290800" y="15168034"/>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61384</xdr:rowOff>
    </xdr:from>
    <xdr:to>
      <xdr:col>22</xdr:col>
      <xdr:colOff>203200</xdr:colOff>
      <xdr:row>88</xdr:row>
      <xdr:rowOff>80434</xdr:rowOff>
    </xdr:to>
    <xdr:cxnSp macro="">
      <xdr:nvCxnSpPr>
        <xdr:cNvPr id="263" name="直線コネクタ 262"/>
        <xdr:cNvCxnSpPr/>
      </xdr:nvCxnSpPr>
      <xdr:spPr>
        <a:xfrm>
          <a:off x="14401800" y="14806084"/>
          <a:ext cx="889000" cy="361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57362</xdr:rowOff>
    </xdr:from>
    <xdr:to>
      <xdr:col>21</xdr:col>
      <xdr:colOff>0</xdr:colOff>
      <xdr:row>86</xdr:row>
      <xdr:rowOff>61384</xdr:rowOff>
    </xdr:to>
    <xdr:cxnSp macro="">
      <xdr:nvCxnSpPr>
        <xdr:cNvPr id="266" name="直線コネクタ 265"/>
        <xdr:cNvCxnSpPr/>
      </xdr:nvCxnSpPr>
      <xdr:spPr>
        <a:xfrm>
          <a:off x="13512800" y="14802062"/>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95038</xdr:rowOff>
    </xdr:from>
    <xdr:to>
      <xdr:col>24</xdr:col>
      <xdr:colOff>609600</xdr:colOff>
      <xdr:row>87</xdr:row>
      <xdr:rowOff>25188</xdr:rowOff>
    </xdr:to>
    <xdr:sp macro="" textlink="">
      <xdr:nvSpPr>
        <xdr:cNvPr id="276" name="円/楕円 275"/>
        <xdr:cNvSpPr/>
      </xdr:nvSpPr>
      <xdr:spPr>
        <a:xfrm>
          <a:off x="16967200" y="1483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67115</xdr:rowOff>
    </xdr:from>
    <xdr:ext cx="762000" cy="259045"/>
    <xdr:sp macro="" textlink="">
      <xdr:nvSpPr>
        <xdr:cNvPr id="277" name="給与水準   （国との比較）該当値テキスト"/>
        <xdr:cNvSpPr txBox="1"/>
      </xdr:nvSpPr>
      <xdr:spPr>
        <a:xfrm>
          <a:off x="17106900" y="14811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41698</xdr:rowOff>
    </xdr:from>
    <xdr:to>
      <xdr:col>23</xdr:col>
      <xdr:colOff>457200</xdr:colOff>
      <xdr:row>88</xdr:row>
      <xdr:rowOff>143298</xdr:rowOff>
    </xdr:to>
    <xdr:sp macro="" textlink="">
      <xdr:nvSpPr>
        <xdr:cNvPr id="278" name="円/楕円 277"/>
        <xdr:cNvSpPr/>
      </xdr:nvSpPr>
      <xdr:spPr>
        <a:xfrm>
          <a:off x="16129000" y="15129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153475</xdr:rowOff>
    </xdr:from>
    <xdr:ext cx="736600" cy="259045"/>
    <xdr:sp macro="" textlink="">
      <xdr:nvSpPr>
        <xdr:cNvPr id="279" name="テキスト ボックス 278"/>
        <xdr:cNvSpPr txBox="1"/>
      </xdr:nvSpPr>
      <xdr:spPr>
        <a:xfrm>
          <a:off x="15798800" y="148981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29634</xdr:rowOff>
    </xdr:from>
    <xdr:to>
      <xdr:col>22</xdr:col>
      <xdr:colOff>254000</xdr:colOff>
      <xdr:row>88</xdr:row>
      <xdr:rowOff>131234</xdr:rowOff>
    </xdr:to>
    <xdr:sp macro="" textlink="">
      <xdr:nvSpPr>
        <xdr:cNvPr id="280" name="円/楕円 279"/>
        <xdr:cNvSpPr/>
      </xdr:nvSpPr>
      <xdr:spPr>
        <a:xfrm>
          <a:off x="15240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81" name="テキスト ボックス 280"/>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10584</xdr:rowOff>
    </xdr:from>
    <xdr:to>
      <xdr:col>21</xdr:col>
      <xdr:colOff>50800</xdr:colOff>
      <xdr:row>86</xdr:row>
      <xdr:rowOff>112184</xdr:rowOff>
    </xdr:to>
    <xdr:sp macro="" textlink="">
      <xdr:nvSpPr>
        <xdr:cNvPr id="282" name="円/楕円 281"/>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122361</xdr:rowOff>
    </xdr:from>
    <xdr:ext cx="762000" cy="259045"/>
    <xdr:sp macro="" textlink="">
      <xdr:nvSpPr>
        <xdr:cNvPr id="283" name="テキスト ボックス 282"/>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6562</xdr:rowOff>
    </xdr:from>
    <xdr:to>
      <xdr:col>19</xdr:col>
      <xdr:colOff>533400</xdr:colOff>
      <xdr:row>86</xdr:row>
      <xdr:rowOff>108162</xdr:rowOff>
    </xdr:to>
    <xdr:sp macro="" textlink="">
      <xdr:nvSpPr>
        <xdr:cNvPr id="284" name="円/楕円 283"/>
        <xdr:cNvSpPr/>
      </xdr:nvSpPr>
      <xdr:spPr>
        <a:xfrm>
          <a:off x="13462000" y="1475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118339</xdr:rowOff>
    </xdr:from>
    <xdr:ext cx="762000" cy="259045"/>
    <xdr:sp macro="" textlink="">
      <xdr:nvSpPr>
        <xdr:cNvPr id="285" name="テキスト ボックス 284"/>
        <xdr:cNvSpPr txBox="1"/>
      </xdr:nvSpPr>
      <xdr:spPr>
        <a:xfrm>
          <a:off x="13131800" y="14520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200">
              <a:latin typeface="ＭＳ Ｐゴシック"/>
            </a:rPr>
            <a:t>　</a:t>
          </a:r>
          <a:r>
            <a:rPr lang="ja-JP" altLang="ja-JP" sz="1200">
              <a:solidFill>
                <a:schemeClr val="dk1"/>
              </a:solidFill>
              <a:effectLst/>
              <a:latin typeface="+mn-lt"/>
              <a:ea typeface="+mn-ea"/>
              <a:cs typeface="+mn-cs"/>
            </a:rPr>
            <a:t>職員数は前年度と比べ</a:t>
          </a:r>
          <a:r>
            <a:rPr lang="ja-JP" altLang="en-US" sz="1200">
              <a:solidFill>
                <a:schemeClr val="dk1"/>
              </a:solidFill>
              <a:effectLst/>
              <a:latin typeface="+mn-lt"/>
              <a:ea typeface="+mn-ea"/>
              <a:cs typeface="+mn-cs"/>
            </a:rPr>
            <a:t>０</a:t>
          </a:r>
          <a:r>
            <a:rPr lang="ja-JP" altLang="ja-JP" sz="1200">
              <a:solidFill>
                <a:schemeClr val="dk1"/>
              </a:solidFill>
              <a:effectLst/>
              <a:latin typeface="+mn-lt"/>
              <a:ea typeface="+mn-ea"/>
              <a:cs typeface="+mn-cs"/>
            </a:rPr>
            <a:t>．０</a:t>
          </a:r>
          <a:r>
            <a:rPr lang="ja-JP" altLang="en-US" sz="1200">
              <a:solidFill>
                <a:schemeClr val="dk1"/>
              </a:solidFill>
              <a:effectLst/>
              <a:latin typeface="+mn-lt"/>
              <a:ea typeface="+mn-ea"/>
              <a:cs typeface="+mn-cs"/>
            </a:rPr>
            <a:t>３</a:t>
          </a:r>
          <a:r>
            <a:rPr lang="ja-JP" altLang="ja-JP" sz="1200">
              <a:solidFill>
                <a:schemeClr val="dk1"/>
              </a:solidFill>
              <a:effectLst/>
              <a:latin typeface="+mn-lt"/>
              <a:ea typeface="+mn-ea"/>
              <a:cs typeface="+mn-cs"/>
            </a:rPr>
            <a:t>人減少し、</a:t>
          </a:r>
          <a:r>
            <a:rPr lang="ja-JP" altLang="en-US" sz="1200">
              <a:solidFill>
                <a:schemeClr val="dk1"/>
              </a:solidFill>
              <a:effectLst/>
              <a:latin typeface="+mn-lt"/>
              <a:ea typeface="+mn-ea"/>
              <a:cs typeface="+mn-cs"/>
            </a:rPr>
            <a:t>昨年同様、</a:t>
          </a:r>
          <a:r>
            <a:rPr lang="ja-JP" altLang="ja-JP" sz="1200">
              <a:solidFill>
                <a:schemeClr val="dk1"/>
              </a:solidFill>
              <a:effectLst/>
              <a:latin typeface="+mn-lt"/>
              <a:ea typeface="+mn-ea"/>
              <a:cs typeface="+mn-cs"/>
            </a:rPr>
            <a:t>類似団体平均と比べほぼ同等の水準となった。</a:t>
          </a:r>
          <a:endParaRPr lang="ja-JP" altLang="ja-JP" sz="1200">
            <a:effectLst/>
          </a:endParaRPr>
        </a:p>
        <a:p>
          <a:pPr rtl="0" eaLnBrk="1" fontAlgn="auto" latinLnBrk="0" hangingPunct="1"/>
          <a:r>
            <a:rPr lang="ja-JP" altLang="ja-JP" sz="1200">
              <a:solidFill>
                <a:schemeClr val="dk1"/>
              </a:solidFill>
              <a:effectLst/>
              <a:latin typeface="+mn-lt"/>
              <a:ea typeface="+mn-ea"/>
              <a:cs typeface="+mn-cs"/>
            </a:rPr>
            <a:t>　これは、組織や事務事業の見直し、定員適正化計画に基づいた</a:t>
          </a:r>
          <a:r>
            <a:rPr lang="ja-JP" altLang="en-US" sz="1200">
              <a:solidFill>
                <a:schemeClr val="dk1"/>
              </a:solidFill>
              <a:effectLst/>
              <a:latin typeface="+mn-lt"/>
              <a:ea typeface="+mn-ea"/>
              <a:cs typeface="+mn-cs"/>
            </a:rPr>
            <a:t>職員</a:t>
          </a:r>
          <a:r>
            <a:rPr lang="ja-JP" altLang="ja-JP" sz="1200">
              <a:solidFill>
                <a:schemeClr val="dk1"/>
              </a:solidFill>
              <a:effectLst/>
              <a:latin typeface="+mn-lt"/>
              <a:ea typeface="+mn-ea"/>
              <a:cs typeface="+mn-cs"/>
            </a:rPr>
            <a:t>採用など積極的な取り組みを行った結果である。</a:t>
          </a:r>
          <a:endParaRPr lang="ja-JP" altLang="ja-JP" sz="1200">
            <a:effectLst/>
          </a:endParaRPr>
        </a:p>
        <a:p>
          <a:pPr rtl="0" eaLnBrk="1" fontAlgn="auto" latinLnBrk="0" hangingPunct="1"/>
          <a:r>
            <a:rPr lang="ja-JP" altLang="ja-JP" sz="1200">
              <a:solidFill>
                <a:schemeClr val="dk1"/>
              </a:solidFill>
              <a:effectLst/>
              <a:latin typeface="+mn-lt"/>
              <a:ea typeface="+mn-ea"/>
              <a:cs typeface="+mn-cs"/>
            </a:rPr>
            <a:t>　今後についても定員適正化計画に基づき、組織の適正な定員管理を行っていく。</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31810</xdr:rowOff>
    </xdr:from>
    <xdr:to>
      <xdr:col>24</xdr:col>
      <xdr:colOff>558800</xdr:colOff>
      <xdr:row>62</xdr:row>
      <xdr:rowOff>35258</xdr:rowOff>
    </xdr:to>
    <xdr:cxnSp macro="">
      <xdr:nvCxnSpPr>
        <xdr:cNvPr id="322" name="直線コネクタ 321"/>
        <xdr:cNvCxnSpPr/>
      </xdr:nvCxnSpPr>
      <xdr:spPr>
        <a:xfrm flipV="1">
          <a:off x="16179800" y="10661710"/>
          <a:ext cx="8382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35258</xdr:rowOff>
    </xdr:from>
    <xdr:to>
      <xdr:col>23</xdr:col>
      <xdr:colOff>406400</xdr:colOff>
      <xdr:row>63</xdr:row>
      <xdr:rowOff>101660</xdr:rowOff>
    </xdr:to>
    <xdr:cxnSp macro="">
      <xdr:nvCxnSpPr>
        <xdr:cNvPr id="325" name="直線コネクタ 324"/>
        <xdr:cNvCxnSpPr/>
      </xdr:nvCxnSpPr>
      <xdr:spPr>
        <a:xfrm flipV="1">
          <a:off x="15290800" y="10665158"/>
          <a:ext cx="889000" cy="237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101660</xdr:rowOff>
    </xdr:from>
    <xdr:to>
      <xdr:col>22</xdr:col>
      <xdr:colOff>203200</xdr:colOff>
      <xdr:row>63</xdr:row>
      <xdr:rowOff>116598</xdr:rowOff>
    </xdr:to>
    <xdr:cxnSp macro="">
      <xdr:nvCxnSpPr>
        <xdr:cNvPr id="328" name="直線コネクタ 327"/>
        <xdr:cNvCxnSpPr/>
      </xdr:nvCxnSpPr>
      <xdr:spPr>
        <a:xfrm flipV="1">
          <a:off x="14401800" y="10903010"/>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116598</xdr:rowOff>
    </xdr:from>
    <xdr:to>
      <xdr:col>21</xdr:col>
      <xdr:colOff>0</xdr:colOff>
      <xdr:row>63</xdr:row>
      <xdr:rowOff>128088</xdr:rowOff>
    </xdr:to>
    <xdr:cxnSp macro="">
      <xdr:nvCxnSpPr>
        <xdr:cNvPr id="331" name="直線コネクタ 330"/>
        <xdr:cNvCxnSpPr/>
      </xdr:nvCxnSpPr>
      <xdr:spPr>
        <a:xfrm flipV="1">
          <a:off x="13512800" y="10917948"/>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152460</xdr:rowOff>
    </xdr:from>
    <xdr:to>
      <xdr:col>24</xdr:col>
      <xdr:colOff>609600</xdr:colOff>
      <xdr:row>62</xdr:row>
      <xdr:rowOff>82610</xdr:rowOff>
    </xdr:to>
    <xdr:sp macro="" textlink="">
      <xdr:nvSpPr>
        <xdr:cNvPr id="341" name="円/楕円 340"/>
        <xdr:cNvSpPr/>
      </xdr:nvSpPr>
      <xdr:spPr>
        <a:xfrm>
          <a:off x="16967200" y="10610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168987</xdr:rowOff>
    </xdr:from>
    <xdr:ext cx="762000" cy="259045"/>
    <xdr:sp macro="" textlink="">
      <xdr:nvSpPr>
        <xdr:cNvPr id="342" name="定員管理の状況該当値テキスト"/>
        <xdr:cNvSpPr txBox="1"/>
      </xdr:nvSpPr>
      <xdr:spPr>
        <a:xfrm>
          <a:off x="17106900" y="10455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155908</xdr:rowOff>
    </xdr:from>
    <xdr:to>
      <xdr:col>23</xdr:col>
      <xdr:colOff>457200</xdr:colOff>
      <xdr:row>62</xdr:row>
      <xdr:rowOff>86058</xdr:rowOff>
    </xdr:to>
    <xdr:sp macro="" textlink="">
      <xdr:nvSpPr>
        <xdr:cNvPr id="343" name="円/楕円 342"/>
        <xdr:cNvSpPr/>
      </xdr:nvSpPr>
      <xdr:spPr>
        <a:xfrm>
          <a:off x="16129000" y="10614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96235</xdr:rowOff>
    </xdr:from>
    <xdr:ext cx="736600" cy="259045"/>
    <xdr:sp macro="" textlink="">
      <xdr:nvSpPr>
        <xdr:cNvPr id="344" name="テキスト ボックス 343"/>
        <xdr:cNvSpPr txBox="1"/>
      </xdr:nvSpPr>
      <xdr:spPr>
        <a:xfrm>
          <a:off x="15798800" y="103832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50860</xdr:rowOff>
    </xdr:from>
    <xdr:to>
      <xdr:col>22</xdr:col>
      <xdr:colOff>254000</xdr:colOff>
      <xdr:row>63</xdr:row>
      <xdr:rowOff>152460</xdr:rowOff>
    </xdr:to>
    <xdr:sp macro="" textlink="">
      <xdr:nvSpPr>
        <xdr:cNvPr id="345" name="円/楕円 344"/>
        <xdr:cNvSpPr/>
      </xdr:nvSpPr>
      <xdr:spPr>
        <a:xfrm>
          <a:off x="15240000" y="108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137237</xdr:rowOff>
    </xdr:from>
    <xdr:ext cx="762000" cy="259045"/>
    <xdr:sp macro="" textlink="">
      <xdr:nvSpPr>
        <xdr:cNvPr id="346" name="テキスト ボックス 345"/>
        <xdr:cNvSpPr txBox="1"/>
      </xdr:nvSpPr>
      <xdr:spPr>
        <a:xfrm>
          <a:off x="14909800" y="109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65798</xdr:rowOff>
    </xdr:from>
    <xdr:to>
      <xdr:col>21</xdr:col>
      <xdr:colOff>50800</xdr:colOff>
      <xdr:row>63</xdr:row>
      <xdr:rowOff>167398</xdr:rowOff>
    </xdr:to>
    <xdr:sp macro="" textlink="">
      <xdr:nvSpPr>
        <xdr:cNvPr id="347" name="円/楕円 346"/>
        <xdr:cNvSpPr/>
      </xdr:nvSpPr>
      <xdr:spPr>
        <a:xfrm>
          <a:off x="14351000" y="1086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152175</xdr:rowOff>
    </xdr:from>
    <xdr:ext cx="762000" cy="259045"/>
    <xdr:sp macro="" textlink="">
      <xdr:nvSpPr>
        <xdr:cNvPr id="348" name="テキスト ボックス 347"/>
        <xdr:cNvSpPr txBox="1"/>
      </xdr:nvSpPr>
      <xdr:spPr>
        <a:xfrm>
          <a:off x="14020800" y="10953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77288</xdr:rowOff>
    </xdr:from>
    <xdr:to>
      <xdr:col>19</xdr:col>
      <xdr:colOff>533400</xdr:colOff>
      <xdr:row>64</xdr:row>
      <xdr:rowOff>7438</xdr:rowOff>
    </xdr:to>
    <xdr:sp macro="" textlink="">
      <xdr:nvSpPr>
        <xdr:cNvPr id="349" name="円/楕円 348"/>
        <xdr:cNvSpPr/>
      </xdr:nvSpPr>
      <xdr:spPr>
        <a:xfrm>
          <a:off x="13462000" y="10878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163665</xdr:rowOff>
    </xdr:from>
    <xdr:ext cx="762000" cy="259045"/>
    <xdr:sp macro="" textlink="">
      <xdr:nvSpPr>
        <xdr:cNvPr id="350" name="テキスト ボックス 349"/>
        <xdr:cNvSpPr txBox="1"/>
      </xdr:nvSpPr>
      <xdr:spPr>
        <a:xfrm>
          <a:off x="13131800" y="1096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a:latin typeface="ＭＳ Ｐゴシック"/>
            </a:rPr>
            <a:t>　</a:t>
          </a:r>
          <a:r>
            <a:rPr lang="ja-JP" altLang="ja-JP" sz="1200" b="0" i="0" baseline="0">
              <a:solidFill>
                <a:schemeClr val="dk1"/>
              </a:solidFill>
              <a:effectLst/>
              <a:latin typeface="+mn-lt"/>
              <a:ea typeface="+mn-ea"/>
              <a:cs typeface="+mn-cs"/>
            </a:rPr>
            <a:t>前年度に比べ</a:t>
          </a:r>
          <a:r>
            <a:rPr lang="ja-JP" altLang="en-US" sz="1200" b="0" i="0" baseline="0">
              <a:solidFill>
                <a:schemeClr val="dk1"/>
              </a:solidFill>
              <a:effectLst/>
              <a:latin typeface="+mn-lt"/>
              <a:ea typeface="+mn-ea"/>
              <a:cs typeface="+mn-cs"/>
            </a:rPr>
            <a:t>１</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２</a:t>
          </a:r>
          <a:r>
            <a:rPr lang="ja-JP" altLang="ja-JP" sz="1200" b="0" i="0" baseline="0">
              <a:solidFill>
                <a:schemeClr val="dk1"/>
              </a:solidFill>
              <a:effectLst/>
              <a:latin typeface="+mn-lt"/>
              <a:ea typeface="+mn-ea"/>
              <a:cs typeface="+mn-cs"/>
            </a:rPr>
            <a:t>ポイント改善した。</a:t>
          </a:r>
          <a:endParaRPr lang="ja-JP" altLang="ja-JP" sz="1200">
            <a:effectLst/>
          </a:endParaRPr>
        </a:p>
        <a:p>
          <a:r>
            <a:rPr lang="ja-JP" altLang="ja-JP" sz="1200" b="0" i="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この要因は合併後新規の投資的経費を抑制したこと、また地方債の繰上償還や借換えにより残高を減少させた効果といえる。さらには下水道事業への公債費繰出金がピークを過ぎたことも一因となっている。</a:t>
          </a:r>
          <a:endParaRPr lang="ja-JP" altLang="ja-JP" sz="1200">
            <a:effectLst/>
          </a:endParaRPr>
        </a:p>
        <a:p>
          <a:pPr eaLnBrk="1" fontAlgn="auto" latinLnBrk="0" hangingPunct="1"/>
          <a:r>
            <a:rPr lang="ja-JP" altLang="ja-JP" sz="1200">
              <a:solidFill>
                <a:schemeClr val="dk1"/>
              </a:solidFill>
              <a:effectLst/>
              <a:latin typeface="+mn-lt"/>
              <a:ea typeface="+mn-ea"/>
              <a:cs typeface="+mn-cs"/>
            </a:rPr>
            <a:t>　しかしながら、類似団体平均と比べ３．</a:t>
          </a:r>
          <a:r>
            <a:rPr lang="ja-JP" altLang="en-US" sz="1200">
              <a:solidFill>
                <a:schemeClr val="dk1"/>
              </a:solidFill>
              <a:effectLst/>
              <a:latin typeface="+mn-lt"/>
              <a:ea typeface="+mn-ea"/>
              <a:cs typeface="+mn-cs"/>
            </a:rPr>
            <a:t>３</a:t>
          </a:r>
          <a:r>
            <a:rPr lang="ja-JP" altLang="ja-JP" sz="1200">
              <a:solidFill>
                <a:schemeClr val="dk1"/>
              </a:solidFill>
              <a:effectLst/>
              <a:latin typeface="+mn-lt"/>
              <a:ea typeface="+mn-ea"/>
              <a:cs typeface="+mn-cs"/>
            </a:rPr>
            <a:t>ポイント高い状況にあることや、今後予定している大規模な投資的事業により実質公債費比率の上昇が予想されることから、事業内容の精査や事業実施年度の検討等を行う中で、その推移を注視する必要があ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135527</xdr:rowOff>
    </xdr:from>
    <xdr:to>
      <xdr:col>24</xdr:col>
      <xdr:colOff>558800</xdr:colOff>
      <xdr:row>39</xdr:row>
      <xdr:rowOff>5443</xdr:rowOff>
    </xdr:to>
    <xdr:cxnSp macro="">
      <xdr:nvCxnSpPr>
        <xdr:cNvPr id="386" name="直線コネクタ 385"/>
        <xdr:cNvCxnSpPr/>
      </xdr:nvCxnSpPr>
      <xdr:spPr>
        <a:xfrm flipV="1">
          <a:off x="16179800" y="6650627"/>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5443</xdr:rowOff>
    </xdr:from>
    <xdr:to>
      <xdr:col>23</xdr:col>
      <xdr:colOff>406400</xdr:colOff>
      <xdr:row>39</xdr:row>
      <xdr:rowOff>22678</xdr:rowOff>
    </xdr:to>
    <xdr:cxnSp macro="">
      <xdr:nvCxnSpPr>
        <xdr:cNvPr id="389" name="直線コネクタ 388"/>
        <xdr:cNvCxnSpPr/>
      </xdr:nvCxnSpPr>
      <xdr:spPr>
        <a:xfrm flipV="1">
          <a:off x="15290800" y="669199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22678</xdr:rowOff>
    </xdr:from>
    <xdr:to>
      <xdr:col>22</xdr:col>
      <xdr:colOff>203200</xdr:colOff>
      <xdr:row>39</xdr:row>
      <xdr:rowOff>53703</xdr:rowOff>
    </xdr:to>
    <xdr:cxnSp macro="">
      <xdr:nvCxnSpPr>
        <xdr:cNvPr id="392" name="直線コネクタ 391"/>
        <xdr:cNvCxnSpPr/>
      </xdr:nvCxnSpPr>
      <xdr:spPr>
        <a:xfrm flipV="1">
          <a:off x="14401800" y="6709228"/>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53703</xdr:rowOff>
    </xdr:from>
    <xdr:to>
      <xdr:col>21</xdr:col>
      <xdr:colOff>0</xdr:colOff>
      <xdr:row>39</xdr:row>
      <xdr:rowOff>88174</xdr:rowOff>
    </xdr:to>
    <xdr:cxnSp macro="">
      <xdr:nvCxnSpPr>
        <xdr:cNvPr id="395" name="直線コネクタ 394"/>
        <xdr:cNvCxnSpPr/>
      </xdr:nvCxnSpPr>
      <xdr:spPr>
        <a:xfrm flipV="1">
          <a:off x="13512800" y="674025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84727</xdr:rowOff>
    </xdr:from>
    <xdr:to>
      <xdr:col>24</xdr:col>
      <xdr:colOff>609600</xdr:colOff>
      <xdr:row>39</xdr:row>
      <xdr:rowOff>14877</xdr:rowOff>
    </xdr:to>
    <xdr:sp macro="" textlink="">
      <xdr:nvSpPr>
        <xdr:cNvPr id="405" name="円/楕円 404"/>
        <xdr:cNvSpPr/>
      </xdr:nvSpPr>
      <xdr:spPr>
        <a:xfrm>
          <a:off x="16967200" y="6599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56804</xdr:rowOff>
    </xdr:from>
    <xdr:ext cx="762000" cy="259045"/>
    <xdr:sp macro="" textlink="">
      <xdr:nvSpPr>
        <xdr:cNvPr id="406" name="公債費負担の状況該当値テキスト"/>
        <xdr:cNvSpPr txBox="1"/>
      </xdr:nvSpPr>
      <xdr:spPr>
        <a:xfrm>
          <a:off x="17106900" y="6571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126093</xdr:rowOff>
    </xdr:from>
    <xdr:to>
      <xdr:col>23</xdr:col>
      <xdr:colOff>457200</xdr:colOff>
      <xdr:row>39</xdr:row>
      <xdr:rowOff>56243</xdr:rowOff>
    </xdr:to>
    <xdr:sp macro="" textlink="">
      <xdr:nvSpPr>
        <xdr:cNvPr id="407" name="円/楕円 406"/>
        <xdr:cNvSpPr/>
      </xdr:nvSpPr>
      <xdr:spPr>
        <a:xfrm>
          <a:off x="16129000" y="6641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41020</xdr:rowOff>
    </xdr:from>
    <xdr:ext cx="736600" cy="259045"/>
    <xdr:sp macro="" textlink="">
      <xdr:nvSpPr>
        <xdr:cNvPr id="408" name="テキスト ボックス 407"/>
        <xdr:cNvSpPr txBox="1"/>
      </xdr:nvSpPr>
      <xdr:spPr>
        <a:xfrm>
          <a:off x="15798800" y="67275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143328</xdr:rowOff>
    </xdr:from>
    <xdr:to>
      <xdr:col>22</xdr:col>
      <xdr:colOff>254000</xdr:colOff>
      <xdr:row>39</xdr:row>
      <xdr:rowOff>73478</xdr:rowOff>
    </xdr:to>
    <xdr:sp macro="" textlink="">
      <xdr:nvSpPr>
        <xdr:cNvPr id="409" name="円/楕円 408"/>
        <xdr:cNvSpPr/>
      </xdr:nvSpPr>
      <xdr:spPr>
        <a:xfrm>
          <a:off x="15240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58255</xdr:rowOff>
    </xdr:from>
    <xdr:ext cx="762000" cy="259045"/>
    <xdr:sp macro="" textlink="">
      <xdr:nvSpPr>
        <xdr:cNvPr id="410" name="テキスト ボックス 409"/>
        <xdr:cNvSpPr txBox="1"/>
      </xdr:nvSpPr>
      <xdr:spPr>
        <a:xfrm>
          <a:off x="14909800" y="674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2903</xdr:rowOff>
    </xdr:from>
    <xdr:to>
      <xdr:col>21</xdr:col>
      <xdr:colOff>50800</xdr:colOff>
      <xdr:row>39</xdr:row>
      <xdr:rowOff>104503</xdr:rowOff>
    </xdr:to>
    <xdr:sp macro="" textlink="">
      <xdr:nvSpPr>
        <xdr:cNvPr id="411" name="円/楕円 410"/>
        <xdr:cNvSpPr/>
      </xdr:nvSpPr>
      <xdr:spPr>
        <a:xfrm>
          <a:off x="14351000" y="6689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89280</xdr:rowOff>
    </xdr:from>
    <xdr:ext cx="762000" cy="259045"/>
    <xdr:sp macro="" textlink="">
      <xdr:nvSpPr>
        <xdr:cNvPr id="412" name="テキスト ボックス 411"/>
        <xdr:cNvSpPr txBox="1"/>
      </xdr:nvSpPr>
      <xdr:spPr>
        <a:xfrm>
          <a:off x="14020800" y="6775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37374</xdr:rowOff>
    </xdr:from>
    <xdr:to>
      <xdr:col>19</xdr:col>
      <xdr:colOff>533400</xdr:colOff>
      <xdr:row>39</xdr:row>
      <xdr:rowOff>138974</xdr:rowOff>
    </xdr:to>
    <xdr:sp macro="" textlink="">
      <xdr:nvSpPr>
        <xdr:cNvPr id="413" name="円/楕円 412"/>
        <xdr:cNvSpPr/>
      </xdr:nvSpPr>
      <xdr:spPr>
        <a:xfrm>
          <a:off x="13462000" y="672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123751</xdr:rowOff>
    </xdr:from>
    <xdr:ext cx="762000" cy="259045"/>
    <xdr:sp macro="" textlink="">
      <xdr:nvSpPr>
        <xdr:cNvPr id="414" name="テキスト ボックス 413"/>
        <xdr:cNvSpPr txBox="1"/>
      </xdr:nvSpPr>
      <xdr:spPr>
        <a:xfrm>
          <a:off x="13131800" y="681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[63.4%]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200">
              <a:latin typeface="ＭＳ Ｐゴシック"/>
            </a:rPr>
            <a:t>　</a:t>
          </a:r>
          <a:r>
            <a:rPr lang="ja-JP" altLang="ja-JP" sz="1200" b="0" i="0" baseline="0">
              <a:solidFill>
                <a:schemeClr val="dk1"/>
              </a:solidFill>
              <a:effectLst/>
              <a:latin typeface="+mn-lt"/>
              <a:ea typeface="+mn-ea"/>
              <a:cs typeface="+mn-cs"/>
            </a:rPr>
            <a:t>昨年度に比べ</a:t>
          </a:r>
          <a:r>
            <a:rPr lang="ja-JP" altLang="en-US" sz="1200" b="0" i="0" baseline="0">
              <a:solidFill>
                <a:schemeClr val="dk1"/>
              </a:solidFill>
              <a:effectLst/>
              <a:latin typeface="+mn-lt"/>
              <a:ea typeface="+mn-ea"/>
              <a:cs typeface="+mn-cs"/>
            </a:rPr>
            <a:t>１１</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７</a:t>
          </a:r>
          <a:r>
            <a:rPr lang="ja-JP" altLang="ja-JP" sz="1200" b="0" i="0" baseline="0">
              <a:solidFill>
                <a:schemeClr val="dk1"/>
              </a:solidFill>
              <a:effectLst/>
              <a:latin typeface="+mn-lt"/>
              <a:ea typeface="+mn-ea"/>
              <a:cs typeface="+mn-cs"/>
            </a:rPr>
            <a:t>ポイント改善し、類似団体との比較でも１．</a:t>
          </a:r>
          <a:r>
            <a:rPr lang="ja-JP" altLang="en-US" sz="1200" b="0" i="0" baseline="0">
              <a:solidFill>
                <a:schemeClr val="dk1"/>
              </a:solidFill>
              <a:effectLst/>
              <a:latin typeface="+mn-lt"/>
              <a:ea typeface="+mn-ea"/>
              <a:cs typeface="+mn-cs"/>
            </a:rPr>
            <a:t>９</a:t>
          </a:r>
          <a:r>
            <a:rPr lang="ja-JP" altLang="ja-JP" sz="1200" b="0" i="0" baseline="0">
              <a:solidFill>
                <a:schemeClr val="dk1"/>
              </a:solidFill>
              <a:effectLst/>
              <a:latin typeface="+mn-lt"/>
              <a:ea typeface="+mn-ea"/>
              <a:cs typeface="+mn-cs"/>
            </a:rPr>
            <a:t>ポイント下回った。</a:t>
          </a:r>
          <a:endParaRPr lang="ja-JP" altLang="ja-JP" sz="1200">
            <a:effectLst/>
          </a:endParaRPr>
        </a:p>
        <a:p>
          <a:pPr rtl="0"/>
          <a:r>
            <a:rPr lang="ja-JP" altLang="ja-JP" sz="1200" b="0" i="0" baseline="0">
              <a:solidFill>
                <a:schemeClr val="dk1"/>
              </a:solidFill>
              <a:effectLst/>
              <a:latin typeface="+mn-lt"/>
              <a:ea typeface="+mn-ea"/>
              <a:cs typeface="+mn-cs"/>
            </a:rPr>
            <a:t>　この要因は、合併以後における投資的経費の見直しや計画的な事業実施による地方債残高の減少、定員適正化計画を上回る職員数の減少などの取組みによるものである。</a:t>
          </a:r>
          <a:endParaRPr lang="ja-JP" altLang="ja-JP" sz="12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97854</xdr:rowOff>
    </xdr:from>
    <xdr:to>
      <xdr:col>24</xdr:col>
      <xdr:colOff>558800</xdr:colOff>
      <xdr:row>14</xdr:row>
      <xdr:rowOff>121380</xdr:rowOff>
    </xdr:to>
    <xdr:cxnSp macro="">
      <xdr:nvCxnSpPr>
        <xdr:cNvPr id="448" name="直線コネクタ 447"/>
        <xdr:cNvCxnSpPr/>
      </xdr:nvCxnSpPr>
      <xdr:spPr>
        <a:xfrm flipV="1">
          <a:off x="16179800" y="2498154"/>
          <a:ext cx="838200" cy="23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22951</xdr:rowOff>
    </xdr:from>
    <xdr:ext cx="762000" cy="259045"/>
    <xdr:sp macro="" textlink="">
      <xdr:nvSpPr>
        <xdr:cNvPr id="449" name="将来負担の状況平均値テキスト"/>
        <xdr:cNvSpPr txBox="1"/>
      </xdr:nvSpPr>
      <xdr:spPr>
        <a:xfrm>
          <a:off x="17106900" y="2423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121380</xdr:rowOff>
    </xdr:from>
    <xdr:to>
      <xdr:col>23</xdr:col>
      <xdr:colOff>406400</xdr:colOff>
      <xdr:row>14</xdr:row>
      <xdr:rowOff>163407</xdr:rowOff>
    </xdr:to>
    <xdr:cxnSp macro="">
      <xdr:nvCxnSpPr>
        <xdr:cNvPr id="451" name="直線コネクタ 450"/>
        <xdr:cNvCxnSpPr/>
      </xdr:nvCxnSpPr>
      <xdr:spPr>
        <a:xfrm flipV="1">
          <a:off x="15290800" y="2521680"/>
          <a:ext cx="889000" cy="4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163407</xdr:rowOff>
    </xdr:from>
    <xdr:to>
      <xdr:col>22</xdr:col>
      <xdr:colOff>203200</xdr:colOff>
      <xdr:row>15</xdr:row>
      <xdr:rowOff>40016</xdr:rowOff>
    </xdr:to>
    <xdr:cxnSp macro="">
      <xdr:nvCxnSpPr>
        <xdr:cNvPr id="454" name="直線コネクタ 453"/>
        <xdr:cNvCxnSpPr/>
      </xdr:nvCxnSpPr>
      <xdr:spPr>
        <a:xfrm flipV="1">
          <a:off x="14401800" y="2563707"/>
          <a:ext cx="889000" cy="48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40016</xdr:rowOff>
    </xdr:from>
    <xdr:to>
      <xdr:col>21</xdr:col>
      <xdr:colOff>0</xdr:colOff>
      <xdr:row>15</xdr:row>
      <xdr:rowOff>77015</xdr:rowOff>
    </xdr:to>
    <xdr:cxnSp macro="">
      <xdr:nvCxnSpPr>
        <xdr:cNvPr id="457" name="直線コネクタ 456"/>
        <xdr:cNvCxnSpPr/>
      </xdr:nvCxnSpPr>
      <xdr:spPr>
        <a:xfrm flipV="1">
          <a:off x="13512800" y="2611766"/>
          <a:ext cx="889000" cy="36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47054</xdr:rowOff>
    </xdr:from>
    <xdr:to>
      <xdr:col>24</xdr:col>
      <xdr:colOff>609600</xdr:colOff>
      <xdr:row>14</xdr:row>
      <xdr:rowOff>148654</xdr:rowOff>
    </xdr:to>
    <xdr:sp macro="" textlink="">
      <xdr:nvSpPr>
        <xdr:cNvPr id="467" name="円/楕円 466"/>
        <xdr:cNvSpPr/>
      </xdr:nvSpPr>
      <xdr:spPr>
        <a:xfrm>
          <a:off x="16967200" y="244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63581</xdr:rowOff>
    </xdr:from>
    <xdr:ext cx="762000" cy="259045"/>
    <xdr:sp macro="" textlink="">
      <xdr:nvSpPr>
        <xdr:cNvPr id="468" name="将来負担の状況該当値テキスト"/>
        <xdr:cNvSpPr txBox="1"/>
      </xdr:nvSpPr>
      <xdr:spPr>
        <a:xfrm>
          <a:off x="17106900" y="2292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70580</xdr:rowOff>
    </xdr:from>
    <xdr:to>
      <xdr:col>23</xdr:col>
      <xdr:colOff>457200</xdr:colOff>
      <xdr:row>15</xdr:row>
      <xdr:rowOff>730</xdr:rowOff>
    </xdr:to>
    <xdr:sp macro="" textlink="">
      <xdr:nvSpPr>
        <xdr:cNvPr id="469" name="円/楕円 468"/>
        <xdr:cNvSpPr/>
      </xdr:nvSpPr>
      <xdr:spPr>
        <a:xfrm>
          <a:off x="16129000" y="2470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10907</xdr:rowOff>
    </xdr:from>
    <xdr:ext cx="736600" cy="259045"/>
    <xdr:sp macro="" textlink="">
      <xdr:nvSpPr>
        <xdr:cNvPr id="470" name="テキスト ボックス 469"/>
        <xdr:cNvSpPr txBox="1"/>
      </xdr:nvSpPr>
      <xdr:spPr>
        <a:xfrm>
          <a:off x="15798800" y="2239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75.1</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112607</xdr:rowOff>
    </xdr:from>
    <xdr:to>
      <xdr:col>22</xdr:col>
      <xdr:colOff>254000</xdr:colOff>
      <xdr:row>15</xdr:row>
      <xdr:rowOff>42757</xdr:rowOff>
    </xdr:to>
    <xdr:sp macro="" textlink="">
      <xdr:nvSpPr>
        <xdr:cNvPr id="471" name="円/楕円 470"/>
        <xdr:cNvSpPr/>
      </xdr:nvSpPr>
      <xdr:spPr>
        <a:xfrm>
          <a:off x="15240000" y="2512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27534</xdr:rowOff>
    </xdr:from>
    <xdr:ext cx="762000" cy="259045"/>
    <xdr:sp macro="" textlink="">
      <xdr:nvSpPr>
        <xdr:cNvPr id="472" name="テキスト ボックス 471"/>
        <xdr:cNvSpPr txBox="1"/>
      </xdr:nvSpPr>
      <xdr:spPr>
        <a:xfrm>
          <a:off x="14909800" y="2599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160666</xdr:rowOff>
    </xdr:from>
    <xdr:to>
      <xdr:col>21</xdr:col>
      <xdr:colOff>50800</xdr:colOff>
      <xdr:row>15</xdr:row>
      <xdr:rowOff>90816</xdr:rowOff>
    </xdr:to>
    <xdr:sp macro="" textlink="">
      <xdr:nvSpPr>
        <xdr:cNvPr id="473" name="円/楕円 472"/>
        <xdr:cNvSpPr/>
      </xdr:nvSpPr>
      <xdr:spPr>
        <a:xfrm>
          <a:off x="14351000" y="2560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75593</xdr:rowOff>
    </xdr:from>
    <xdr:ext cx="762000" cy="259045"/>
    <xdr:sp macro="" textlink="">
      <xdr:nvSpPr>
        <xdr:cNvPr id="474" name="テキスト ボックス 473"/>
        <xdr:cNvSpPr txBox="1"/>
      </xdr:nvSpPr>
      <xdr:spPr>
        <a:xfrm>
          <a:off x="14020800" y="2647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26215</xdr:rowOff>
    </xdr:from>
    <xdr:to>
      <xdr:col>19</xdr:col>
      <xdr:colOff>533400</xdr:colOff>
      <xdr:row>15</xdr:row>
      <xdr:rowOff>127815</xdr:rowOff>
    </xdr:to>
    <xdr:sp macro="" textlink="">
      <xdr:nvSpPr>
        <xdr:cNvPr id="475" name="円/楕円 474"/>
        <xdr:cNvSpPr/>
      </xdr:nvSpPr>
      <xdr:spPr>
        <a:xfrm>
          <a:off x="13462000" y="2597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112592</xdr:rowOff>
    </xdr:from>
    <xdr:ext cx="762000" cy="259045"/>
    <xdr:sp macro="" textlink="">
      <xdr:nvSpPr>
        <xdr:cNvPr id="476" name="テキスト ボックス 475"/>
        <xdr:cNvSpPr txBox="1"/>
      </xdr:nvSpPr>
      <xdr:spPr>
        <a:xfrm>
          <a:off x="13131800" y="2684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兵庫県朝来市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32,762
32,572
402.98
26,214,456
25,311,407
540,691
13,190,846
27,884,233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15.3
63.4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lang="ja-JP" altLang="ja-JP" sz="1200">
              <a:solidFill>
                <a:schemeClr val="dk1"/>
              </a:solidFill>
              <a:effectLst/>
              <a:latin typeface="+mn-lt"/>
              <a:ea typeface="+mn-ea"/>
              <a:cs typeface="+mn-cs"/>
            </a:rPr>
            <a:t>経常収支比率に占める人件費は、前年度に比べ</a:t>
          </a:r>
          <a:r>
            <a:rPr lang="ja-JP" altLang="en-US" sz="1200">
              <a:solidFill>
                <a:schemeClr val="dk1"/>
              </a:solidFill>
              <a:effectLst/>
              <a:latin typeface="+mn-lt"/>
              <a:ea typeface="+mn-ea"/>
              <a:cs typeface="+mn-cs"/>
            </a:rPr>
            <a:t>５．４</a:t>
          </a:r>
          <a:r>
            <a:rPr lang="ja-JP" altLang="ja-JP" sz="1200">
              <a:solidFill>
                <a:schemeClr val="dk1"/>
              </a:solidFill>
              <a:effectLst/>
              <a:latin typeface="+mn-lt"/>
              <a:ea typeface="+mn-ea"/>
              <a:cs typeface="+mn-cs"/>
            </a:rPr>
            <a:t>ポイント低下し、類似団体平均を</a:t>
          </a:r>
          <a:r>
            <a:rPr lang="ja-JP" altLang="en-US" sz="1200">
              <a:solidFill>
                <a:schemeClr val="dk1"/>
              </a:solidFill>
              <a:effectLst/>
              <a:latin typeface="+mn-lt"/>
              <a:ea typeface="+mn-ea"/>
              <a:cs typeface="+mn-cs"/>
            </a:rPr>
            <a:t>５．１</a:t>
          </a:r>
          <a:r>
            <a:rPr lang="ja-JP" altLang="ja-JP" sz="1200">
              <a:solidFill>
                <a:schemeClr val="dk1"/>
              </a:solidFill>
              <a:effectLst/>
              <a:latin typeface="+mn-lt"/>
              <a:ea typeface="+mn-ea"/>
              <a:cs typeface="+mn-cs"/>
            </a:rPr>
            <a:t>ポイント下回った。</a:t>
          </a:r>
          <a:endParaRPr lang="ja-JP" altLang="ja-JP" sz="1200">
            <a:effectLst/>
          </a:endParaRPr>
        </a:p>
        <a:p>
          <a:r>
            <a:rPr lang="ja-JP" altLang="ja-JP" sz="1200">
              <a:solidFill>
                <a:schemeClr val="dk1"/>
              </a:solidFill>
              <a:effectLst/>
              <a:latin typeface="+mn-lt"/>
              <a:ea typeface="+mn-ea"/>
              <a:cs typeface="+mn-cs"/>
            </a:rPr>
            <a:t>　本市は合併団体であり、人口に対する職員数が類似団体平均に比べ多い状況が続いていたが、定員適正化計画の推進等により類似団体平均と同水準となった。今後も定員適正化計画に基づき、適正な定員管理及び人件費の抑制に努めていきたい。</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115570</xdr:rowOff>
    </xdr:from>
    <xdr:to>
      <xdr:col>7</xdr:col>
      <xdr:colOff>15875</xdr:colOff>
      <xdr:row>37</xdr:row>
      <xdr:rowOff>19558</xdr:rowOff>
    </xdr:to>
    <xdr:cxnSp macro="">
      <xdr:nvCxnSpPr>
        <xdr:cNvPr id="63" name="直線コネクタ 62"/>
        <xdr:cNvCxnSpPr/>
      </xdr:nvCxnSpPr>
      <xdr:spPr>
        <a:xfrm flipV="1">
          <a:off x="3987800" y="6116320"/>
          <a:ext cx="838200" cy="24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37846</xdr:rowOff>
    </xdr:to>
    <xdr:cxnSp macro="">
      <xdr:nvCxnSpPr>
        <xdr:cNvPr id="66" name="直線コネクタ 65"/>
        <xdr:cNvCxnSpPr/>
      </xdr:nvCxnSpPr>
      <xdr:spPr>
        <a:xfrm flipV="1">
          <a:off x="3098800" y="6363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37846</xdr:rowOff>
    </xdr:from>
    <xdr:to>
      <xdr:col>4</xdr:col>
      <xdr:colOff>346075</xdr:colOff>
      <xdr:row>37</xdr:row>
      <xdr:rowOff>51562</xdr:rowOff>
    </xdr:to>
    <xdr:cxnSp macro="">
      <xdr:nvCxnSpPr>
        <xdr:cNvPr id="69" name="直線コネクタ 68"/>
        <xdr:cNvCxnSpPr/>
      </xdr:nvCxnSpPr>
      <xdr:spPr>
        <a:xfrm flipV="1">
          <a:off x="2209800" y="63814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51562</xdr:rowOff>
    </xdr:from>
    <xdr:to>
      <xdr:col>3</xdr:col>
      <xdr:colOff>142875</xdr:colOff>
      <xdr:row>37</xdr:row>
      <xdr:rowOff>115570</xdr:rowOff>
    </xdr:to>
    <xdr:cxnSp macro="">
      <xdr:nvCxnSpPr>
        <xdr:cNvPr id="72" name="直線コネクタ 71"/>
        <xdr:cNvCxnSpPr/>
      </xdr:nvCxnSpPr>
      <xdr:spPr>
        <a:xfrm flipV="1">
          <a:off x="1320800" y="639521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94251</xdr:rowOff>
    </xdr:from>
    <xdr:ext cx="762000" cy="259045"/>
    <xdr:sp macro="" textlink="">
      <xdr:nvSpPr>
        <xdr:cNvPr id="74" name="テキスト ボックス 73"/>
        <xdr:cNvSpPr txBox="1"/>
      </xdr:nvSpPr>
      <xdr:spPr>
        <a:xfrm>
          <a:off x="1828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2" name="円/楕円 81"/>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3"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4" name="円/楕円 83"/>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80535</xdr:rowOff>
    </xdr:from>
    <xdr:ext cx="736600" cy="259045"/>
    <xdr:sp macro="" textlink="">
      <xdr:nvSpPr>
        <xdr:cNvPr id="85" name="テキスト ボックス 84"/>
        <xdr:cNvSpPr txBox="1"/>
      </xdr:nvSpPr>
      <xdr:spPr>
        <a:xfrm>
          <a:off x="3606800" y="608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158496</xdr:rowOff>
    </xdr:from>
    <xdr:to>
      <xdr:col>4</xdr:col>
      <xdr:colOff>396875</xdr:colOff>
      <xdr:row>37</xdr:row>
      <xdr:rowOff>88646</xdr:rowOff>
    </xdr:to>
    <xdr:sp macro="" textlink="">
      <xdr:nvSpPr>
        <xdr:cNvPr id="86" name="円/楕円 85"/>
        <xdr:cNvSpPr/>
      </xdr:nvSpPr>
      <xdr:spPr>
        <a:xfrm>
          <a:off x="3048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98823</xdr:rowOff>
    </xdr:from>
    <xdr:ext cx="762000" cy="259045"/>
    <xdr:sp macro="" textlink="">
      <xdr:nvSpPr>
        <xdr:cNvPr id="87" name="テキスト ボックス 86"/>
        <xdr:cNvSpPr txBox="1"/>
      </xdr:nvSpPr>
      <xdr:spPr>
        <a:xfrm>
          <a:off x="2717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762</xdr:rowOff>
    </xdr:from>
    <xdr:to>
      <xdr:col>3</xdr:col>
      <xdr:colOff>193675</xdr:colOff>
      <xdr:row>37</xdr:row>
      <xdr:rowOff>102362</xdr:rowOff>
    </xdr:to>
    <xdr:sp macro="" textlink="">
      <xdr:nvSpPr>
        <xdr:cNvPr id="88" name="円/楕円 87"/>
        <xdr:cNvSpPr/>
      </xdr:nvSpPr>
      <xdr:spPr>
        <a:xfrm>
          <a:off x="2159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89" name="テキスト ボックス 88"/>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64770</xdr:rowOff>
    </xdr:from>
    <xdr:to>
      <xdr:col>1</xdr:col>
      <xdr:colOff>676275</xdr:colOff>
      <xdr:row>37</xdr:row>
      <xdr:rowOff>166370</xdr:rowOff>
    </xdr:to>
    <xdr:sp macro="" textlink="">
      <xdr:nvSpPr>
        <xdr:cNvPr id="90" name="円/楕円 89"/>
        <xdr:cNvSpPr/>
      </xdr:nvSpPr>
      <xdr:spPr>
        <a:xfrm>
          <a:off x="1270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5097</xdr:rowOff>
    </xdr:from>
    <xdr:ext cx="762000" cy="259045"/>
    <xdr:sp macro="" textlink="">
      <xdr:nvSpPr>
        <xdr:cNvPr id="91" name="テキスト ボックス 90"/>
        <xdr:cNvSpPr txBox="1"/>
      </xdr:nvSpPr>
      <xdr:spPr>
        <a:xfrm>
          <a:off x="939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200">
              <a:latin typeface="ＭＳ Ｐゴシック"/>
            </a:rPr>
            <a:t>　</a:t>
          </a:r>
          <a:r>
            <a:rPr lang="ja-JP" altLang="ja-JP" sz="1200">
              <a:solidFill>
                <a:schemeClr val="dk1"/>
              </a:solidFill>
              <a:effectLst/>
              <a:latin typeface="+mn-lt"/>
              <a:ea typeface="+mn-ea"/>
              <a:cs typeface="+mn-cs"/>
            </a:rPr>
            <a:t>類似団体平均に比べ毎年低い状況を維持して</a:t>
          </a:r>
          <a:r>
            <a:rPr lang="ja-JP" altLang="en-US" sz="1200">
              <a:solidFill>
                <a:schemeClr val="dk1"/>
              </a:solidFill>
              <a:effectLst/>
              <a:latin typeface="+mn-lt"/>
              <a:ea typeface="+mn-ea"/>
              <a:cs typeface="+mn-cs"/>
            </a:rPr>
            <a:t>おり</a:t>
          </a:r>
          <a:r>
            <a:rPr lang="ja-JP" altLang="ja-JP" sz="1200">
              <a:solidFill>
                <a:schemeClr val="dk1"/>
              </a:solidFill>
              <a:effectLst/>
              <a:latin typeface="+mn-lt"/>
              <a:ea typeface="+mn-ea"/>
              <a:cs typeface="+mn-cs"/>
            </a:rPr>
            <a:t>、前年度</a:t>
          </a:r>
          <a:r>
            <a:rPr lang="ja-JP" altLang="en-US" sz="1200">
              <a:solidFill>
                <a:schemeClr val="dk1"/>
              </a:solidFill>
              <a:effectLst/>
              <a:latin typeface="+mn-lt"/>
              <a:ea typeface="+mn-ea"/>
              <a:cs typeface="+mn-cs"/>
            </a:rPr>
            <a:t>に比べ０．４ポイント低下した</a:t>
          </a:r>
          <a:r>
            <a:rPr lang="ja-JP" altLang="ja-JP" sz="1200">
              <a:solidFill>
                <a:schemeClr val="dk1"/>
              </a:solidFill>
              <a:effectLst/>
              <a:latin typeface="+mn-lt"/>
              <a:ea typeface="+mn-ea"/>
              <a:cs typeface="+mn-cs"/>
            </a:rPr>
            <a:t>。</a:t>
          </a:r>
          <a:endParaRPr lang="ja-JP" altLang="ja-JP" sz="1200">
            <a:effectLst/>
          </a:endParaRPr>
        </a:p>
        <a:p>
          <a:pPr rtl="0" eaLnBrk="1" fontAlgn="auto" latinLnBrk="0" hangingPunct="1"/>
          <a:r>
            <a:rPr lang="ja-JP" altLang="ja-JP" sz="1200">
              <a:solidFill>
                <a:schemeClr val="dk1"/>
              </a:solidFill>
              <a:effectLst/>
              <a:latin typeface="+mn-lt"/>
              <a:ea typeface="+mn-ea"/>
              <a:cs typeface="+mn-cs"/>
            </a:rPr>
            <a:t>　業務の外部委託や指定管理者制度の導入、経常経費の見直しなど行政改革の取組みによる一定の効果があるものの、合併団体であるため類似施設を複数有するなど、運営や維持管理費が嵩む傾向にあることから、これら施設の再配置の検討、更なる経費節減の取組みを進めていきたい。</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9979</xdr:rowOff>
    </xdr:from>
    <xdr:to>
      <xdr:col>24</xdr:col>
      <xdr:colOff>31750</xdr:colOff>
      <xdr:row>15</xdr:row>
      <xdr:rowOff>53521</xdr:rowOff>
    </xdr:to>
    <xdr:cxnSp macro="">
      <xdr:nvCxnSpPr>
        <xdr:cNvPr id="126" name="直線コネクタ 125"/>
        <xdr:cNvCxnSpPr/>
      </xdr:nvCxnSpPr>
      <xdr:spPr>
        <a:xfrm flipV="1">
          <a:off x="15671800" y="2581729"/>
          <a:ext cx="8382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53521</xdr:rowOff>
    </xdr:from>
    <xdr:to>
      <xdr:col>22</xdr:col>
      <xdr:colOff>565150</xdr:colOff>
      <xdr:row>15</xdr:row>
      <xdr:rowOff>53521</xdr:rowOff>
    </xdr:to>
    <xdr:cxnSp macro="">
      <xdr:nvCxnSpPr>
        <xdr:cNvPr id="129" name="直線コネクタ 128"/>
        <xdr:cNvCxnSpPr/>
      </xdr:nvCxnSpPr>
      <xdr:spPr>
        <a:xfrm>
          <a:off x="14782800" y="26252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31750</xdr:rowOff>
    </xdr:from>
    <xdr:to>
      <xdr:col>21</xdr:col>
      <xdr:colOff>361950</xdr:colOff>
      <xdr:row>15</xdr:row>
      <xdr:rowOff>53521</xdr:rowOff>
    </xdr:to>
    <xdr:cxnSp macro="">
      <xdr:nvCxnSpPr>
        <xdr:cNvPr id="132" name="直線コネクタ 131"/>
        <xdr:cNvCxnSpPr/>
      </xdr:nvCxnSpPr>
      <xdr:spPr>
        <a:xfrm>
          <a:off x="13893800" y="2603500"/>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4" name="テキスト ボックス 133"/>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137886</xdr:rowOff>
    </xdr:from>
    <xdr:to>
      <xdr:col>20</xdr:col>
      <xdr:colOff>158750</xdr:colOff>
      <xdr:row>15</xdr:row>
      <xdr:rowOff>31750</xdr:rowOff>
    </xdr:to>
    <xdr:cxnSp macro="">
      <xdr:nvCxnSpPr>
        <xdr:cNvPr id="135" name="直線コネクタ 134"/>
        <xdr:cNvCxnSpPr/>
      </xdr:nvCxnSpPr>
      <xdr:spPr>
        <a:xfrm>
          <a:off x="13004800" y="25381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4734</xdr:rowOff>
    </xdr:from>
    <xdr:ext cx="762000" cy="259045"/>
    <xdr:sp macro="" textlink="">
      <xdr:nvSpPr>
        <xdr:cNvPr id="137" name="テキスト ボックス 136"/>
        <xdr:cNvSpPr txBox="1"/>
      </xdr:nvSpPr>
      <xdr:spPr>
        <a:xfrm>
          <a:off x="13512800" y="274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130629</xdr:rowOff>
    </xdr:from>
    <xdr:to>
      <xdr:col>24</xdr:col>
      <xdr:colOff>82550</xdr:colOff>
      <xdr:row>15</xdr:row>
      <xdr:rowOff>60779</xdr:rowOff>
    </xdr:to>
    <xdr:sp macro="" textlink="">
      <xdr:nvSpPr>
        <xdr:cNvPr id="145" name="円/楕円 144"/>
        <xdr:cNvSpPr/>
      </xdr:nvSpPr>
      <xdr:spPr>
        <a:xfrm>
          <a:off x="164592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147156</xdr:rowOff>
    </xdr:from>
    <xdr:ext cx="762000" cy="259045"/>
    <xdr:sp macro="" textlink="">
      <xdr:nvSpPr>
        <xdr:cNvPr id="146" name="物件費該当値テキスト"/>
        <xdr:cNvSpPr txBox="1"/>
      </xdr:nvSpPr>
      <xdr:spPr>
        <a:xfrm>
          <a:off x="165989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2721</xdr:rowOff>
    </xdr:from>
    <xdr:to>
      <xdr:col>22</xdr:col>
      <xdr:colOff>615950</xdr:colOff>
      <xdr:row>15</xdr:row>
      <xdr:rowOff>104321</xdr:rowOff>
    </xdr:to>
    <xdr:sp macro="" textlink="">
      <xdr:nvSpPr>
        <xdr:cNvPr id="147" name="円/楕円 146"/>
        <xdr:cNvSpPr/>
      </xdr:nvSpPr>
      <xdr:spPr>
        <a:xfrm>
          <a:off x="156210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114498</xdr:rowOff>
    </xdr:from>
    <xdr:ext cx="736600" cy="259045"/>
    <xdr:sp macro="" textlink="">
      <xdr:nvSpPr>
        <xdr:cNvPr id="148" name="テキスト ボックス 147"/>
        <xdr:cNvSpPr txBox="1"/>
      </xdr:nvSpPr>
      <xdr:spPr>
        <a:xfrm>
          <a:off x="15290800" y="23433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2721</xdr:rowOff>
    </xdr:from>
    <xdr:to>
      <xdr:col>21</xdr:col>
      <xdr:colOff>412750</xdr:colOff>
      <xdr:row>15</xdr:row>
      <xdr:rowOff>104321</xdr:rowOff>
    </xdr:to>
    <xdr:sp macro="" textlink="">
      <xdr:nvSpPr>
        <xdr:cNvPr id="149" name="円/楕円 148"/>
        <xdr:cNvSpPr/>
      </xdr:nvSpPr>
      <xdr:spPr>
        <a:xfrm>
          <a:off x="14732000" y="2574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114498</xdr:rowOff>
    </xdr:from>
    <xdr:ext cx="762000" cy="259045"/>
    <xdr:sp macro="" textlink="">
      <xdr:nvSpPr>
        <xdr:cNvPr id="150" name="テキスト ボックス 149"/>
        <xdr:cNvSpPr txBox="1"/>
      </xdr:nvSpPr>
      <xdr:spPr>
        <a:xfrm>
          <a:off x="14401800" y="23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152400</xdr:rowOff>
    </xdr:from>
    <xdr:to>
      <xdr:col>20</xdr:col>
      <xdr:colOff>209550</xdr:colOff>
      <xdr:row>15</xdr:row>
      <xdr:rowOff>82550</xdr:rowOff>
    </xdr:to>
    <xdr:sp macro="" textlink="">
      <xdr:nvSpPr>
        <xdr:cNvPr id="151" name="円/楕円 150"/>
        <xdr:cNvSpPr/>
      </xdr:nvSpPr>
      <xdr:spPr>
        <a:xfrm>
          <a:off x="13843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92727</xdr:rowOff>
    </xdr:from>
    <xdr:ext cx="762000" cy="259045"/>
    <xdr:sp macro="" textlink="">
      <xdr:nvSpPr>
        <xdr:cNvPr id="152" name="テキスト ボックス 151"/>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87086</xdr:rowOff>
    </xdr:from>
    <xdr:to>
      <xdr:col>19</xdr:col>
      <xdr:colOff>6350</xdr:colOff>
      <xdr:row>15</xdr:row>
      <xdr:rowOff>17236</xdr:rowOff>
    </xdr:to>
    <xdr:sp macro="" textlink="">
      <xdr:nvSpPr>
        <xdr:cNvPr id="153" name="円/楕円 152"/>
        <xdr:cNvSpPr/>
      </xdr:nvSpPr>
      <xdr:spPr>
        <a:xfrm>
          <a:off x="12954000" y="2487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27413</xdr:rowOff>
    </xdr:from>
    <xdr:ext cx="762000" cy="259045"/>
    <xdr:sp macro="" textlink="">
      <xdr:nvSpPr>
        <xdr:cNvPr id="154" name="テキスト ボックス 153"/>
        <xdr:cNvSpPr txBox="1"/>
      </xdr:nvSpPr>
      <xdr:spPr>
        <a:xfrm>
          <a:off x="12623800" y="225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200">
              <a:latin typeface="ＭＳ Ｐゴシック"/>
            </a:rPr>
            <a:t>　</a:t>
          </a:r>
          <a:r>
            <a:rPr lang="ja-JP" altLang="ja-JP" sz="1200">
              <a:solidFill>
                <a:schemeClr val="dk1"/>
              </a:solidFill>
              <a:effectLst/>
              <a:latin typeface="+mn-lt"/>
              <a:ea typeface="+mn-ea"/>
              <a:cs typeface="+mn-cs"/>
            </a:rPr>
            <a:t>扶助費に係る経常収支比率については、類似団体平均を</a:t>
          </a:r>
          <a:r>
            <a:rPr lang="ja-JP" altLang="en-US" sz="1200">
              <a:solidFill>
                <a:schemeClr val="dk1"/>
              </a:solidFill>
              <a:effectLst/>
              <a:latin typeface="+mn-lt"/>
              <a:ea typeface="+mn-ea"/>
              <a:cs typeface="+mn-cs"/>
            </a:rPr>
            <a:t>１</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７</a:t>
          </a:r>
          <a:r>
            <a:rPr lang="ja-JP" altLang="ja-JP" sz="1200">
              <a:solidFill>
                <a:schemeClr val="dk1"/>
              </a:solidFill>
              <a:effectLst/>
              <a:latin typeface="+mn-lt"/>
              <a:ea typeface="+mn-ea"/>
              <a:cs typeface="+mn-cs"/>
            </a:rPr>
            <a:t>ポイント下回っているものの相対的に増加傾向であり、今後もそれが続くことが予想される。</a:t>
          </a:r>
          <a:endParaRPr lang="ja-JP" altLang="ja-JP" sz="1200">
            <a:effectLst/>
          </a:endParaRPr>
        </a:p>
        <a:p>
          <a:r>
            <a:rPr lang="ja-JP" altLang="ja-JP" sz="1200">
              <a:solidFill>
                <a:schemeClr val="dk1"/>
              </a:solidFill>
              <a:effectLst/>
              <a:latin typeface="+mn-lt"/>
              <a:ea typeface="+mn-ea"/>
              <a:cs typeface="+mn-cs"/>
            </a:rPr>
            <a:t>　この要因としては医療費給付費や福祉給付費、生活保護費等の増加があげられるが、資格審査の適正化や各種手当の見直しを進めていくことで、上昇傾向を鈍化させるよう努めていきたい</a:t>
          </a:r>
          <a:r>
            <a:rPr lang="ja-JP" altLang="en-US" sz="1200">
              <a:solidFill>
                <a:schemeClr val="dk1"/>
              </a:solidFill>
              <a:effectLst/>
              <a:latin typeface="+mn-lt"/>
              <a:ea typeface="+mn-ea"/>
              <a:cs typeface="+mn-cs"/>
            </a:rPr>
            <a:t>。</a:t>
          </a:r>
          <a:endParaRPr kumimoji="1" lang="ja-JP" altLang="en-US" sz="12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114300</xdr:rowOff>
    </xdr:from>
    <xdr:to>
      <xdr:col>7</xdr:col>
      <xdr:colOff>15875</xdr:colOff>
      <xdr:row>55</xdr:row>
      <xdr:rowOff>44450</xdr:rowOff>
    </xdr:to>
    <xdr:cxnSp macro="">
      <xdr:nvCxnSpPr>
        <xdr:cNvPr id="187" name="直線コネクタ 186"/>
        <xdr:cNvCxnSpPr/>
      </xdr:nvCxnSpPr>
      <xdr:spPr>
        <a:xfrm>
          <a:off x="3987800" y="9372600"/>
          <a:ext cx="8382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114300</xdr:rowOff>
    </xdr:from>
    <xdr:to>
      <xdr:col>5</xdr:col>
      <xdr:colOff>549275</xdr:colOff>
      <xdr:row>54</xdr:row>
      <xdr:rowOff>165100</xdr:rowOff>
    </xdr:to>
    <xdr:cxnSp macro="">
      <xdr:nvCxnSpPr>
        <xdr:cNvPr id="190" name="直線コネクタ 189"/>
        <xdr:cNvCxnSpPr/>
      </xdr:nvCxnSpPr>
      <xdr:spPr>
        <a:xfrm flipV="1">
          <a:off x="3098800" y="93726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50800</xdr:rowOff>
    </xdr:from>
    <xdr:to>
      <xdr:col>4</xdr:col>
      <xdr:colOff>346075</xdr:colOff>
      <xdr:row>54</xdr:row>
      <xdr:rowOff>165100</xdr:rowOff>
    </xdr:to>
    <xdr:cxnSp macro="">
      <xdr:nvCxnSpPr>
        <xdr:cNvPr id="193" name="直線コネクタ 192"/>
        <xdr:cNvCxnSpPr/>
      </xdr:nvCxnSpPr>
      <xdr:spPr>
        <a:xfrm>
          <a:off x="2209800" y="9309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158750</xdr:rowOff>
    </xdr:from>
    <xdr:to>
      <xdr:col>3</xdr:col>
      <xdr:colOff>142875</xdr:colOff>
      <xdr:row>54</xdr:row>
      <xdr:rowOff>50800</xdr:rowOff>
    </xdr:to>
    <xdr:cxnSp macro="">
      <xdr:nvCxnSpPr>
        <xdr:cNvPr id="196" name="直線コネクタ 195"/>
        <xdr:cNvCxnSpPr/>
      </xdr:nvCxnSpPr>
      <xdr:spPr>
        <a:xfrm>
          <a:off x="1320800" y="9245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165100</xdr:rowOff>
    </xdr:from>
    <xdr:to>
      <xdr:col>7</xdr:col>
      <xdr:colOff>66675</xdr:colOff>
      <xdr:row>55</xdr:row>
      <xdr:rowOff>95250</xdr:rowOff>
    </xdr:to>
    <xdr:sp macro="" textlink="">
      <xdr:nvSpPr>
        <xdr:cNvPr id="206" name="円/楕円 205"/>
        <xdr:cNvSpPr/>
      </xdr:nvSpPr>
      <xdr:spPr>
        <a:xfrm>
          <a:off x="4775200" y="942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10177</xdr:rowOff>
    </xdr:from>
    <xdr:ext cx="762000" cy="259045"/>
    <xdr:sp macro="" textlink="">
      <xdr:nvSpPr>
        <xdr:cNvPr id="207" name="扶助費該当値テキスト"/>
        <xdr:cNvSpPr txBox="1"/>
      </xdr:nvSpPr>
      <xdr:spPr>
        <a:xfrm>
          <a:off x="49149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63500</xdr:rowOff>
    </xdr:from>
    <xdr:to>
      <xdr:col>5</xdr:col>
      <xdr:colOff>600075</xdr:colOff>
      <xdr:row>54</xdr:row>
      <xdr:rowOff>165100</xdr:rowOff>
    </xdr:to>
    <xdr:sp macro="" textlink="">
      <xdr:nvSpPr>
        <xdr:cNvPr id="208" name="円/楕円 207"/>
        <xdr:cNvSpPr/>
      </xdr:nvSpPr>
      <xdr:spPr>
        <a:xfrm>
          <a:off x="3937000" y="932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3827</xdr:rowOff>
    </xdr:from>
    <xdr:ext cx="736600" cy="259045"/>
    <xdr:sp macro="" textlink="">
      <xdr:nvSpPr>
        <xdr:cNvPr id="209" name="テキスト ボックス 208"/>
        <xdr:cNvSpPr txBox="1"/>
      </xdr:nvSpPr>
      <xdr:spPr>
        <a:xfrm>
          <a:off x="3606800" y="9090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114300</xdr:rowOff>
    </xdr:from>
    <xdr:to>
      <xdr:col>4</xdr:col>
      <xdr:colOff>396875</xdr:colOff>
      <xdr:row>55</xdr:row>
      <xdr:rowOff>44450</xdr:rowOff>
    </xdr:to>
    <xdr:sp macro="" textlink="">
      <xdr:nvSpPr>
        <xdr:cNvPr id="210" name="円/楕円 209"/>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54627</xdr:rowOff>
    </xdr:from>
    <xdr:ext cx="762000" cy="259045"/>
    <xdr:sp macro="" textlink="">
      <xdr:nvSpPr>
        <xdr:cNvPr id="211" name="テキスト ボックス 210"/>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2" name="円/楕円 211"/>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3" name="テキスト ボックス 212"/>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107950</xdr:rowOff>
    </xdr:from>
    <xdr:to>
      <xdr:col>1</xdr:col>
      <xdr:colOff>676275</xdr:colOff>
      <xdr:row>54</xdr:row>
      <xdr:rowOff>38100</xdr:rowOff>
    </xdr:to>
    <xdr:sp macro="" textlink="">
      <xdr:nvSpPr>
        <xdr:cNvPr id="214" name="円/楕円 213"/>
        <xdr:cNvSpPr/>
      </xdr:nvSpPr>
      <xdr:spPr>
        <a:xfrm>
          <a:off x="1270000" y="919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48277</xdr:rowOff>
    </xdr:from>
    <xdr:ext cx="762000" cy="259045"/>
    <xdr:sp macro="" textlink="">
      <xdr:nvSpPr>
        <xdr:cNvPr id="215" name="テキスト ボックス 214"/>
        <xdr:cNvSpPr txBox="1"/>
      </xdr:nvSpPr>
      <xdr:spPr>
        <a:xfrm>
          <a:off x="939800" y="896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lang="ja-JP" altLang="ja-JP" sz="1200">
              <a:solidFill>
                <a:schemeClr val="dk1"/>
              </a:solidFill>
              <a:effectLst/>
              <a:latin typeface="+mn-lt"/>
              <a:ea typeface="+mn-ea"/>
              <a:cs typeface="+mn-cs"/>
            </a:rPr>
            <a:t>前年度に比べ１．</a:t>
          </a:r>
          <a:r>
            <a:rPr lang="ja-JP" altLang="en-US" sz="1200">
              <a:solidFill>
                <a:schemeClr val="dk1"/>
              </a:solidFill>
              <a:effectLst/>
              <a:latin typeface="+mn-lt"/>
              <a:ea typeface="+mn-ea"/>
              <a:cs typeface="+mn-cs"/>
            </a:rPr>
            <a:t>５</a:t>
          </a:r>
          <a:r>
            <a:rPr lang="ja-JP" altLang="ja-JP" sz="1200">
              <a:solidFill>
                <a:schemeClr val="dk1"/>
              </a:solidFill>
              <a:effectLst/>
              <a:latin typeface="+mn-lt"/>
              <a:ea typeface="+mn-ea"/>
              <a:cs typeface="+mn-cs"/>
            </a:rPr>
            <a:t>ポイント</a:t>
          </a:r>
          <a:r>
            <a:rPr lang="ja-JP" altLang="en-US" sz="1200">
              <a:solidFill>
                <a:schemeClr val="dk1"/>
              </a:solidFill>
              <a:effectLst/>
              <a:latin typeface="+mn-lt"/>
              <a:ea typeface="+mn-ea"/>
              <a:cs typeface="+mn-cs"/>
            </a:rPr>
            <a:t>低下</a:t>
          </a:r>
          <a:r>
            <a:rPr lang="ja-JP" altLang="ja-JP" sz="1200">
              <a:solidFill>
                <a:schemeClr val="dk1"/>
              </a:solidFill>
              <a:effectLst/>
              <a:latin typeface="+mn-lt"/>
              <a:ea typeface="+mn-ea"/>
              <a:cs typeface="+mn-cs"/>
            </a:rPr>
            <a:t>し、また類似団体平均を</a:t>
          </a:r>
          <a:r>
            <a:rPr lang="ja-JP" altLang="en-US" sz="1200">
              <a:solidFill>
                <a:schemeClr val="dk1"/>
              </a:solidFill>
              <a:effectLst/>
              <a:latin typeface="+mn-lt"/>
              <a:ea typeface="+mn-ea"/>
              <a:cs typeface="+mn-cs"/>
            </a:rPr>
            <a:t>０</a:t>
          </a:r>
          <a:r>
            <a:rPr lang="ja-JP" altLang="ja-JP" sz="1200">
              <a:solidFill>
                <a:schemeClr val="dk1"/>
              </a:solidFill>
              <a:effectLst/>
              <a:latin typeface="+mn-lt"/>
              <a:ea typeface="+mn-ea"/>
              <a:cs typeface="+mn-cs"/>
            </a:rPr>
            <a:t>．</a:t>
          </a:r>
          <a:r>
            <a:rPr lang="ja-JP" altLang="en-US" sz="1200">
              <a:solidFill>
                <a:schemeClr val="dk1"/>
              </a:solidFill>
              <a:effectLst/>
              <a:latin typeface="+mn-lt"/>
              <a:ea typeface="+mn-ea"/>
              <a:cs typeface="+mn-cs"/>
            </a:rPr>
            <a:t>４</a:t>
          </a:r>
          <a:r>
            <a:rPr lang="ja-JP" altLang="ja-JP" sz="1200">
              <a:solidFill>
                <a:schemeClr val="dk1"/>
              </a:solidFill>
              <a:effectLst/>
              <a:latin typeface="+mn-lt"/>
              <a:ea typeface="+mn-ea"/>
              <a:cs typeface="+mn-cs"/>
            </a:rPr>
            <a:t>ポイント</a:t>
          </a:r>
          <a:r>
            <a:rPr lang="ja-JP" altLang="en-US" sz="1200">
              <a:solidFill>
                <a:schemeClr val="dk1"/>
              </a:solidFill>
              <a:effectLst/>
              <a:latin typeface="+mn-lt"/>
              <a:ea typeface="+mn-ea"/>
              <a:cs typeface="+mn-cs"/>
            </a:rPr>
            <a:t>下</a:t>
          </a:r>
          <a:r>
            <a:rPr lang="ja-JP" altLang="ja-JP" sz="1200">
              <a:solidFill>
                <a:schemeClr val="dk1"/>
              </a:solidFill>
              <a:effectLst/>
              <a:latin typeface="+mn-lt"/>
              <a:ea typeface="+mn-ea"/>
              <a:cs typeface="+mn-cs"/>
            </a:rPr>
            <a:t>回っている。</a:t>
          </a:r>
          <a:endParaRPr lang="ja-JP" altLang="ja-JP" sz="1200">
            <a:effectLst/>
          </a:endParaRPr>
        </a:p>
        <a:p>
          <a:r>
            <a:rPr lang="ja-JP" altLang="ja-JP" sz="1200">
              <a:solidFill>
                <a:schemeClr val="dk1"/>
              </a:solidFill>
              <a:effectLst/>
              <a:latin typeface="+mn-lt"/>
              <a:ea typeface="+mn-ea"/>
              <a:cs typeface="+mn-cs"/>
            </a:rPr>
            <a:t>　その他については、その大半が繰出金であり、下水道事業、介護保険事業、後期高齢者医療事業分などが多い状況となっている。</a:t>
          </a:r>
          <a:endParaRPr lang="ja-JP" altLang="ja-JP" sz="1200">
            <a:effectLst/>
          </a:endParaRPr>
        </a:p>
        <a:p>
          <a:r>
            <a:rPr lang="ja-JP" altLang="ja-JP" sz="1200">
              <a:solidFill>
                <a:schemeClr val="dk1"/>
              </a:solidFill>
              <a:effectLst/>
              <a:latin typeface="+mn-lt"/>
              <a:ea typeface="+mn-ea"/>
              <a:cs typeface="+mn-cs"/>
            </a:rPr>
            <a:t>　下水道事業は公債費のピークを過ぎたことから減少傾向にあるものの、介護保険事業や後期高齢者医療事業については増加傾向となっていることから、職員数や事務事業の見直しを図るなどの改善に努め、繰出金の抑制を進めたい。</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1270</xdr:rowOff>
    </xdr:from>
    <xdr:to>
      <xdr:col>24</xdr:col>
      <xdr:colOff>31750</xdr:colOff>
      <xdr:row>57</xdr:row>
      <xdr:rowOff>115570</xdr:rowOff>
    </xdr:to>
    <xdr:cxnSp macro="">
      <xdr:nvCxnSpPr>
        <xdr:cNvPr id="248" name="直線コネクタ 247"/>
        <xdr:cNvCxnSpPr/>
      </xdr:nvCxnSpPr>
      <xdr:spPr>
        <a:xfrm flipV="1">
          <a:off x="15671800" y="97739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8890</xdr:rowOff>
    </xdr:from>
    <xdr:to>
      <xdr:col>22</xdr:col>
      <xdr:colOff>565150</xdr:colOff>
      <xdr:row>57</xdr:row>
      <xdr:rowOff>115570</xdr:rowOff>
    </xdr:to>
    <xdr:cxnSp macro="">
      <xdr:nvCxnSpPr>
        <xdr:cNvPr id="251" name="直線コネクタ 250"/>
        <xdr:cNvCxnSpPr/>
      </xdr:nvCxnSpPr>
      <xdr:spPr>
        <a:xfrm>
          <a:off x="14782800" y="9781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xdr:rowOff>
    </xdr:from>
    <xdr:to>
      <xdr:col>21</xdr:col>
      <xdr:colOff>361950</xdr:colOff>
      <xdr:row>57</xdr:row>
      <xdr:rowOff>31750</xdr:rowOff>
    </xdr:to>
    <xdr:cxnSp macro="">
      <xdr:nvCxnSpPr>
        <xdr:cNvPr id="254" name="直線コネクタ 253"/>
        <xdr:cNvCxnSpPr/>
      </xdr:nvCxnSpPr>
      <xdr:spPr>
        <a:xfrm flipV="1">
          <a:off x="13893800" y="97815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31750</xdr:rowOff>
    </xdr:from>
    <xdr:to>
      <xdr:col>20</xdr:col>
      <xdr:colOff>158750</xdr:colOff>
      <xdr:row>57</xdr:row>
      <xdr:rowOff>31750</xdr:rowOff>
    </xdr:to>
    <xdr:cxnSp macro="">
      <xdr:nvCxnSpPr>
        <xdr:cNvPr id="257" name="直線コネクタ 256"/>
        <xdr:cNvCxnSpPr/>
      </xdr:nvCxnSpPr>
      <xdr:spPr>
        <a:xfrm>
          <a:off x="13004800" y="9804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67" name="円/楕円 266"/>
        <xdr:cNvSpPr/>
      </xdr:nvSpPr>
      <xdr:spPr>
        <a:xfrm>
          <a:off x="164592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138447</xdr:rowOff>
    </xdr:from>
    <xdr:ext cx="762000" cy="259045"/>
    <xdr:sp macro="" textlink="">
      <xdr:nvSpPr>
        <xdr:cNvPr id="268" name="その他該当値テキスト"/>
        <xdr:cNvSpPr txBox="1"/>
      </xdr:nvSpPr>
      <xdr:spPr>
        <a:xfrm>
          <a:off x="16598900" y="9568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64770</xdr:rowOff>
    </xdr:from>
    <xdr:to>
      <xdr:col>22</xdr:col>
      <xdr:colOff>615950</xdr:colOff>
      <xdr:row>57</xdr:row>
      <xdr:rowOff>166370</xdr:rowOff>
    </xdr:to>
    <xdr:sp macro="" textlink="">
      <xdr:nvSpPr>
        <xdr:cNvPr id="269" name="円/楕円 268"/>
        <xdr:cNvSpPr/>
      </xdr:nvSpPr>
      <xdr:spPr>
        <a:xfrm>
          <a:off x="15621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151147</xdr:rowOff>
    </xdr:from>
    <xdr:ext cx="736600" cy="259045"/>
    <xdr:sp macro="" textlink="">
      <xdr:nvSpPr>
        <xdr:cNvPr id="270" name="テキスト ボックス 269"/>
        <xdr:cNvSpPr txBox="1"/>
      </xdr:nvSpPr>
      <xdr:spPr>
        <a:xfrm>
          <a:off x="15290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129540</xdr:rowOff>
    </xdr:from>
    <xdr:to>
      <xdr:col>21</xdr:col>
      <xdr:colOff>412750</xdr:colOff>
      <xdr:row>57</xdr:row>
      <xdr:rowOff>59690</xdr:rowOff>
    </xdr:to>
    <xdr:sp macro="" textlink="">
      <xdr:nvSpPr>
        <xdr:cNvPr id="271" name="円/楕円 270"/>
        <xdr:cNvSpPr/>
      </xdr:nvSpPr>
      <xdr:spPr>
        <a:xfrm>
          <a:off x="14732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72" name="テキスト ボックス 271"/>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152400</xdr:rowOff>
    </xdr:from>
    <xdr:to>
      <xdr:col>20</xdr:col>
      <xdr:colOff>209550</xdr:colOff>
      <xdr:row>57</xdr:row>
      <xdr:rowOff>82550</xdr:rowOff>
    </xdr:to>
    <xdr:sp macro="" textlink="">
      <xdr:nvSpPr>
        <xdr:cNvPr id="273" name="円/楕円 272"/>
        <xdr:cNvSpPr/>
      </xdr:nvSpPr>
      <xdr:spPr>
        <a:xfrm>
          <a:off x="13843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67327</xdr:rowOff>
    </xdr:from>
    <xdr:ext cx="762000" cy="259045"/>
    <xdr:sp macro="" textlink="">
      <xdr:nvSpPr>
        <xdr:cNvPr id="274" name="テキスト ボックス 273"/>
        <xdr:cNvSpPr txBox="1"/>
      </xdr:nvSpPr>
      <xdr:spPr>
        <a:xfrm>
          <a:off x="13512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152400</xdr:rowOff>
    </xdr:from>
    <xdr:to>
      <xdr:col>19</xdr:col>
      <xdr:colOff>6350</xdr:colOff>
      <xdr:row>57</xdr:row>
      <xdr:rowOff>82550</xdr:rowOff>
    </xdr:to>
    <xdr:sp macro="" textlink="">
      <xdr:nvSpPr>
        <xdr:cNvPr id="275" name="円/楕円 274"/>
        <xdr:cNvSpPr/>
      </xdr:nvSpPr>
      <xdr:spPr>
        <a:xfrm>
          <a:off x="12954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67327</xdr:rowOff>
    </xdr:from>
    <xdr:ext cx="762000" cy="259045"/>
    <xdr:sp macro="" textlink="">
      <xdr:nvSpPr>
        <xdr:cNvPr id="276" name="テキスト ボックス 275"/>
        <xdr:cNvSpPr txBox="1"/>
      </xdr:nvSpPr>
      <xdr:spPr>
        <a:xfrm>
          <a:off x="12623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lang="ja-JP" altLang="ja-JP" sz="1200">
              <a:solidFill>
                <a:schemeClr val="dk1"/>
              </a:solidFill>
              <a:effectLst/>
              <a:latin typeface="+mn-lt"/>
              <a:ea typeface="+mn-ea"/>
              <a:cs typeface="+mn-cs"/>
            </a:rPr>
            <a:t>補助費等に係る経常収支比率は、類似団体平均と比べても毎年低い水準を維持してい</a:t>
          </a:r>
          <a:r>
            <a:rPr lang="ja-JP" altLang="en-US" sz="1200">
              <a:solidFill>
                <a:schemeClr val="dk1"/>
              </a:solidFill>
              <a:effectLst/>
              <a:latin typeface="+mn-lt"/>
              <a:ea typeface="+mn-ea"/>
              <a:cs typeface="+mn-cs"/>
            </a:rPr>
            <a:t>た</a:t>
          </a:r>
          <a:r>
            <a:rPr lang="ja-JP" altLang="ja-JP" sz="1200">
              <a:solidFill>
                <a:schemeClr val="dk1"/>
              </a:solidFill>
              <a:effectLst/>
              <a:latin typeface="+mn-lt"/>
              <a:ea typeface="+mn-ea"/>
              <a:cs typeface="+mn-cs"/>
            </a:rPr>
            <a:t>が、ごみ処理施設や消防の広域化にかかる運営費等により、</a:t>
          </a:r>
          <a:r>
            <a:rPr lang="ja-JP" altLang="en-US" sz="1200">
              <a:solidFill>
                <a:schemeClr val="dk1"/>
              </a:solidFill>
              <a:effectLst/>
              <a:latin typeface="+mn-lt"/>
              <a:ea typeface="+mn-ea"/>
              <a:cs typeface="+mn-cs"/>
            </a:rPr>
            <a:t>前年度に比べ５．０ポイント上昇するとともに、類似団体平均を上回った。</a:t>
          </a:r>
          <a:endParaRPr lang="ja-JP" altLang="ja-JP" sz="1200">
            <a:effectLst/>
          </a:endParaRPr>
        </a:p>
        <a:p>
          <a:r>
            <a:rPr lang="ja-JP" altLang="ja-JP" sz="1200">
              <a:solidFill>
                <a:schemeClr val="dk1"/>
              </a:solidFill>
              <a:effectLst/>
              <a:latin typeface="+mn-lt"/>
              <a:ea typeface="+mn-ea"/>
              <a:cs typeface="+mn-cs"/>
            </a:rPr>
            <a:t>　</a:t>
          </a:r>
          <a:r>
            <a:rPr lang="ja-JP" altLang="en-US" sz="1200">
              <a:solidFill>
                <a:schemeClr val="dk1"/>
              </a:solidFill>
              <a:effectLst/>
              <a:latin typeface="+mn-lt"/>
              <a:ea typeface="+mn-ea"/>
              <a:cs typeface="+mn-cs"/>
            </a:rPr>
            <a:t>これに加え</a:t>
          </a:r>
          <a:r>
            <a:rPr lang="ja-JP" altLang="ja-JP" sz="1200">
              <a:solidFill>
                <a:schemeClr val="dk1"/>
              </a:solidFill>
              <a:effectLst/>
              <a:latin typeface="+mn-lt"/>
              <a:ea typeface="+mn-ea"/>
              <a:cs typeface="+mn-cs"/>
            </a:rPr>
            <a:t>、各種の補助金等が存在していることから、それらについて</a:t>
          </a:r>
          <a:r>
            <a:rPr lang="ja-JP" altLang="en-US" sz="1200">
              <a:solidFill>
                <a:schemeClr val="dk1"/>
              </a:solidFill>
              <a:effectLst/>
              <a:latin typeface="+mn-lt"/>
              <a:ea typeface="+mn-ea"/>
              <a:cs typeface="+mn-cs"/>
            </a:rPr>
            <a:t>も</a:t>
          </a:r>
          <a:r>
            <a:rPr lang="ja-JP" altLang="ja-JP" sz="1200">
              <a:solidFill>
                <a:schemeClr val="dk1"/>
              </a:solidFill>
              <a:effectLst/>
              <a:latin typeface="+mn-lt"/>
              <a:ea typeface="+mn-ea"/>
              <a:cs typeface="+mn-cs"/>
            </a:rPr>
            <a:t>効果を検証し</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内容や基準について見直しを行う必要がある。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33274</xdr:rowOff>
    </xdr:from>
    <xdr:to>
      <xdr:col>24</xdr:col>
      <xdr:colOff>31750</xdr:colOff>
      <xdr:row>36</xdr:row>
      <xdr:rowOff>90424</xdr:rowOff>
    </xdr:to>
    <xdr:cxnSp macro="">
      <xdr:nvCxnSpPr>
        <xdr:cNvPr id="306" name="直線コネクタ 305"/>
        <xdr:cNvCxnSpPr/>
      </xdr:nvCxnSpPr>
      <xdr:spPr>
        <a:xfrm>
          <a:off x="15671800" y="6034024"/>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19558</xdr:rowOff>
    </xdr:from>
    <xdr:to>
      <xdr:col>22</xdr:col>
      <xdr:colOff>565150</xdr:colOff>
      <xdr:row>35</xdr:row>
      <xdr:rowOff>33274</xdr:rowOff>
    </xdr:to>
    <xdr:cxnSp macro="">
      <xdr:nvCxnSpPr>
        <xdr:cNvPr id="309" name="直線コネクタ 308"/>
        <xdr:cNvCxnSpPr/>
      </xdr:nvCxnSpPr>
      <xdr:spPr>
        <a:xfrm>
          <a:off x="14782800" y="60203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19558</xdr:rowOff>
    </xdr:from>
    <xdr:to>
      <xdr:col>21</xdr:col>
      <xdr:colOff>361950</xdr:colOff>
      <xdr:row>35</xdr:row>
      <xdr:rowOff>46990</xdr:rowOff>
    </xdr:to>
    <xdr:cxnSp macro="">
      <xdr:nvCxnSpPr>
        <xdr:cNvPr id="312" name="直線コネクタ 311"/>
        <xdr:cNvCxnSpPr/>
      </xdr:nvCxnSpPr>
      <xdr:spPr>
        <a:xfrm flipV="1">
          <a:off x="13893800" y="60203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46990</xdr:rowOff>
    </xdr:from>
    <xdr:to>
      <xdr:col>20</xdr:col>
      <xdr:colOff>158750</xdr:colOff>
      <xdr:row>35</xdr:row>
      <xdr:rowOff>56134</xdr:rowOff>
    </xdr:to>
    <xdr:cxnSp macro="">
      <xdr:nvCxnSpPr>
        <xdr:cNvPr id="315" name="直線コネクタ 314"/>
        <xdr:cNvCxnSpPr/>
      </xdr:nvCxnSpPr>
      <xdr:spPr>
        <a:xfrm flipV="1">
          <a:off x="13004800" y="604774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25" name="円/楕円 324"/>
        <xdr:cNvSpPr/>
      </xdr:nvSpPr>
      <xdr:spPr>
        <a:xfrm>
          <a:off x="164592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11701</xdr:rowOff>
    </xdr:from>
    <xdr:ext cx="762000" cy="259045"/>
    <xdr:sp macro="" textlink="">
      <xdr:nvSpPr>
        <xdr:cNvPr id="326" name="補助費等該当値テキスト"/>
        <xdr:cNvSpPr txBox="1"/>
      </xdr:nvSpPr>
      <xdr:spPr>
        <a:xfrm>
          <a:off x="16598900" y="6183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153924</xdr:rowOff>
    </xdr:from>
    <xdr:to>
      <xdr:col>22</xdr:col>
      <xdr:colOff>615950</xdr:colOff>
      <xdr:row>35</xdr:row>
      <xdr:rowOff>84074</xdr:rowOff>
    </xdr:to>
    <xdr:sp macro="" textlink="">
      <xdr:nvSpPr>
        <xdr:cNvPr id="327" name="円/楕円 326"/>
        <xdr:cNvSpPr/>
      </xdr:nvSpPr>
      <xdr:spPr>
        <a:xfrm>
          <a:off x="156210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94251</xdr:rowOff>
    </xdr:from>
    <xdr:ext cx="736600" cy="259045"/>
    <xdr:sp macro="" textlink="">
      <xdr:nvSpPr>
        <xdr:cNvPr id="328" name="テキスト ボックス 327"/>
        <xdr:cNvSpPr txBox="1"/>
      </xdr:nvSpPr>
      <xdr:spPr>
        <a:xfrm>
          <a:off x="15290800" y="5752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140208</xdr:rowOff>
    </xdr:from>
    <xdr:to>
      <xdr:col>21</xdr:col>
      <xdr:colOff>412750</xdr:colOff>
      <xdr:row>35</xdr:row>
      <xdr:rowOff>70358</xdr:rowOff>
    </xdr:to>
    <xdr:sp macro="" textlink="">
      <xdr:nvSpPr>
        <xdr:cNvPr id="329" name="円/楕円 328"/>
        <xdr:cNvSpPr/>
      </xdr:nvSpPr>
      <xdr:spPr>
        <a:xfrm>
          <a:off x="14732000" y="5969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80535</xdr:rowOff>
    </xdr:from>
    <xdr:ext cx="762000" cy="259045"/>
    <xdr:sp macro="" textlink="">
      <xdr:nvSpPr>
        <xdr:cNvPr id="330" name="テキスト ボックス 329"/>
        <xdr:cNvSpPr txBox="1"/>
      </xdr:nvSpPr>
      <xdr:spPr>
        <a:xfrm>
          <a:off x="14401800" y="5738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167640</xdr:rowOff>
    </xdr:from>
    <xdr:to>
      <xdr:col>20</xdr:col>
      <xdr:colOff>209550</xdr:colOff>
      <xdr:row>35</xdr:row>
      <xdr:rowOff>97790</xdr:rowOff>
    </xdr:to>
    <xdr:sp macro="" textlink="">
      <xdr:nvSpPr>
        <xdr:cNvPr id="331" name="円/楕円 330"/>
        <xdr:cNvSpPr/>
      </xdr:nvSpPr>
      <xdr:spPr>
        <a:xfrm>
          <a:off x="13843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107967</xdr:rowOff>
    </xdr:from>
    <xdr:ext cx="762000" cy="259045"/>
    <xdr:sp macro="" textlink="">
      <xdr:nvSpPr>
        <xdr:cNvPr id="332" name="テキスト ボックス 331"/>
        <xdr:cNvSpPr txBox="1"/>
      </xdr:nvSpPr>
      <xdr:spPr>
        <a:xfrm>
          <a:off x="13512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5334</xdr:rowOff>
    </xdr:from>
    <xdr:to>
      <xdr:col>19</xdr:col>
      <xdr:colOff>6350</xdr:colOff>
      <xdr:row>35</xdr:row>
      <xdr:rowOff>106934</xdr:rowOff>
    </xdr:to>
    <xdr:sp macro="" textlink="">
      <xdr:nvSpPr>
        <xdr:cNvPr id="333" name="円/楕円 332"/>
        <xdr:cNvSpPr/>
      </xdr:nvSpPr>
      <xdr:spPr>
        <a:xfrm>
          <a:off x="12954000" y="6006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117111</xdr:rowOff>
    </xdr:from>
    <xdr:ext cx="762000" cy="259045"/>
    <xdr:sp macro="" textlink="">
      <xdr:nvSpPr>
        <xdr:cNvPr id="334" name="テキスト ボックス 333"/>
        <xdr:cNvSpPr txBox="1"/>
      </xdr:nvSpPr>
      <xdr:spPr>
        <a:xfrm>
          <a:off x="12623800" y="577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lang="ja-JP" altLang="ja-JP" sz="1200">
              <a:solidFill>
                <a:schemeClr val="dk1"/>
              </a:solidFill>
              <a:effectLst/>
              <a:latin typeface="+mn-lt"/>
              <a:ea typeface="+mn-ea"/>
              <a:cs typeface="+mn-cs"/>
            </a:rPr>
            <a:t>本市は合併前に実施した大型事業にかかる地方債等により、地方債残高や毎年の償還額が多く、類似団体平均に比べ比率が６．</a:t>
          </a:r>
          <a:r>
            <a:rPr lang="ja-JP" altLang="en-US" sz="1200">
              <a:solidFill>
                <a:schemeClr val="dk1"/>
              </a:solidFill>
              <a:effectLst/>
              <a:latin typeface="+mn-lt"/>
              <a:ea typeface="+mn-ea"/>
              <a:cs typeface="+mn-cs"/>
            </a:rPr>
            <a:t>３</a:t>
          </a:r>
          <a:r>
            <a:rPr lang="ja-JP" altLang="ja-JP" sz="1200">
              <a:solidFill>
                <a:schemeClr val="dk1"/>
              </a:solidFill>
              <a:effectLst/>
              <a:latin typeface="+mn-lt"/>
              <a:ea typeface="+mn-ea"/>
              <a:cs typeface="+mn-cs"/>
            </a:rPr>
            <a:t>ポイント高い。</a:t>
          </a:r>
          <a:endParaRPr lang="ja-JP" altLang="ja-JP" sz="1200">
            <a:effectLst/>
          </a:endParaRPr>
        </a:p>
        <a:p>
          <a:r>
            <a:rPr lang="ja-JP" altLang="ja-JP" sz="1200">
              <a:solidFill>
                <a:schemeClr val="dk1"/>
              </a:solidFill>
              <a:effectLst/>
              <a:latin typeface="+mn-lt"/>
              <a:ea typeface="+mn-ea"/>
              <a:cs typeface="+mn-cs"/>
            </a:rPr>
            <a:t>　合併後は投資的事業の見直しや計画的な事業実施を進めるとともに、財政的に有利な地方債を活用するなど改善に努めているが、今後大規模な投資的事業が予定されていることから、新規地方債の発行を注視するとともに、事業内容や事業実施年度の検討により類似団体平均に近づくよう努めたい。</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147955</xdr:rowOff>
    </xdr:from>
    <xdr:to>
      <xdr:col>7</xdr:col>
      <xdr:colOff>15875</xdr:colOff>
      <xdr:row>75</xdr:row>
      <xdr:rowOff>151764</xdr:rowOff>
    </xdr:to>
    <xdr:cxnSp macro="">
      <xdr:nvCxnSpPr>
        <xdr:cNvPr id="366" name="直線コネクタ 365"/>
        <xdr:cNvCxnSpPr/>
      </xdr:nvCxnSpPr>
      <xdr:spPr>
        <a:xfrm flipV="1">
          <a:off x="3987800" y="13006705"/>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142240</xdr:rowOff>
    </xdr:from>
    <xdr:to>
      <xdr:col>5</xdr:col>
      <xdr:colOff>549275</xdr:colOff>
      <xdr:row>75</xdr:row>
      <xdr:rowOff>151764</xdr:rowOff>
    </xdr:to>
    <xdr:cxnSp macro="">
      <xdr:nvCxnSpPr>
        <xdr:cNvPr id="369" name="直線コネクタ 368"/>
        <xdr:cNvCxnSpPr/>
      </xdr:nvCxnSpPr>
      <xdr:spPr>
        <a:xfrm>
          <a:off x="3098800" y="13000990"/>
          <a:ext cx="889000" cy="9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142240</xdr:rowOff>
    </xdr:from>
    <xdr:to>
      <xdr:col>4</xdr:col>
      <xdr:colOff>346075</xdr:colOff>
      <xdr:row>75</xdr:row>
      <xdr:rowOff>161289</xdr:rowOff>
    </xdr:to>
    <xdr:cxnSp macro="">
      <xdr:nvCxnSpPr>
        <xdr:cNvPr id="372" name="直線コネクタ 371"/>
        <xdr:cNvCxnSpPr/>
      </xdr:nvCxnSpPr>
      <xdr:spPr>
        <a:xfrm flipV="1">
          <a:off x="2209800" y="13000990"/>
          <a:ext cx="889000" cy="1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161289</xdr:rowOff>
    </xdr:from>
    <xdr:to>
      <xdr:col>3</xdr:col>
      <xdr:colOff>142875</xdr:colOff>
      <xdr:row>76</xdr:row>
      <xdr:rowOff>10795</xdr:rowOff>
    </xdr:to>
    <xdr:cxnSp macro="">
      <xdr:nvCxnSpPr>
        <xdr:cNvPr id="375" name="直線コネクタ 374"/>
        <xdr:cNvCxnSpPr/>
      </xdr:nvCxnSpPr>
      <xdr:spPr>
        <a:xfrm flipV="1">
          <a:off x="1320800" y="13020039"/>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97155</xdr:rowOff>
    </xdr:from>
    <xdr:to>
      <xdr:col>7</xdr:col>
      <xdr:colOff>66675</xdr:colOff>
      <xdr:row>76</xdr:row>
      <xdr:rowOff>27305</xdr:rowOff>
    </xdr:to>
    <xdr:sp macro="" textlink="">
      <xdr:nvSpPr>
        <xdr:cNvPr id="385" name="円/楕円 384"/>
        <xdr:cNvSpPr/>
      </xdr:nvSpPr>
      <xdr:spPr>
        <a:xfrm>
          <a:off x="4775200" y="1295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69232</xdr:rowOff>
    </xdr:from>
    <xdr:ext cx="762000" cy="259045"/>
    <xdr:sp macro="" textlink="">
      <xdr:nvSpPr>
        <xdr:cNvPr id="386" name="公債費該当値テキスト"/>
        <xdr:cNvSpPr txBox="1"/>
      </xdr:nvSpPr>
      <xdr:spPr>
        <a:xfrm>
          <a:off x="4914900" y="129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100965</xdr:rowOff>
    </xdr:from>
    <xdr:to>
      <xdr:col>5</xdr:col>
      <xdr:colOff>600075</xdr:colOff>
      <xdr:row>76</xdr:row>
      <xdr:rowOff>31114</xdr:rowOff>
    </xdr:to>
    <xdr:sp macro="" textlink="">
      <xdr:nvSpPr>
        <xdr:cNvPr id="387" name="円/楕円 386"/>
        <xdr:cNvSpPr/>
      </xdr:nvSpPr>
      <xdr:spPr>
        <a:xfrm>
          <a:off x="3937000" y="129597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15891</xdr:rowOff>
    </xdr:from>
    <xdr:ext cx="736600" cy="259045"/>
    <xdr:sp macro="" textlink="">
      <xdr:nvSpPr>
        <xdr:cNvPr id="388" name="テキスト ボックス 387"/>
        <xdr:cNvSpPr txBox="1"/>
      </xdr:nvSpPr>
      <xdr:spPr>
        <a:xfrm>
          <a:off x="3606800" y="13046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91440</xdr:rowOff>
    </xdr:from>
    <xdr:to>
      <xdr:col>4</xdr:col>
      <xdr:colOff>396875</xdr:colOff>
      <xdr:row>76</xdr:row>
      <xdr:rowOff>21589</xdr:rowOff>
    </xdr:to>
    <xdr:sp macro="" textlink="">
      <xdr:nvSpPr>
        <xdr:cNvPr id="389" name="円/楕円 388"/>
        <xdr:cNvSpPr/>
      </xdr:nvSpPr>
      <xdr:spPr>
        <a:xfrm>
          <a:off x="3048000" y="129501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6366</xdr:rowOff>
    </xdr:from>
    <xdr:ext cx="762000" cy="259045"/>
    <xdr:sp macro="" textlink="">
      <xdr:nvSpPr>
        <xdr:cNvPr id="390" name="テキスト ボックス 389"/>
        <xdr:cNvSpPr txBox="1"/>
      </xdr:nvSpPr>
      <xdr:spPr>
        <a:xfrm>
          <a:off x="2717800" y="1303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110490</xdr:rowOff>
    </xdr:from>
    <xdr:to>
      <xdr:col>3</xdr:col>
      <xdr:colOff>193675</xdr:colOff>
      <xdr:row>76</xdr:row>
      <xdr:rowOff>40639</xdr:rowOff>
    </xdr:to>
    <xdr:sp macro="" textlink="">
      <xdr:nvSpPr>
        <xdr:cNvPr id="391" name="円/楕円 390"/>
        <xdr:cNvSpPr/>
      </xdr:nvSpPr>
      <xdr:spPr>
        <a:xfrm>
          <a:off x="2159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25416</xdr:rowOff>
    </xdr:from>
    <xdr:ext cx="762000" cy="259045"/>
    <xdr:sp macro="" textlink="">
      <xdr:nvSpPr>
        <xdr:cNvPr id="392" name="テキスト ボックス 391"/>
        <xdr:cNvSpPr txBox="1"/>
      </xdr:nvSpPr>
      <xdr:spPr>
        <a:xfrm>
          <a:off x="1828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131445</xdr:rowOff>
    </xdr:from>
    <xdr:to>
      <xdr:col>1</xdr:col>
      <xdr:colOff>676275</xdr:colOff>
      <xdr:row>76</xdr:row>
      <xdr:rowOff>61595</xdr:rowOff>
    </xdr:to>
    <xdr:sp macro="" textlink="">
      <xdr:nvSpPr>
        <xdr:cNvPr id="393" name="円/楕円 392"/>
        <xdr:cNvSpPr/>
      </xdr:nvSpPr>
      <xdr:spPr>
        <a:xfrm>
          <a:off x="1270000" y="12990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46372</xdr:rowOff>
    </xdr:from>
    <xdr:ext cx="762000" cy="259045"/>
    <xdr:sp macro="" textlink="">
      <xdr:nvSpPr>
        <xdr:cNvPr id="394" name="テキスト ボックス 393"/>
        <xdr:cNvSpPr txBox="1"/>
      </xdr:nvSpPr>
      <xdr:spPr>
        <a:xfrm>
          <a:off x="939800" y="13076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a:t>
          </a:r>
          <a:r>
            <a:rPr lang="ja-JP" altLang="ja-JP" sz="1200">
              <a:solidFill>
                <a:schemeClr val="dk1"/>
              </a:solidFill>
              <a:effectLst/>
              <a:latin typeface="+mn-lt"/>
              <a:ea typeface="+mn-ea"/>
              <a:cs typeface="+mn-cs"/>
            </a:rPr>
            <a:t>公債費以外に係る経常収支比率については、昨年度に比べて１．５ポイント低下し、類似団体平均</a:t>
          </a:r>
          <a:r>
            <a:rPr lang="ja-JP" altLang="en-US" sz="1200">
              <a:solidFill>
                <a:schemeClr val="dk1"/>
              </a:solidFill>
              <a:effectLst/>
              <a:latin typeface="+mn-lt"/>
              <a:ea typeface="+mn-ea"/>
              <a:cs typeface="+mn-cs"/>
            </a:rPr>
            <a:t>を８</a:t>
          </a:r>
          <a:r>
            <a:rPr lang="ja-JP" altLang="ja-JP" sz="1200">
              <a:solidFill>
                <a:schemeClr val="dk1"/>
              </a:solidFill>
              <a:effectLst/>
              <a:latin typeface="+mn-lt"/>
              <a:ea typeface="+mn-ea"/>
              <a:cs typeface="+mn-cs"/>
            </a:rPr>
            <a:t>．７ポイント下回</a:t>
          </a:r>
          <a:r>
            <a:rPr lang="ja-JP" altLang="en-US" sz="1200">
              <a:solidFill>
                <a:schemeClr val="dk1"/>
              </a:solidFill>
              <a:effectLst/>
              <a:latin typeface="+mn-lt"/>
              <a:ea typeface="+mn-ea"/>
              <a:cs typeface="+mn-cs"/>
            </a:rPr>
            <a:t>った。</a:t>
          </a:r>
          <a:endParaRPr lang="ja-JP" altLang="ja-JP" sz="1200">
            <a:effectLst/>
          </a:endParaRPr>
        </a:p>
        <a:p>
          <a:r>
            <a:rPr lang="ja-JP" altLang="ja-JP" sz="1200">
              <a:solidFill>
                <a:schemeClr val="dk1"/>
              </a:solidFill>
              <a:effectLst/>
              <a:latin typeface="+mn-lt"/>
              <a:ea typeface="+mn-ea"/>
              <a:cs typeface="+mn-cs"/>
            </a:rPr>
            <a:t>　本市の経常収支比率を押し上げている大きな要因は公債費であるといえるが、その他についても適正な経費の把握や、事務事業の検証を行う</a:t>
          </a:r>
          <a:r>
            <a:rPr lang="ja-JP" altLang="en-US" sz="1200">
              <a:solidFill>
                <a:schemeClr val="dk1"/>
              </a:solidFill>
              <a:effectLst/>
              <a:latin typeface="+mn-lt"/>
              <a:ea typeface="+mn-ea"/>
              <a:cs typeface="+mn-cs"/>
            </a:rPr>
            <a:t>中</a:t>
          </a:r>
          <a:r>
            <a:rPr lang="ja-JP" altLang="ja-JP" sz="1200">
              <a:solidFill>
                <a:schemeClr val="dk1"/>
              </a:solidFill>
              <a:effectLst/>
              <a:latin typeface="+mn-lt"/>
              <a:ea typeface="+mn-ea"/>
              <a:cs typeface="+mn-cs"/>
            </a:rPr>
            <a:t>で、引き続き経常経費の抑制に努めていきたい。</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39370</xdr:rowOff>
    </xdr:from>
    <xdr:to>
      <xdr:col>24</xdr:col>
      <xdr:colOff>31750</xdr:colOff>
      <xdr:row>75</xdr:row>
      <xdr:rowOff>96520</xdr:rowOff>
    </xdr:to>
    <xdr:cxnSp macro="">
      <xdr:nvCxnSpPr>
        <xdr:cNvPr id="427" name="直線コネクタ 426"/>
        <xdr:cNvCxnSpPr/>
      </xdr:nvCxnSpPr>
      <xdr:spPr>
        <a:xfrm flipV="1">
          <a:off x="15671800" y="1289812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62230</xdr:rowOff>
    </xdr:from>
    <xdr:to>
      <xdr:col>22</xdr:col>
      <xdr:colOff>565150</xdr:colOff>
      <xdr:row>75</xdr:row>
      <xdr:rowOff>96520</xdr:rowOff>
    </xdr:to>
    <xdr:cxnSp macro="">
      <xdr:nvCxnSpPr>
        <xdr:cNvPr id="430" name="直線コネクタ 429"/>
        <xdr:cNvCxnSpPr/>
      </xdr:nvCxnSpPr>
      <xdr:spPr>
        <a:xfrm>
          <a:off x="14782800" y="129209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62230</xdr:rowOff>
    </xdr:from>
    <xdr:to>
      <xdr:col>21</xdr:col>
      <xdr:colOff>361950</xdr:colOff>
      <xdr:row>75</xdr:row>
      <xdr:rowOff>66040</xdr:rowOff>
    </xdr:to>
    <xdr:cxnSp macro="">
      <xdr:nvCxnSpPr>
        <xdr:cNvPr id="433" name="直線コネクタ 432"/>
        <xdr:cNvCxnSpPr/>
      </xdr:nvCxnSpPr>
      <xdr:spPr>
        <a:xfrm flipV="1">
          <a:off x="13893800" y="129209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66040</xdr:rowOff>
    </xdr:from>
    <xdr:to>
      <xdr:col>20</xdr:col>
      <xdr:colOff>158750</xdr:colOff>
      <xdr:row>75</xdr:row>
      <xdr:rowOff>85090</xdr:rowOff>
    </xdr:to>
    <xdr:cxnSp macro="">
      <xdr:nvCxnSpPr>
        <xdr:cNvPr id="436" name="直線コネクタ 435"/>
        <xdr:cNvCxnSpPr/>
      </xdr:nvCxnSpPr>
      <xdr:spPr>
        <a:xfrm flipV="1">
          <a:off x="13004800" y="1292479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160020</xdr:rowOff>
    </xdr:from>
    <xdr:to>
      <xdr:col>24</xdr:col>
      <xdr:colOff>82550</xdr:colOff>
      <xdr:row>75</xdr:row>
      <xdr:rowOff>90170</xdr:rowOff>
    </xdr:to>
    <xdr:sp macro="" textlink="">
      <xdr:nvSpPr>
        <xdr:cNvPr id="446" name="円/楕円 445"/>
        <xdr:cNvSpPr/>
      </xdr:nvSpPr>
      <xdr:spPr>
        <a:xfrm>
          <a:off x="164592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5097</xdr:rowOff>
    </xdr:from>
    <xdr:ext cx="762000" cy="259045"/>
    <xdr:sp macro="" textlink="">
      <xdr:nvSpPr>
        <xdr:cNvPr id="447" name="公債費以外該当値テキスト"/>
        <xdr:cNvSpPr txBox="1"/>
      </xdr:nvSpPr>
      <xdr:spPr>
        <a:xfrm>
          <a:off x="165989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60.2</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45720</xdr:rowOff>
    </xdr:from>
    <xdr:to>
      <xdr:col>22</xdr:col>
      <xdr:colOff>615950</xdr:colOff>
      <xdr:row>75</xdr:row>
      <xdr:rowOff>147320</xdr:rowOff>
    </xdr:to>
    <xdr:sp macro="" textlink="">
      <xdr:nvSpPr>
        <xdr:cNvPr id="448" name="円/楕円 447"/>
        <xdr:cNvSpPr/>
      </xdr:nvSpPr>
      <xdr:spPr>
        <a:xfrm>
          <a:off x="15621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157497</xdr:rowOff>
    </xdr:from>
    <xdr:ext cx="736600" cy="259045"/>
    <xdr:sp macro="" textlink="">
      <xdr:nvSpPr>
        <xdr:cNvPr id="449" name="テキスト ボックス 448"/>
        <xdr:cNvSpPr txBox="1"/>
      </xdr:nvSpPr>
      <xdr:spPr>
        <a:xfrm>
          <a:off x="15290800" y="12673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11430</xdr:rowOff>
    </xdr:from>
    <xdr:to>
      <xdr:col>21</xdr:col>
      <xdr:colOff>412750</xdr:colOff>
      <xdr:row>75</xdr:row>
      <xdr:rowOff>113030</xdr:rowOff>
    </xdr:to>
    <xdr:sp macro="" textlink="">
      <xdr:nvSpPr>
        <xdr:cNvPr id="450" name="円/楕円 449"/>
        <xdr:cNvSpPr/>
      </xdr:nvSpPr>
      <xdr:spPr>
        <a:xfrm>
          <a:off x="14732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123207</xdr:rowOff>
    </xdr:from>
    <xdr:ext cx="762000" cy="259045"/>
    <xdr:sp macro="" textlink="">
      <xdr:nvSpPr>
        <xdr:cNvPr id="451" name="テキスト ボックス 450"/>
        <xdr:cNvSpPr txBox="1"/>
      </xdr:nvSpPr>
      <xdr:spPr>
        <a:xfrm>
          <a:off x="14401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15240</xdr:rowOff>
    </xdr:from>
    <xdr:to>
      <xdr:col>20</xdr:col>
      <xdr:colOff>209550</xdr:colOff>
      <xdr:row>75</xdr:row>
      <xdr:rowOff>116840</xdr:rowOff>
    </xdr:to>
    <xdr:sp macro="" textlink="">
      <xdr:nvSpPr>
        <xdr:cNvPr id="452" name="円/楕円 451"/>
        <xdr:cNvSpPr/>
      </xdr:nvSpPr>
      <xdr:spPr>
        <a:xfrm>
          <a:off x="13843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127017</xdr:rowOff>
    </xdr:from>
    <xdr:ext cx="762000" cy="259045"/>
    <xdr:sp macro="" textlink="">
      <xdr:nvSpPr>
        <xdr:cNvPr id="453" name="テキスト ボックス 452"/>
        <xdr:cNvSpPr txBox="1"/>
      </xdr:nvSpPr>
      <xdr:spPr>
        <a:xfrm>
          <a:off x="13512800" y="1264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34290</xdr:rowOff>
    </xdr:from>
    <xdr:to>
      <xdr:col>19</xdr:col>
      <xdr:colOff>6350</xdr:colOff>
      <xdr:row>75</xdr:row>
      <xdr:rowOff>135890</xdr:rowOff>
    </xdr:to>
    <xdr:sp macro="" textlink="">
      <xdr:nvSpPr>
        <xdr:cNvPr id="454" name="円/楕円 453"/>
        <xdr:cNvSpPr/>
      </xdr:nvSpPr>
      <xdr:spPr>
        <a:xfrm>
          <a:off x="12954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146067</xdr:rowOff>
    </xdr:from>
    <xdr:ext cx="762000" cy="259045"/>
    <xdr:sp macro="" textlink="">
      <xdr:nvSpPr>
        <xdr:cNvPr id="455" name="テキスト ボックス 454"/>
        <xdr:cNvSpPr txBox="1"/>
      </xdr:nvSpPr>
      <xdr:spPr>
        <a:xfrm>
          <a:off x="12623800" y="1266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兵庫県朝来市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80429</xdr:rowOff>
    </xdr:from>
    <xdr:to>
      <xdr:col>4</xdr:col>
      <xdr:colOff>1117600</xdr:colOff>
      <xdr:row>16</xdr:row>
      <xdr:rowOff>133693</xdr:rowOff>
    </xdr:to>
    <xdr:cxnSp macro="">
      <xdr:nvCxnSpPr>
        <xdr:cNvPr id="50" name="直線コネクタ 49"/>
        <xdr:cNvCxnSpPr/>
      </xdr:nvCxnSpPr>
      <xdr:spPr bwMode="auto">
        <a:xfrm>
          <a:off x="5003800" y="2871254"/>
          <a:ext cx="647700" cy="53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68085</xdr:rowOff>
    </xdr:from>
    <xdr:to>
      <xdr:col>4</xdr:col>
      <xdr:colOff>469900</xdr:colOff>
      <xdr:row>16</xdr:row>
      <xdr:rowOff>80429</xdr:rowOff>
    </xdr:to>
    <xdr:cxnSp macro="">
      <xdr:nvCxnSpPr>
        <xdr:cNvPr id="53" name="直線コネクタ 52"/>
        <xdr:cNvCxnSpPr/>
      </xdr:nvCxnSpPr>
      <xdr:spPr bwMode="auto">
        <a:xfrm>
          <a:off x="4305300" y="2858910"/>
          <a:ext cx="698500" cy="12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68085</xdr:rowOff>
    </xdr:from>
    <xdr:to>
      <xdr:col>3</xdr:col>
      <xdr:colOff>904875</xdr:colOff>
      <xdr:row>16</xdr:row>
      <xdr:rowOff>99200</xdr:rowOff>
    </xdr:to>
    <xdr:cxnSp macro="">
      <xdr:nvCxnSpPr>
        <xdr:cNvPr id="56" name="直線コネクタ 55"/>
        <xdr:cNvCxnSpPr/>
      </xdr:nvCxnSpPr>
      <xdr:spPr bwMode="auto">
        <a:xfrm flipV="1">
          <a:off x="3606800" y="2858910"/>
          <a:ext cx="698500" cy="31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95301</xdr:rowOff>
    </xdr:from>
    <xdr:to>
      <xdr:col>3</xdr:col>
      <xdr:colOff>206375</xdr:colOff>
      <xdr:row>16</xdr:row>
      <xdr:rowOff>99200</xdr:rowOff>
    </xdr:to>
    <xdr:cxnSp macro="">
      <xdr:nvCxnSpPr>
        <xdr:cNvPr id="59" name="直線コネクタ 58"/>
        <xdr:cNvCxnSpPr/>
      </xdr:nvCxnSpPr>
      <xdr:spPr bwMode="auto">
        <a:xfrm>
          <a:off x="2908300" y="2886126"/>
          <a:ext cx="698500" cy="38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82893</xdr:rowOff>
    </xdr:from>
    <xdr:to>
      <xdr:col>5</xdr:col>
      <xdr:colOff>34925</xdr:colOff>
      <xdr:row>17</xdr:row>
      <xdr:rowOff>13043</xdr:rowOff>
    </xdr:to>
    <xdr:sp macro="" textlink="">
      <xdr:nvSpPr>
        <xdr:cNvPr id="69" name="円/楕円 68"/>
        <xdr:cNvSpPr/>
      </xdr:nvSpPr>
      <xdr:spPr bwMode="auto">
        <a:xfrm>
          <a:off x="5600700" y="2873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99420</xdr:rowOff>
    </xdr:from>
    <xdr:ext cx="762000" cy="259045"/>
    <xdr:sp macro="" textlink="">
      <xdr:nvSpPr>
        <xdr:cNvPr id="70" name="人口1人当たり決算額の推移該当値テキスト130"/>
        <xdr:cNvSpPr txBox="1"/>
      </xdr:nvSpPr>
      <xdr:spPr>
        <a:xfrm>
          <a:off x="5740400" y="271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109,723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29629</xdr:rowOff>
    </xdr:from>
    <xdr:to>
      <xdr:col>4</xdr:col>
      <xdr:colOff>520700</xdr:colOff>
      <xdr:row>16</xdr:row>
      <xdr:rowOff>131229</xdr:rowOff>
    </xdr:to>
    <xdr:sp macro="" textlink="">
      <xdr:nvSpPr>
        <xdr:cNvPr id="71" name="円/楕円 70"/>
        <xdr:cNvSpPr/>
      </xdr:nvSpPr>
      <xdr:spPr bwMode="auto">
        <a:xfrm>
          <a:off x="4953000" y="28204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141406</xdr:rowOff>
    </xdr:from>
    <xdr:ext cx="736600" cy="259045"/>
    <xdr:sp macro="" textlink="">
      <xdr:nvSpPr>
        <xdr:cNvPr id="72" name="テキスト ボックス 71"/>
        <xdr:cNvSpPr txBox="1"/>
      </xdr:nvSpPr>
      <xdr:spPr>
        <a:xfrm>
          <a:off x="4622800" y="2589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113,917</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17285</xdr:rowOff>
    </xdr:from>
    <xdr:to>
      <xdr:col>3</xdr:col>
      <xdr:colOff>955675</xdr:colOff>
      <xdr:row>16</xdr:row>
      <xdr:rowOff>118885</xdr:rowOff>
    </xdr:to>
    <xdr:sp macro="" textlink="">
      <xdr:nvSpPr>
        <xdr:cNvPr id="73" name="円/楕円 72"/>
        <xdr:cNvSpPr/>
      </xdr:nvSpPr>
      <xdr:spPr bwMode="auto">
        <a:xfrm>
          <a:off x="4254500" y="2808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129062</xdr:rowOff>
    </xdr:from>
    <xdr:ext cx="762000" cy="259045"/>
    <xdr:sp macro="" textlink="">
      <xdr:nvSpPr>
        <xdr:cNvPr id="74" name="テキスト ボックス 73"/>
        <xdr:cNvSpPr txBox="1"/>
      </xdr:nvSpPr>
      <xdr:spPr>
        <a:xfrm>
          <a:off x="3924300" y="257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114,889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48400</xdr:rowOff>
    </xdr:from>
    <xdr:to>
      <xdr:col>3</xdr:col>
      <xdr:colOff>257175</xdr:colOff>
      <xdr:row>16</xdr:row>
      <xdr:rowOff>150000</xdr:rowOff>
    </xdr:to>
    <xdr:sp macro="" textlink="">
      <xdr:nvSpPr>
        <xdr:cNvPr id="75" name="円/楕円 74"/>
        <xdr:cNvSpPr/>
      </xdr:nvSpPr>
      <xdr:spPr bwMode="auto">
        <a:xfrm>
          <a:off x="3556000" y="28392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160177</xdr:rowOff>
    </xdr:from>
    <xdr:ext cx="762000" cy="259045"/>
    <xdr:sp macro="" textlink="">
      <xdr:nvSpPr>
        <xdr:cNvPr id="76" name="テキスト ボックス 75"/>
        <xdr:cNvSpPr txBox="1"/>
      </xdr:nvSpPr>
      <xdr:spPr>
        <a:xfrm>
          <a:off x="3225800" y="260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112,439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44501</xdr:rowOff>
    </xdr:from>
    <xdr:to>
      <xdr:col>2</xdr:col>
      <xdr:colOff>692150</xdr:colOff>
      <xdr:row>16</xdr:row>
      <xdr:rowOff>146101</xdr:rowOff>
    </xdr:to>
    <xdr:sp macro="" textlink="">
      <xdr:nvSpPr>
        <xdr:cNvPr id="77" name="円/楕円 76"/>
        <xdr:cNvSpPr/>
      </xdr:nvSpPr>
      <xdr:spPr bwMode="auto">
        <a:xfrm>
          <a:off x="2857500" y="2835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156278</xdr:rowOff>
    </xdr:from>
    <xdr:ext cx="762000" cy="259045"/>
    <xdr:sp macro="" textlink="">
      <xdr:nvSpPr>
        <xdr:cNvPr id="78" name="テキスト ボックス 77"/>
        <xdr:cNvSpPr txBox="1"/>
      </xdr:nvSpPr>
      <xdr:spPr>
        <a:xfrm>
          <a:off x="2527300" y="2604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112,746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244028</xdr:rowOff>
    </xdr:from>
    <xdr:to>
      <xdr:col>4</xdr:col>
      <xdr:colOff>1117600</xdr:colOff>
      <xdr:row>37</xdr:row>
      <xdr:rowOff>257314</xdr:rowOff>
    </xdr:to>
    <xdr:cxnSp macro="">
      <xdr:nvCxnSpPr>
        <xdr:cNvPr id="112" name="直線コネクタ 111"/>
        <xdr:cNvCxnSpPr/>
      </xdr:nvCxnSpPr>
      <xdr:spPr bwMode="auto">
        <a:xfrm>
          <a:off x="5003800" y="7368728"/>
          <a:ext cx="647700" cy="132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244028</xdr:rowOff>
    </xdr:from>
    <xdr:to>
      <xdr:col>4</xdr:col>
      <xdr:colOff>469900</xdr:colOff>
      <xdr:row>37</xdr:row>
      <xdr:rowOff>246859</xdr:rowOff>
    </xdr:to>
    <xdr:cxnSp macro="">
      <xdr:nvCxnSpPr>
        <xdr:cNvPr id="115" name="直線コネクタ 114"/>
        <xdr:cNvCxnSpPr/>
      </xdr:nvCxnSpPr>
      <xdr:spPr bwMode="auto">
        <a:xfrm flipV="1">
          <a:off x="4305300" y="7368728"/>
          <a:ext cx="698500" cy="28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222501</xdr:rowOff>
    </xdr:from>
    <xdr:to>
      <xdr:col>3</xdr:col>
      <xdr:colOff>904875</xdr:colOff>
      <xdr:row>37</xdr:row>
      <xdr:rowOff>246859</xdr:rowOff>
    </xdr:to>
    <xdr:cxnSp macro="">
      <xdr:nvCxnSpPr>
        <xdr:cNvPr id="118" name="直線コネクタ 117"/>
        <xdr:cNvCxnSpPr/>
      </xdr:nvCxnSpPr>
      <xdr:spPr bwMode="auto">
        <a:xfrm>
          <a:off x="3606800" y="7347201"/>
          <a:ext cx="698500" cy="243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222501</xdr:rowOff>
    </xdr:from>
    <xdr:to>
      <xdr:col>3</xdr:col>
      <xdr:colOff>206375</xdr:colOff>
      <xdr:row>37</xdr:row>
      <xdr:rowOff>238069</xdr:rowOff>
    </xdr:to>
    <xdr:cxnSp macro="">
      <xdr:nvCxnSpPr>
        <xdr:cNvPr id="121" name="直線コネクタ 120"/>
        <xdr:cNvCxnSpPr/>
      </xdr:nvCxnSpPr>
      <xdr:spPr bwMode="auto">
        <a:xfrm flipV="1">
          <a:off x="2908300" y="7347201"/>
          <a:ext cx="698500" cy="155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206514</xdr:rowOff>
    </xdr:from>
    <xdr:to>
      <xdr:col>5</xdr:col>
      <xdr:colOff>34925</xdr:colOff>
      <xdr:row>37</xdr:row>
      <xdr:rowOff>308114</xdr:rowOff>
    </xdr:to>
    <xdr:sp macro="" textlink="">
      <xdr:nvSpPr>
        <xdr:cNvPr id="131" name="円/楕円 130"/>
        <xdr:cNvSpPr/>
      </xdr:nvSpPr>
      <xdr:spPr bwMode="auto">
        <a:xfrm>
          <a:off x="5600700" y="7331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51591</xdr:rowOff>
    </xdr:from>
    <xdr:ext cx="762000" cy="259045"/>
    <xdr:sp macro="" textlink="">
      <xdr:nvSpPr>
        <xdr:cNvPr id="132" name="人口1人当たり決算額の推移該当値テキスト445"/>
        <xdr:cNvSpPr txBox="1"/>
      </xdr:nvSpPr>
      <xdr:spPr>
        <a:xfrm>
          <a:off x="5740400" y="717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45,797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193228</xdr:rowOff>
    </xdr:from>
    <xdr:to>
      <xdr:col>4</xdr:col>
      <xdr:colOff>520700</xdr:colOff>
      <xdr:row>37</xdr:row>
      <xdr:rowOff>294828</xdr:rowOff>
    </xdr:to>
    <xdr:sp macro="" textlink="">
      <xdr:nvSpPr>
        <xdr:cNvPr id="133" name="円/楕円 132"/>
        <xdr:cNvSpPr/>
      </xdr:nvSpPr>
      <xdr:spPr bwMode="auto">
        <a:xfrm>
          <a:off x="4953000" y="7317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133555</xdr:rowOff>
    </xdr:from>
    <xdr:ext cx="736600" cy="259045"/>
    <xdr:sp macro="" textlink="">
      <xdr:nvSpPr>
        <xdr:cNvPr id="134" name="テキスト ボックス 133"/>
        <xdr:cNvSpPr txBox="1"/>
      </xdr:nvSpPr>
      <xdr:spPr>
        <a:xfrm>
          <a:off x="4622800" y="7086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49,284</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196059</xdr:rowOff>
    </xdr:from>
    <xdr:to>
      <xdr:col>3</xdr:col>
      <xdr:colOff>955675</xdr:colOff>
      <xdr:row>37</xdr:row>
      <xdr:rowOff>297659</xdr:rowOff>
    </xdr:to>
    <xdr:sp macro="" textlink="">
      <xdr:nvSpPr>
        <xdr:cNvPr id="135" name="円/楕円 134"/>
        <xdr:cNvSpPr/>
      </xdr:nvSpPr>
      <xdr:spPr bwMode="auto">
        <a:xfrm>
          <a:off x="4254500" y="7320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136386</xdr:rowOff>
    </xdr:from>
    <xdr:ext cx="762000" cy="259045"/>
    <xdr:sp macro="" textlink="">
      <xdr:nvSpPr>
        <xdr:cNvPr id="136" name="テキスト ボックス 135"/>
        <xdr:cNvSpPr txBox="1"/>
      </xdr:nvSpPr>
      <xdr:spPr>
        <a:xfrm>
          <a:off x="3924300" y="708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48,541</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171701</xdr:rowOff>
    </xdr:from>
    <xdr:to>
      <xdr:col>3</xdr:col>
      <xdr:colOff>257175</xdr:colOff>
      <xdr:row>37</xdr:row>
      <xdr:rowOff>273301</xdr:rowOff>
    </xdr:to>
    <xdr:sp macro="" textlink="">
      <xdr:nvSpPr>
        <xdr:cNvPr id="137" name="円/楕円 136"/>
        <xdr:cNvSpPr/>
      </xdr:nvSpPr>
      <xdr:spPr bwMode="auto">
        <a:xfrm>
          <a:off x="3556000" y="72964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112028</xdr:rowOff>
    </xdr:from>
    <xdr:ext cx="762000" cy="259045"/>
    <xdr:sp macro="" textlink="">
      <xdr:nvSpPr>
        <xdr:cNvPr id="138" name="テキスト ボックス 137"/>
        <xdr:cNvSpPr txBox="1"/>
      </xdr:nvSpPr>
      <xdr:spPr>
        <a:xfrm>
          <a:off x="3225800" y="7065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54,934</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187269</xdr:rowOff>
    </xdr:from>
    <xdr:to>
      <xdr:col>2</xdr:col>
      <xdr:colOff>692150</xdr:colOff>
      <xdr:row>37</xdr:row>
      <xdr:rowOff>288869</xdr:rowOff>
    </xdr:to>
    <xdr:sp macro="" textlink="">
      <xdr:nvSpPr>
        <xdr:cNvPr id="139" name="円/楕円 138"/>
        <xdr:cNvSpPr/>
      </xdr:nvSpPr>
      <xdr:spPr bwMode="auto">
        <a:xfrm>
          <a:off x="2857500" y="73119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127596</xdr:rowOff>
    </xdr:from>
    <xdr:ext cx="762000" cy="259045"/>
    <xdr:sp macro="" textlink="">
      <xdr:nvSpPr>
        <xdr:cNvPr id="140" name="テキスト ボックス 139"/>
        <xdr:cNvSpPr txBox="1"/>
      </xdr:nvSpPr>
      <xdr:spPr>
        <a:xfrm>
          <a:off x="2527300" y="7080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50,848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ゴシック" pitchFamily="49" charset="-128"/>
              <a:ea typeface="ＭＳ ゴシック" pitchFamily="49" charset="-128"/>
            </a:rPr>
            <a:t>　</a:t>
          </a:r>
          <a:r>
            <a:rPr lang="ja-JP" altLang="ja-JP" sz="1300">
              <a:solidFill>
                <a:schemeClr val="dk1"/>
              </a:solidFill>
              <a:effectLst/>
              <a:latin typeface="+mn-lt"/>
              <a:ea typeface="+mn-ea"/>
              <a:cs typeface="+mn-cs"/>
            </a:rPr>
            <a:t>実質収支比率は、予算額に対する市税や特別交付税の大幅な増収により、平成２２年度、２３年度において大幅な伸びとなったが、平成２</a:t>
          </a:r>
          <a:r>
            <a:rPr lang="ja-JP" altLang="en-US" sz="1300">
              <a:solidFill>
                <a:schemeClr val="dk1"/>
              </a:solidFill>
              <a:effectLst/>
              <a:latin typeface="+mn-lt"/>
              <a:ea typeface="+mn-ea"/>
              <a:cs typeface="+mn-cs"/>
            </a:rPr>
            <a:t>５</a:t>
          </a:r>
          <a:r>
            <a:rPr lang="ja-JP" altLang="ja-JP" sz="1300">
              <a:solidFill>
                <a:schemeClr val="dk1"/>
              </a:solidFill>
              <a:effectLst/>
              <a:latin typeface="+mn-lt"/>
              <a:ea typeface="+mn-ea"/>
              <a:cs typeface="+mn-cs"/>
            </a:rPr>
            <a:t>年度では４．</a:t>
          </a:r>
          <a:r>
            <a:rPr lang="ja-JP" altLang="en-US" sz="1300">
              <a:solidFill>
                <a:schemeClr val="dk1"/>
              </a:solidFill>
              <a:effectLst/>
              <a:latin typeface="+mn-lt"/>
              <a:ea typeface="+mn-ea"/>
              <a:cs typeface="+mn-cs"/>
            </a:rPr>
            <a:t>１０</a:t>
          </a:r>
          <a:r>
            <a:rPr lang="ja-JP" altLang="ja-JP" sz="1300">
              <a:solidFill>
                <a:schemeClr val="dk1"/>
              </a:solidFill>
              <a:effectLst/>
              <a:latin typeface="+mn-lt"/>
              <a:ea typeface="+mn-ea"/>
              <a:cs typeface="+mn-cs"/>
            </a:rPr>
            <a:t>％と</a:t>
          </a:r>
          <a:r>
            <a:rPr lang="ja-JP" altLang="en-US" sz="1300">
              <a:solidFill>
                <a:schemeClr val="dk1"/>
              </a:solidFill>
              <a:effectLst/>
              <a:latin typeface="+mn-lt"/>
              <a:ea typeface="+mn-ea"/>
              <a:cs typeface="+mn-cs"/>
            </a:rPr>
            <a:t>、平成２４年度以降</a:t>
          </a:r>
          <a:r>
            <a:rPr lang="ja-JP" altLang="ja-JP" sz="1300">
              <a:solidFill>
                <a:schemeClr val="dk1"/>
              </a:solidFill>
              <a:effectLst/>
              <a:latin typeface="+mn-lt"/>
              <a:ea typeface="+mn-ea"/>
              <a:cs typeface="+mn-cs"/>
            </a:rPr>
            <a:t>おおむね適正値へと改善した。</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a:t>
          </a:r>
          <a:r>
            <a:rPr lang="ja-JP" altLang="ja-JP" sz="1300">
              <a:solidFill>
                <a:schemeClr val="dk1"/>
              </a:solidFill>
              <a:effectLst/>
              <a:latin typeface="+mn-lt"/>
              <a:ea typeface="+mn-ea"/>
              <a:cs typeface="+mn-cs"/>
            </a:rPr>
            <a:t>すべての会計において実質赤字または資金不足</a:t>
          </a:r>
          <a:r>
            <a:rPr lang="ja-JP" altLang="en-US" sz="1300">
              <a:solidFill>
                <a:schemeClr val="dk1"/>
              </a:solidFill>
              <a:effectLst/>
              <a:latin typeface="+mn-lt"/>
              <a:ea typeface="+mn-ea"/>
              <a:cs typeface="+mn-cs"/>
            </a:rPr>
            <a:t>は</a:t>
          </a:r>
          <a:r>
            <a:rPr lang="ja-JP" altLang="ja-JP" sz="1300">
              <a:solidFill>
                <a:schemeClr val="dk1"/>
              </a:solidFill>
              <a:effectLst/>
              <a:latin typeface="+mn-lt"/>
              <a:ea typeface="+mn-ea"/>
              <a:cs typeface="+mn-cs"/>
            </a:rPr>
            <a:t>生じていない。</a:t>
          </a:r>
          <a:endParaRPr lang="ja-JP" altLang="ja-JP" sz="1300">
            <a:effectLst/>
          </a:endParaRPr>
        </a:p>
        <a:p>
          <a:r>
            <a:rPr lang="ja-JP" altLang="ja-JP" sz="1300">
              <a:solidFill>
                <a:schemeClr val="dk1"/>
              </a:solidFill>
              <a:effectLst/>
              <a:latin typeface="+mn-lt"/>
              <a:ea typeface="+mn-ea"/>
              <a:cs typeface="+mn-cs"/>
            </a:rPr>
            <a:t>　今後においても、職員の適正配置や事務事業の見直し、一部の会計については料金体系の適正化・見直し等を行い、更なる健全財政に努める必要がある。</a:t>
          </a:r>
          <a:endParaRPr lang="ja-JP" altLang="ja-JP" sz="1300">
            <a:effectLst/>
          </a:endParaRPr>
        </a:p>
        <a:p>
          <a:endParaRPr kumimoji="1" lang="ja-JP" altLang="en-US" sz="13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itchFamily="49" charset="-128"/>
              <a:ea typeface="ＭＳ ゴシック" pitchFamily="49" charset="-128"/>
              <a:cs typeface="+mn-cs"/>
            </a:rPr>
            <a:t>　</a:t>
          </a:r>
          <a:r>
            <a:rPr lang="ja-JP" altLang="ja-JP" sz="1200">
              <a:solidFill>
                <a:schemeClr val="dk1"/>
              </a:solidFill>
              <a:effectLst/>
              <a:latin typeface="+mn-lt"/>
              <a:ea typeface="+mn-ea"/>
              <a:cs typeface="+mn-cs"/>
            </a:rPr>
            <a:t>普通会計においては公債費の抑制策として平成１８年度に約１０．６億円の繰上償還、平成１９～２１年度には約２．２億円の公的資金補償金免除繰上償還</a:t>
          </a:r>
          <a:r>
            <a:rPr lang="ja-JP" altLang="en-US" sz="1200">
              <a:solidFill>
                <a:schemeClr val="dk1"/>
              </a:solidFill>
              <a:effectLst/>
              <a:latin typeface="+mn-lt"/>
              <a:ea typeface="+mn-ea"/>
              <a:cs typeface="+mn-cs"/>
            </a:rPr>
            <a:t>、平成２５年度には約３０億円の繰上償還を</a:t>
          </a:r>
          <a:r>
            <a:rPr lang="ja-JP" altLang="ja-JP" sz="1200">
              <a:solidFill>
                <a:schemeClr val="dk1"/>
              </a:solidFill>
              <a:effectLst/>
              <a:latin typeface="+mn-lt"/>
              <a:ea typeface="+mn-ea"/>
              <a:cs typeface="+mn-cs"/>
            </a:rPr>
            <a:t>行った。</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また公営企業会計においても繰上償還または低金利への借換えを行い公債費の抑制を図った結果、実質公債費比率の分子は減少傾向にある。</a:t>
          </a:r>
          <a:endParaRPr lang="ja-JP" altLang="ja-JP" sz="1200">
            <a:effectLst/>
          </a:endParaRPr>
        </a:p>
        <a:p>
          <a:r>
            <a:rPr lang="ja-JP" altLang="ja-JP" sz="1200">
              <a:solidFill>
                <a:schemeClr val="dk1"/>
              </a:solidFill>
              <a:effectLst/>
              <a:latin typeface="+mn-lt"/>
              <a:ea typeface="+mn-ea"/>
              <a:cs typeface="+mn-cs"/>
            </a:rPr>
            <a:t>　今後、大規模な投資的事業を予定しており、実質公債費比率の上昇が予想されるが、事業経費の精査や実施年度の検討、さらには財政的に有利な地方債の活用などの有効な手段を講じていきたい。</a:t>
          </a:r>
          <a:endParaRPr lang="ja-JP" altLang="ja-JP" sz="1200">
            <a:effectLst/>
          </a:endParaRPr>
        </a:p>
        <a:p>
          <a:r>
            <a:rPr lang="ja-JP" altLang="ja-JP" sz="1200">
              <a:solidFill>
                <a:schemeClr val="dk1"/>
              </a:solidFill>
              <a:effectLst/>
              <a:latin typeface="+mn-lt"/>
              <a:ea typeface="+mn-ea"/>
              <a:cs typeface="+mn-cs"/>
            </a:rPr>
            <a:t>　また、上下水道事業などの繰出金が多額となっている現状に対しては、料金体系の適正化・見直しを行うなかでその抑制に努めていきたい。</a:t>
          </a:r>
          <a:endParaRPr lang="ja-JP" altLang="ja-JP" sz="12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兵庫県朝来市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300">
              <a:solidFill>
                <a:schemeClr val="dk1"/>
              </a:solidFill>
              <a:effectLst/>
              <a:latin typeface="+mn-lt"/>
              <a:ea typeface="+mn-ea"/>
              <a:cs typeface="+mn-cs"/>
            </a:rPr>
            <a:t>　将来負担比率の分子については、年々減少傾向をたどっている。</a:t>
          </a:r>
          <a:endParaRPr lang="ja-JP" altLang="ja-JP" sz="1300">
            <a:effectLst/>
          </a:endParaRPr>
        </a:p>
        <a:p>
          <a:r>
            <a:rPr lang="ja-JP" altLang="ja-JP" sz="1300">
              <a:solidFill>
                <a:schemeClr val="dk1"/>
              </a:solidFill>
              <a:effectLst/>
              <a:latin typeface="+mn-lt"/>
              <a:ea typeface="+mn-ea"/>
              <a:cs typeface="+mn-cs"/>
            </a:rPr>
            <a:t>　</a:t>
          </a:r>
          <a:r>
            <a:rPr lang="ja-JP" altLang="en-US" sz="1300">
              <a:solidFill>
                <a:schemeClr val="dk1"/>
              </a:solidFill>
              <a:effectLst/>
              <a:latin typeface="+mn-lt"/>
              <a:ea typeface="+mn-ea"/>
              <a:cs typeface="+mn-cs"/>
            </a:rPr>
            <a:t>前年度までは、</a:t>
          </a:r>
          <a:r>
            <a:rPr lang="ja-JP" altLang="ja-JP" sz="1300">
              <a:solidFill>
                <a:schemeClr val="dk1"/>
              </a:solidFill>
              <a:effectLst/>
              <a:latin typeface="+mn-lt"/>
              <a:ea typeface="+mn-ea"/>
              <a:cs typeface="+mn-cs"/>
            </a:rPr>
            <a:t>定員適正化計画に基づいた職員数の減による退職手当負担見込額の減少</a:t>
          </a:r>
          <a:r>
            <a:rPr lang="ja-JP" altLang="en-US" sz="1300">
              <a:solidFill>
                <a:schemeClr val="dk1"/>
              </a:solidFill>
              <a:effectLst/>
              <a:latin typeface="+mn-lt"/>
              <a:ea typeface="+mn-ea"/>
              <a:cs typeface="+mn-cs"/>
            </a:rPr>
            <a:t>、</a:t>
          </a:r>
          <a:r>
            <a:rPr lang="ja-JP" altLang="ja-JP" sz="1300">
              <a:solidFill>
                <a:schemeClr val="dk1"/>
              </a:solidFill>
              <a:effectLst/>
              <a:latin typeface="+mn-lt"/>
              <a:ea typeface="+mn-ea"/>
              <a:cs typeface="+mn-cs"/>
            </a:rPr>
            <a:t>地方債の発行抑制や基金積立等による充当可能基金の増</a:t>
          </a:r>
          <a:r>
            <a:rPr lang="ja-JP" altLang="en-US" sz="1300">
              <a:solidFill>
                <a:schemeClr val="dk1"/>
              </a:solidFill>
              <a:effectLst/>
              <a:latin typeface="+mn-lt"/>
              <a:ea typeface="+mn-ea"/>
              <a:cs typeface="+mn-cs"/>
            </a:rPr>
            <a:t>が</a:t>
          </a:r>
          <a:r>
            <a:rPr lang="ja-JP" altLang="ja-JP" sz="1300">
              <a:solidFill>
                <a:schemeClr val="dk1"/>
              </a:solidFill>
              <a:effectLst/>
              <a:latin typeface="+mn-lt"/>
              <a:ea typeface="+mn-ea"/>
              <a:cs typeface="+mn-cs"/>
            </a:rPr>
            <a:t>その主な要因</a:t>
          </a:r>
          <a:r>
            <a:rPr lang="ja-JP" altLang="en-US" sz="1300">
              <a:solidFill>
                <a:schemeClr val="dk1"/>
              </a:solidFill>
              <a:effectLst/>
              <a:latin typeface="+mn-lt"/>
              <a:ea typeface="+mn-ea"/>
              <a:cs typeface="+mn-cs"/>
            </a:rPr>
            <a:t>であったが、平成２５年度においては基金を財源とする地方債の繰上償還を行った。</a:t>
          </a:r>
          <a:endParaRPr lang="ja-JP" altLang="ja-JP" sz="1300">
            <a:effectLst/>
          </a:endParaRPr>
        </a:p>
        <a:p>
          <a:r>
            <a:rPr lang="ja-JP" altLang="ja-JP" sz="1300">
              <a:solidFill>
                <a:schemeClr val="dk1"/>
              </a:solidFill>
              <a:effectLst/>
              <a:latin typeface="+mn-lt"/>
              <a:ea typeface="+mn-ea"/>
              <a:cs typeface="+mn-cs"/>
            </a:rPr>
            <a:t>　今後においても、公債費抑制策や定員適正化計画の推進により、更なる健全財政の運営に努めていきたい。</a:t>
          </a:r>
          <a:endParaRPr lang="ja-JP" altLang="ja-JP" sz="1300">
            <a:effectLst/>
          </a:endParaRPr>
        </a:p>
        <a:p>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75" zoomScaleNormal="7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26214456</v>
      </c>
      <c r="BO4" s="379"/>
      <c r="BP4" s="379"/>
      <c r="BQ4" s="379"/>
      <c r="BR4" s="379"/>
      <c r="BS4" s="379"/>
      <c r="BT4" s="379"/>
      <c r="BU4" s="380"/>
      <c r="BV4" s="378">
        <v>23091641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4.0999999999999996</v>
      </c>
      <c r="CU4" s="554"/>
      <c r="CV4" s="554"/>
      <c r="CW4" s="554"/>
      <c r="CX4" s="554"/>
      <c r="CY4" s="554"/>
      <c r="CZ4" s="554"/>
      <c r="DA4" s="555"/>
      <c r="DB4" s="553">
        <v>4.9000000000000004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25311407</v>
      </c>
      <c r="BO5" s="384"/>
      <c r="BP5" s="384"/>
      <c r="BQ5" s="384"/>
      <c r="BR5" s="384"/>
      <c r="BS5" s="384"/>
      <c r="BT5" s="384"/>
      <c r="BU5" s="385"/>
      <c r="BV5" s="383">
        <v>22103091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86.3</v>
      </c>
      <c r="CU5" s="354"/>
      <c r="CV5" s="354"/>
      <c r="CW5" s="354"/>
      <c r="CX5" s="354"/>
      <c r="CY5" s="354"/>
      <c r="CZ5" s="354"/>
      <c r="DA5" s="355"/>
      <c r="DB5" s="353">
        <v>88</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903049</v>
      </c>
      <c r="BO6" s="384"/>
      <c r="BP6" s="384"/>
      <c r="BQ6" s="384"/>
      <c r="BR6" s="384"/>
      <c r="BS6" s="384"/>
      <c r="BT6" s="384"/>
      <c r="BU6" s="385"/>
      <c r="BV6" s="383">
        <v>988550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92.9</v>
      </c>
      <c r="CU6" s="528"/>
      <c r="CV6" s="528"/>
      <c r="CW6" s="528"/>
      <c r="CX6" s="528"/>
      <c r="CY6" s="528"/>
      <c r="CZ6" s="528"/>
      <c r="DA6" s="529"/>
      <c r="DB6" s="527">
        <v>94.8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362358</v>
      </c>
      <c r="BO7" s="384"/>
      <c r="BP7" s="384"/>
      <c r="BQ7" s="384"/>
      <c r="BR7" s="384"/>
      <c r="BS7" s="384"/>
      <c r="BT7" s="384"/>
      <c r="BU7" s="385"/>
      <c r="BV7" s="383">
        <v>353170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13190846</v>
      </c>
      <c r="CU7" s="384"/>
      <c r="CV7" s="384"/>
      <c r="CW7" s="384"/>
      <c r="CX7" s="384"/>
      <c r="CY7" s="384"/>
      <c r="CZ7" s="384"/>
      <c r="DA7" s="385"/>
      <c r="DB7" s="383">
        <v>13048366</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540691</v>
      </c>
      <c r="BO8" s="384"/>
      <c r="BP8" s="384"/>
      <c r="BQ8" s="384"/>
      <c r="BR8" s="384"/>
      <c r="BS8" s="384"/>
      <c r="BT8" s="384"/>
      <c r="BU8" s="385"/>
      <c r="BV8" s="383">
        <v>635380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0.44</v>
      </c>
      <c r="CU8" s="491"/>
      <c r="CV8" s="491"/>
      <c r="CW8" s="491"/>
      <c r="CX8" s="491"/>
      <c r="CY8" s="491"/>
      <c r="CZ8" s="491"/>
      <c r="DA8" s="492"/>
      <c r="DB8" s="490">
        <v>0.45</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32814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-94689</v>
      </c>
      <c r="BO9" s="384"/>
      <c r="BP9" s="384"/>
      <c r="BQ9" s="384"/>
      <c r="BR9" s="384"/>
      <c r="BS9" s="384"/>
      <c r="BT9" s="384"/>
      <c r="BU9" s="385"/>
      <c r="BV9" s="383">
        <v>-677219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34.700000000000003</v>
      </c>
      <c r="CU9" s="354"/>
      <c r="CV9" s="354"/>
      <c r="CW9" s="354"/>
      <c r="CX9" s="354"/>
      <c r="CY9" s="354"/>
      <c r="CZ9" s="354"/>
      <c r="DA9" s="355"/>
      <c r="DB9" s="353">
        <v>23.2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34791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12203</v>
      </c>
      <c r="BO10" s="384"/>
      <c r="BP10" s="384"/>
      <c r="BQ10" s="384"/>
      <c r="BR10" s="384"/>
      <c r="BS10" s="384"/>
      <c r="BT10" s="384"/>
      <c r="BU10" s="385"/>
      <c r="BV10" s="383">
        <v>35771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2963047</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32762</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3288167</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32572</v>
      </c>
      <c r="S13" s="483"/>
      <c r="T13" s="483"/>
      <c r="U13" s="483"/>
      <c r="V13" s="484"/>
      <c r="W13" s="470" t="s">
        <v>124</v>
      </c>
      <c r="X13" s="396"/>
      <c r="Y13" s="396"/>
      <c r="Z13" s="396"/>
      <c r="AA13" s="396"/>
      <c r="AB13" s="397"/>
      <c r="AC13" s="359">
        <v>1015</v>
      </c>
      <c r="AD13" s="360"/>
      <c r="AE13" s="360"/>
      <c r="AF13" s="360"/>
      <c r="AG13" s="361"/>
      <c r="AH13" s="359">
        <v>1323</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-407606</v>
      </c>
      <c r="BO13" s="384"/>
      <c r="BP13" s="384"/>
      <c r="BQ13" s="384"/>
      <c r="BR13" s="384"/>
      <c r="BS13" s="384"/>
      <c r="BT13" s="384"/>
      <c r="BU13" s="385"/>
      <c r="BV13" s="383">
        <v>-641448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15.3</v>
      </c>
      <c r="CU13" s="354"/>
      <c r="CV13" s="354"/>
      <c r="CW13" s="354"/>
      <c r="CX13" s="354"/>
      <c r="CY13" s="354"/>
      <c r="CZ13" s="354"/>
      <c r="DA13" s="355"/>
      <c r="DB13" s="353">
        <v>16.5</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128</v>
      </c>
      <c r="M14" s="511"/>
      <c r="N14" s="511"/>
      <c r="O14" s="511"/>
      <c r="P14" s="511"/>
      <c r="Q14" s="512"/>
      <c r="R14" s="482">
        <v>33076</v>
      </c>
      <c r="S14" s="483"/>
      <c r="T14" s="483"/>
      <c r="U14" s="483"/>
      <c r="V14" s="484"/>
      <c r="W14" s="485"/>
      <c r="X14" s="399"/>
      <c r="Y14" s="399"/>
      <c r="Z14" s="399"/>
      <c r="AA14" s="399"/>
      <c r="AB14" s="400"/>
      <c r="AC14" s="475">
        <v>6.8</v>
      </c>
      <c r="AD14" s="476"/>
      <c r="AE14" s="476"/>
      <c r="AF14" s="476"/>
      <c r="AG14" s="477"/>
      <c r="AH14" s="475">
        <v>7.9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v>63.4</v>
      </c>
      <c r="CU14" s="454"/>
      <c r="CV14" s="454"/>
      <c r="CW14" s="454"/>
      <c r="CX14" s="454"/>
      <c r="CY14" s="454"/>
      <c r="CZ14" s="454"/>
      <c r="DA14" s="455"/>
      <c r="DB14" s="486">
        <v>75.099999999999994</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32879</v>
      </c>
      <c r="S15" s="483"/>
      <c r="T15" s="483"/>
      <c r="U15" s="483"/>
      <c r="V15" s="484"/>
      <c r="W15" s="470" t="s">
        <v>130</v>
      </c>
      <c r="X15" s="396"/>
      <c r="Y15" s="396"/>
      <c r="Z15" s="396"/>
      <c r="AA15" s="396"/>
      <c r="AB15" s="397"/>
      <c r="AC15" s="359">
        <v>4548</v>
      </c>
      <c r="AD15" s="360"/>
      <c r="AE15" s="360"/>
      <c r="AF15" s="360"/>
      <c r="AG15" s="361"/>
      <c r="AH15" s="359">
        <v>5501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3991883</v>
      </c>
      <c r="BO15" s="379"/>
      <c r="BP15" s="379"/>
      <c r="BQ15" s="379"/>
      <c r="BR15" s="379"/>
      <c r="BS15" s="379"/>
      <c r="BT15" s="379"/>
      <c r="BU15" s="380"/>
      <c r="BV15" s="378">
        <v>4123626</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30.6</v>
      </c>
      <c r="AD16" s="476"/>
      <c r="AE16" s="476"/>
      <c r="AF16" s="476"/>
      <c r="AG16" s="477"/>
      <c r="AH16" s="475">
        <v>32.799999999999997</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9164444</v>
      </c>
      <c r="BO16" s="384"/>
      <c r="BP16" s="384"/>
      <c r="BQ16" s="384"/>
      <c r="BR16" s="384"/>
      <c r="BS16" s="384"/>
      <c r="BT16" s="384"/>
      <c r="BU16" s="385"/>
      <c r="BV16" s="383">
        <v>9137183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9317</v>
      </c>
      <c r="AD17" s="360"/>
      <c r="AE17" s="360"/>
      <c r="AF17" s="360"/>
      <c r="AG17" s="361"/>
      <c r="AH17" s="359">
        <v>9888</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5149308</v>
      </c>
      <c r="BO17" s="384"/>
      <c r="BP17" s="384"/>
      <c r="BQ17" s="384"/>
      <c r="BR17" s="384"/>
      <c r="BS17" s="384"/>
      <c r="BT17" s="384"/>
      <c r="BU17" s="385"/>
      <c r="BV17" s="383">
        <v>5321364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402.98</v>
      </c>
      <c r="M18" s="446"/>
      <c r="N18" s="446"/>
      <c r="O18" s="446"/>
      <c r="P18" s="446"/>
      <c r="Q18" s="446"/>
      <c r="R18" s="447"/>
      <c r="S18" s="447"/>
      <c r="T18" s="447"/>
      <c r="U18" s="447"/>
      <c r="V18" s="448"/>
      <c r="W18" s="462"/>
      <c r="X18" s="463"/>
      <c r="Y18" s="463"/>
      <c r="Z18" s="463"/>
      <c r="AA18" s="463"/>
      <c r="AB18" s="471"/>
      <c r="AC18" s="347">
        <v>62.6</v>
      </c>
      <c r="AD18" s="348"/>
      <c r="AE18" s="348"/>
      <c r="AF18" s="348"/>
      <c r="AG18" s="449"/>
      <c r="AH18" s="347">
        <v>59</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11462322</v>
      </c>
      <c r="BO18" s="384"/>
      <c r="BP18" s="384"/>
      <c r="BQ18" s="384"/>
      <c r="BR18" s="384"/>
      <c r="BS18" s="384"/>
      <c r="BT18" s="384"/>
      <c r="BU18" s="385"/>
      <c r="BV18" s="383">
        <v>11437797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81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18534211</v>
      </c>
      <c r="BO19" s="384"/>
      <c r="BP19" s="384"/>
      <c r="BQ19" s="384"/>
      <c r="BR19" s="384"/>
      <c r="BS19" s="384"/>
      <c r="BT19" s="384"/>
      <c r="BU19" s="385"/>
      <c r="BV19" s="383">
        <v>14701666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11655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27884233</v>
      </c>
      <c r="BO23" s="384"/>
      <c r="BP23" s="384"/>
      <c r="BQ23" s="384"/>
      <c r="BR23" s="384"/>
      <c r="BS23" s="384"/>
      <c r="BT23" s="384"/>
      <c r="BU23" s="385"/>
      <c r="BV23" s="383">
        <v>30948647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8650</v>
      </c>
      <c r="R24" s="360"/>
      <c r="S24" s="360"/>
      <c r="T24" s="360"/>
      <c r="U24" s="360"/>
      <c r="V24" s="361"/>
      <c r="W24" s="425"/>
      <c r="X24" s="416"/>
      <c r="Y24" s="417"/>
      <c r="Z24" s="356" t="s">
        <v>153</v>
      </c>
      <c r="AA24" s="357"/>
      <c r="AB24" s="357"/>
      <c r="AC24" s="357"/>
      <c r="AD24" s="357"/>
      <c r="AE24" s="357"/>
      <c r="AF24" s="357"/>
      <c r="AG24" s="358"/>
      <c r="AH24" s="359">
        <v>300</v>
      </c>
      <c r="AI24" s="360"/>
      <c r="AJ24" s="360"/>
      <c r="AK24" s="360"/>
      <c r="AL24" s="361"/>
      <c r="AM24" s="359">
        <v>954600</v>
      </c>
      <c r="AN24" s="360"/>
      <c r="AO24" s="360"/>
      <c r="AP24" s="360"/>
      <c r="AQ24" s="360"/>
      <c r="AR24" s="361"/>
      <c r="AS24" s="359">
        <v>3182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17155612</v>
      </c>
      <c r="BO24" s="384"/>
      <c r="BP24" s="384"/>
      <c r="BQ24" s="384"/>
      <c r="BR24" s="384"/>
      <c r="BS24" s="384"/>
      <c r="BT24" s="384"/>
      <c r="BU24" s="385"/>
      <c r="BV24" s="383">
        <v>18302773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6840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1467014</v>
      </c>
      <c r="BO25" s="379"/>
      <c r="BP25" s="379"/>
      <c r="BQ25" s="379"/>
      <c r="BR25" s="379"/>
      <c r="BS25" s="379"/>
      <c r="BT25" s="379"/>
      <c r="BU25" s="380"/>
      <c r="BV25" s="378">
        <v>1727702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6180</v>
      </c>
      <c r="R26" s="360"/>
      <c r="S26" s="360"/>
      <c r="T26" s="360"/>
      <c r="U26" s="360"/>
      <c r="V26" s="361"/>
      <c r="W26" s="425"/>
      <c r="X26" s="416"/>
      <c r="Y26" s="417"/>
      <c r="Z26" s="356" t="s">
        <v>159</v>
      </c>
      <c r="AA26" s="436"/>
      <c r="AB26" s="436"/>
      <c r="AC26" s="436"/>
      <c r="AD26" s="436"/>
      <c r="AE26" s="436"/>
      <c r="AF26" s="436"/>
      <c r="AG26" s="437"/>
      <c r="AH26" s="359">
        <v>20</v>
      </c>
      <c r="AI26" s="360"/>
      <c r="AJ26" s="360"/>
      <c r="AK26" s="360"/>
      <c r="AL26" s="361"/>
      <c r="AM26" s="359">
        <v>62420</v>
      </c>
      <c r="AN26" s="360"/>
      <c r="AO26" s="360"/>
      <c r="AP26" s="360"/>
      <c r="AQ26" s="360"/>
      <c r="AR26" s="361"/>
      <c r="AS26" s="359">
        <v>3121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4280</v>
      </c>
      <c r="R27" s="360"/>
      <c r="S27" s="360"/>
      <c r="T27" s="360"/>
      <c r="U27" s="360"/>
      <c r="V27" s="361"/>
      <c r="W27" s="425"/>
      <c r="X27" s="416"/>
      <c r="Y27" s="417"/>
      <c r="Z27" s="356" t="s">
        <v>162</v>
      </c>
      <c r="AA27" s="357"/>
      <c r="AB27" s="357"/>
      <c r="AC27" s="357"/>
      <c r="AD27" s="357"/>
      <c r="AE27" s="357"/>
      <c r="AF27" s="357"/>
      <c r="AG27" s="358"/>
      <c r="AH27" s="359">
        <v>6</v>
      </c>
      <c r="AI27" s="360"/>
      <c r="AJ27" s="360"/>
      <c r="AK27" s="360"/>
      <c r="AL27" s="361"/>
      <c r="AM27" s="359">
        <v>23790</v>
      </c>
      <c r="AN27" s="360"/>
      <c r="AO27" s="360"/>
      <c r="AP27" s="360"/>
      <c r="AQ27" s="360"/>
      <c r="AR27" s="361"/>
      <c r="AS27" s="359">
        <v>3965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567163</v>
      </c>
      <c r="BO27" s="387"/>
      <c r="BP27" s="387"/>
      <c r="BQ27" s="387"/>
      <c r="BR27" s="387"/>
      <c r="BS27" s="387"/>
      <c r="BT27" s="387"/>
      <c r="BU27" s="388"/>
      <c r="BV27" s="386">
        <v>566439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3520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4093690</v>
      </c>
      <c r="BO28" s="379"/>
      <c r="BP28" s="379"/>
      <c r="BQ28" s="379"/>
      <c r="BR28" s="379"/>
      <c r="BS28" s="379"/>
      <c r="BT28" s="379"/>
      <c r="BU28" s="380"/>
      <c r="BV28" s="378">
        <v>7039654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18</v>
      </c>
      <c r="M29" s="360"/>
      <c r="N29" s="360"/>
      <c r="O29" s="360"/>
      <c r="P29" s="361"/>
      <c r="Q29" s="359">
        <v>3162</v>
      </c>
      <c r="R29" s="360"/>
      <c r="S29" s="360"/>
      <c r="T29" s="360"/>
      <c r="U29" s="360"/>
      <c r="V29" s="361"/>
      <c r="W29" s="425"/>
      <c r="X29" s="416"/>
      <c r="Y29" s="417"/>
      <c r="Z29" s="356" t="s">
        <v>169</v>
      </c>
      <c r="AA29" s="357"/>
      <c r="AB29" s="357"/>
      <c r="AC29" s="357"/>
      <c r="AD29" s="357"/>
      <c r="AE29" s="357"/>
      <c r="AF29" s="357"/>
      <c r="AG29" s="358"/>
      <c r="AH29" s="359">
        <v>306</v>
      </c>
      <c r="AI29" s="360"/>
      <c r="AJ29" s="360"/>
      <c r="AK29" s="360"/>
      <c r="AL29" s="361"/>
      <c r="AM29" s="359">
        <v>978390</v>
      </c>
      <c r="AN29" s="360"/>
      <c r="AO29" s="360"/>
      <c r="AP29" s="360"/>
      <c r="AQ29" s="360"/>
      <c r="AR29" s="361"/>
      <c r="AS29" s="359">
        <v>3197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547</v>
      </c>
      <c r="BO29" s="384"/>
      <c r="BP29" s="384"/>
      <c r="BQ29" s="384"/>
      <c r="BR29" s="384"/>
      <c r="BS29" s="384"/>
      <c r="BT29" s="384"/>
      <c r="BU29" s="385"/>
      <c r="BV29" s="383">
        <v>30643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97.1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4602917</v>
      </c>
      <c r="BO30" s="387"/>
      <c r="BP30" s="387"/>
      <c r="BQ30" s="387"/>
      <c r="BR30" s="387"/>
      <c r="BS30" s="387"/>
      <c r="BT30" s="387"/>
      <c r="BU30" s="388"/>
      <c r="BV30" s="386">
        <v>4486276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国民健康保険（事業勘定）</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IF('各会計、関係団体の財政状況及び健全化判断比率'!B33="","",'各会計、関係団体の財政状況及び健全化判断比率'!B33)</f>
        <v>水道事業</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簡易水道事業</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南但広域行政事務組合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和田山商業振興（株）</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住宅資金貸付事業特別会計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休日診療所</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IF('各会計、関係団体の財政状況及び健全化判断比率'!B34="","",'各会計、関係団体の財政状況及び健全化判断比率'!B34)</f>
        <v>工業用水道事業</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IF('各会計、関係団体の財政状況及び健全化判断比率'!B36="","",'各会計、関係団体の財政状況及び健全化判断比率'!B36)</f>
        <v>と畜場事業</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公立豊岡病院組合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（株）フレッシュあさご</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介護保険事業（保険事業勘定）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12</v>
      </c>
      <c r="BF36" s="343"/>
      <c r="BG36" s="342" t="str">
        <f>IF('各会計、関係団体の財政状況及び健全化判断比率'!B37="","",'各会計、関係団体の財政状況及び健全化判断比率'!B37)</f>
        <v>下水道事業</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但馬広域行政事務組合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（有）朝来農産物加工所</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介護保険事業（介護サービス事業勘定）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13</v>
      </c>
      <c r="BF37" s="343"/>
      <c r="BG37" s="342" t="str">
        <f>IF('各会計、関係団体の財政状況及び健全化判断比率'!B38="","",'各会計、関係団体の財政状況及び健全化判断比率'!B38)</f>
        <v>宅地開発事業</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兵庫県市町村職員退職手当組合</v>
      </c>
      <c r="BZ37" s="342"/>
      <c r="CA37" s="342"/>
      <c r="CB37" s="342"/>
      <c r="CC37" s="342"/>
      <c r="CD37" s="342"/>
      <c r="CE37" s="342"/>
      <c r="CF37" s="342"/>
      <c r="CG37" s="342"/>
      <c r="CH37" s="342"/>
      <c r="CI37" s="342"/>
      <c r="CJ37" s="342"/>
      <c r="CK37" s="342"/>
      <c r="CL37" s="342"/>
      <c r="CM37" s="342"/>
      <c r="CN37" s="165"/>
      <c r="CO37" s="343">
        <f t="shared" si="3"/>
        <v>25</v>
      </c>
      <c r="CP37" s="343"/>
      <c r="CQ37" s="342" t="str">
        <f>IF('各会計、関係団体の財政状況及び健全化判断比率'!BS10="","",'各会計、関係団体の財政状況及び健全化判断比率'!BS10)</f>
        <v>（株）あさご有機</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f t="shared" si="4"/>
        <v>7</v>
      </c>
      <c r="V38" s="343"/>
      <c r="W38" s="342" t="str">
        <f>IF('各会計、関係団体の財政状況及び健全化判断比率'!B32="","",'各会計、関係団体の財政状況及び健全化判断比率'!B32)</f>
        <v>後期高齢者医療</v>
      </c>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兵庫県市町交通災害共済組合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兵庫県町議会議員公務災害補償組合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兵庫県後期高齢者医療広域連合（一般会計）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兵庫県後期高齢者医療広域連合（特別会計）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M44" sqref="M4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520</v>
      </c>
      <c r="J40" s="79" t="s">
        <v>521</v>
      </c>
      <c r="K40" s="79" t="s">
        <v>522</v>
      </c>
      <c r="L40" s="79" t="s">
        <v>523</v>
      </c>
      <c r="M40" s="80" t="s">
        <v>524</v>
      </c>
    </row>
    <row r="41" spans="2:13" ht="27.75" customHeight="1">
      <c r="B41" s="1179" t="s">
        <v>24</v>
      </c>
      <c r="C41" s="1180"/>
      <c r="D41" s="81"/>
      <c r="E41" s="1181" t="s">
        <v>25</v>
      </c>
      <c r="F41" s="1181"/>
      <c r="G41" s="1181"/>
      <c r="H41" s="1182"/>
      <c r="I41" s="82">
        <v>30864</v>
      </c>
      <c r="J41" s="83">
        <v>30259</v>
      </c>
      <c r="K41" s="83">
        <v>29993</v>
      </c>
      <c r="L41" s="83">
        <v>30949</v>
      </c>
      <c r="M41" s="84">
        <v>27884</v>
      </c>
    </row>
    <row r="42" spans="2:13" ht="27.75" customHeight="1">
      <c r="B42" s="1169"/>
      <c r="C42" s="1170"/>
      <c r="D42" s="85"/>
      <c r="E42" s="1173" t="s">
        <v>26</v>
      </c>
      <c r="F42" s="1173"/>
      <c r="G42" s="1173"/>
      <c r="H42" s="1174"/>
      <c r="I42" s="86">
        <v>39</v>
      </c>
      <c r="J42" s="87">
        <v>28</v>
      </c>
      <c r="K42" s="87">
        <v>22</v>
      </c>
      <c r="L42" s="87">
        <v>17</v>
      </c>
      <c r="M42" s="88">
        <v>12</v>
      </c>
    </row>
    <row r="43" spans="2:13" ht="27.75" customHeight="1">
      <c r="B43" s="1169"/>
      <c r="C43" s="1170"/>
      <c r="D43" s="85"/>
      <c r="E43" s="1173" t="s">
        <v>27</v>
      </c>
      <c r="F43" s="1173"/>
      <c r="G43" s="1173"/>
      <c r="H43" s="1174"/>
      <c r="I43" s="86">
        <v>8514</v>
      </c>
      <c r="J43" s="87">
        <v>8374</v>
      </c>
      <c r="K43" s="87">
        <v>8371</v>
      </c>
      <c r="L43" s="87">
        <v>8380</v>
      </c>
      <c r="M43" s="88">
        <v>7722</v>
      </c>
    </row>
    <row r="44" spans="2:13" ht="27.75" customHeight="1">
      <c r="B44" s="1169"/>
      <c r="C44" s="1170"/>
      <c r="D44" s="85"/>
      <c r="E44" s="1173" t="s">
        <v>28</v>
      </c>
      <c r="F44" s="1173"/>
      <c r="G44" s="1173"/>
      <c r="H44" s="1174"/>
      <c r="I44" s="86">
        <v>2962</v>
      </c>
      <c r="J44" s="87">
        <v>2724</v>
      </c>
      <c r="K44" s="87">
        <v>2721</v>
      </c>
      <c r="L44" s="87">
        <v>2586</v>
      </c>
      <c r="M44" s="88">
        <v>2467</v>
      </c>
    </row>
    <row r="45" spans="2:13" ht="27.75" customHeight="1">
      <c r="B45" s="1169"/>
      <c r="C45" s="1170"/>
      <c r="D45" s="85"/>
      <c r="E45" s="1173" t="s">
        <v>29</v>
      </c>
      <c r="F45" s="1173"/>
      <c r="G45" s="1173"/>
      <c r="H45" s="1174"/>
      <c r="I45" s="86">
        <v>5000</v>
      </c>
      <c r="J45" s="87">
        <v>4944</v>
      </c>
      <c r="K45" s="87">
        <v>4678</v>
      </c>
      <c r="L45" s="87">
        <v>4050</v>
      </c>
      <c r="M45" s="88">
        <v>3893</v>
      </c>
    </row>
    <row r="46" spans="2:13" ht="27.75" customHeight="1">
      <c r="B46" s="1169"/>
      <c r="C46" s="1170"/>
      <c r="D46" s="85"/>
      <c r="E46" s="1173" t="s">
        <v>30</v>
      </c>
      <c r="F46" s="1173"/>
      <c r="G46" s="1173"/>
      <c r="H46" s="1174"/>
      <c r="I46" s="86" t="s">
        <v>480</v>
      </c>
      <c r="J46" s="87" t="s">
        <v>480</v>
      </c>
      <c r="K46" s="87" t="s">
        <v>480</v>
      </c>
      <c r="L46" s="87" t="s">
        <v>480</v>
      </c>
      <c r="M46" s="88" t="s">
        <v>480</v>
      </c>
    </row>
    <row r="47" spans="2:13" ht="27.75" customHeight="1">
      <c r="B47" s="1169"/>
      <c r="C47" s="1170"/>
      <c r="D47" s="85"/>
      <c r="E47" s="1173" t="s">
        <v>31</v>
      </c>
      <c r="F47" s="1173"/>
      <c r="G47" s="1173"/>
      <c r="H47" s="1174"/>
      <c r="I47" s="86" t="s">
        <v>480</v>
      </c>
      <c r="J47" s="87" t="s">
        <v>480</v>
      </c>
      <c r="K47" s="87" t="s">
        <v>480</v>
      </c>
      <c r="L47" s="87" t="s">
        <v>480</v>
      </c>
      <c r="M47" s="88" t="s">
        <v>480</v>
      </c>
    </row>
    <row r="48" spans="2:13" ht="27.75" customHeight="1">
      <c r="B48" s="1171"/>
      <c r="C48" s="1172"/>
      <c r="D48" s="85"/>
      <c r="E48" s="1173" t="s">
        <v>32</v>
      </c>
      <c r="F48" s="1173"/>
      <c r="G48" s="1173"/>
      <c r="H48" s="1174"/>
      <c r="I48" s="86" t="s">
        <v>480</v>
      </c>
      <c r="J48" s="87" t="s">
        <v>480</v>
      </c>
      <c r="K48" s="87" t="s">
        <v>480</v>
      </c>
      <c r="L48" s="87" t="s">
        <v>480</v>
      </c>
      <c r="M48" s="88" t="s">
        <v>480</v>
      </c>
    </row>
    <row r="49" spans="2:13" ht="27.75" customHeight="1">
      <c r="B49" s="1167" t="s">
        <v>33</v>
      </c>
      <c r="C49" s="1168"/>
      <c r="D49" s="89"/>
      <c r="E49" s="1173" t="s">
        <v>34</v>
      </c>
      <c r="F49" s="1173"/>
      <c r="G49" s="1173"/>
      <c r="H49" s="1174"/>
      <c r="I49" s="86">
        <v>6620</v>
      </c>
      <c r="J49" s="87">
        <v>7305</v>
      </c>
      <c r="K49" s="87">
        <v>9014</v>
      </c>
      <c r="L49" s="87">
        <v>9870</v>
      </c>
      <c r="M49" s="88">
        <v>7094</v>
      </c>
    </row>
    <row r="50" spans="2:13" ht="27.75" customHeight="1">
      <c r="B50" s="1169"/>
      <c r="C50" s="1170"/>
      <c r="D50" s="85"/>
      <c r="E50" s="1173" t="s">
        <v>35</v>
      </c>
      <c r="F50" s="1173"/>
      <c r="G50" s="1173"/>
      <c r="H50" s="1174"/>
      <c r="I50" s="86">
        <v>1244</v>
      </c>
      <c r="J50" s="87">
        <v>1189</v>
      </c>
      <c r="K50" s="87">
        <v>1009</v>
      </c>
      <c r="L50" s="87">
        <v>1041</v>
      </c>
      <c r="M50" s="88">
        <v>1171</v>
      </c>
    </row>
    <row r="51" spans="2:13" ht="27.75" customHeight="1">
      <c r="B51" s="1171"/>
      <c r="C51" s="1172"/>
      <c r="D51" s="85"/>
      <c r="E51" s="1173" t="s">
        <v>36</v>
      </c>
      <c r="F51" s="1173"/>
      <c r="G51" s="1173"/>
      <c r="H51" s="1174"/>
      <c r="I51" s="86">
        <v>25788</v>
      </c>
      <c r="J51" s="87">
        <v>25507</v>
      </c>
      <c r="K51" s="87">
        <v>25902</v>
      </c>
      <c r="L51" s="87">
        <v>27352</v>
      </c>
      <c r="M51" s="88">
        <v>27115</v>
      </c>
    </row>
    <row r="52" spans="2:13" ht="27.75" customHeight="1" thickBot="1">
      <c r="B52" s="1175" t="s">
        <v>37</v>
      </c>
      <c r="C52" s="1176"/>
      <c r="D52" s="90"/>
      <c r="E52" s="1177" t="s">
        <v>38</v>
      </c>
      <c r="F52" s="1177"/>
      <c r="G52" s="1177"/>
      <c r="H52" s="1178"/>
      <c r="I52" s="91">
        <v>13727</v>
      </c>
      <c r="J52" s="92">
        <v>12328</v>
      </c>
      <c r="K52" s="92">
        <v>9862</v>
      </c>
      <c r="L52" s="92">
        <v>7718</v>
      </c>
      <c r="M52" s="93">
        <v>6599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519</v>
      </c>
      <c r="G2" s="111"/>
      <c r="H2" s="112"/>
    </row>
    <row r="3" spans="1:8">
      <c r="A3" s="108" t="s">
        <v>512</v>
      </c>
      <c r="B3" s="113"/>
      <c r="C3" s="114"/>
      <c r="D3" s="115">
        <v>69880</v>
      </c>
      <c r="E3" s="116"/>
      <c r="F3" s="117">
        <v>76282</v>
      </c>
      <c r="G3" s="118"/>
      <c r="H3" s="119"/>
    </row>
    <row r="4" spans="1:8">
      <c r="A4" s="120"/>
      <c r="B4" s="121"/>
      <c r="C4" s="122"/>
      <c r="D4" s="123">
        <v>37583</v>
      </c>
      <c r="E4" s="124"/>
      <c r="F4" s="125">
        <v>41092</v>
      </c>
      <c r="G4" s="126"/>
      <c r="H4" s="127"/>
    </row>
    <row r="5" spans="1:8">
      <c r="A5" s="108" t="s">
        <v>514</v>
      </c>
      <c r="B5" s="113"/>
      <c r="C5" s="114"/>
      <c r="D5" s="115">
        <v>78141</v>
      </c>
      <c r="E5" s="116"/>
      <c r="F5" s="117">
        <v>78670</v>
      </c>
      <c r="G5" s="118"/>
      <c r="H5" s="119"/>
    </row>
    <row r="6" spans="1:8">
      <c r="A6" s="120"/>
      <c r="B6" s="121"/>
      <c r="C6" s="122"/>
      <c r="D6" s="123">
        <v>52119</v>
      </c>
      <c r="E6" s="124"/>
      <c r="F6" s="125">
        <v>38094</v>
      </c>
      <c r="G6" s="126"/>
      <c r="H6" s="127"/>
    </row>
    <row r="7" spans="1:8">
      <c r="A7" s="108" t="s">
        <v>515</v>
      </c>
      <c r="B7" s="113"/>
      <c r="C7" s="114"/>
      <c r="D7" s="115">
        <v>88536</v>
      </c>
      <c r="E7" s="116"/>
      <c r="F7" s="117">
        <v>67201</v>
      </c>
      <c r="G7" s="118"/>
      <c r="H7" s="119"/>
    </row>
    <row r="8" spans="1:8">
      <c r="A8" s="120"/>
      <c r="B8" s="121"/>
      <c r="C8" s="122"/>
      <c r="D8" s="123">
        <v>57841</v>
      </c>
      <c r="E8" s="124"/>
      <c r="F8" s="125">
        <v>35210</v>
      </c>
      <c r="G8" s="126"/>
      <c r="H8" s="127"/>
    </row>
    <row r="9" spans="1:8">
      <c r="A9" s="108" t="s">
        <v>516</v>
      </c>
      <c r="B9" s="113"/>
      <c r="C9" s="114"/>
      <c r="D9" s="115">
        <v>96275</v>
      </c>
      <c r="E9" s="116"/>
      <c r="F9" s="117">
        <v>75709</v>
      </c>
      <c r="G9" s="118"/>
      <c r="H9" s="119"/>
    </row>
    <row r="10" spans="1:8">
      <c r="A10" s="120"/>
      <c r="B10" s="121"/>
      <c r="C10" s="122"/>
      <c r="D10" s="123">
        <v>62327</v>
      </c>
      <c r="E10" s="124"/>
      <c r="F10" s="125">
        <v>35212</v>
      </c>
      <c r="G10" s="126"/>
      <c r="H10" s="127"/>
    </row>
    <row r="11" spans="1:8">
      <c r="A11" s="108" t="s">
        <v>517</v>
      </c>
      <c r="B11" s="113"/>
      <c r="C11" s="114"/>
      <c r="D11" s="115">
        <v>145532</v>
      </c>
      <c r="E11" s="116"/>
      <c r="F11" s="117">
        <v>90961</v>
      </c>
      <c r="G11" s="118"/>
      <c r="H11" s="119"/>
    </row>
    <row r="12" spans="1:8">
      <c r="A12" s="120"/>
      <c r="B12" s="121"/>
      <c r="C12" s="128"/>
      <c r="D12" s="123">
        <v>92644</v>
      </c>
      <c r="E12" s="124"/>
      <c r="F12" s="125">
        <v>37720</v>
      </c>
      <c r="G12" s="126"/>
      <c r="H12" s="127"/>
    </row>
    <row r="13" spans="1:8">
      <c r="A13" s="108"/>
      <c r="B13" s="113"/>
      <c r="C13" s="129"/>
      <c r="D13" s="130">
        <v>95673</v>
      </c>
      <c r="E13" s="131"/>
      <c r="F13" s="132">
        <v>77765</v>
      </c>
      <c r="G13" s="133"/>
      <c r="H13" s="119"/>
    </row>
    <row r="14" spans="1:8">
      <c r="A14" s="120"/>
      <c r="B14" s="121"/>
      <c r="C14" s="122"/>
      <c r="D14" s="123">
        <v>60503</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5.4</v>
      </c>
      <c r="C19" s="134">
        <f>ROUND(VALUE(SUBSTITUTE(実質収支比率等に係る経年分析!G$48,"▲","-")),2)</f>
        <v>9.44</v>
      </c>
      <c r="D19" s="134">
        <f>ROUND(VALUE(SUBSTITUTE(実質収支比率等に係る経年分析!H$48,"▲","-")),2)</f>
        <v>10.039999999999999</v>
      </c>
      <c r="E19" s="134">
        <f>ROUND(VALUE(SUBSTITUTE(実質収支比率等に係る経年分析!I$48,"▲","-")),2)</f>
        <v>4.87</v>
      </c>
      <c r="F19" s="134">
        <f>ROUND(VALUE(SUBSTITUTE(実質収支比率等に係る経年分析!J$48,"▲","-")),2)</f>
        <v>4.0999999999999996</v>
      </c>
    </row>
    <row r="20" spans="1:11">
      <c r="A20" s="134" t="s">
        <v>43</v>
      </c>
      <c r="B20" s="134">
        <f>ROUND(VALUE(SUBSTITUTE(実質収支比率等に係る経年分析!F$47,"▲","-")),2)</f>
        <v>37.380000000000003</v>
      </c>
      <c r="C20" s="134">
        <f>ROUND(VALUE(SUBSTITUTE(実質収支比率等に係る経年分析!G$47,"▲","-")),2)</f>
        <v>40.36</v>
      </c>
      <c r="D20" s="134">
        <f>ROUND(VALUE(SUBSTITUTE(実質収支比率等に係る経年分析!H$47,"▲","-")),2)</f>
        <v>46.7</v>
      </c>
      <c r="E20" s="134">
        <f>ROUND(VALUE(SUBSTITUTE(実質収支比率等に係る経年分析!I$47,"▲","-")),2)</f>
        <v>53.95</v>
      </c>
      <c r="F20" s="134">
        <f>ROUND(VALUE(SUBSTITUTE(実質収支比率等に係る経年分析!J$47,"▲","-")),2)</f>
        <v>31.03</v>
      </c>
    </row>
    <row r="21" spans="1:11">
      <c r="A21" s="134" t="s">
        <v>44</v>
      </c>
      <c r="B21" s="134">
        <f>IF(ISNUMBER(VALUE(SUBSTITUTE(実質収支比率等に係る経年分析!F$49,"▲","-"))),ROUND(VALUE(SUBSTITUTE(実質収支比率等に係る経年分析!F$49,"▲","-")),2),NA())</f>
        <v>2.99</v>
      </c>
      <c r="C21" s="134">
        <f>IF(ISNUMBER(VALUE(SUBSTITUTE(実質収支比率等に係る経年分析!G$49,"▲","-"))),ROUND(VALUE(SUBSTITUTE(実質収支比率等に係る経年分析!G$49,"▲","-")),2),NA())</f>
        <v>4.3899999999999997</v>
      </c>
      <c r="D21" s="134">
        <f>IF(ISNUMBER(VALUE(SUBSTITUTE(実質収支比率等に係る経年分析!H$49,"▲","-"))),ROUND(VALUE(SUBSTITUTE(実質収支比率等に係る経年分析!H$49,"▲","-")),2),NA())</f>
        <v>0.81</v>
      </c>
      <c r="E21" s="134">
        <f>IF(ISNUMBER(VALUE(SUBSTITUTE(実質収支比率等に係る経年分析!I$49,"▲","-"))),ROUND(VALUE(SUBSTITUTE(実質収支比率等に係る経年分析!I$49,"▲","-")),2),NA())</f>
        <v>-4.92</v>
      </c>
      <c r="F21" s="134">
        <f>IF(ISNUMBER(VALUE(SUBSTITUTE(実質収支比率等に係る経年分析!J$49,"▲","-"))),ROUND(VALUE(SUBSTITUTE(実質収支比率等に係る経年分析!J$49,"▲","-")),2),NA())</f>
        <v>-3.09</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0.14000000000000001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#N/A</v>
      </c>
      <c r="C28" s="135">
        <f>IF(ROUND(VALUE(SUBSTITUTE(連結実質赤字比率に係る赤字・黒字の構成分析!F$42,"▲", "-")), 2) &gt;= 0, ABS(ROUND(VALUE(SUBSTITUTE(連結実質赤字比率に係る赤字・黒字の構成分析!F$42,"▲", "-")), 2)), NA())</f>
        <v>0</v>
      </c>
      <c r="D28" s="135" t="e">
        <f>IF(ROUND(VALUE(SUBSTITUTE(連結実質赤字比率に係る赤字・黒字の構成分析!G$42,"▲", "-")), 2) &lt; 0, ABS(ROUND(VALUE(SUBSTITUTE(連結実質赤字比率に係る赤字・黒字の構成分析!G$42,"▲", "-")), 2)), NA())</f>
        <v>#N/A</v>
      </c>
      <c r="E28" s="135">
        <f>IF(ROUND(VALUE(SUBSTITUTE(連結実質赤字比率に係る赤字・黒字の構成分析!G$42,"▲", "-")), 2) &gt;= 0, ABS(ROUND(VALUE(SUBSTITUTE(連結実質赤字比率に係る赤字・黒字の構成分析!G$42,"▲", "-")), 2)), NA())</f>
        <v>0</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0.06</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下水道事業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0.03</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v>
      </c>
    </row>
    <row r="31" spans="1:11">
      <c r="A31" s="135" t="str">
        <f>IF(連結実質赤字比率に係る赤字・黒字の構成分析!C$39="",NA(),連結実質赤字比率に係る赤字・黒字の構成分析!C$39)</f>
        <v>介護保険事業（保険事業勘定）</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0.37</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c r="A32" s="135" t="str">
        <f>IF(連結実質赤字比率に係る赤字・黒字の構成分析!C$38="",NA(),連結実質赤字比率に係る赤字・黒字の構成分析!C$38)</f>
        <v>宅地開発事業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0.28999999999999998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0.28000000000000003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0.28000000000000003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0.32</v>
      </c>
    </row>
    <row r="33" spans="1:16">
      <c r="A33" s="135" t="str">
        <f>IF(連結実質赤字比率に係る赤字・黒字の構成分析!C$37="",NA(),連結実質赤字比率に係る赤字・黒字の構成分析!C$37)</f>
        <v>工業用水道事業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0.36</v>
      </c>
    </row>
    <row r="34" spans="1:16">
      <c r="A34" s="135" t="str">
        <f>IF(連結実質赤字比率に係る赤字・黒字の構成分析!C$36="",NA(),連結実質赤字比率に係る赤字・黒字の構成分析!C$36)</f>
        <v>国民健康保険（事業勘定）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0.88</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9.43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10.01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4.83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4.04</v>
      </c>
    </row>
    <row r="36" spans="1:16">
      <c r="A36" s="135" t="str">
        <f>IF(連結実質赤字比率に係る赤字・黒字の構成分析!C$34="",NA(),連結実質赤字比率に係る赤字・黒字の構成分析!C$34)</f>
        <v>水道事業</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9.25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10.06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10.88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9.56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2996</v>
      </c>
      <c r="E42" s="136"/>
      <c r="F42" s="136"/>
      <c r="G42" s="136">
        <f>'実質公債費比率（分子）の構造'!L$52</f>
        <v>2991</v>
      </c>
      <c r="H42" s="136"/>
      <c r="I42" s="136"/>
      <c r="J42" s="136">
        <f>'実質公債費比率（分子）の構造'!M$52</f>
        <v>2986</v>
      </c>
      <c r="K42" s="136"/>
      <c r="L42" s="136"/>
      <c r="M42" s="136">
        <f>'実質公債費比率（分子）の構造'!N$52</f>
        <v>2961</v>
      </c>
      <c r="N42" s="136"/>
      <c r="O42" s="136"/>
      <c r="P42" s="136">
        <f>'実質公債費比率（分子）の構造'!O$52</f>
        <v>2950</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242</v>
      </c>
      <c r="C45" s="136"/>
      <c r="D45" s="136"/>
      <c r="E45" s="136">
        <f>'実質公債費比率（分子）の構造'!L$49</f>
        <v>222</v>
      </c>
      <c r="F45" s="136"/>
      <c r="G45" s="136"/>
      <c r="H45" s="136">
        <f>'実質公債費比率（分子）の構造'!M$49</f>
        <v>173</v>
      </c>
      <c r="I45" s="136"/>
      <c r="J45" s="136"/>
      <c r="K45" s="136">
        <f>'実質公債費比率（分子）の構造'!N$49</f>
        <v>198</v>
      </c>
      <c r="L45" s="136"/>
      <c r="M45" s="136"/>
      <c r="N45" s="136">
        <f>'実質公債費比率（分子）の構造'!O$49</f>
        <v>225</v>
      </c>
      <c r="O45" s="136"/>
      <c r="P45" s="136"/>
    </row>
    <row r="46" spans="1:16">
      <c r="A46" s="136" t="s">
        <v>55</v>
      </c>
      <c r="B46" s="136">
        <f>'実質公債費比率（分子）の構造'!K$48</f>
        <v>808</v>
      </c>
      <c r="C46" s="136"/>
      <c r="D46" s="136"/>
      <c r="E46" s="136">
        <f>'実質公債費比率（分子）の構造'!L$48</f>
        <v>917</v>
      </c>
      <c r="F46" s="136"/>
      <c r="G46" s="136"/>
      <c r="H46" s="136">
        <f>'実質公債費比率（分子）の構造'!M$48</f>
        <v>840</v>
      </c>
      <c r="I46" s="136"/>
      <c r="J46" s="136"/>
      <c r="K46" s="136">
        <f>'実質公債費比率（分子）の構造'!N$48</f>
        <v>845</v>
      </c>
      <c r="L46" s="136"/>
      <c r="M46" s="136"/>
      <c r="N46" s="136">
        <f>'実質公債費比率（分子）の構造'!O$48</f>
        <v>729</v>
      </c>
      <c r="O46" s="136"/>
      <c r="P46" s="136"/>
    </row>
    <row r="47" spans="1:16">
      <c r="A47" s="136" t="s">
        <v>56</v>
      </c>
      <c r="B47" s="136">
        <f>'実質公債費比率（分子）の構造'!K$47</f>
        <v>7</v>
      </c>
      <c r="C47" s="136"/>
      <c r="D47" s="136"/>
      <c r="E47" s="136">
        <f>'実質公債費比率（分子）の構造'!L$47</f>
        <v>7</v>
      </c>
      <c r="F47" s="136"/>
      <c r="G47" s="136"/>
      <c r="H47" s="136">
        <f>'実質公債費比率（分子）の構造'!M$47</f>
        <v>7</v>
      </c>
      <c r="I47" s="136"/>
      <c r="J47" s="136"/>
      <c r="K47" s="136">
        <f>'実質公債費比率（分子）の構造'!N$47</f>
        <v>13</v>
      </c>
      <c r="L47" s="136"/>
      <c r="M47" s="136"/>
      <c r="N47" s="136">
        <f>'実質公債費比率（分子）の構造'!O$47</f>
        <v>27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3668</v>
      </c>
      <c r="C49" s="136"/>
      <c r="D49" s="136"/>
      <c r="E49" s="136">
        <f>'実質公債費比率（分子）の構造'!L$45</f>
        <v>3692</v>
      </c>
      <c r="F49" s="136"/>
      <c r="G49" s="136"/>
      <c r="H49" s="136">
        <f>'実質公債費比率（分子）の構造'!M$45</f>
        <v>3581</v>
      </c>
      <c r="I49" s="136"/>
      <c r="J49" s="136"/>
      <c r="K49" s="136">
        <f>'実質公債費比率（分子）の構造'!N$45</f>
        <v>3534</v>
      </c>
      <c r="L49" s="136"/>
      <c r="M49" s="136"/>
      <c r="N49" s="136">
        <f>'実質公債費比率（分子）の構造'!O$45</f>
        <v>3470</v>
      </c>
      <c r="O49" s="136"/>
      <c r="P49" s="136"/>
    </row>
    <row r="50" spans="1:16">
      <c r="A50" s="136" t="s">
        <v>59</v>
      </c>
      <c r="B50" s="136" t="e">
        <f>NA()</f>
        <v>#N/A</v>
      </c>
      <c r="C50" s="136">
        <f>IF(ISNUMBER('実質公債費比率（分子）の構造'!K$53),'実質公債費比率（分子）の構造'!K$53,NA())</f>
        <v>1729</v>
      </c>
      <c r="D50" s="136" t="e">
        <f>NA()</f>
        <v>#N/A</v>
      </c>
      <c r="E50" s="136" t="e">
        <f>NA()</f>
        <v>#N/A</v>
      </c>
      <c r="F50" s="136">
        <f>IF(ISNUMBER('実質公債費比率（分子）の構造'!L$53),'実質公債費比率（分子）の構造'!L$53,NA())</f>
        <v>1847</v>
      </c>
      <c r="G50" s="136" t="e">
        <f>NA()</f>
        <v>#N/A</v>
      </c>
      <c r="H50" s="136" t="e">
        <f>NA()</f>
        <v>#N/A</v>
      </c>
      <c r="I50" s="136">
        <f>IF(ISNUMBER('実質公債費比率（分子）の構造'!M$53),'実質公債費比率（分子）の構造'!M$53,NA())</f>
        <v>1615</v>
      </c>
      <c r="J50" s="136" t="e">
        <f>NA()</f>
        <v>#N/A</v>
      </c>
      <c r="K50" s="136" t="e">
        <f>NA()</f>
        <v>#N/A</v>
      </c>
      <c r="L50" s="136">
        <f>IF(ISNUMBER('実質公債費比率（分子）の構造'!N$53),'実質公債費比率（分子）の構造'!N$53,NA())</f>
        <v>1629</v>
      </c>
      <c r="M50" s="136" t="e">
        <f>NA()</f>
        <v>#N/A</v>
      </c>
      <c r="N50" s="136" t="e">
        <f>NA()</f>
        <v>#N/A</v>
      </c>
      <c r="O50" s="136">
        <f>IF(ISNUMBER('実質公債費比率（分子）の構造'!O$53),'実質公債費比率（分子）の構造'!O$53,NA())</f>
        <v>1501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25788</v>
      </c>
      <c r="E56" s="135"/>
      <c r="F56" s="135"/>
      <c r="G56" s="135">
        <f>'将来負担比率（分子）の構造'!J$51</f>
        <v>25507</v>
      </c>
      <c r="H56" s="135"/>
      <c r="I56" s="135"/>
      <c r="J56" s="135">
        <f>'将来負担比率（分子）の構造'!K$51</f>
        <v>25902</v>
      </c>
      <c r="K56" s="135"/>
      <c r="L56" s="135"/>
      <c r="M56" s="135">
        <f>'将来負担比率（分子）の構造'!L$51</f>
        <v>27352</v>
      </c>
      <c r="N56" s="135"/>
      <c r="O56" s="135"/>
      <c r="P56" s="135">
        <f>'将来負担比率（分子）の構造'!M$51</f>
        <v>27115</v>
      </c>
    </row>
    <row r="57" spans="1:16">
      <c r="A57" s="135" t="s">
        <v>35</v>
      </c>
      <c r="B57" s="135"/>
      <c r="C57" s="135"/>
      <c r="D57" s="135">
        <f>'将来負担比率（分子）の構造'!I$50</f>
        <v>1244</v>
      </c>
      <c r="E57" s="135"/>
      <c r="F57" s="135"/>
      <c r="G57" s="135">
        <f>'将来負担比率（分子）の構造'!J$50</f>
        <v>1189</v>
      </c>
      <c r="H57" s="135"/>
      <c r="I57" s="135"/>
      <c r="J57" s="135">
        <f>'将来負担比率（分子）の構造'!K$50</f>
        <v>1009</v>
      </c>
      <c r="K57" s="135"/>
      <c r="L57" s="135"/>
      <c r="M57" s="135">
        <f>'将来負担比率（分子）の構造'!L$50</f>
        <v>1041</v>
      </c>
      <c r="N57" s="135"/>
      <c r="O57" s="135"/>
      <c r="P57" s="135">
        <f>'将来負担比率（分子）の構造'!M$50</f>
        <v>1171</v>
      </c>
    </row>
    <row r="58" spans="1:16">
      <c r="A58" s="135" t="s">
        <v>34</v>
      </c>
      <c r="B58" s="135"/>
      <c r="C58" s="135"/>
      <c r="D58" s="135">
        <f>'将来負担比率（分子）の構造'!I$49</f>
        <v>6620</v>
      </c>
      <c r="E58" s="135"/>
      <c r="F58" s="135"/>
      <c r="G58" s="135">
        <f>'将来負担比率（分子）の構造'!J$49</f>
        <v>7305</v>
      </c>
      <c r="H58" s="135"/>
      <c r="I58" s="135"/>
      <c r="J58" s="135">
        <f>'将来負担比率（分子）の構造'!K$49</f>
        <v>9014</v>
      </c>
      <c r="K58" s="135"/>
      <c r="L58" s="135"/>
      <c r="M58" s="135">
        <f>'将来負担比率（分子）の構造'!L$49</f>
        <v>9870</v>
      </c>
      <c r="N58" s="135"/>
      <c r="O58" s="135"/>
      <c r="P58" s="135">
        <f>'将来負担比率（分子）の構造'!M$49</f>
        <v>7094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5000</v>
      </c>
      <c r="C62" s="135"/>
      <c r="D62" s="135"/>
      <c r="E62" s="135">
        <f>'将来負担比率（分子）の構造'!J$45</f>
        <v>4944</v>
      </c>
      <c r="F62" s="135"/>
      <c r="G62" s="135"/>
      <c r="H62" s="135">
        <f>'将来負担比率（分子）の構造'!K$45</f>
        <v>4678</v>
      </c>
      <c r="I62" s="135"/>
      <c r="J62" s="135"/>
      <c r="K62" s="135">
        <f>'将来負担比率（分子）の構造'!L$45</f>
        <v>4050</v>
      </c>
      <c r="L62" s="135"/>
      <c r="M62" s="135"/>
      <c r="N62" s="135">
        <f>'将来負担比率（分子）の構造'!M$45</f>
        <v>3893</v>
      </c>
      <c r="O62" s="135"/>
      <c r="P62" s="135"/>
    </row>
    <row r="63" spans="1:16">
      <c r="A63" s="135" t="s">
        <v>28</v>
      </c>
      <c r="B63" s="135">
        <f>'将来負担比率（分子）の構造'!I$44</f>
        <v>2962</v>
      </c>
      <c r="C63" s="135"/>
      <c r="D63" s="135"/>
      <c r="E63" s="135">
        <f>'将来負担比率（分子）の構造'!J$44</f>
        <v>2724</v>
      </c>
      <c r="F63" s="135"/>
      <c r="G63" s="135"/>
      <c r="H63" s="135">
        <f>'将来負担比率（分子）の構造'!K$44</f>
        <v>2721</v>
      </c>
      <c r="I63" s="135"/>
      <c r="J63" s="135"/>
      <c r="K63" s="135">
        <f>'将来負担比率（分子）の構造'!L$44</f>
        <v>2586</v>
      </c>
      <c r="L63" s="135"/>
      <c r="M63" s="135"/>
      <c r="N63" s="135">
        <f>'将来負担比率（分子）の構造'!M$44</f>
        <v>2467</v>
      </c>
      <c r="O63" s="135"/>
      <c r="P63" s="135"/>
    </row>
    <row r="64" spans="1:16">
      <c r="A64" s="135" t="s">
        <v>27</v>
      </c>
      <c r="B64" s="135">
        <f>'将来負担比率（分子）の構造'!I$43</f>
        <v>8514</v>
      </c>
      <c r="C64" s="135"/>
      <c r="D64" s="135"/>
      <c r="E64" s="135">
        <f>'将来負担比率（分子）の構造'!J$43</f>
        <v>8374</v>
      </c>
      <c r="F64" s="135"/>
      <c r="G64" s="135"/>
      <c r="H64" s="135">
        <f>'将来負担比率（分子）の構造'!K$43</f>
        <v>8371</v>
      </c>
      <c r="I64" s="135"/>
      <c r="J64" s="135"/>
      <c r="K64" s="135">
        <f>'将来負担比率（分子）の構造'!L$43</f>
        <v>8380</v>
      </c>
      <c r="L64" s="135"/>
      <c r="M64" s="135"/>
      <c r="N64" s="135">
        <f>'将来負担比率（分子）の構造'!M$43</f>
        <v>7722</v>
      </c>
      <c r="O64" s="135"/>
      <c r="P64" s="135"/>
    </row>
    <row r="65" spans="1:16">
      <c r="A65" s="135" t="s">
        <v>26</v>
      </c>
      <c r="B65" s="135">
        <f>'将来負担比率（分子）の構造'!I$42</f>
        <v>39</v>
      </c>
      <c r="C65" s="135"/>
      <c r="D65" s="135"/>
      <c r="E65" s="135">
        <f>'将来負担比率（分子）の構造'!J$42</f>
        <v>28</v>
      </c>
      <c r="F65" s="135"/>
      <c r="G65" s="135"/>
      <c r="H65" s="135">
        <f>'将来負担比率（分子）の構造'!K$42</f>
        <v>22</v>
      </c>
      <c r="I65" s="135"/>
      <c r="J65" s="135"/>
      <c r="K65" s="135">
        <f>'将来負担比率（分子）の構造'!L$42</f>
        <v>17</v>
      </c>
      <c r="L65" s="135"/>
      <c r="M65" s="135"/>
      <c r="N65" s="135">
        <f>'将来負担比率（分子）の構造'!M$42</f>
        <v>12</v>
      </c>
      <c r="O65" s="135"/>
      <c r="P65" s="135"/>
    </row>
    <row r="66" spans="1:16">
      <c r="A66" s="135" t="s">
        <v>25</v>
      </c>
      <c r="B66" s="135">
        <f>'将来負担比率（分子）の構造'!I$41</f>
        <v>30864</v>
      </c>
      <c r="C66" s="135"/>
      <c r="D66" s="135"/>
      <c r="E66" s="135">
        <f>'将来負担比率（分子）の構造'!J$41</f>
        <v>30259</v>
      </c>
      <c r="F66" s="135"/>
      <c r="G66" s="135"/>
      <c r="H66" s="135">
        <f>'将来負担比率（分子）の構造'!K$41</f>
        <v>29993</v>
      </c>
      <c r="I66" s="135"/>
      <c r="J66" s="135"/>
      <c r="K66" s="135">
        <f>'将来負担比率（分子）の構造'!L$41</f>
        <v>30949</v>
      </c>
      <c r="L66" s="135"/>
      <c r="M66" s="135"/>
      <c r="N66" s="135">
        <f>'将来負担比率（分子）の構造'!M$41</f>
        <v>27884</v>
      </c>
      <c r="O66" s="135"/>
      <c r="P66" s="135"/>
    </row>
    <row r="67" spans="1:16">
      <c r="A67" s="135" t="s">
        <v>63</v>
      </c>
      <c r="B67" s="135" t="e">
        <f>NA()</f>
        <v>#N/A</v>
      </c>
      <c r="C67" s="135">
        <f>IF(ISNUMBER('将来負担比率（分子）の構造'!I$52), IF('将来負担比率（分子）の構造'!I$52 &lt; 0, 0, '将来負担比率（分子）の構造'!I$52), NA())</f>
        <v>13727</v>
      </c>
      <c r="D67" s="135" t="e">
        <f>NA()</f>
        <v>#N/A</v>
      </c>
      <c r="E67" s="135" t="e">
        <f>NA()</f>
        <v>#N/A</v>
      </c>
      <c r="F67" s="135">
        <f>IF(ISNUMBER('将来負担比率（分子）の構造'!J$52), IF('将来負担比率（分子）の構造'!J$52 &lt; 0, 0, '将来負担比率（分子）の構造'!J$52), NA())</f>
        <v>12328</v>
      </c>
      <c r="G67" s="135" t="e">
        <f>NA()</f>
        <v>#N/A</v>
      </c>
      <c r="H67" s="135" t="e">
        <f>NA()</f>
        <v>#N/A</v>
      </c>
      <c r="I67" s="135">
        <f>IF(ISNUMBER('将来負担比率（分子）の構造'!K$52), IF('将来負担比率（分子）の構造'!K$52 &lt; 0, 0, '将来負担比率（分子）の構造'!K$52), NA())</f>
        <v>9862</v>
      </c>
      <c r="J67" s="135" t="e">
        <f>NA()</f>
        <v>#N/A</v>
      </c>
      <c r="K67" s="135" t="e">
        <f>NA()</f>
        <v>#N/A</v>
      </c>
      <c r="L67" s="135">
        <f>IF(ISNUMBER('将来負担比率（分子）の構造'!L$52), IF('将来負担比率（分子）の構造'!L$52 &lt; 0, 0, '将来負担比率（分子）の構造'!L$52), NA())</f>
        <v>7718</v>
      </c>
      <c r="M67" s="135" t="e">
        <f>NA()</f>
        <v>#N/A</v>
      </c>
      <c r="N67" s="135" t="e">
        <f>NA()</f>
        <v>#N/A</v>
      </c>
      <c r="O67" s="135">
        <f>IF(ISNUMBER('将来負担比率（分子）の構造'!M$52), IF('将来負担比率（分子）の構造'!M$52 &lt; 0, 0, '将来負担比率（分子）の構造'!M$52), NA())</f>
        <v>6599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5" zoomScaleNormal="75" workbookViewId="0">
      <selection activeCell="BC44" sqref="BC44"/>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4528612</v>
      </c>
      <c r="S5" s="637"/>
      <c r="T5" s="637"/>
      <c r="U5" s="637"/>
      <c r="V5" s="637"/>
      <c r="W5" s="637"/>
      <c r="X5" s="637"/>
      <c r="Y5" s="684"/>
      <c r="Z5" s="697">
        <v>17.3</v>
      </c>
      <c r="AA5" s="697"/>
      <c r="AB5" s="697"/>
      <c r="AC5" s="697"/>
      <c r="AD5" s="698">
        <v>4528612</v>
      </c>
      <c r="AE5" s="698"/>
      <c r="AF5" s="698"/>
      <c r="AG5" s="698"/>
      <c r="AH5" s="698"/>
      <c r="AI5" s="698"/>
      <c r="AJ5" s="698"/>
      <c r="AK5" s="698"/>
      <c r="AL5" s="685">
        <v>36.700000000000003</v>
      </c>
      <c r="AM5" s="654"/>
      <c r="AN5" s="654"/>
      <c r="AO5" s="686"/>
      <c r="AP5" s="673" t="s">
        <v>207</v>
      </c>
      <c r="AQ5" s="674"/>
      <c r="AR5" s="674"/>
      <c r="AS5" s="674"/>
      <c r="AT5" s="674"/>
      <c r="AU5" s="674"/>
      <c r="AV5" s="674"/>
      <c r="AW5" s="674"/>
      <c r="AX5" s="674"/>
      <c r="AY5" s="674"/>
      <c r="AZ5" s="674"/>
      <c r="BA5" s="674"/>
      <c r="BB5" s="674"/>
      <c r="BC5" s="674"/>
      <c r="BD5" s="674"/>
      <c r="BE5" s="674"/>
      <c r="BF5" s="675"/>
      <c r="BG5" s="586">
        <v>4520004</v>
      </c>
      <c r="BH5" s="587"/>
      <c r="BI5" s="587"/>
      <c r="BJ5" s="587"/>
      <c r="BK5" s="587"/>
      <c r="BL5" s="587"/>
      <c r="BM5" s="587"/>
      <c r="BN5" s="588"/>
      <c r="BO5" s="639">
        <v>99.8</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200076</v>
      </c>
      <c r="S6" s="587"/>
      <c r="T6" s="587"/>
      <c r="U6" s="587"/>
      <c r="V6" s="587"/>
      <c r="W6" s="587"/>
      <c r="X6" s="587"/>
      <c r="Y6" s="588"/>
      <c r="Z6" s="639">
        <v>0.8</v>
      </c>
      <c r="AA6" s="639"/>
      <c r="AB6" s="639"/>
      <c r="AC6" s="639"/>
      <c r="AD6" s="640">
        <v>200076</v>
      </c>
      <c r="AE6" s="640"/>
      <c r="AF6" s="640"/>
      <c r="AG6" s="640"/>
      <c r="AH6" s="640"/>
      <c r="AI6" s="640"/>
      <c r="AJ6" s="640"/>
      <c r="AK6" s="640"/>
      <c r="AL6" s="609">
        <v>1.6</v>
      </c>
      <c r="AM6" s="641"/>
      <c r="AN6" s="641"/>
      <c r="AO6" s="642"/>
      <c r="AP6" s="583" t="s">
        <v>213</v>
      </c>
      <c r="AQ6" s="584"/>
      <c r="AR6" s="584"/>
      <c r="AS6" s="584"/>
      <c r="AT6" s="584"/>
      <c r="AU6" s="584"/>
      <c r="AV6" s="584"/>
      <c r="AW6" s="584"/>
      <c r="AX6" s="584"/>
      <c r="AY6" s="584"/>
      <c r="AZ6" s="584"/>
      <c r="BA6" s="584"/>
      <c r="BB6" s="584"/>
      <c r="BC6" s="584"/>
      <c r="BD6" s="584"/>
      <c r="BE6" s="584"/>
      <c r="BF6" s="585"/>
      <c r="BG6" s="586">
        <v>4520004</v>
      </c>
      <c r="BH6" s="587"/>
      <c r="BI6" s="587"/>
      <c r="BJ6" s="587"/>
      <c r="BK6" s="587"/>
      <c r="BL6" s="587"/>
      <c r="BM6" s="587"/>
      <c r="BN6" s="588"/>
      <c r="BO6" s="639">
        <v>99.8</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174740</v>
      </c>
      <c r="CS6" s="587"/>
      <c r="CT6" s="587"/>
      <c r="CU6" s="587"/>
      <c r="CV6" s="587"/>
      <c r="CW6" s="587"/>
      <c r="CX6" s="587"/>
      <c r="CY6" s="588"/>
      <c r="CZ6" s="639">
        <v>0.7</v>
      </c>
      <c r="DA6" s="639"/>
      <c r="DB6" s="639"/>
      <c r="DC6" s="639"/>
      <c r="DD6" s="592" t="s">
        <v>208</v>
      </c>
      <c r="DE6" s="587"/>
      <c r="DF6" s="587"/>
      <c r="DG6" s="587"/>
      <c r="DH6" s="587"/>
      <c r="DI6" s="587"/>
      <c r="DJ6" s="587"/>
      <c r="DK6" s="587"/>
      <c r="DL6" s="587"/>
      <c r="DM6" s="587"/>
      <c r="DN6" s="587"/>
      <c r="DO6" s="587"/>
      <c r="DP6" s="588"/>
      <c r="DQ6" s="592">
        <v>174715</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9997</v>
      </c>
      <c r="S7" s="587"/>
      <c r="T7" s="587"/>
      <c r="U7" s="587"/>
      <c r="V7" s="587"/>
      <c r="W7" s="587"/>
      <c r="X7" s="587"/>
      <c r="Y7" s="588"/>
      <c r="Z7" s="639">
        <v>0</v>
      </c>
      <c r="AA7" s="639"/>
      <c r="AB7" s="639"/>
      <c r="AC7" s="639"/>
      <c r="AD7" s="640">
        <v>9997</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1472234</v>
      </c>
      <c r="BH7" s="587"/>
      <c r="BI7" s="587"/>
      <c r="BJ7" s="587"/>
      <c r="BK7" s="587"/>
      <c r="BL7" s="587"/>
      <c r="BM7" s="587"/>
      <c r="BN7" s="588"/>
      <c r="BO7" s="639">
        <v>32.5</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3984654</v>
      </c>
      <c r="CS7" s="587"/>
      <c r="CT7" s="587"/>
      <c r="CU7" s="587"/>
      <c r="CV7" s="587"/>
      <c r="CW7" s="587"/>
      <c r="CX7" s="587"/>
      <c r="CY7" s="588"/>
      <c r="CZ7" s="639">
        <v>15.7</v>
      </c>
      <c r="DA7" s="639"/>
      <c r="DB7" s="639"/>
      <c r="DC7" s="639"/>
      <c r="DD7" s="592">
        <v>1101477</v>
      </c>
      <c r="DE7" s="587"/>
      <c r="DF7" s="587"/>
      <c r="DG7" s="587"/>
      <c r="DH7" s="587"/>
      <c r="DI7" s="587"/>
      <c r="DJ7" s="587"/>
      <c r="DK7" s="587"/>
      <c r="DL7" s="587"/>
      <c r="DM7" s="587"/>
      <c r="DN7" s="587"/>
      <c r="DO7" s="587"/>
      <c r="DP7" s="588"/>
      <c r="DQ7" s="592">
        <v>2504140</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19370</v>
      </c>
      <c r="S8" s="587"/>
      <c r="T8" s="587"/>
      <c r="U8" s="587"/>
      <c r="V8" s="587"/>
      <c r="W8" s="587"/>
      <c r="X8" s="587"/>
      <c r="Y8" s="588"/>
      <c r="Z8" s="639">
        <v>0.1</v>
      </c>
      <c r="AA8" s="639"/>
      <c r="AB8" s="639"/>
      <c r="AC8" s="639"/>
      <c r="AD8" s="640">
        <v>19370</v>
      </c>
      <c r="AE8" s="640"/>
      <c r="AF8" s="640"/>
      <c r="AG8" s="640"/>
      <c r="AH8" s="640"/>
      <c r="AI8" s="640"/>
      <c r="AJ8" s="640"/>
      <c r="AK8" s="640"/>
      <c r="AL8" s="609">
        <v>0.2</v>
      </c>
      <c r="AM8" s="641"/>
      <c r="AN8" s="641"/>
      <c r="AO8" s="642"/>
      <c r="AP8" s="583" t="s">
        <v>219</v>
      </c>
      <c r="AQ8" s="584"/>
      <c r="AR8" s="584"/>
      <c r="AS8" s="584"/>
      <c r="AT8" s="584"/>
      <c r="AU8" s="584"/>
      <c r="AV8" s="584"/>
      <c r="AW8" s="584"/>
      <c r="AX8" s="584"/>
      <c r="AY8" s="584"/>
      <c r="AZ8" s="584"/>
      <c r="BA8" s="584"/>
      <c r="BB8" s="584"/>
      <c r="BC8" s="584"/>
      <c r="BD8" s="584"/>
      <c r="BE8" s="584"/>
      <c r="BF8" s="585"/>
      <c r="BG8" s="586">
        <v>45540</v>
      </c>
      <c r="BH8" s="587"/>
      <c r="BI8" s="587"/>
      <c r="BJ8" s="587"/>
      <c r="BK8" s="587"/>
      <c r="BL8" s="587"/>
      <c r="BM8" s="587"/>
      <c r="BN8" s="588"/>
      <c r="BO8" s="639">
        <v>1</v>
      </c>
      <c r="BP8" s="639"/>
      <c r="BQ8" s="639"/>
      <c r="BR8" s="639"/>
      <c r="BS8" s="592" t="s">
        <v>112</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4704976</v>
      </c>
      <c r="CS8" s="587"/>
      <c r="CT8" s="587"/>
      <c r="CU8" s="587"/>
      <c r="CV8" s="587"/>
      <c r="CW8" s="587"/>
      <c r="CX8" s="587"/>
      <c r="CY8" s="588"/>
      <c r="CZ8" s="639">
        <v>18.600000000000001</v>
      </c>
      <c r="DA8" s="639"/>
      <c r="DB8" s="639"/>
      <c r="DC8" s="639"/>
      <c r="DD8" s="592">
        <v>71710</v>
      </c>
      <c r="DE8" s="587"/>
      <c r="DF8" s="587"/>
      <c r="DG8" s="587"/>
      <c r="DH8" s="587"/>
      <c r="DI8" s="587"/>
      <c r="DJ8" s="587"/>
      <c r="DK8" s="587"/>
      <c r="DL8" s="587"/>
      <c r="DM8" s="587"/>
      <c r="DN8" s="587"/>
      <c r="DO8" s="587"/>
      <c r="DP8" s="588"/>
      <c r="DQ8" s="592">
        <v>2700754</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30893</v>
      </c>
      <c r="S9" s="587"/>
      <c r="T9" s="587"/>
      <c r="U9" s="587"/>
      <c r="V9" s="587"/>
      <c r="W9" s="587"/>
      <c r="X9" s="587"/>
      <c r="Y9" s="588"/>
      <c r="Z9" s="639">
        <v>0.1</v>
      </c>
      <c r="AA9" s="639"/>
      <c r="AB9" s="639"/>
      <c r="AC9" s="639"/>
      <c r="AD9" s="640">
        <v>30893</v>
      </c>
      <c r="AE9" s="640"/>
      <c r="AF9" s="640"/>
      <c r="AG9" s="640"/>
      <c r="AH9" s="640"/>
      <c r="AI9" s="640"/>
      <c r="AJ9" s="640"/>
      <c r="AK9" s="640"/>
      <c r="AL9" s="609">
        <v>0.3</v>
      </c>
      <c r="AM9" s="641"/>
      <c r="AN9" s="641"/>
      <c r="AO9" s="642"/>
      <c r="AP9" s="583" t="s">
        <v>222</v>
      </c>
      <c r="AQ9" s="584"/>
      <c r="AR9" s="584"/>
      <c r="AS9" s="584"/>
      <c r="AT9" s="584"/>
      <c r="AU9" s="584"/>
      <c r="AV9" s="584"/>
      <c r="AW9" s="584"/>
      <c r="AX9" s="584"/>
      <c r="AY9" s="584"/>
      <c r="AZ9" s="584"/>
      <c r="BA9" s="584"/>
      <c r="BB9" s="584"/>
      <c r="BC9" s="584"/>
      <c r="BD9" s="584"/>
      <c r="BE9" s="584"/>
      <c r="BF9" s="585"/>
      <c r="BG9" s="586">
        <v>1219396</v>
      </c>
      <c r="BH9" s="587"/>
      <c r="BI9" s="587"/>
      <c r="BJ9" s="587"/>
      <c r="BK9" s="587"/>
      <c r="BL9" s="587"/>
      <c r="BM9" s="587"/>
      <c r="BN9" s="588"/>
      <c r="BO9" s="639">
        <v>26.9</v>
      </c>
      <c r="BP9" s="639"/>
      <c r="BQ9" s="639"/>
      <c r="BR9" s="639"/>
      <c r="BS9" s="592" t="s">
        <v>112</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1727205</v>
      </c>
      <c r="CS9" s="587"/>
      <c r="CT9" s="587"/>
      <c r="CU9" s="587"/>
      <c r="CV9" s="587"/>
      <c r="CW9" s="587"/>
      <c r="CX9" s="587"/>
      <c r="CY9" s="588"/>
      <c r="CZ9" s="639">
        <v>6.8</v>
      </c>
      <c r="DA9" s="639"/>
      <c r="DB9" s="639"/>
      <c r="DC9" s="639"/>
      <c r="DD9" s="592">
        <v>144967</v>
      </c>
      <c r="DE9" s="587"/>
      <c r="DF9" s="587"/>
      <c r="DG9" s="587"/>
      <c r="DH9" s="587"/>
      <c r="DI9" s="587"/>
      <c r="DJ9" s="587"/>
      <c r="DK9" s="587"/>
      <c r="DL9" s="587"/>
      <c r="DM9" s="587"/>
      <c r="DN9" s="587"/>
      <c r="DO9" s="587"/>
      <c r="DP9" s="588"/>
      <c r="DQ9" s="592">
        <v>1318245</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312338</v>
      </c>
      <c r="S10" s="587"/>
      <c r="T10" s="587"/>
      <c r="U10" s="587"/>
      <c r="V10" s="587"/>
      <c r="W10" s="587"/>
      <c r="X10" s="587"/>
      <c r="Y10" s="588"/>
      <c r="Z10" s="639">
        <v>1.2</v>
      </c>
      <c r="AA10" s="639"/>
      <c r="AB10" s="639"/>
      <c r="AC10" s="639"/>
      <c r="AD10" s="640">
        <v>312338</v>
      </c>
      <c r="AE10" s="640"/>
      <c r="AF10" s="640"/>
      <c r="AG10" s="640"/>
      <c r="AH10" s="640"/>
      <c r="AI10" s="640"/>
      <c r="AJ10" s="640"/>
      <c r="AK10" s="640"/>
      <c r="AL10" s="609">
        <v>2.5</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97323</v>
      </c>
      <c r="BH10" s="587"/>
      <c r="BI10" s="587"/>
      <c r="BJ10" s="587"/>
      <c r="BK10" s="587"/>
      <c r="BL10" s="587"/>
      <c r="BM10" s="587"/>
      <c r="BN10" s="588"/>
      <c r="BO10" s="639">
        <v>2.1</v>
      </c>
      <c r="BP10" s="639"/>
      <c r="BQ10" s="639"/>
      <c r="BR10" s="639"/>
      <c r="BS10" s="592" t="s">
        <v>112</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43565</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13342</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v>14279</v>
      </c>
      <c r="S11" s="587"/>
      <c r="T11" s="587"/>
      <c r="U11" s="587"/>
      <c r="V11" s="587"/>
      <c r="W11" s="587"/>
      <c r="X11" s="587"/>
      <c r="Y11" s="588"/>
      <c r="Z11" s="639">
        <v>0.1</v>
      </c>
      <c r="AA11" s="639"/>
      <c r="AB11" s="639"/>
      <c r="AC11" s="639"/>
      <c r="AD11" s="640">
        <v>14279</v>
      </c>
      <c r="AE11" s="640"/>
      <c r="AF11" s="640"/>
      <c r="AG11" s="640"/>
      <c r="AH11" s="640"/>
      <c r="AI11" s="640"/>
      <c r="AJ11" s="640"/>
      <c r="AK11" s="640"/>
      <c r="AL11" s="609">
        <v>0.1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109975</v>
      </c>
      <c r="BH11" s="587"/>
      <c r="BI11" s="587"/>
      <c r="BJ11" s="587"/>
      <c r="BK11" s="587"/>
      <c r="BL11" s="587"/>
      <c r="BM11" s="587"/>
      <c r="BN11" s="588"/>
      <c r="BO11" s="639">
        <v>2.4</v>
      </c>
      <c r="BP11" s="639"/>
      <c r="BQ11" s="639"/>
      <c r="BR11" s="639"/>
      <c r="BS11" s="592" t="s">
        <v>112</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1122656</v>
      </c>
      <c r="CS11" s="587"/>
      <c r="CT11" s="587"/>
      <c r="CU11" s="587"/>
      <c r="CV11" s="587"/>
      <c r="CW11" s="587"/>
      <c r="CX11" s="587"/>
      <c r="CY11" s="588"/>
      <c r="CZ11" s="639">
        <v>4.4000000000000004</v>
      </c>
      <c r="DA11" s="639"/>
      <c r="DB11" s="639"/>
      <c r="DC11" s="639"/>
      <c r="DD11" s="592">
        <v>115285</v>
      </c>
      <c r="DE11" s="587"/>
      <c r="DF11" s="587"/>
      <c r="DG11" s="587"/>
      <c r="DH11" s="587"/>
      <c r="DI11" s="587"/>
      <c r="DJ11" s="587"/>
      <c r="DK11" s="587"/>
      <c r="DL11" s="587"/>
      <c r="DM11" s="587"/>
      <c r="DN11" s="587"/>
      <c r="DO11" s="587"/>
      <c r="DP11" s="588"/>
      <c r="DQ11" s="592">
        <v>567487</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2739084</v>
      </c>
      <c r="BH12" s="587"/>
      <c r="BI12" s="587"/>
      <c r="BJ12" s="587"/>
      <c r="BK12" s="587"/>
      <c r="BL12" s="587"/>
      <c r="BM12" s="587"/>
      <c r="BN12" s="588"/>
      <c r="BO12" s="639">
        <v>60.5</v>
      </c>
      <c r="BP12" s="639"/>
      <c r="BQ12" s="639"/>
      <c r="BR12" s="639"/>
      <c r="BS12" s="592" t="s">
        <v>112</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1063313</v>
      </c>
      <c r="CS12" s="587"/>
      <c r="CT12" s="587"/>
      <c r="CU12" s="587"/>
      <c r="CV12" s="587"/>
      <c r="CW12" s="587"/>
      <c r="CX12" s="587"/>
      <c r="CY12" s="588"/>
      <c r="CZ12" s="639">
        <v>4.2</v>
      </c>
      <c r="DA12" s="639"/>
      <c r="DB12" s="639"/>
      <c r="DC12" s="639"/>
      <c r="DD12" s="592">
        <v>357896</v>
      </c>
      <c r="DE12" s="587"/>
      <c r="DF12" s="587"/>
      <c r="DG12" s="587"/>
      <c r="DH12" s="587"/>
      <c r="DI12" s="587"/>
      <c r="DJ12" s="587"/>
      <c r="DK12" s="587"/>
      <c r="DL12" s="587"/>
      <c r="DM12" s="587"/>
      <c r="DN12" s="587"/>
      <c r="DO12" s="587"/>
      <c r="DP12" s="588"/>
      <c r="DQ12" s="592">
        <v>540977</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77460</v>
      </c>
      <c r="S13" s="587"/>
      <c r="T13" s="587"/>
      <c r="U13" s="587"/>
      <c r="V13" s="587"/>
      <c r="W13" s="587"/>
      <c r="X13" s="587"/>
      <c r="Y13" s="588"/>
      <c r="Z13" s="639">
        <v>0.3</v>
      </c>
      <c r="AA13" s="639"/>
      <c r="AB13" s="639"/>
      <c r="AC13" s="639"/>
      <c r="AD13" s="640">
        <v>77460</v>
      </c>
      <c r="AE13" s="640"/>
      <c r="AF13" s="640"/>
      <c r="AG13" s="640"/>
      <c r="AH13" s="640"/>
      <c r="AI13" s="640"/>
      <c r="AJ13" s="640"/>
      <c r="AK13" s="640"/>
      <c r="AL13" s="609">
        <v>0.6</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2713412</v>
      </c>
      <c r="BH13" s="587"/>
      <c r="BI13" s="587"/>
      <c r="BJ13" s="587"/>
      <c r="BK13" s="587"/>
      <c r="BL13" s="587"/>
      <c r="BM13" s="587"/>
      <c r="BN13" s="588"/>
      <c r="BO13" s="639">
        <v>59.9</v>
      </c>
      <c r="BP13" s="639"/>
      <c r="BQ13" s="639"/>
      <c r="BR13" s="639"/>
      <c r="BS13" s="592" t="s">
        <v>112</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2329981</v>
      </c>
      <c r="CS13" s="587"/>
      <c r="CT13" s="587"/>
      <c r="CU13" s="587"/>
      <c r="CV13" s="587"/>
      <c r="CW13" s="587"/>
      <c r="CX13" s="587"/>
      <c r="CY13" s="588"/>
      <c r="CZ13" s="639">
        <v>9.1999999999999993</v>
      </c>
      <c r="DA13" s="639"/>
      <c r="DB13" s="639"/>
      <c r="DC13" s="639"/>
      <c r="DD13" s="592">
        <v>1439446</v>
      </c>
      <c r="DE13" s="587"/>
      <c r="DF13" s="587"/>
      <c r="DG13" s="587"/>
      <c r="DH13" s="587"/>
      <c r="DI13" s="587"/>
      <c r="DJ13" s="587"/>
      <c r="DK13" s="587"/>
      <c r="DL13" s="587"/>
      <c r="DM13" s="587"/>
      <c r="DN13" s="587"/>
      <c r="DO13" s="587"/>
      <c r="DP13" s="588"/>
      <c r="DQ13" s="592">
        <v>1244969</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84519</v>
      </c>
      <c r="BH14" s="587"/>
      <c r="BI14" s="587"/>
      <c r="BJ14" s="587"/>
      <c r="BK14" s="587"/>
      <c r="BL14" s="587"/>
      <c r="BM14" s="587"/>
      <c r="BN14" s="588"/>
      <c r="BO14" s="639">
        <v>1.9</v>
      </c>
      <c r="BP14" s="639"/>
      <c r="BQ14" s="639"/>
      <c r="BR14" s="639"/>
      <c r="BS14" s="592" t="s">
        <v>112</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686292</v>
      </c>
      <c r="CS14" s="587"/>
      <c r="CT14" s="587"/>
      <c r="CU14" s="587"/>
      <c r="CV14" s="587"/>
      <c r="CW14" s="587"/>
      <c r="CX14" s="587"/>
      <c r="CY14" s="588"/>
      <c r="CZ14" s="639">
        <v>2.7</v>
      </c>
      <c r="DA14" s="639"/>
      <c r="DB14" s="639"/>
      <c r="DC14" s="639"/>
      <c r="DD14" s="592">
        <v>55743</v>
      </c>
      <c r="DE14" s="587"/>
      <c r="DF14" s="587"/>
      <c r="DG14" s="587"/>
      <c r="DH14" s="587"/>
      <c r="DI14" s="587"/>
      <c r="DJ14" s="587"/>
      <c r="DK14" s="587"/>
      <c r="DL14" s="587"/>
      <c r="DM14" s="587"/>
      <c r="DN14" s="587"/>
      <c r="DO14" s="587"/>
      <c r="DP14" s="588"/>
      <c r="DQ14" s="592">
        <v>611618</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12413</v>
      </c>
      <c r="S15" s="587"/>
      <c r="T15" s="587"/>
      <c r="U15" s="587"/>
      <c r="V15" s="587"/>
      <c r="W15" s="587"/>
      <c r="X15" s="587"/>
      <c r="Y15" s="588"/>
      <c r="Z15" s="639">
        <v>0</v>
      </c>
      <c r="AA15" s="639"/>
      <c r="AB15" s="639"/>
      <c r="AC15" s="639"/>
      <c r="AD15" s="640">
        <v>12413</v>
      </c>
      <c r="AE15" s="640"/>
      <c r="AF15" s="640"/>
      <c r="AG15" s="640"/>
      <c r="AH15" s="640"/>
      <c r="AI15" s="640"/>
      <c r="AJ15" s="640"/>
      <c r="AK15" s="640"/>
      <c r="AL15" s="609">
        <v>0.1</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224167</v>
      </c>
      <c r="BH15" s="587"/>
      <c r="BI15" s="587"/>
      <c r="BJ15" s="587"/>
      <c r="BK15" s="587"/>
      <c r="BL15" s="587"/>
      <c r="BM15" s="587"/>
      <c r="BN15" s="588"/>
      <c r="BO15" s="639">
        <v>5</v>
      </c>
      <c r="BP15" s="639"/>
      <c r="BQ15" s="639"/>
      <c r="BR15" s="639"/>
      <c r="BS15" s="592" t="s">
        <v>112</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2857139</v>
      </c>
      <c r="CS15" s="587"/>
      <c r="CT15" s="587"/>
      <c r="CU15" s="587"/>
      <c r="CV15" s="587"/>
      <c r="CW15" s="587"/>
      <c r="CX15" s="587"/>
      <c r="CY15" s="588"/>
      <c r="CZ15" s="639">
        <v>11.3</v>
      </c>
      <c r="DA15" s="639"/>
      <c r="DB15" s="639"/>
      <c r="DC15" s="639"/>
      <c r="DD15" s="592">
        <v>1481386</v>
      </c>
      <c r="DE15" s="587"/>
      <c r="DF15" s="587"/>
      <c r="DG15" s="587"/>
      <c r="DH15" s="587"/>
      <c r="DI15" s="587"/>
      <c r="DJ15" s="587"/>
      <c r="DK15" s="587"/>
      <c r="DL15" s="587"/>
      <c r="DM15" s="587"/>
      <c r="DN15" s="587"/>
      <c r="DO15" s="587"/>
      <c r="DP15" s="588"/>
      <c r="DQ15" s="592">
        <v>1510912</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8263857</v>
      </c>
      <c r="S16" s="587"/>
      <c r="T16" s="587"/>
      <c r="U16" s="587"/>
      <c r="V16" s="587"/>
      <c r="W16" s="587"/>
      <c r="X16" s="587"/>
      <c r="Y16" s="588"/>
      <c r="Z16" s="639">
        <v>31.5</v>
      </c>
      <c r="AA16" s="639"/>
      <c r="AB16" s="639"/>
      <c r="AC16" s="639"/>
      <c r="AD16" s="640">
        <v>7090293</v>
      </c>
      <c r="AE16" s="640"/>
      <c r="AF16" s="640"/>
      <c r="AG16" s="640"/>
      <c r="AH16" s="640"/>
      <c r="AI16" s="640"/>
      <c r="AJ16" s="640"/>
      <c r="AK16" s="640"/>
      <c r="AL16" s="609">
        <v>57.5</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22439</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11639</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7090293</v>
      </c>
      <c r="S17" s="587"/>
      <c r="T17" s="587"/>
      <c r="U17" s="587"/>
      <c r="V17" s="587"/>
      <c r="W17" s="587"/>
      <c r="X17" s="587"/>
      <c r="Y17" s="588"/>
      <c r="Z17" s="639">
        <v>27</v>
      </c>
      <c r="AA17" s="639"/>
      <c r="AB17" s="639"/>
      <c r="AC17" s="639"/>
      <c r="AD17" s="640">
        <v>7090293</v>
      </c>
      <c r="AE17" s="640"/>
      <c r="AF17" s="640"/>
      <c r="AG17" s="640"/>
      <c r="AH17" s="640"/>
      <c r="AI17" s="640"/>
      <c r="AJ17" s="640"/>
      <c r="AK17" s="640"/>
      <c r="AL17" s="609">
        <v>57.5</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6594447</v>
      </c>
      <c r="CS17" s="587"/>
      <c r="CT17" s="587"/>
      <c r="CU17" s="587"/>
      <c r="CV17" s="587"/>
      <c r="CW17" s="587"/>
      <c r="CX17" s="587"/>
      <c r="CY17" s="588"/>
      <c r="CZ17" s="639">
        <v>26.1</v>
      </c>
      <c r="DA17" s="639"/>
      <c r="DB17" s="639"/>
      <c r="DC17" s="639"/>
      <c r="DD17" s="592" t="s">
        <v>112</v>
      </c>
      <c r="DE17" s="587"/>
      <c r="DF17" s="587"/>
      <c r="DG17" s="587"/>
      <c r="DH17" s="587"/>
      <c r="DI17" s="587"/>
      <c r="DJ17" s="587"/>
      <c r="DK17" s="587"/>
      <c r="DL17" s="587"/>
      <c r="DM17" s="587"/>
      <c r="DN17" s="587"/>
      <c r="DO17" s="587"/>
      <c r="DP17" s="588"/>
      <c r="DQ17" s="592">
        <v>6432364</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1173555</v>
      </c>
      <c r="S18" s="587"/>
      <c r="T18" s="587"/>
      <c r="U18" s="587"/>
      <c r="V18" s="587"/>
      <c r="W18" s="587"/>
      <c r="X18" s="587"/>
      <c r="Y18" s="588"/>
      <c r="Z18" s="639">
        <v>4.5</v>
      </c>
      <c r="AA18" s="639"/>
      <c r="AB18" s="639"/>
      <c r="AC18" s="639"/>
      <c r="AD18" s="640" t="s">
        <v>112</v>
      </c>
      <c r="AE18" s="640"/>
      <c r="AF18" s="640"/>
      <c r="AG18" s="640"/>
      <c r="AH18" s="640"/>
      <c r="AI18" s="640"/>
      <c r="AJ18" s="640"/>
      <c r="AK18" s="640"/>
      <c r="AL18" s="609" t="s">
        <v>112</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9</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8608</v>
      </c>
      <c r="BH19" s="587"/>
      <c r="BI19" s="587"/>
      <c r="BJ19" s="587"/>
      <c r="BK19" s="587"/>
      <c r="BL19" s="587"/>
      <c r="BM19" s="587"/>
      <c r="BN19" s="588"/>
      <c r="BO19" s="639">
        <v>0.2</v>
      </c>
      <c r="BP19" s="639"/>
      <c r="BQ19" s="639"/>
      <c r="BR19" s="639"/>
      <c r="BS19" s="592" t="s">
        <v>112</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13469295</v>
      </c>
      <c r="S20" s="587"/>
      <c r="T20" s="587"/>
      <c r="U20" s="587"/>
      <c r="V20" s="587"/>
      <c r="W20" s="587"/>
      <c r="X20" s="587"/>
      <c r="Y20" s="588"/>
      <c r="Z20" s="639">
        <v>51.4</v>
      </c>
      <c r="AA20" s="639"/>
      <c r="AB20" s="639"/>
      <c r="AC20" s="639"/>
      <c r="AD20" s="640">
        <v>12295731</v>
      </c>
      <c r="AE20" s="640"/>
      <c r="AF20" s="640"/>
      <c r="AG20" s="640"/>
      <c r="AH20" s="640"/>
      <c r="AI20" s="640"/>
      <c r="AJ20" s="640"/>
      <c r="AK20" s="640"/>
      <c r="AL20" s="609">
        <v>99.7</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8608</v>
      </c>
      <c r="BH20" s="587"/>
      <c r="BI20" s="587"/>
      <c r="BJ20" s="587"/>
      <c r="BK20" s="587"/>
      <c r="BL20" s="587"/>
      <c r="BM20" s="587"/>
      <c r="BN20" s="588"/>
      <c r="BO20" s="639">
        <v>0.2</v>
      </c>
      <c r="BP20" s="639"/>
      <c r="BQ20" s="639"/>
      <c r="BR20" s="639"/>
      <c r="BS20" s="592" t="s">
        <v>112</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25311407</v>
      </c>
      <c r="CS20" s="587"/>
      <c r="CT20" s="587"/>
      <c r="CU20" s="587"/>
      <c r="CV20" s="587"/>
      <c r="CW20" s="587"/>
      <c r="CX20" s="587"/>
      <c r="CY20" s="588"/>
      <c r="CZ20" s="639">
        <v>100</v>
      </c>
      <c r="DA20" s="639"/>
      <c r="DB20" s="639"/>
      <c r="DC20" s="639"/>
      <c r="DD20" s="592">
        <v>4767910</v>
      </c>
      <c r="DE20" s="587"/>
      <c r="DF20" s="587"/>
      <c r="DG20" s="587"/>
      <c r="DH20" s="587"/>
      <c r="DI20" s="587"/>
      <c r="DJ20" s="587"/>
      <c r="DK20" s="587"/>
      <c r="DL20" s="587"/>
      <c r="DM20" s="587"/>
      <c r="DN20" s="587"/>
      <c r="DO20" s="587"/>
      <c r="DP20" s="588"/>
      <c r="DQ20" s="592">
        <v>17631162</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7201</v>
      </c>
      <c r="S21" s="587"/>
      <c r="T21" s="587"/>
      <c r="U21" s="587"/>
      <c r="V21" s="587"/>
      <c r="W21" s="587"/>
      <c r="X21" s="587"/>
      <c r="Y21" s="588"/>
      <c r="Z21" s="639">
        <v>0</v>
      </c>
      <c r="AA21" s="639"/>
      <c r="AB21" s="639"/>
      <c r="AC21" s="639"/>
      <c r="AD21" s="640">
        <v>7201</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8608</v>
      </c>
      <c r="BH21" s="587"/>
      <c r="BI21" s="587"/>
      <c r="BJ21" s="587"/>
      <c r="BK21" s="587"/>
      <c r="BL21" s="587"/>
      <c r="BM21" s="587"/>
      <c r="BN21" s="588"/>
      <c r="BO21" s="639">
        <v>0.2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81714</v>
      </c>
      <c r="S22" s="587"/>
      <c r="T22" s="587"/>
      <c r="U22" s="587"/>
      <c r="V22" s="587"/>
      <c r="W22" s="587"/>
      <c r="X22" s="587"/>
      <c r="Y22" s="588"/>
      <c r="Z22" s="639">
        <v>0.3</v>
      </c>
      <c r="AA22" s="639"/>
      <c r="AB22" s="639"/>
      <c r="AC22" s="639"/>
      <c r="AD22" s="640" t="s">
        <v>112</v>
      </c>
      <c r="AE22" s="640"/>
      <c r="AF22" s="640"/>
      <c r="AG22" s="640"/>
      <c r="AH22" s="640"/>
      <c r="AI22" s="640"/>
      <c r="AJ22" s="640"/>
      <c r="AK22" s="640"/>
      <c r="AL22" s="609" t="s">
        <v>112</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715934</v>
      </c>
      <c r="S23" s="587"/>
      <c r="T23" s="587"/>
      <c r="U23" s="587"/>
      <c r="V23" s="587"/>
      <c r="W23" s="587"/>
      <c r="X23" s="587"/>
      <c r="Y23" s="588"/>
      <c r="Z23" s="639">
        <v>2.7</v>
      </c>
      <c r="AA23" s="639"/>
      <c r="AB23" s="639"/>
      <c r="AC23" s="639"/>
      <c r="AD23" s="640">
        <v>15872</v>
      </c>
      <c r="AE23" s="640"/>
      <c r="AF23" s="640"/>
      <c r="AG23" s="640"/>
      <c r="AH23" s="640"/>
      <c r="AI23" s="640"/>
      <c r="AJ23" s="640"/>
      <c r="AK23" s="640"/>
      <c r="AL23" s="609">
        <v>0.1</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162552</v>
      </c>
      <c r="S24" s="587"/>
      <c r="T24" s="587"/>
      <c r="U24" s="587"/>
      <c r="V24" s="587"/>
      <c r="W24" s="587"/>
      <c r="X24" s="587"/>
      <c r="Y24" s="588"/>
      <c r="Z24" s="639">
        <v>0.6</v>
      </c>
      <c r="AA24" s="639"/>
      <c r="AB24" s="639"/>
      <c r="AC24" s="639"/>
      <c r="AD24" s="640" t="s">
        <v>112</v>
      </c>
      <c r="AE24" s="640"/>
      <c r="AF24" s="640"/>
      <c r="AG24" s="640"/>
      <c r="AH24" s="640"/>
      <c r="AI24" s="640"/>
      <c r="AJ24" s="640"/>
      <c r="AK24" s="640"/>
      <c r="AL24" s="609" t="s">
        <v>112</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11795634</v>
      </c>
      <c r="CS24" s="637"/>
      <c r="CT24" s="637"/>
      <c r="CU24" s="637"/>
      <c r="CV24" s="637"/>
      <c r="CW24" s="637"/>
      <c r="CX24" s="637"/>
      <c r="CY24" s="684"/>
      <c r="CZ24" s="688">
        <v>46.6</v>
      </c>
      <c r="DA24" s="689"/>
      <c r="DB24" s="689"/>
      <c r="DC24" s="690"/>
      <c r="DD24" s="683">
        <v>9803699</v>
      </c>
      <c r="DE24" s="637"/>
      <c r="DF24" s="637"/>
      <c r="DG24" s="637"/>
      <c r="DH24" s="637"/>
      <c r="DI24" s="637"/>
      <c r="DJ24" s="637"/>
      <c r="DK24" s="684"/>
      <c r="DL24" s="683">
        <v>6726875</v>
      </c>
      <c r="DM24" s="637"/>
      <c r="DN24" s="637"/>
      <c r="DO24" s="637"/>
      <c r="DP24" s="637"/>
      <c r="DQ24" s="637"/>
      <c r="DR24" s="637"/>
      <c r="DS24" s="637"/>
      <c r="DT24" s="637"/>
      <c r="DU24" s="637"/>
      <c r="DV24" s="684"/>
      <c r="DW24" s="685">
        <v>50.6</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2143917</v>
      </c>
      <c r="S25" s="587"/>
      <c r="T25" s="587"/>
      <c r="U25" s="587"/>
      <c r="V25" s="587"/>
      <c r="W25" s="587"/>
      <c r="X25" s="587"/>
      <c r="Y25" s="588"/>
      <c r="Z25" s="639">
        <v>8.1999999999999993</v>
      </c>
      <c r="AA25" s="639"/>
      <c r="AB25" s="639"/>
      <c r="AC25" s="639"/>
      <c r="AD25" s="640" t="s">
        <v>112</v>
      </c>
      <c r="AE25" s="640"/>
      <c r="AF25" s="640"/>
      <c r="AG25" s="640"/>
      <c r="AH25" s="640"/>
      <c r="AI25" s="640"/>
      <c r="AJ25" s="640"/>
      <c r="AK25" s="640"/>
      <c r="AL25" s="609" t="s">
        <v>112</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2880761</v>
      </c>
      <c r="CS25" s="605"/>
      <c r="CT25" s="605"/>
      <c r="CU25" s="605"/>
      <c r="CV25" s="605"/>
      <c r="CW25" s="605"/>
      <c r="CX25" s="605"/>
      <c r="CY25" s="606"/>
      <c r="CZ25" s="589">
        <v>11.4</v>
      </c>
      <c r="DA25" s="607"/>
      <c r="DB25" s="607"/>
      <c r="DC25" s="608"/>
      <c r="DD25" s="592">
        <v>2565741</v>
      </c>
      <c r="DE25" s="605"/>
      <c r="DF25" s="605"/>
      <c r="DG25" s="605"/>
      <c r="DH25" s="605"/>
      <c r="DI25" s="605"/>
      <c r="DJ25" s="605"/>
      <c r="DK25" s="606"/>
      <c r="DL25" s="592">
        <v>2452584</v>
      </c>
      <c r="DM25" s="605"/>
      <c r="DN25" s="605"/>
      <c r="DO25" s="605"/>
      <c r="DP25" s="605"/>
      <c r="DQ25" s="605"/>
      <c r="DR25" s="605"/>
      <c r="DS25" s="605"/>
      <c r="DT25" s="605"/>
      <c r="DU25" s="605"/>
      <c r="DV25" s="606"/>
      <c r="DW25" s="609">
        <v>18.5</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1649524</v>
      </c>
      <c r="CS26" s="587"/>
      <c r="CT26" s="587"/>
      <c r="CU26" s="587"/>
      <c r="CV26" s="587"/>
      <c r="CW26" s="587"/>
      <c r="CX26" s="587"/>
      <c r="CY26" s="588"/>
      <c r="CZ26" s="589">
        <v>6.5</v>
      </c>
      <c r="DA26" s="607"/>
      <c r="DB26" s="607"/>
      <c r="DC26" s="608"/>
      <c r="DD26" s="592">
        <v>1515730</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1363015</v>
      </c>
      <c r="S27" s="587"/>
      <c r="T27" s="587"/>
      <c r="U27" s="587"/>
      <c r="V27" s="587"/>
      <c r="W27" s="587"/>
      <c r="X27" s="587"/>
      <c r="Y27" s="588"/>
      <c r="Z27" s="639">
        <v>5.2</v>
      </c>
      <c r="AA27" s="639"/>
      <c r="AB27" s="639"/>
      <c r="AC27" s="639"/>
      <c r="AD27" s="640" t="s">
        <v>112</v>
      </c>
      <c r="AE27" s="640"/>
      <c r="AF27" s="640"/>
      <c r="AG27" s="640"/>
      <c r="AH27" s="640"/>
      <c r="AI27" s="640"/>
      <c r="AJ27" s="640"/>
      <c r="AK27" s="640"/>
      <c r="AL27" s="609" t="s">
        <v>112</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4528612</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2322037</v>
      </c>
      <c r="CS27" s="605"/>
      <c r="CT27" s="605"/>
      <c r="CU27" s="605"/>
      <c r="CV27" s="605"/>
      <c r="CW27" s="605"/>
      <c r="CX27" s="605"/>
      <c r="CY27" s="606"/>
      <c r="CZ27" s="589">
        <v>9.1999999999999993</v>
      </c>
      <c r="DA27" s="607"/>
      <c r="DB27" s="607"/>
      <c r="DC27" s="608"/>
      <c r="DD27" s="592">
        <v>807205</v>
      </c>
      <c r="DE27" s="605"/>
      <c r="DF27" s="605"/>
      <c r="DG27" s="605"/>
      <c r="DH27" s="605"/>
      <c r="DI27" s="605"/>
      <c r="DJ27" s="605"/>
      <c r="DK27" s="606"/>
      <c r="DL27" s="592">
        <v>806685</v>
      </c>
      <c r="DM27" s="605"/>
      <c r="DN27" s="605"/>
      <c r="DO27" s="605"/>
      <c r="DP27" s="605"/>
      <c r="DQ27" s="605"/>
      <c r="DR27" s="605"/>
      <c r="DS27" s="605"/>
      <c r="DT27" s="605"/>
      <c r="DU27" s="605"/>
      <c r="DV27" s="606"/>
      <c r="DW27" s="609">
        <v>6.1</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66030</v>
      </c>
      <c r="S28" s="587"/>
      <c r="T28" s="587"/>
      <c r="U28" s="587"/>
      <c r="V28" s="587"/>
      <c r="W28" s="587"/>
      <c r="X28" s="587"/>
      <c r="Y28" s="588"/>
      <c r="Z28" s="639">
        <v>0.3</v>
      </c>
      <c r="AA28" s="639"/>
      <c r="AB28" s="639"/>
      <c r="AC28" s="639"/>
      <c r="AD28" s="640">
        <v>17046</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6592836</v>
      </c>
      <c r="CS28" s="587"/>
      <c r="CT28" s="587"/>
      <c r="CU28" s="587"/>
      <c r="CV28" s="587"/>
      <c r="CW28" s="587"/>
      <c r="CX28" s="587"/>
      <c r="CY28" s="588"/>
      <c r="CZ28" s="589">
        <v>26</v>
      </c>
      <c r="DA28" s="607"/>
      <c r="DB28" s="607"/>
      <c r="DC28" s="608"/>
      <c r="DD28" s="592">
        <v>6430753</v>
      </c>
      <c r="DE28" s="587"/>
      <c r="DF28" s="587"/>
      <c r="DG28" s="587"/>
      <c r="DH28" s="587"/>
      <c r="DI28" s="587"/>
      <c r="DJ28" s="587"/>
      <c r="DK28" s="588"/>
      <c r="DL28" s="592">
        <v>3467606</v>
      </c>
      <c r="DM28" s="587"/>
      <c r="DN28" s="587"/>
      <c r="DO28" s="587"/>
      <c r="DP28" s="587"/>
      <c r="DQ28" s="587"/>
      <c r="DR28" s="587"/>
      <c r="DS28" s="587"/>
      <c r="DT28" s="587"/>
      <c r="DU28" s="587"/>
      <c r="DV28" s="588"/>
      <c r="DW28" s="609">
        <v>26.1</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57241</v>
      </c>
      <c r="S29" s="587"/>
      <c r="T29" s="587"/>
      <c r="U29" s="587"/>
      <c r="V29" s="587"/>
      <c r="W29" s="587"/>
      <c r="X29" s="587"/>
      <c r="Y29" s="588"/>
      <c r="Z29" s="639">
        <v>0.2</v>
      </c>
      <c r="AA29" s="639"/>
      <c r="AB29" s="639"/>
      <c r="AC29" s="639"/>
      <c r="AD29" s="640" t="s">
        <v>112</v>
      </c>
      <c r="AE29" s="640"/>
      <c r="AF29" s="640"/>
      <c r="AG29" s="640"/>
      <c r="AH29" s="640"/>
      <c r="AI29" s="640"/>
      <c r="AJ29" s="640"/>
      <c r="AK29" s="640"/>
      <c r="AL29" s="609" t="s">
        <v>112</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6592733</v>
      </c>
      <c r="CS29" s="605"/>
      <c r="CT29" s="605"/>
      <c r="CU29" s="605"/>
      <c r="CV29" s="605"/>
      <c r="CW29" s="605"/>
      <c r="CX29" s="605"/>
      <c r="CY29" s="606"/>
      <c r="CZ29" s="589">
        <v>26</v>
      </c>
      <c r="DA29" s="607"/>
      <c r="DB29" s="607"/>
      <c r="DC29" s="608"/>
      <c r="DD29" s="592">
        <v>6430650</v>
      </c>
      <c r="DE29" s="605"/>
      <c r="DF29" s="605"/>
      <c r="DG29" s="605"/>
      <c r="DH29" s="605"/>
      <c r="DI29" s="605"/>
      <c r="DJ29" s="605"/>
      <c r="DK29" s="606"/>
      <c r="DL29" s="592">
        <v>3467503</v>
      </c>
      <c r="DM29" s="605"/>
      <c r="DN29" s="605"/>
      <c r="DO29" s="605"/>
      <c r="DP29" s="605"/>
      <c r="DQ29" s="605"/>
      <c r="DR29" s="605"/>
      <c r="DS29" s="605"/>
      <c r="DT29" s="605"/>
      <c r="DU29" s="605"/>
      <c r="DV29" s="606"/>
      <c r="DW29" s="609">
        <v>26.1</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3471823</v>
      </c>
      <c r="S30" s="587"/>
      <c r="T30" s="587"/>
      <c r="U30" s="587"/>
      <c r="V30" s="587"/>
      <c r="W30" s="587"/>
      <c r="X30" s="587"/>
      <c r="Y30" s="588"/>
      <c r="Z30" s="639">
        <v>13.2</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98.5</v>
      </c>
      <c r="BH30" s="653"/>
      <c r="BI30" s="653"/>
      <c r="BJ30" s="653"/>
      <c r="BK30" s="653"/>
      <c r="BL30" s="653"/>
      <c r="BM30" s="654">
        <v>93.6</v>
      </c>
      <c r="BN30" s="653"/>
      <c r="BO30" s="653"/>
      <c r="BP30" s="653"/>
      <c r="BQ30" s="655"/>
      <c r="BR30" s="652">
        <v>98.4</v>
      </c>
      <c r="BS30" s="653"/>
      <c r="BT30" s="653"/>
      <c r="BU30" s="653"/>
      <c r="BV30" s="653"/>
      <c r="BW30" s="653"/>
      <c r="BX30" s="654">
        <v>92.9</v>
      </c>
      <c r="BY30" s="653"/>
      <c r="BZ30" s="653"/>
      <c r="CA30" s="653"/>
      <c r="CB30" s="655"/>
      <c r="CD30" s="658"/>
      <c r="CE30" s="659"/>
      <c r="CF30" s="623" t="s">
        <v>291</v>
      </c>
      <c r="CG30" s="620"/>
      <c r="CH30" s="620"/>
      <c r="CI30" s="620"/>
      <c r="CJ30" s="620"/>
      <c r="CK30" s="620"/>
      <c r="CL30" s="620"/>
      <c r="CM30" s="620"/>
      <c r="CN30" s="620"/>
      <c r="CO30" s="620"/>
      <c r="CP30" s="620"/>
      <c r="CQ30" s="621"/>
      <c r="CR30" s="586">
        <v>6180814</v>
      </c>
      <c r="CS30" s="587"/>
      <c r="CT30" s="587"/>
      <c r="CU30" s="587"/>
      <c r="CV30" s="587"/>
      <c r="CW30" s="587"/>
      <c r="CX30" s="587"/>
      <c r="CY30" s="588"/>
      <c r="CZ30" s="589">
        <v>24.4</v>
      </c>
      <c r="DA30" s="607"/>
      <c r="DB30" s="607"/>
      <c r="DC30" s="608"/>
      <c r="DD30" s="592">
        <v>6018731</v>
      </c>
      <c r="DE30" s="587"/>
      <c r="DF30" s="587"/>
      <c r="DG30" s="587"/>
      <c r="DH30" s="587"/>
      <c r="DI30" s="587"/>
      <c r="DJ30" s="587"/>
      <c r="DK30" s="588"/>
      <c r="DL30" s="592">
        <v>3055684</v>
      </c>
      <c r="DM30" s="587"/>
      <c r="DN30" s="587"/>
      <c r="DO30" s="587"/>
      <c r="DP30" s="587"/>
      <c r="DQ30" s="587"/>
      <c r="DR30" s="587"/>
      <c r="DS30" s="587"/>
      <c r="DT30" s="587"/>
      <c r="DU30" s="587"/>
      <c r="DV30" s="588"/>
      <c r="DW30" s="609">
        <v>23</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658550</v>
      </c>
      <c r="S31" s="587"/>
      <c r="T31" s="587"/>
      <c r="U31" s="587"/>
      <c r="V31" s="587"/>
      <c r="W31" s="587"/>
      <c r="X31" s="587"/>
      <c r="Y31" s="588"/>
      <c r="Z31" s="639">
        <v>2.5</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98.6</v>
      </c>
      <c r="BH31" s="605"/>
      <c r="BI31" s="605"/>
      <c r="BJ31" s="605"/>
      <c r="BK31" s="605"/>
      <c r="BL31" s="605"/>
      <c r="BM31" s="641">
        <v>94.1</v>
      </c>
      <c r="BN31" s="651"/>
      <c r="BO31" s="651"/>
      <c r="BP31" s="651"/>
      <c r="BQ31" s="615"/>
      <c r="BR31" s="650">
        <v>98.6</v>
      </c>
      <c r="BS31" s="605"/>
      <c r="BT31" s="605"/>
      <c r="BU31" s="605"/>
      <c r="BV31" s="605"/>
      <c r="BW31" s="605"/>
      <c r="BX31" s="641">
        <v>92.7</v>
      </c>
      <c r="BY31" s="651"/>
      <c r="BZ31" s="651"/>
      <c r="CA31" s="651"/>
      <c r="CB31" s="615"/>
      <c r="CD31" s="658"/>
      <c r="CE31" s="659"/>
      <c r="CF31" s="623" t="s">
        <v>295</v>
      </c>
      <c r="CG31" s="620"/>
      <c r="CH31" s="620"/>
      <c r="CI31" s="620"/>
      <c r="CJ31" s="620"/>
      <c r="CK31" s="620"/>
      <c r="CL31" s="620"/>
      <c r="CM31" s="620"/>
      <c r="CN31" s="620"/>
      <c r="CO31" s="620"/>
      <c r="CP31" s="620"/>
      <c r="CQ31" s="621"/>
      <c r="CR31" s="586">
        <v>411919</v>
      </c>
      <c r="CS31" s="605"/>
      <c r="CT31" s="605"/>
      <c r="CU31" s="605"/>
      <c r="CV31" s="605"/>
      <c r="CW31" s="605"/>
      <c r="CX31" s="605"/>
      <c r="CY31" s="606"/>
      <c r="CZ31" s="589">
        <v>1.6</v>
      </c>
      <c r="DA31" s="607"/>
      <c r="DB31" s="607"/>
      <c r="DC31" s="608"/>
      <c r="DD31" s="592">
        <v>411919</v>
      </c>
      <c r="DE31" s="605"/>
      <c r="DF31" s="605"/>
      <c r="DG31" s="605"/>
      <c r="DH31" s="605"/>
      <c r="DI31" s="605"/>
      <c r="DJ31" s="605"/>
      <c r="DK31" s="606"/>
      <c r="DL31" s="592">
        <v>411819</v>
      </c>
      <c r="DM31" s="605"/>
      <c r="DN31" s="605"/>
      <c r="DO31" s="605"/>
      <c r="DP31" s="605"/>
      <c r="DQ31" s="605"/>
      <c r="DR31" s="605"/>
      <c r="DS31" s="605"/>
      <c r="DT31" s="605"/>
      <c r="DU31" s="605"/>
      <c r="DV31" s="606"/>
      <c r="DW31" s="609">
        <v>3.1</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900784</v>
      </c>
      <c r="S32" s="587"/>
      <c r="T32" s="587"/>
      <c r="U32" s="587"/>
      <c r="V32" s="587"/>
      <c r="W32" s="587"/>
      <c r="X32" s="587"/>
      <c r="Y32" s="588"/>
      <c r="Z32" s="639">
        <v>3.4</v>
      </c>
      <c r="AA32" s="639"/>
      <c r="AB32" s="639"/>
      <c r="AC32" s="639"/>
      <c r="AD32" s="640">
        <v>2521</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98.3</v>
      </c>
      <c r="BH32" s="571"/>
      <c r="BI32" s="571"/>
      <c r="BJ32" s="571"/>
      <c r="BK32" s="571"/>
      <c r="BL32" s="571"/>
      <c r="BM32" s="634">
        <v>92.9</v>
      </c>
      <c r="BN32" s="571"/>
      <c r="BO32" s="571"/>
      <c r="BP32" s="571"/>
      <c r="BQ32" s="628"/>
      <c r="BR32" s="649">
        <v>98.2</v>
      </c>
      <c r="BS32" s="571"/>
      <c r="BT32" s="571"/>
      <c r="BU32" s="571"/>
      <c r="BV32" s="571"/>
      <c r="BW32" s="571"/>
      <c r="BX32" s="634">
        <v>92.5</v>
      </c>
      <c r="BY32" s="571"/>
      <c r="BZ32" s="571"/>
      <c r="CA32" s="571"/>
      <c r="CB32" s="628"/>
      <c r="CD32" s="660"/>
      <c r="CE32" s="661"/>
      <c r="CF32" s="623" t="s">
        <v>298</v>
      </c>
      <c r="CG32" s="620"/>
      <c r="CH32" s="620"/>
      <c r="CI32" s="620"/>
      <c r="CJ32" s="620"/>
      <c r="CK32" s="620"/>
      <c r="CL32" s="620"/>
      <c r="CM32" s="620"/>
      <c r="CN32" s="620"/>
      <c r="CO32" s="620"/>
      <c r="CP32" s="620"/>
      <c r="CQ32" s="621"/>
      <c r="CR32" s="586">
        <v>103</v>
      </c>
      <c r="CS32" s="587"/>
      <c r="CT32" s="587"/>
      <c r="CU32" s="587"/>
      <c r="CV32" s="587"/>
      <c r="CW32" s="587"/>
      <c r="CX32" s="587"/>
      <c r="CY32" s="588"/>
      <c r="CZ32" s="589">
        <v>0</v>
      </c>
      <c r="DA32" s="607"/>
      <c r="DB32" s="607"/>
      <c r="DC32" s="608"/>
      <c r="DD32" s="592">
        <v>103</v>
      </c>
      <c r="DE32" s="587"/>
      <c r="DF32" s="587"/>
      <c r="DG32" s="587"/>
      <c r="DH32" s="587"/>
      <c r="DI32" s="587"/>
      <c r="DJ32" s="587"/>
      <c r="DK32" s="588"/>
      <c r="DL32" s="592">
        <v>103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3116400</v>
      </c>
      <c r="S33" s="587"/>
      <c r="T33" s="587"/>
      <c r="U33" s="587"/>
      <c r="V33" s="587"/>
      <c r="W33" s="587"/>
      <c r="X33" s="587"/>
      <c r="Y33" s="588"/>
      <c r="Z33" s="639">
        <v>11.9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8725424</v>
      </c>
      <c r="CS33" s="605"/>
      <c r="CT33" s="605"/>
      <c r="CU33" s="605"/>
      <c r="CV33" s="605"/>
      <c r="CW33" s="605"/>
      <c r="CX33" s="605"/>
      <c r="CY33" s="606"/>
      <c r="CZ33" s="589">
        <v>34.5</v>
      </c>
      <c r="DA33" s="607"/>
      <c r="DB33" s="607"/>
      <c r="DC33" s="608"/>
      <c r="DD33" s="592">
        <v>6282351</v>
      </c>
      <c r="DE33" s="605"/>
      <c r="DF33" s="605"/>
      <c r="DG33" s="605"/>
      <c r="DH33" s="605"/>
      <c r="DI33" s="605"/>
      <c r="DJ33" s="605"/>
      <c r="DK33" s="606"/>
      <c r="DL33" s="592">
        <v>4735447</v>
      </c>
      <c r="DM33" s="605"/>
      <c r="DN33" s="605"/>
      <c r="DO33" s="605"/>
      <c r="DP33" s="605"/>
      <c r="DQ33" s="605"/>
      <c r="DR33" s="605"/>
      <c r="DS33" s="605"/>
      <c r="DT33" s="605"/>
      <c r="DU33" s="605"/>
      <c r="DV33" s="606"/>
      <c r="DW33" s="609">
        <v>35.6</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3224227</v>
      </c>
      <c r="CS34" s="587"/>
      <c r="CT34" s="587"/>
      <c r="CU34" s="587"/>
      <c r="CV34" s="587"/>
      <c r="CW34" s="587"/>
      <c r="CX34" s="587"/>
      <c r="CY34" s="588"/>
      <c r="CZ34" s="589">
        <v>12.7</v>
      </c>
      <c r="DA34" s="607"/>
      <c r="DB34" s="607"/>
      <c r="DC34" s="608"/>
      <c r="DD34" s="592">
        <v>1915949</v>
      </c>
      <c r="DE34" s="587"/>
      <c r="DF34" s="587"/>
      <c r="DG34" s="587"/>
      <c r="DH34" s="587"/>
      <c r="DI34" s="587"/>
      <c r="DJ34" s="587"/>
      <c r="DK34" s="588"/>
      <c r="DL34" s="592">
        <v>1304445</v>
      </c>
      <c r="DM34" s="587"/>
      <c r="DN34" s="587"/>
      <c r="DO34" s="587"/>
      <c r="DP34" s="587"/>
      <c r="DQ34" s="587"/>
      <c r="DR34" s="587"/>
      <c r="DS34" s="587"/>
      <c r="DT34" s="587"/>
      <c r="DU34" s="587"/>
      <c r="DV34" s="588"/>
      <c r="DW34" s="609">
        <v>9.8000000000000007</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951200</v>
      </c>
      <c r="S35" s="587"/>
      <c r="T35" s="587"/>
      <c r="U35" s="587"/>
      <c r="V35" s="587"/>
      <c r="W35" s="587"/>
      <c r="X35" s="587"/>
      <c r="Y35" s="588"/>
      <c r="Z35" s="639">
        <v>3.6</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2553853</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115544</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60787</v>
      </c>
      <c r="CS35" s="605"/>
      <c r="CT35" s="605"/>
      <c r="CU35" s="605"/>
      <c r="CV35" s="605"/>
      <c r="CW35" s="605"/>
      <c r="CX35" s="605"/>
      <c r="CY35" s="606"/>
      <c r="CZ35" s="589">
        <v>0.2</v>
      </c>
      <c r="DA35" s="607"/>
      <c r="DB35" s="607"/>
      <c r="DC35" s="608"/>
      <c r="DD35" s="592">
        <v>44752</v>
      </c>
      <c r="DE35" s="605"/>
      <c r="DF35" s="605"/>
      <c r="DG35" s="605"/>
      <c r="DH35" s="605"/>
      <c r="DI35" s="605"/>
      <c r="DJ35" s="605"/>
      <c r="DK35" s="606"/>
      <c r="DL35" s="592">
        <v>44752</v>
      </c>
      <c r="DM35" s="605"/>
      <c r="DN35" s="605"/>
      <c r="DO35" s="605"/>
      <c r="DP35" s="605"/>
      <c r="DQ35" s="605"/>
      <c r="DR35" s="605"/>
      <c r="DS35" s="605"/>
      <c r="DT35" s="605"/>
      <c r="DU35" s="605"/>
      <c r="DV35" s="606"/>
      <c r="DW35" s="609">
        <v>0.3</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26214456</v>
      </c>
      <c r="S36" s="627"/>
      <c r="T36" s="627"/>
      <c r="U36" s="627"/>
      <c r="V36" s="627"/>
      <c r="W36" s="627"/>
      <c r="X36" s="627"/>
      <c r="Y36" s="630"/>
      <c r="Z36" s="631">
        <v>100</v>
      </c>
      <c r="AA36" s="631"/>
      <c r="AB36" s="631"/>
      <c r="AC36" s="631"/>
      <c r="AD36" s="632">
        <v>12338371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663623</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72495</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2847924</v>
      </c>
      <c r="CS36" s="587"/>
      <c r="CT36" s="587"/>
      <c r="CU36" s="587"/>
      <c r="CV36" s="587"/>
      <c r="CW36" s="587"/>
      <c r="CX36" s="587"/>
      <c r="CY36" s="588"/>
      <c r="CZ36" s="589">
        <v>11.3</v>
      </c>
      <c r="DA36" s="607"/>
      <c r="DB36" s="607"/>
      <c r="DC36" s="608"/>
      <c r="DD36" s="592">
        <v>2273809</v>
      </c>
      <c r="DE36" s="587"/>
      <c r="DF36" s="587"/>
      <c r="DG36" s="587"/>
      <c r="DH36" s="587"/>
      <c r="DI36" s="587"/>
      <c r="DJ36" s="587"/>
      <c r="DK36" s="588"/>
      <c r="DL36" s="592">
        <v>1560749</v>
      </c>
      <c r="DM36" s="587"/>
      <c r="DN36" s="587"/>
      <c r="DO36" s="587"/>
      <c r="DP36" s="587"/>
      <c r="DQ36" s="587"/>
      <c r="DR36" s="587"/>
      <c r="DS36" s="587"/>
      <c r="DT36" s="587"/>
      <c r="DU36" s="587"/>
      <c r="DV36" s="588"/>
      <c r="DW36" s="609">
        <v>11.7</v>
      </c>
      <c r="DX36" s="610"/>
      <c r="DY36" s="610"/>
      <c r="DZ36" s="610"/>
      <c r="EA36" s="610"/>
      <c r="EB36" s="610"/>
      <c r="EC36" s="611"/>
    </row>
    <row r="37" spans="2:133" ht="11.25" customHeight="1">
      <c r="AQ37" s="612" t="s">
        <v>313</v>
      </c>
      <c r="AR37" s="613"/>
      <c r="AS37" s="613"/>
      <c r="AT37" s="613"/>
      <c r="AU37" s="613"/>
      <c r="AV37" s="613"/>
      <c r="AW37" s="613"/>
      <c r="AX37" s="613"/>
      <c r="AY37" s="614"/>
      <c r="AZ37" s="586">
        <v>482407</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4660</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828138</v>
      </c>
      <c r="CS37" s="605"/>
      <c r="CT37" s="605"/>
      <c r="CU37" s="605"/>
      <c r="CV37" s="605"/>
      <c r="CW37" s="605"/>
      <c r="CX37" s="605"/>
      <c r="CY37" s="606"/>
      <c r="CZ37" s="589">
        <v>3.3</v>
      </c>
      <c r="DA37" s="607"/>
      <c r="DB37" s="607"/>
      <c r="DC37" s="608"/>
      <c r="DD37" s="592">
        <v>797538</v>
      </c>
      <c r="DE37" s="605"/>
      <c r="DF37" s="605"/>
      <c r="DG37" s="605"/>
      <c r="DH37" s="605"/>
      <c r="DI37" s="605"/>
      <c r="DJ37" s="605"/>
      <c r="DK37" s="606"/>
      <c r="DL37" s="592">
        <v>771605</v>
      </c>
      <c r="DM37" s="605"/>
      <c r="DN37" s="605"/>
      <c r="DO37" s="605"/>
      <c r="DP37" s="605"/>
      <c r="DQ37" s="605"/>
      <c r="DR37" s="605"/>
      <c r="DS37" s="605"/>
      <c r="DT37" s="605"/>
      <c r="DU37" s="605"/>
      <c r="DV37" s="606"/>
      <c r="DW37" s="609">
        <v>5.8</v>
      </c>
      <c r="DX37" s="610"/>
      <c r="DY37" s="610"/>
      <c r="DZ37" s="610"/>
      <c r="EA37" s="610"/>
      <c r="EB37" s="610"/>
      <c r="EC37" s="611"/>
    </row>
    <row r="38" spans="2:133" ht="11.25" customHeight="1">
      <c r="AQ38" s="612" t="s">
        <v>316</v>
      </c>
      <c r="AR38" s="613"/>
      <c r="AS38" s="613"/>
      <c r="AT38" s="613"/>
      <c r="AU38" s="613"/>
      <c r="AV38" s="613"/>
      <c r="AW38" s="613"/>
      <c r="AX38" s="613"/>
      <c r="AY38" s="614"/>
      <c r="AZ38" s="586">
        <v>29160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8172</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2042271</v>
      </c>
      <c r="CS38" s="587"/>
      <c r="CT38" s="587"/>
      <c r="CU38" s="587"/>
      <c r="CV38" s="587"/>
      <c r="CW38" s="587"/>
      <c r="CX38" s="587"/>
      <c r="CY38" s="588"/>
      <c r="CZ38" s="589">
        <v>8.1</v>
      </c>
      <c r="DA38" s="607"/>
      <c r="DB38" s="607"/>
      <c r="DC38" s="608"/>
      <c r="DD38" s="592">
        <v>1886873</v>
      </c>
      <c r="DE38" s="587"/>
      <c r="DF38" s="587"/>
      <c r="DG38" s="587"/>
      <c r="DH38" s="587"/>
      <c r="DI38" s="587"/>
      <c r="DJ38" s="587"/>
      <c r="DK38" s="588"/>
      <c r="DL38" s="592">
        <v>1825501</v>
      </c>
      <c r="DM38" s="587"/>
      <c r="DN38" s="587"/>
      <c r="DO38" s="587"/>
      <c r="DP38" s="587"/>
      <c r="DQ38" s="587"/>
      <c r="DR38" s="587"/>
      <c r="DS38" s="587"/>
      <c r="DT38" s="587"/>
      <c r="DU38" s="587"/>
      <c r="DV38" s="588"/>
      <c r="DW38" s="609">
        <v>13.7</v>
      </c>
      <c r="DX38" s="610"/>
      <c r="DY38" s="610"/>
      <c r="DZ38" s="610"/>
      <c r="EA38" s="610"/>
      <c r="EB38" s="610"/>
      <c r="EC38" s="611"/>
    </row>
    <row r="39" spans="2:133" ht="11.25" customHeight="1">
      <c r="AQ39" s="612" t="s">
        <v>319</v>
      </c>
      <c r="AR39" s="613"/>
      <c r="AS39" s="613"/>
      <c r="AT39" s="613"/>
      <c r="AU39" s="613"/>
      <c r="AV39" s="613"/>
      <c r="AW39" s="613"/>
      <c r="AX39" s="613"/>
      <c r="AY39" s="614"/>
      <c r="AZ39" s="586">
        <v>18189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80</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282048</v>
      </c>
      <c r="CS39" s="605"/>
      <c r="CT39" s="605"/>
      <c r="CU39" s="605"/>
      <c r="CV39" s="605"/>
      <c r="CW39" s="605"/>
      <c r="CX39" s="605"/>
      <c r="CY39" s="606"/>
      <c r="CZ39" s="589">
        <v>1.1000000000000001</v>
      </c>
      <c r="DA39" s="607"/>
      <c r="DB39" s="607"/>
      <c r="DC39" s="608"/>
      <c r="DD39" s="592">
        <v>153161</v>
      </c>
      <c r="DE39" s="605"/>
      <c r="DF39" s="605"/>
      <c r="DG39" s="605"/>
      <c r="DH39" s="605"/>
      <c r="DI39" s="605"/>
      <c r="DJ39" s="605"/>
      <c r="DK39" s="606"/>
      <c r="DL39" s="592" t="s">
        <v>323</v>
      </c>
      <c r="DM39" s="605"/>
      <c r="DN39" s="605"/>
      <c r="DO39" s="605"/>
      <c r="DP39" s="605"/>
      <c r="DQ39" s="605"/>
      <c r="DR39" s="605"/>
      <c r="DS39" s="605"/>
      <c r="DT39" s="605"/>
      <c r="DU39" s="605"/>
      <c r="DV39" s="606"/>
      <c r="DW39" s="609" t="s">
        <v>323</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213219</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98</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268167</v>
      </c>
      <c r="CS40" s="587"/>
      <c r="CT40" s="587"/>
      <c r="CU40" s="587"/>
      <c r="CV40" s="587"/>
      <c r="CW40" s="587"/>
      <c r="CX40" s="587"/>
      <c r="CY40" s="588"/>
      <c r="CZ40" s="589">
        <v>1.1000000000000001</v>
      </c>
      <c r="DA40" s="607"/>
      <c r="DB40" s="607"/>
      <c r="DC40" s="608"/>
      <c r="DD40" s="592">
        <v>7807</v>
      </c>
      <c r="DE40" s="587"/>
      <c r="DF40" s="587"/>
      <c r="DG40" s="587"/>
      <c r="DH40" s="587"/>
      <c r="DI40" s="587"/>
      <c r="DJ40" s="587"/>
      <c r="DK40" s="588"/>
      <c r="DL40" s="592" t="s">
        <v>323</v>
      </c>
      <c r="DM40" s="587"/>
      <c r="DN40" s="587"/>
      <c r="DO40" s="587"/>
      <c r="DP40" s="587"/>
      <c r="DQ40" s="587"/>
      <c r="DR40" s="587"/>
      <c r="DS40" s="587"/>
      <c r="DT40" s="587"/>
      <c r="DU40" s="587"/>
      <c r="DV40" s="588"/>
      <c r="DW40" s="609" t="s">
        <v>323</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1147255</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307</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4790349</v>
      </c>
      <c r="CS42" s="587"/>
      <c r="CT42" s="587"/>
      <c r="CU42" s="587"/>
      <c r="CV42" s="587"/>
      <c r="CW42" s="587"/>
      <c r="CX42" s="587"/>
      <c r="CY42" s="588"/>
      <c r="CZ42" s="589">
        <v>18.899999999999999</v>
      </c>
      <c r="DA42" s="590"/>
      <c r="DB42" s="590"/>
      <c r="DC42" s="591"/>
      <c r="DD42" s="592">
        <v>1545112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150655</v>
      </c>
      <c r="CS43" s="605"/>
      <c r="CT43" s="605"/>
      <c r="CU43" s="605"/>
      <c r="CV43" s="605"/>
      <c r="CW43" s="605"/>
      <c r="CX43" s="605"/>
      <c r="CY43" s="606"/>
      <c r="CZ43" s="589">
        <v>0.6</v>
      </c>
      <c r="DA43" s="607"/>
      <c r="DB43" s="607"/>
      <c r="DC43" s="608"/>
      <c r="DD43" s="592">
        <v>150655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286</v>
      </c>
      <c r="CE44" s="600"/>
      <c r="CF44" s="583" t="s">
        <v>336</v>
      </c>
      <c r="CG44" s="584"/>
      <c r="CH44" s="584"/>
      <c r="CI44" s="584"/>
      <c r="CJ44" s="584"/>
      <c r="CK44" s="584"/>
      <c r="CL44" s="584"/>
      <c r="CM44" s="584"/>
      <c r="CN44" s="584"/>
      <c r="CO44" s="584"/>
      <c r="CP44" s="584"/>
      <c r="CQ44" s="585"/>
      <c r="CR44" s="586">
        <v>4767910</v>
      </c>
      <c r="CS44" s="587"/>
      <c r="CT44" s="587"/>
      <c r="CU44" s="587"/>
      <c r="CV44" s="587"/>
      <c r="CW44" s="587"/>
      <c r="CX44" s="587"/>
      <c r="CY44" s="588"/>
      <c r="CZ44" s="589">
        <v>18.8</v>
      </c>
      <c r="DA44" s="590"/>
      <c r="DB44" s="590"/>
      <c r="DC44" s="591"/>
      <c r="DD44" s="592">
        <v>1533473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1682707</v>
      </c>
      <c r="CS45" s="605"/>
      <c r="CT45" s="605"/>
      <c r="CU45" s="605"/>
      <c r="CV45" s="605"/>
      <c r="CW45" s="605"/>
      <c r="CX45" s="605"/>
      <c r="CY45" s="606"/>
      <c r="CZ45" s="589">
        <v>6.6</v>
      </c>
      <c r="DA45" s="607"/>
      <c r="DB45" s="607"/>
      <c r="DC45" s="608"/>
      <c r="DD45" s="592">
        <v>173002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3035196</v>
      </c>
      <c r="CS46" s="587"/>
      <c r="CT46" s="587"/>
      <c r="CU46" s="587"/>
      <c r="CV46" s="587"/>
      <c r="CW46" s="587"/>
      <c r="CX46" s="587"/>
      <c r="CY46" s="588"/>
      <c r="CZ46" s="589">
        <v>12</v>
      </c>
      <c r="DA46" s="590"/>
      <c r="DB46" s="590"/>
      <c r="DC46" s="591"/>
      <c r="DD46" s="592">
        <v>1329858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22439</v>
      </c>
      <c r="CS47" s="605"/>
      <c r="CT47" s="605"/>
      <c r="CU47" s="605"/>
      <c r="CV47" s="605"/>
      <c r="CW47" s="605"/>
      <c r="CX47" s="605"/>
      <c r="CY47" s="606"/>
      <c r="CZ47" s="589">
        <v>0.1</v>
      </c>
      <c r="DA47" s="607"/>
      <c r="DB47" s="607"/>
      <c r="DC47" s="608"/>
      <c r="DD47" s="592">
        <v>11639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323</v>
      </c>
      <c r="CS48" s="587"/>
      <c r="CT48" s="587"/>
      <c r="CU48" s="587"/>
      <c r="CV48" s="587"/>
      <c r="CW48" s="587"/>
      <c r="CX48" s="587"/>
      <c r="CY48" s="588"/>
      <c r="CZ48" s="589" t="s">
        <v>323</v>
      </c>
      <c r="DA48" s="590"/>
      <c r="DB48" s="590"/>
      <c r="DC48" s="591"/>
      <c r="DD48" s="592" t="s">
        <v>323</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25311407</v>
      </c>
      <c r="CS49" s="571"/>
      <c r="CT49" s="571"/>
      <c r="CU49" s="571"/>
      <c r="CV49" s="571"/>
      <c r="CW49" s="571"/>
      <c r="CX49" s="571"/>
      <c r="CY49" s="572"/>
      <c r="CZ49" s="573">
        <v>100</v>
      </c>
      <c r="DA49" s="574"/>
      <c r="DB49" s="574"/>
      <c r="DC49" s="575"/>
      <c r="DD49" s="576">
        <v>17631162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7" zoomScale="75" zoomScaleNormal="75" zoomScaleSheetLayoutView="70" workbookViewId="0">
      <selection activeCell="AC104" sqref="AC10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26204</v>
      </c>
      <c r="R7" s="1099"/>
      <c r="S7" s="1099"/>
      <c r="T7" s="1099"/>
      <c r="U7" s="1099"/>
      <c r="V7" s="1099">
        <v>25308</v>
      </c>
      <c r="W7" s="1099"/>
      <c r="X7" s="1099"/>
      <c r="Y7" s="1099"/>
      <c r="Z7" s="1099"/>
      <c r="AA7" s="1099">
        <v>896</v>
      </c>
      <c r="AB7" s="1099"/>
      <c r="AC7" s="1099"/>
      <c r="AD7" s="1099"/>
      <c r="AE7" s="1100"/>
      <c r="AF7" s="1101">
        <v>533</v>
      </c>
      <c r="AG7" s="1102"/>
      <c r="AH7" s="1102"/>
      <c r="AI7" s="1102"/>
      <c r="AJ7" s="1103"/>
      <c r="AK7" s="1085">
        <v>3471</v>
      </c>
      <c r="AL7" s="1086"/>
      <c r="AM7" s="1086"/>
      <c r="AN7" s="1086"/>
      <c r="AO7" s="1086"/>
      <c r="AP7" s="1086">
        <v>27879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547</v>
      </c>
      <c r="BT7" s="1090"/>
      <c r="BU7" s="1090"/>
      <c r="BV7" s="1090"/>
      <c r="BW7" s="1090"/>
      <c r="BX7" s="1090"/>
      <c r="BY7" s="1090"/>
      <c r="BZ7" s="1090"/>
      <c r="CA7" s="1090"/>
      <c r="CB7" s="1090"/>
      <c r="CC7" s="1090"/>
      <c r="CD7" s="1090"/>
      <c r="CE7" s="1090"/>
      <c r="CF7" s="1090"/>
      <c r="CG7" s="1091"/>
      <c r="CH7" s="1082">
        <v>0</v>
      </c>
      <c r="CI7" s="1083"/>
      <c r="CJ7" s="1083"/>
      <c r="CK7" s="1083"/>
      <c r="CL7" s="1084"/>
      <c r="CM7" s="1082">
        <v>89</v>
      </c>
      <c r="CN7" s="1083"/>
      <c r="CO7" s="1083"/>
      <c r="CP7" s="1083"/>
      <c r="CQ7" s="1084"/>
      <c r="CR7" s="1082">
        <v>10</v>
      </c>
      <c r="CS7" s="1083"/>
      <c r="CT7" s="1083"/>
      <c r="CU7" s="1083"/>
      <c r="CV7" s="1084"/>
      <c r="CW7" s="1082" t="s">
        <v>551</v>
      </c>
      <c r="CX7" s="1083"/>
      <c r="CY7" s="1083"/>
      <c r="CZ7" s="1083"/>
      <c r="DA7" s="1084"/>
      <c r="DB7" s="1082" t="s">
        <v>551</v>
      </c>
      <c r="DC7" s="1083"/>
      <c r="DD7" s="1083"/>
      <c r="DE7" s="1083"/>
      <c r="DF7" s="1084"/>
      <c r="DG7" s="1082" t="s">
        <v>551</v>
      </c>
      <c r="DH7" s="1083"/>
      <c r="DI7" s="1083"/>
      <c r="DJ7" s="1083"/>
      <c r="DK7" s="1084"/>
      <c r="DL7" s="1082" t="s">
        <v>551</v>
      </c>
      <c r="DM7" s="1083"/>
      <c r="DN7" s="1083"/>
      <c r="DO7" s="1083"/>
      <c r="DP7" s="1084"/>
      <c r="DQ7" s="1082" t="s">
        <v>551</v>
      </c>
      <c r="DR7" s="1083"/>
      <c r="DS7" s="1083"/>
      <c r="DT7" s="1083"/>
      <c r="DU7" s="1084"/>
      <c r="DV7" s="1109"/>
      <c r="DW7" s="1110"/>
      <c r="DX7" s="1110"/>
      <c r="DY7" s="1110"/>
      <c r="DZ7" s="1111"/>
      <c r="EA7" s="205"/>
    </row>
    <row r="8" spans="1:131" s="206" customFormat="1" ht="26.25" customHeight="1">
      <c r="A8" s="212">
        <v>2</v>
      </c>
      <c r="B8" s="1025" t="s">
        <v>365</v>
      </c>
      <c r="C8" s="1026"/>
      <c r="D8" s="1026"/>
      <c r="E8" s="1026"/>
      <c r="F8" s="1026"/>
      <c r="G8" s="1026"/>
      <c r="H8" s="1026"/>
      <c r="I8" s="1026"/>
      <c r="J8" s="1026"/>
      <c r="K8" s="1026"/>
      <c r="L8" s="1026"/>
      <c r="M8" s="1026"/>
      <c r="N8" s="1026"/>
      <c r="O8" s="1026"/>
      <c r="P8" s="1027"/>
      <c r="Q8" s="1037">
        <v>10</v>
      </c>
      <c r="R8" s="1038"/>
      <c r="S8" s="1038"/>
      <c r="T8" s="1038"/>
      <c r="U8" s="1038"/>
      <c r="V8" s="1038">
        <v>3</v>
      </c>
      <c r="W8" s="1038"/>
      <c r="X8" s="1038"/>
      <c r="Y8" s="1038"/>
      <c r="Z8" s="1038"/>
      <c r="AA8" s="1038">
        <v>7</v>
      </c>
      <c r="AB8" s="1038"/>
      <c r="AC8" s="1038"/>
      <c r="AD8" s="1038"/>
      <c r="AE8" s="1039"/>
      <c r="AF8" s="1031">
        <v>7</v>
      </c>
      <c r="AG8" s="1032"/>
      <c r="AH8" s="1032"/>
      <c r="AI8" s="1032"/>
      <c r="AJ8" s="1033"/>
      <c r="AK8" s="1080" t="s">
        <v>551</v>
      </c>
      <c r="AL8" s="1081"/>
      <c r="AM8" s="1081"/>
      <c r="AN8" s="1081"/>
      <c r="AO8" s="1081"/>
      <c r="AP8" s="1081">
        <v>6</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548</v>
      </c>
      <c r="BT8" s="1009"/>
      <c r="BU8" s="1009"/>
      <c r="BV8" s="1009"/>
      <c r="BW8" s="1009"/>
      <c r="BX8" s="1009"/>
      <c r="BY8" s="1009"/>
      <c r="BZ8" s="1009"/>
      <c r="CA8" s="1009"/>
      <c r="CB8" s="1009"/>
      <c r="CC8" s="1009"/>
      <c r="CD8" s="1009"/>
      <c r="CE8" s="1009"/>
      <c r="CF8" s="1009"/>
      <c r="CG8" s="1010"/>
      <c r="CH8" s="983">
        <v>27</v>
      </c>
      <c r="CI8" s="984"/>
      <c r="CJ8" s="984"/>
      <c r="CK8" s="984"/>
      <c r="CL8" s="985"/>
      <c r="CM8" s="983">
        <v>301</v>
      </c>
      <c r="CN8" s="984"/>
      <c r="CO8" s="984"/>
      <c r="CP8" s="984"/>
      <c r="CQ8" s="985"/>
      <c r="CR8" s="983">
        <v>25</v>
      </c>
      <c r="CS8" s="984"/>
      <c r="CT8" s="984"/>
      <c r="CU8" s="984"/>
      <c r="CV8" s="985"/>
      <c r="CW8" s="983" t="s">
        <v>551</v>
      </c>
      <c r="CX8" s="984"/>
      <c r="CY8" s="984"/>
      <c r="CZ8" s="984"/>
      <c r="DA8" s="985"/>
      <c r="DB8" s="983" t="s">
        <v>551</v>
      </c>
      <c r="DC8" s="984"/>
      <c r="DD8" s="984"/>
      <c r="DE8" s="984"/>
      <c r="DF8" s="985"/>
      <c r="DG8" s="983" t="s">
        <v>551</v>
      </c>
      <c r="DH8" s="984"/>
      <c r="DI8" s="984"/>
      <c r="DJ8" s="984"/>
      <c r="DK8" s="985"/>
      <c r="DL8" s="983" t="s">
        <v>551</v>
      </c>
      <c r="DM8" s="984"/>
      <c r="DN8" s="984"/>
      <c r="DO8" s="984"/>
      <c r="DP8" s="985"/>
      <c r="DQ8" s="983" t="s">
        <v>551</v>
      </c>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549</v>
      </c>
      <c r="BT9" s="1009"/>
      <c r="BU9" s="1009"/>
      <c r="BV9" s="1009"/>
      <c r="BW9" s="1009"/>
      <c r="BX9" s="1009"/>
      <c r="BY9" s="1009"/>
      <c r="BZ9" s="1009"/>
      <c r="CA9" s="1009"/>
      <c r="CB9" s="1009"/>
      <c r="CC9" s="1009"/>
      <c r="CD9" s="1009"/>
      <c r="CE9" s="1009"/>
      <c r="CF9" s="1009"/>
      <c r="CG9" s="1010"/>
      <c r="CH9" s="983">
        <v>0</v>
      </c>
      <c r="CI9" s="984"/>
      <c r="CJ9" s="984"/>
      <c r="CK9" s="984"/>
      <c r="CL9" s="985"/>
      <c r="CM9" s="983">
        <v>28</v>
      </c>
      <c r="CN9" s="984"/>
      <c r="CO9" s="984"/>
      <c r="CP9" s="984"/>
      <c r="CQ9" s="985"/>
      <c r="CR9" s="983">
        <v>1</v>
      </c>
      <c r="CS9" s="984"/>
      <c r="CT9" s="984"/>
      <c r="CU9" s="984"/>
      <c r="CV9" s="985"/>
      <c r="CW9" s="983" t="s">
        <v>551</v>
      </c>
      <c r="CX9" s="984"/>
      <c r="CY9" s="984"/>
      <c r="CZ9" s="984"/>
      <c r="DA9" s="985"/>
      <c r="DB9" s="983" t="s">
        <v>551</v>
      </c>
      <c r="DC9" s="984"/>
      <c r="DD9" s="984"/>
      <c r="DE9" s="984"/>
      <c r="DF9" s="985"/>
      <c r="DG9" s="983" t="s">
        <v>551</v>
      </c>
      <c r="DH9" s="984"/>
      <c r="DI9" s="984"/>
      <c r="DJ9" s="984"/>
      <c r="DK9" s="985"/>
      <c r="DL9" s="983" t="s">
        <v>551</v>
      </c>
      <c r="DM9" s="984"/>
      <c r="DN9" s="984"/>
      <c r="DO9" s="984"/>
      <c r="DP9" s="985"/>
      <c r="DQ9" s="983" t="s">
        <v>551</v>
      </c>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550</v>
      </c>
      <c r="BT10" s="1009"/>
      <c r="BU10" s="1009"/>
      <c r="BV10" s="1009"/>
      <c r="BW10" s="1009"/>
      <c r="BX10" s="1009"/>
      <c r="BY10" s="1009"/>
      <c r="BZ10" s="1009"/>
      <c r="CA10" s="1009"/>
      <c r="CB10" s="1009"/>
      <c r="CC10" s="1009"/>
      <c r="CD10" s="1009"/>
      <c r="CE10" s="1009"/>
      <c r="CF10" s="1009"/>
      <c r="CG10" s="1010"/>
      <c r="CH10" s="983">
        <v>5</v>
      </c>
      <c r="CI10" s="984"/>
      <c r="CJ10" s="984"/>
      <c r="CK10" s="984"/>
      <c r="CL10" s="985"/>
      <c r="CM10" s="983">
        <v>23</v>
      </c>
      <c r="CN10" s="984"/>
      <c r="CO10" s="984"/>
      <c r="CP10" s="984"/>
      <c r="CQ10" s="985"/>
      <c r="CR10" s="983">
        <v>4</v>
      </c>
      <c r="CS10" s="984"/>
      <c r="CT10" s="984"/>
      <c r="CU10" s="984"/>
      <c r="CV10" s="985"/>
      <c r="CW10" s="983" t="s">
        <v>551</v>
      </c>
      <c r="CX10" s="984"/>
      <c r="CY10" s="984"/>
      <c r="CZ10" s="984"/>
      <c r="DA10" s="985"/>
      <c r="DB10" s="983" t="s">
        <v>551</v>
      </c>
      <c r="DC10" s="984"/>
      <c r="DD10" s="984"/>
      <c r="DE10" s="984"/>
      <c r="DF10" s="985"/>
      <c r="DG10" s="983" t="s">
        <v>551</v>
      </c>
      <c r="DH10" s="984"/>
      <c r="DI10" s="984"/>
      <c r="DJ10" s="984"/>
      <c r="DK10" s="985"/>
      <c r="DL10" s="983" t="s">
        <v>551</v>
      </c>
      <c r="DM10" s="984"/>
      <c r="DN10" s="984"/>
      <c r="DO10" s="984"/>
      <c r="DP10" s="985"/>
      <c r="DQ10" s="983" t="s">
        <v>551</v>
      </c>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26214</v>
      </c>
      <c r="R23" s="1063"/>
      <c r="S23" s="1063"/>
      <c r="T23" s="1063"/>
      <c r="U23" s="1063"/>
      <c r="V23" s="1063">
        <v>25311</v>
      </c>
      <c r="W23" s="1063"/>
      <c r="X23" s="1063"/>
      <c r="Y23" s="1063"/>
      <c r="Z23" s="1063"/>
      <c r="AA23" s="1063">
        <v>903</v>
      </c>
      <c r="AB23" s="1063"/>
      <c r="AC23" s="1063"/>
      <c r="AD23" s="1063"/>
      <c r="AE23" s="1064"/>
      <c r="AF23" s="1065">
        <v>541</v>
      </c>
      <c r="AG23" s="1063"/>
      <c r="AH23" s="1063"/>
      <c r="AI23" s="1063"/>
      <c r="AJ23" s="1066"/>
      <c r="AK23" s="1067"/>
      <c r="AL23" s="1068"/>
      <c r="AM23" s="1068"/>
      <c r="AN23" s="1068"/>
      <c r="AO23" s="1068"/>
      <c r="AP23" s="1063">
        <v>27885</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3770</v>
      </c>
      <c r="R28" s="1048"/>
      <c r="S28" s="1048"/>
      <c r="T28" s="1048"/>
      <c r="U28" s="1048"/>
      <c r="V28" s="1048">
        <v>3654</v>
      </c>
      <c r="W28" s="1048"/>
      <c r="X28" s="1048"/>
      <c r="Y28" s="1048"/>
      <c r="Z28" s="1048"/>
      <c r="AA28" s="1048">
        <v>116</v>
      </c>
      <c r="AB28" s="1048"/>
      <c r="AC28" s="1048"/>
      <c r="AD28" s="1048"/>
      <c r="AE28" s="1049"/>
      <c r="AF28" s="1050">
        <v>116</v>
      </c>
      <c r="AG28" s="1048"/>
      <c r="AH28" s="1048"/>
      <c r="AI28" s="1048"/>
      <c r="AJ28" s="1051"/>
      <c r="AK28" s="1052">
        <v>363</v>
      </c>
      <c r="AL28" s="1040"/>
      <c r="AM28" s="1040"/>
      <c r="AN28" s="1040"/>
      <c r="AO28" s="1040"/>
      <c r="AP28" s="1040" t="s">
        <v>553</v>
      </c>
      <c r="AQ28" s="1040"/>
      <c r="AR28" s="1040"/>
      <c r="AS28" s="1040"/>
      <c r="AT28" s="1040"/>
      <c r="AU28" s="1040" t="s">
        <v>551</v>
      </c>
      <c r="AV28" s="1040"/>
      <c r="AW28" s="1040"/>
      <c r="AX28" s="1040"/>
      <c r="AY28" s="1040"/>
      <c r="AZ28" s="1041" t="s">
        <v>551</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12</v>
      </c>
      <c r="R29" s="1038"/>
      <c r="S29" s="1038"/>
      <c r="T29" s="1038"/>
      <c r="U29" s="1038"/>
      <c r="V29" s="1038">
        <v>12</v>
      </c>
      <c r="W29" s="1038"/>
      <c r="X29" s="1038"/>
      <c r="Y29" s="1038"/>
      <c r="Z29" s="1038"/>
      <c r="AA29" s="1038" t="s">
        <v>551</v>
      </c>
      <c r="AB29" s="1038"/>
      <c r="AC29" s="1038"/>
      <c r="AD29" s="1038"/>
      <c r="AE29" s="1039"/>
      <c r="AF29" s="1031" t="s">
        <v>112</v>
      </c>
      <c r="AG29" s="1032"/>
      <c r="AH29" s="1032"/>
      <c r="AI29" s="1032"/>
      <c r="AJ29" s="1033"/>
      <c r="AK29" s="974" t="s">
        <v>554</v>
      </c>
      <c r="AL29" s="965"/>
      <c r="AM29" s="965"/>
      <c r="AN29" s="965"/>
      <c r="AO29" s="965"/>
      <c r="AP29" s="965" t="s">
        <v>551</v>
      </c>
      <c r="AQ29" s="965"/>
      <c r="AR29" s="965"/>
      <c r="AS29" s="965"/>
      <c r="AT29" s="965"/>
      <c r="AU29" s="965" t="s">
        <v>551</v>
      </c>
      <c r="AV29" s="965"/>
      <c r="AW29" s="965"/>
      <c r="AX29" s="965"/>
      <c r="AY29" s="965"/>
      <c r="AZ29" s="965" t="s">
        <v>551</v>
      </c>
      <c r="BA29" s="965"/>
      <c r="BB29" s="965"/>
      <c r="BC29" s="965"/>
      <c r="BD29" s="965"/>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3564</v>
      </c>
      <c r="R30" s="1038"/>
      <c r="S30" s="1038"/>
      <c r="T30" s="1038"/>
      <c r="U30" s="1038"/>
      <c r="V30" s="1038">
        <v>3542</v>
      </c>
      <c r="W30" s="1038"/>
      <c r="X30" s="1038"/>
      <c r="Y30" s="1038"/>
      <c r="Z30" s="1038"/>
      <c r="AA30" s="1038">
        <v>22</v>
      </c>
      <c r="AB30" s="1038"/>
      <c r="AC30" s="1038"/>
      <c r="AD30" s="1038"/>
      <c r="AE30" s="1039"/>
      <c r="AF30" s="1031">
        <v>22</v>
      </c>
      <c r="AG30" s="1032"/>
      <c r="AH30" s="1032"/>
      <c r="AI30" s="1032"/>
      <c r="AJ30" s="1033"/>
      <c r="AK30" s="974">
        <v>570</v>
      </c>
      <c r="AL30" s="965"/>
      <c r="AM30" s="965"/>
      <c r="AN30" s="965"/>
      <c r="AO30" s="965"/>
      <c r="AP30" s="965" t="s">
        <v>551</v>
      </c>
      <c r="AQ30" s="965"/>
      <c r="AR30" s="965"/>
      <c r="AS30" s="965"/>
      <c r="AT30" s="965"/>
      <c r="AU30" s="965" t="s">
        <v>551</v>
      </c>
      <c r="AV30" s="965"/>
      <c r="AW30" s="965"/>
      <c r="AX30" s="965"/>
      <c r="AY30" s="965"/>
      <c r="AZ30" s="965" t="s">
        <v>551</v>
      </c>
      <c r="BA30" s="965"/>
      <c r="BB30" s="965"/>
      <c r="BC30" s="965"/>
      <c r="BD30" s="965"/>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382</v>
      </c>
      <c r="C31" s="1026"/>
      <c r="D31" s="1026"/>
      <c r="E31" s="1026"/>
      <c r="F31" s="1026"/>
      <c r="G31" s="1026"/>
      <c r="H31" s="1026"/>
      <c r="I31" s="1026"/>
      <c r="J31" s="1026"/>
      <c r="K31" s="1026"/>
      <c r="L31" s="1026"/>
      <c r="M31" s="1026"/>
      <c r="N31" s="1026"/>
      <c r="O31" s="1026"/>
      <c r="P31" s="1027"/>
      <c r="Q31" s="1037">
        <v>43</v>
      </c>
      <c r="R31" s="1038"/>
      <c r="S31" s="1038"/>
      <c r="T31" s="1038"/>
      <c r="U31" s="1038"/>
      <c r="V31" s="1038">
        <v>43</v>
      </c>
      <c r="W31" s="1038"/>
      <c r="X31" s="1038"/>
      <c r="Y31" s="1038"/>
      <c r="Z31" s="1038"/>
      <c r="AA31" s="1038" t="s">
        <v>551</v>
      </c>
      <c r="AB31" s="1038"/>
      <c r="AC31" s="1038"/>
      <c r="AD31" s="1038"/>
      <c r="AE31" s="1039"/>
      <c r="AF31" s="1031" t="s">
        <v>112</v>
      </c>
      <c r="AG31" s="1032"/>
      <c r="AH31" s="1032"/>
      <c r="AI31" s="1032"/>
      <c r="AJ31" s="1033"/>
      <c r="AK31" s="974">
        <v>43</v>
      </c>
      <c r="AL31" s="965"/>
      <c r="AM31" s="965"/>
      <c r="AN31" s="965"/>
      <c r="AO31" s="965"/>
      <c r="AP31" s="965">
        <v>117</v>
      </c>
      <c r="AQ31" s="965"/>
      <c r="AR31" s="965"/>
      <c r="AS31" s="965"/>
      <c r="AT31" s="965"/>
      <c r="AU31" s="965">
        <v>117</v>
      </c>
      <c r="AV31" s="965"/>
      <c r="AW31" s="965"/>
      <c r="AX31" s="965"/>
      <c r="AY31" s="965"/>
      <c r="AZ31" s="965" t="s">
        <v>551</v>
      </c>
      <c r="BA31" s="965"/>
      <c r="BB31" s="965"/>
      <c r="BC31" s="965"/>
      <c r="BD31" s="965"/>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383</v>
      </c>
      <c r="C32" s="1026"/>
      <c r="D32" s="1026"/>
      <c r="E32" s="1026"/>
      <c r="F32" s="1026"/>
      <c r="G32" s="1026"/>
      <c r="H32" s="1026"/>
      <c r="I32" s="1026"/>
      <c r="J32" s="1026"/>
      <c r="K32" s="1026"/>
      <c r="L32" s="1026"/>
      <c r="M32" s="1026"/>
      <c r="N32" s="1026"/>
      <c r="O32" s="1026"/>
      <c r="P32" s="1027"/>
      <c r="Q32" s="1037">
        <v>442</v>
      </c>
      <c r="R32" s="1038"/>
      <c r="S32" s="1038"/>
      <c r="T32" s="1038"/>
      <c r="U32" s="1038"/>
      <c r="V32" s="1038">
        <v>432</v>
      </c>
      <c r="W32" s="1038"/>
      <c r="X32" s="1038"/>
      <c r="Y32" s="1038"/>
      <c r="Z32" s="1038"/>
      <c r="AA32" s="1038">
        <v>10</v>
      </c>
      <c r="AB32" s="1038"/>
      <c r="AC32" s="1038"/>
      <c r="AD32" s="1038"/>
      <c r="AE32" s="1039"/>
      <c r="AF32" s="1031">
        <v>10</v>
      </c>
      <c r="AG32" s="1032"/>
      <c r="AH32" s="1032"/>
      <c r="AI32" s="1032"/>
      <c r="AJ32" s="1033"/>
      <c r="AK32" s="974">
        <v>113</v>
      </c>
      <c r="AL32" s="965"/>
      <c r="AM32" s="965"/>
      <c r="AN32" s="965"/>
      <c r="AO32" s="965"/>
      <c r="AP32" s="965" t="s">
        <v>551</v>
      </c>
      <c r="AQ32" s="965"/>
      <c r="AR32" s="965"/>
      <c r="AS32" s="965"/>
      <c r="AT32" s="965"/>
      <c r="AU32" s="965" t="s">
        <v>551</v>
      </c>
      <c r="AV32" s="965"/>
      <c r="AW32" s="965"/>
      <c r="AX32" s="965"/>
      <c r="AY32" s="965"/>
      <c r="AZ32" s="965" t="s">
        <v>551</v>
      </c>
      <c r="BA32" s="965"/>
      <c r="BB32" s="965"/>
      <c r="BC32" s="965"/>
      <c r="BD32" s="965"/>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384</v>
      </c>
      <c r="C33" s="1026"/>
      <c r="D33" s="1026"/>
      <c r="E33" s="1026"/>
      <c r="F33" s="1026"/>
      <c r="G33" s="1026"/>
      <c r="H33" s="1026"/>
      <c r="I33" s="1026"/>
      <c r="J33" s="1026"/>
      <c r="K33" s="1026"/>
      <c r="L33" s="1026"/>
      <c r="M33" s="1026"/>
      <c r="N33" s="1026"/>
      <c r="O33" s="1026"/>
      <c r="P33" s="1027"/>
      <c r="Q33" s="1037">
        <v>652</v>
      </c>
      <c r="R33" s="1038"/>
      <c r="S33" s="1038"/>
      <c r="T33" s="1038"/>
      <c r="U33" s="1038"/>
      <c r="V33" s="1038">
        <v>619</v>
      </c>
      <c r="W33" s="1038"/>
      <c r="X33" s="1038"/>
      <c r="Y33" s="1038"/>
      <c r="Z33" s="1038"/>
      <c r="AA33" s="1038">
        <v>33</v>
      </c>
      <c r="AB33" s="1038"/>
      <c r="AC33" s="1038"/>
      <c r="AD33" s="1038"/>
      <c r="AE33" s="1039"/>
      <c r="AF33" s="1031">
        <v>1261</v>
      </c>
      <c r="AG33" s="1032"/>
      <c r="AH33" s="1032"/>
      <c r="AI33" s="1032"/>
      <c r="AJ33" s="1033"/>
      <c r="AK33" s="974">
        <v>12</v>
      </c>
      <c r="AL33" s="965"/>
      <c r="AM33" s="965"/>
      <c r="AN33" s="965"/>
      <c r="AO33" s="965"/>
      <c r="AP33" s="965">
        <v>4356</v>
      </c>
      <c r="AQ33" s="965"/>
      <c r="AR33" s="965"/>
      <c r="AS33" s="965"/>
      <c r="AT33" s="965"/>
      <c r="AU33" s="965">
        <v>152</v>
      </c>
      <c r="AV33" s="965"/>
      <c r="AW33" s="965"/>
      <c r="AX33" s="965"/>
      <c r="AY33" s="965"/>
      <c r="AZ33" s="965" t="s">
        <v>551</v>
      </c>
      <c r="BA33" s="965"/>
      <c r="BB33" s="965"/>
      <c r="BC33" s="965"/>
      <c r="BD33" s="965"/>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386</v>
      </c>
      <c r="C34" s="1026"/>
      <c r="D34" s="1026"/>
      <c r="E34" s="1026"/>
      <c r="F34" s="1026"/>
      <c r="G34" s="1026"/>
      <c r="H34" s="1026"/>
      <c r="I34" s="1026"/>
      <c r="J34" s="1026"/>
      <c r="K34" s="1026"/>
      <c r="L34" s="1026"/>
      <c r="M34" s="1026"/>
      <c r="N34" s="1026"/>
      <c r="O34" s="1026"/>
      <c r="P34" s="1027"/>
      <c r="Q34" s="1037">
        <v>4</v>
      </c>
      <c r="R34" s="1038"/>
      <c r="S34" s="1038"/>
      <c r="T34" s="1038"/>
      <c r="U34" s="1038"/>
      <c r="V34" s="1038">
        <v>5</v>
      </c>
      <c r="W34" s="1038"/>
      <c r="X34" s="1038"/>
      <c r="Y34" s="1038"/>
      <c r="Z34" s="1038"/>
      <c r="AA34" s="1038">
        <v>-1</v>
      </c>
      <c r="AB34" s="1038"/>
      <c r="AC34" s="1038"/>
      <c r="AD34" s="1038"/>
      <c r="AE34" s="1039"/>
      <c r="AF34" s="1031">
        <v>47</v>
      </c>
      <c r="AG34" s="1032"/>
      <c r="AH34" s="1032"/>
      <c r="AI34" s="1032"/>
      <c r="AJ34" s="1033"/>
      <c r="AK34" s="974">
        <v>0</v>
      </c>
      <c r="AL34" s="965"/>
      <c r="AM34" s="965"/>
      <c r="AN34" s="965"/>
      <c r="AO34" s="965"/>
      <c r="AP34" s="965" t="s">
        <v>551</v>
      </c>
      <c r="AQ34" s="965"/>
      <c r="AR34" s="965"/>
      <c r="AS34" s="965"/>
      <c r="AT34" s="965"/>
      <c r="AU34" s="965" t="s">
        <v>551</v>
      </c>
      <c r="AV34" s="965"/>
      <c r="AW34" s="965"/>
      <c r="AX34" s="965"/>
      <c r="AY34" s="965"/>
      <c r="AZ34" s="965" t="s">
        <v>551</v>
      </c>
      <c r="BA34" s="965"/>
      <c r="BB34" s="965"/>
      <c r="BC34" s="965"/>
      <c r="BD34" s="965"/>
      <c r="BE34" s="1020" t="s">
        <v>385</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387</v>
      </c>
      <c r="C35" s="1026"/>
      <c r="D35" s="1026"/>
      <c r="E35" s="1026"/>
      <c r="F35" s="1026"/>
      <c r="G35" s="1026"/>
      <c r="H35" s="1026"/>
      <c r="I35" s="1026"/>
      <c r="J35" s="1026"/>
      <c r="K35" s="1026"/>
      <c r="L35" s="1026"/>
      <c r="M35" s="1026"/>
      <c r="N35" s="1026"/>
      <c r="O35" s="1026"/>
      <c r="P35" s="1027"/>
      <c r="Q35" s="1037">
        <v>38</v>
      </c>
      <c r="R35" s="1038"/>
      <c r="S35" s="1038"/>
      <c r="T35" s="1038"/>
      <c r="U35" s="1038"/>
      <c r="V35" s="1038">
        <v>28</v>
      </c>
      <c r="W35" s="1038"/>
      <c r="X35" s="1038"/>
      <c r="Y35" s="1038"/>
      <c r="Z35" s="1038"/>
      <c r="AA35" s="1038">
        <v>10</v>
      </c>
      <c r="AB35" s="1038"/>
      <c r="AC35" s="1038"/>
      <c r="AD35" s="1038"/>
      <c r="AE35" s="1039"/>
      <c r="AF35" s="1031">
        <v>10</v>
      </c>
      <c r="AG35" s="1032"/>
      <c r="AH35" s="1032"/>
      <c r="AI35" s="1032"/>
      <c r="AJ35" s="1033"/>
      <c r="AK35" s="974">
        <v>18</v>
      </c>
      <c r="AL35" s="965"/>
      <c r="AM35" s="965"/>
      <c r="AN35" s="965"/>
      <c r="AO35" s="965"/>
      <c r="AP35" s="965">
        <v>221</v>
      </c>
      <c r="AQ35" s="965"/>
      <c r="AR35" s="965"/>
      <c r="AS35" s="965"/>
      <c r="AT35" s="965"/>
      <c r="AU35" s="965">
        <v>161</v>
      </c>
      <c r="AV35" s="965"/>
      <c r="AW35" s="965"/>
      <c r="AX35" s="965"/>
      <c r="AY35" s="965"/>
      <c r="AZ35" s="965" t="s">
        <v>551</v>
      </c>
      <c r="BA35" s="965"/>
      <c r="BB35" s="965"/>
      <c r="BC35" s="965"/>
      <c r="BD35" s="965"/>
      <c r="BE35" s="1020" t="s">
        <v>388</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389</v>
      </c>
      <c r="C36" s="1026"/>
      <c r="D36" s="1026"/>
      <c r="E36" s="1026"/>
      <c r="F36" s="1026"/>
      <c r="G36" s="1026"/>
      <c r="H36" s="1026"/>
      <c r="I36" s="1026"/>
      <c r="J36" s="1026"/>
      <c r="K36" s="1026"/>
      <c r="L36" s="1026"/>
      <c r="M36" s="1026"/>
      <c r="N36" s="1026"/>
      <c r="O36" s="1026"/>
      <c r="P36" s="1027"/>
      <c r="Q36" s="1037">
        <v>13</v>
      </c>
      <c r="R36" s="1038"/>
      <c r="S36" s="1038"/>
      <c r="T36" s="1038"/>
      <c r="U36" s="1038"/>
      <c r="V36" s="1038">
        <v>12</v>
      </c>
      <c r="W36" s="1038"/>
      <c r="X36" s="1038"/>
      <c r="Y36" s="1038"/>
      <c r="Z36" s="1038"/>
      <c r="AA36" s="1038">
        <v>1</v>
      </c>
      <c r="AB36" s="1038"/>
      <c r="AC36" s="1038"/>
      <c r="AD36" s="1038"/>
      <c r="AE36" s="1039"/>
      <c r="AF36" s="1031">
        <v>1</v>
      </c>
      <c r="AG36" s="1032"/>
      <c r="AH36" s="1032"/>
      <c r="AI36" s="1032"/>
      <c r="AJ36" s="1033"/>
      <c r="AK36" s="974">
        <v>12</v>
      </c>
      <c r="AL36" s="965"/>
      <c r="AM36" s="965"/>
      <c r="AN36" s="965"/>
      <c r="AO36" s="965"/>
      <c r="AP36" s="965" t="s">
        <v>551</v>
      </c>
      <c r="AQ36" s="965"/>
      <c r="AR36" s="965"/>
      <c r="AS36" s="965"/>
      <c r="AT36" s="965"/>
      <c r="AU36" s="965" t="s">
        <v>551</v>
      </c>
      <c r="AV36" s="965"/>
      <c r="AW36" s="965"/>
      <c r="AX36" s="965"/>
      <c r="AY36" s="965"/>
      <c r="AZ36" s="965" t="s">
        <v>551</v>
      </c>
      <c r="BA36" s="965"/>
      <c r="BB36" s="965"/>
      <c r="BC36" s="965"/>
      <c r="BD36" s="965"/>
      <c r="BE36" s="1020" t="s">
        <v>388</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t="s">
        <v>390</v>
      </c>
      <c r="C37" s="1026"/>
      <c r="D37" s="1026"/>
      <c r="E37" s="1026"/>
      <c r="F37" s="1026"/>
      <c r="G37" s="1026"/>
      <c r="H37" s="1026"/>
      <c r="I37" s="1026"/>
      <c r="J37" s="1026"/>
      <c r="K37" s="1026"/>
      <c r="L37" s="1026"/>
      <c r="M37" s="1026"/>
      <c r="N37" s="1026"/>
      <c r="O37" s="1026"/>
      <c r="P37" s="1027"/>
      <c r="Q37" s="1037">
        <v>1676</v>
      </c>
      <c r="R37" s="1038"/>
      <c r="S37" s="1038"/>
      <c r="T37" s="1038"/>
      <c r="U37" s="1038"/>
      <c r="V37" s="1038">
        <v>1663</v>
      </c>
      <c r="W37" s="1038"/>
      <c r="X37" s="1038"/>
      <c r="Y37" s="1038"/>
      <c r="Z37" s="1038"/>
      <c r="AA37" s="1038">
        <v>13</v>
      </c>
      <c r="AB37" s="1038"/>
      <c r="AC37" s="1038"/>
      <c r="AD37" s="1038"/>
      <c r="AE37" s="1039"/>
      <c r="AF37" s="1031">
        <v>13</v>
      </c>
      <c r="AG37" s="1032"/>
      <c r="AH37" s="1032"/>
      <c r="AI37" s="1032"/>
      <c r="AJ37" s="1033"/>
      <c r="AK37" s="974">
        <v>764</v>
      </c>
      <c r="AL37" s="965"/>
      <c r="AM37" s="965"/>
      <c r="AN37" s="965"/>
      <c r="AO37" s="965"/>
      <c r="AP37" s="965">
        <v>8333</v>
      </c>
      <c r="AQ37" s="965"/>
      <c r="AR37" s="965"/>
      <c r="AS37" s="965"/>
      <c r="AT37" s="965"/>
      <c r="AU37" s="965">
        <v>7292</v>
      </c>
      <c r="AV37" s="965"/>
      <c r="AW37" s="965"/>
      <c r="AX37" s="965"/>
      <c r="AY37" s="965"/>
      <c r="AZ37" s="965" t="s">
        <v>551</v>
      </c>
      <c r="BA37" s="965"/>
      <c r="BB37" s="965"/>
      <c r="BC37" s="965"/>
      <c r="BD37" s="965"/>
      <c r="BE37" s="1020" t="s">
        <v>388</v>
      </c>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t="s">
        <v>391</v>
      </c>
      <c r="C38" s="1026"/>
      <c r="D38" s="1026"/>
      <c r="E38" s="1026"/>
      <c r="F38" s="1026"/>
      <c r="G38" s="1026"/>
      <c r="H38" s="1026"/>
      <c r="I38" s="1026"/>
      <c r="J38" s="1026"/>
      <c r="K38" s="1026"/>
      <c r="L38" s="1026"/>
      <c r="M38" s="1026"/>
      <c r="N38" s="1026"/>
      <c r="O38" s="1026"/>
      <c r="P38" s="1027"/>
      <c r="Q38" s="1037">
        <v>18</v>
      </c>
      <c r="R38" s="1038"/>
      <c r="S38" s="1038"/>
      <c r="T38" s="1038"/>
      <c r="U38" s="1038"/>
      <c r="V38" s="1038">
        <v>7</v>
      </c>
      <c r="W38" s="1038"/>
      <c r="X38" s="1038"/>
      <c r="Y38" s="1038"/>
      <c r="Z38" s="1038"/>
      <c r="AA38" s="1038">
        <v>11</v>
      </c>
      <c r="AB38" s="1038"/>
      <c r="AC38" s="1038"/>
      <c r="AD38" s="1038"/>
      <c r="AE38" s="1039"/>
      <c r="AF38" s="1031">
        <v>43</v>
      </c>
      <c r="AG38" s="1032"/>
      <c r="AH38" s="1032"/>
      <c r="AI38" s="1032"/>
      <c r="AJ38" s="1033"/>
      <c r="AK38" s="974">
        <v>7</v>
      </c>
      <c r="AL38" s="965"/>
      <c r="AM38" s="965"/>
      <c r="AN38" s="965"/>
      <c r="AO38" s="965"/>
      <c r="AP38" s="965">
        <v>2</v>
      </c>
      <c r="AQ38" s="965"/>
      <c r="AR38" s="965"/>
      <c r="AS38" s="965"/>
      <c r="AT38" s="965"/>
      <c r="AU38" s="965" t="s">
        <v>551</v>
      </c>
      <c r="AV38" s="965"/>
      <c r="AW38" s="965"/>
      <c r="AX38" s="965"/>
      <c r="AY38" s="965"/>
      <c r="AZ38" s="965" t="s">
        <v>551</v>
      </c>
      <c r="BA38" s="965"/>
      <c r="BB38" s="965"/>
      <c r="BC38" s="965"/>
      <c r="BD38" s="965"/>
      <c r="BE38" s="1020" t="s">
        <v>388</v>
      </c>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392</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393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1522</v>
      </c>
      <c r="AG63" s="953"/>
      <c r="AH63" s="953"/>
      <c r="AI63" s="953"/>
      <c r="AJ63" s="1018"/>
      <c r="AK63" s="1019"/>
      <c r="AL63" s="957"/>
      <c r="AM63" s="957"/>
      <c r="AN63" s="957"/>
      <c r="AO63" s="957"/>
      <c r="AP63" s="953">
        <v>13029</v>
      </c>
      <c r="AQ63" s="953"/>
      <c r="AR63" s="953"/>
      <c r="AS63" s="953"/>
      <c r="AT63" s="953"/>
      <c r="AU63" s="953">
        <v>7722</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395</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396</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538</v>
      </c>
      <c r="C68" s="980"/>
      <c r="D68" s="980"/>
      <c r="E68" s="980"/>
      <c r="F68" s="980"/>
      <c r="G68" s="980"/>
      <c r="H68" s="980"/>
      <c r="I68" s="980"/>
      <c r="J68" s="980"/>
      <c r="K68" s="980"/>
      <c r="L68" s="980"/>
      <c r="M68" s="980"/>
      <c r="N68" s="980"/>
      <c r="O68" s="980"/>
      <c r="P68" s="981"/>
      <c r="Q68" s="982">
        <v>2576</v>
      </c>
      <c r="R68" s="976"/>
      <c r="S68" s="976"/>
      <c r="T68" s="976"/>
      <c r="U68" s="976"/>
      <c r="V68" s="976">
        <v>2527</v>
      </c>
      <c r="W68" s="976"/>
      <c r="X68" s="976"/>
      <c r="Y68" s="976"/>
      <c r="Z68" s="976"/>
      <c r="AA68" s="976">
        <v>49</v>
      </c>
      <c r="AB68" s="976"/>
      <c r="AC68" s="976"/>
      <c r="AD68" s="976"/>
      <c r="AE68" s="976"/>
      <c r="AF68" s="976">
        <v>49</v>
      </c>
      <c r="AG68" s="976"/>
      <c r="AH68" s="976"/>
      <c r="AI68" s="976"/>
      <c r="AJ68" s="976"/>
      <c r="AK68" s="976" t="s">
        <v>551</v>
      </c>
      <c r="AL68" s="976"/>
      <c r="AM68" s="976"/>
      <c r="AN68" s="976"/>
      <c r="AO68" s="976"/>
      <c r="AP68" s="976" t="s">
        <v>551</v>
      </c>
      <c r="AQ68" s="976"/>
      <c r="AR68" s="976"/>
      <c r="AS68" s="976"/>
      <c r="AT68" s="976"/>
      <c r="AU68" s="976" t="s">
        <v>551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539</v>
      </c>
      <c r="C69" s="969"/>
      <c r="D69" s="969"/>
      <c r="E69" s="969"/>
      <c r="F69" s="969"/>
      <c r="G69" s="969"/>
      <c r="H69" s="969"/>
      <c r="I69" s="969"/>
      <c r="J69" s="969"/>
      <c r="K69" s="969"/>
      <c r="L69" s="969"/>
      <c r="M69" s="969"/>
      <c r="N69" s="969"/>
      <c r="O69" s="969"/>
      <c r="P69" s="970"/>
      <c r="Q69" s="971">
        <v>17942</v>
      </c>
      <c r="R69" s="965"/>
      <c r="S69" s="965"/>
      <c r="T69" s="965"/>
      <c r="U69" s="965"/>
      <c r="V69" s="965">
        <v>18978</v>
      </c>
      <c r="W69" s="965"/>
      <c r="X69" s="965"/>
      <c r="Y69" s="965"/>
      <c r="Z69" s="965"/>
      <c r="AA69" s="965">
        <v>-1036</v>
      </c>
      <c r="AB69" s="965"/>
      <c r="AC69" s="965"/>
      <c r="AD69" s="965"/>
      <c r="AE69" s="965"/>
      <c r="AF69" s="965">
        <v>1670</v>
      </c>
      <c r="AG69" s="965"/>
      <c r="AH69" s="965"/>
      <c r="AI69" s="965"/>
      <c r="AJ69" s="965"/>
      <c r="AK69" s="965">
        <v>3</v>
      </c>
      <c r="AL69" s="965"/>
      <c r="AM69" s="965"/>
      <c r="AN69" s="965"/>
      <c r="AO69" s="965"/>
      <c r="AP69" s="965">
        <v>20118</v>
      </c>
      <c r="AQ69" s="965"/>
      <c r="AR69" s="965"/>
      <c r="AS69" s="965"/>
      <c r="AT69" s="965"/>
      <c r="AU69" s="965">
        <v>2467</v>
      </c>
      <c r="AV69" s="965"/>
      <c r="AW69" s="965"/>
      <c r="AX69" s="965"/>
      <c r="AY69" s="965"/>
      <c r="AZ69" s="966" t="s">
        <v>546</v>
      </c>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540</v>
      </c>
      <c r="C70" s="969"/>
      <c r="D70" s="969"/>
      <c r="E70" s="969"/>
      <c r="F70" s="969"/>
      <c r="G70" s="969"/>
      <c r="H70" s="969"/>
      <c r="I70" s="969"/>
      <c r="J70" s="969"/>
      <c r="K70" s="969"/>
      <c r="L70" s="969"/>
      <c r="M70" s="969"/>
      <c r="N70" s="969"/>
      <c r="O70" s="969"/>
      <c r="P70" s="970"/>
      <c r="Q70" s="971">
        <v>158</v>
      </c>
      <c r="R70" s="965"/>
      <c r="S70" s="965"/>
      <c r="T70" s="965"/>
      <c r="U70" s="965"/>
      <c r="V70" s="965">
        <v>153</v>
      </c>
      <c r="W70" s="965"/>
      <c r="X70" s="965"/>
      <c r="Y70" s="965"/>
      <c r="Z70" s="965"/>
      <c r="AA70" s="965">
        <v>5</v>
      </c>
      <c r="AB70" s="965"/>
      <c r="AC70" s="965"/>
      <c r="AD70" s="965"/>
      <c r="AE70" s="965"/>
      <c r="AF70" s="965">
        <v>5</v>
      </c>
      <c r="AG70" s="965"/>
      <c r="AH70" s="965"/>
      <c r="AI70" s="965"/>
      <c r="AJ70" s="965"/>
      <c r="AK70" s="965" t="s">
        <v>552</v>
      </c>
      <c r="AL70" s="965"/>
      <c r="AM70" s="965"/>
      <c r="AN70" s="965"/>
      <c r="AO70" s="965"/>
      <c r="AP70" s="965" t="s">
        <v>552</v>
      </c>
      <c r="AQ70" s="965"/>
      <c r="AR70" s="965"/>
      <c r="AS70" s="965"/>
      <c r="AT70" s="965"/>
      <c r="AU70" s="965" t="s">
        <v>552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541</v>
      </c>
      <c r="C71" s="969"/>
      <c r="D71" s="969"/>
      <c r="E71" s="969"/>
      <c r="F71" s="969"/>
      <c r="G71" s="969"/>
      <c r="H71" s="969"/>
      <c r="I71" s="969"/>
      <c r="J71" s="969"/>
      <c r="K71" s="969"/>
      <c r="L71" s="969"/>
      <c r="M71" s="969"/>
      <c r="N71" s="969"/>
      <c r="O71" s="969"/>
      <c r="P71" s="970"/>
      <c r="Q71" s="971">
        <v>19284</v>
      </c>
      <c r="R71" s="965"/>
      <c r="S71" s="965"/>
      <c r="T71" s="965"/>
      <c r="U71" s="965"/>
      <c r="V71" s="965">
        <v>19130</v>
      </c>
      <c r="W71" s="965"/>
      <c r="X71" s="965"/>
      <c r="Y71" s="965"/>
      <c r="Z71" s="965"/>
      <c r="AA71" s="965">
        <v>154</v>
      </c>
      <c r="AB71" s="965"/>
      <c r="AC71" s="965"/>
      <c r="AD71" s="965"/>
      <c r="AE71" s="965"/>
      <c r="AF71" s="965">
        <v>154</v>
      </c>
      <c r="AG71" s="965"/>
      <c r="AH71" s="965"/>
      <c r="AI71" s="965"/>
      <c r="AJ71" s="965"/>
      <c r="AK71" s="965">
        <v>400</v>
      </c>
      <c r="AL71" s="965"/>
      <c r="AM71" s="965"/>
      <c r="AN71" s="965"/>
      <c r="AO71" s="965"/>
      <c r="AP71" s="965" t="s">
        <v>552</v>
      </c>
      <c r="AQ71" s="965"/>
      <c r="AR71" s="965"/>
      <c r="AS71" s="965"/>
      <c r="AT71" s="965"/>
      <c r="AU71" s="965" t="s">
        <v>551</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542</v>
      </c>
      <c r="C72" s="969"/>
      <c r="D72" s="969"/>
      <c r="E72" s="969"/>
      <c r="F72" s="969"/>
      <c r="G72" s="969"/>
      <c r="H72" s="969"/>
      <c r="I72" s="969"/>
      <c r="J72" s="969"/>
      <c r="K72" s="969"/>
      <c r="L72" s="969"/>
      <c r="M72" s="969"/>
      <c r="N72" s="969"/>
      <c r="O72" s="969"/>
      <c r="P72" s="970"/>
      <c r="Q72" s="971">
        <v>123</v>
      </c>
      <c r="R72" s="965"/>
      <c r="S72" s="965"/>
      <c r="T72" s="965"/>
      <c r="U72" s="965"/>
      <c r="V72" s="965">
        <v>120</v>
      </c>
      <c r="W72" s="965"/>
      <c r="X72" s="965"/>
      <c r="Y72" s="965"/>
      <c r="Z72" s="965"/>
      <c r="AA72" s="965">
        <v>3</v>
      </c>
      <c r="AB72" s="965"/>
      <c r="AC72" s="965"/>
      <c r="AD72" s="965"/>
      <c r="AE72" s="965"/>
      <c r="AF72" s="965">
        <v>3</v>
      </c>
      <c r="AG72" s="965"/>
      <c r="AH72" s="965"/>
      <c r="AI72" s="965"/>
      <c r="AJ72" s="965"/>
      <c r="AK72" s="965">
        <v>39</v>
      </c>
      <c r="AL72" s="965"/>
      <c r="AM72" s="965"/>
      <c r="AN72" s="965"/>
      <c r="AO72" s="965"/>
      <c r="AP72" s="965" t="s">
        <v>552</v>
      </c>
      <c r="AQ72" s="965"/>
      <c r="AR72" s="965"/>
      <c r="AS72" s="965"/>
      <c r="AT72" s="965"/>
      <c r="AU72" s="965" t="s">
        <v>551</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543</v>
      </c>
      <c r="C73" s="969"/>
      <c r="D73" s="969"/>
      <c r="E73" s="969"/>
      <c r="F73" s="969"/>
      <c r="G73" s="969"/>
      <c r="H73" s="969"/>
      <c r="I73" s="969"/>
      <c r="J73" s="969"/>
      <c r="K73" s="969"/>
      <c r="L73" s="969"/>
      <c r="M73" s="969"/>
      <c r="N73" s="969"/>
      <c r="O73" s="969"/>
      <c r="P73" s="970"/>
      <c r="Q73" s="971">
        <v>19</v>
      </c>
      <c r="R73" s="965"/>
      <c r="S73" s="965"/>
      <c r="T73" s="965"/>
      <c r="U73" s="965"/>
      <c r="V73" s="965">
        <v>18</v>
      </c>
      <c r="W73" s="965"/>
      <c r="X73" s="965"/>
      <c r="Y73" s="965"/>
      <c r="Z73" s="965"/>
      <c r="AA73" s="965">
        <v>1</v>
      </c>
      <c r="AB73" s="965"/>
      <c r="AC73" s="965"/>
      <c r="AD73" s="965"/>
      <c r="AE73" s="965"/>
      <c r="AF73" s="965">
        <v>1</v>
      </c>
      <c r="AG73" s="965"/>
      <c r="AH73" s="965"/>
      <c r="AI73" s="965"/>
      <c r="AJ73" s="965"/>
      <c r="AK73" s="965">
        <v>1</v>
      </c>
      <c r="AL73" s="965"/>
      <c r="AM73" s="965"/>
      <c r="AN73" s="965"/>
      <c r="AO73" s="965"/>
      <c r="AP73" s="965" t="s">
        <v>552</v>
      </c>
      <c r="AQ73" s="965"/>
      <c r="AR73" s="965"/>
      <c r="AS73" s="965"/>
      <c r="AT73" s="965"/>
      <c r="AU73" s="965" t="s">
        <v>551</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544</v>
      </c>
      <c r="C74" s="969"/>
      <c r="D74" s="969"/>
      <c r="E74" s="969"/>
      <c r="F74" s="969"/>
      <c r="G74" s="969"/>
      <c r="H74" s="969"/>
      <c r="I74" s="969"/>
      <c r="J74" s="969"/>
      <c r="K74" s="969"/>
      <c r="L74" s="969"/>
      <c r="M74" s="969"/>
      <c r="N74" s="969"/>
      <c r="O74" s="969"/>
      <c r="P74" s="970"/>
      <c r="Q74" s="971">
        <v>465</v>
      </c>
      <c r="R74" s="965"/>
      <c r="S74" s="965"/>
      <c r="T74" s="965"/>
      <c r="U74" s="965"/>
      <c r="V74" s="965">
        <v>368</v>
      </c>
      <c r="W74" s="965"/>
      <c r="X74" s="965"/>
      <c r="Y74" s="965"/>
      <c r="Z74" s="965"/>
      <c r="AA74" s="965">
        <v>97</v>
      </c>
      <c r="AB74" s="965"/>
      <c r="AC74" s="965"/>
      <c r="AD74" s="965"/>
      <c r="AE74" s="965"/>
      <c r="AF74" s="965">
        <v>97</v>
      </c>
      <c r="AG74" s="965"/>
      <c r="AH74" s="965"/>
      <c r="AI74" s="965"/>
      <c r="AJ74" s="965"/>
      <c r="AK74" s="965">
        <v>171</v>
      </c>
      <c r="AL74" s="965"/>
      <c r="AM74" s="965"/>
      <c r="AN74" s="965"/>
      <c r="AO74" s="965"/>
      <c r="AP74" s="965" t="s">
        <v>552</v>
      </c>
      <c r="AQ74" s="965"/>
      <c r="AR74" s="965"/>
      <c r="AS74" s="965"/>
      <c r="AT74" s="965"/>
      <c r="AU74" s="965" t="s">
        <v>551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545</v>
      </c>
      <c r="C75" s="969"/>
      <c r="D75" s="969"/>
      <c r="E75" s="969"/>
      <c r="F75" s="969"/>
      <c r="G75" s="969"/>
      <c r="H75" s="969"/>
      <c r="I75" s="969"/>
      <c r="J75" s="969"/>
      <c r="K75" s="969"/>
      <c r="L75" s="969"/>
      <c r="M75" s="969"/>
      <c r="N75" s="969"/>
      <c r="O75" s="969"/>
      <c r="P75" s="970"/>
      <c r="Q75" s="972">
        <v>633531</v>
      </c>
      <c r="R75" s="973"/>
      <c r="S75" s="973"/>
      <c r="T75" s="973"/>
      <c r="U75" s="974"/>
      <c r="V75" s="975">
        <v>615938</v>
      </c>
      <c r="W75" s="973"/>
      <c r="X75" s="973"/>
      <c r="Y75" s="973"/>
      <c r="Z75" s="974"/>
      <c r="AA75" s="975">
        <v>17593</v>
      </c>
      <c r="AB75" s="973"/>
      <c r="AC75" s="973"/>
      <c r="AD75" s="973"/>
      <c r="AE75" s="974"/>
      <c r="AF75" s="975">
        <v>17593</v>
      </c>
      <c r="AG75" s="973"/>
      <c r="AH75" s="973"/>
      <c r="AI75" s="973"/>
      <c r="AJ75" s="974"/>
      <c r="AK75" s="975">
        <v>7898</v>
      </c>
      <c r="AL75" s="973"/>
      <c r="AM75" s="973"/>
      <c r="AN75" s="973"/>
      <c r="AO75" s="974"/>
      <c r="AP75" s="965" t="s">
        <v>552</v>
      </c>
      <c r="AQ75" s="965"/>
      <c r="AR75" s="965"/>
      <c r="AS75" s="965"/>
      <c r="AT75" s="965"/>
      <c r="AU75" s="965" t="s">
        <v>551</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19572</v>
      </c>
      <c r="AG88" s="953"/>
      <c r="AH88" s="953"/>
      <c r="AI88" s="953"/>
      <c r="AJ88" s="953"/>
      <c r="AK88" s="957"/>
      <c r="AL88" s="957"/>
      <c r="AM88" s="957"/>
      <c r="AN88" s="957"/>
      <c r="AO88" s="957"/>
      <c r="AP88" s="953">
        <v>20118</v>
      </c>
      <c r="AQ88" s="953"/>
      <c r="AR88" s="953"/>
      <c r="AS88" s="953"/>
      <c r="AT88" s="953"/>
      <c r="AU88" s="953">
        <v>2467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40</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406</v>
      </c>
      <c r="AB109" s="886"/>
      <c r="AC109" s="886"/>
      <c r="AD109" s="886"/>
      <c r="AE109" s="887"/>
      <c r="AF109" s="888" t="s">
        <v>285</v>
      </c>
      <c r="AG109" s="886"/>
      <c r="AH109" s="886"/>
      <c r="AI109" s="886"/>
      <c r="AJ109" s="887"/>
      <c r="AK109" s="888" t="s">
        <v>284</v>
      </c>
      <c r="AL109" s="886"/>
      <c r="AM109" s="886"/>
      <c r="AN109" s="886"/>
      <c r="AO109" s="887"/>
      <c r="AP109" s="888" t="s">
        <v>407</v>
      </c>
      <c r="AQ109" s="886"/>
      <c r="AR109" s="886"/>
      <c r="AS109" s="886"/>
      <c r="AT109" s="917"/>
      <c r="AU109" s="885" t="s">
        <v>405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406</v>
      </c>
      <c r="BR109" s="886"/>
      <c r="BS109" s="886"/>
      <c r="BT109" s="886"/>
      <c r="BU109" s="887"/>
      <c r="BV109" s="888" t="s">
        <v>285</v>
      </c>
      <c r="BW109" s="886"/>
      <c r="BX109" s="886"/>
      <c r="BY109" s="886"/>
      <c r="BZ109" s="887"/>
      <c r="CA109" s="888" t="s">
        <v>284</v>
      </c>
      <c r="CB109" s="886"/>
      <c r="CC109" s="886"/>
      <c r="CD109" s="886"/>
      <c r="CE109" s="887"/>
      <c r="CF109" s="926" t="s">
        <v>407</v>
      </c>
      <c r="CG109" s="926"/>
      <c r="CH109" s="926"/>
      <c r="CI109" s="926"/>
      <c r="CJ109" s="926"/>
      <c r="CK109" s="888" t="s">
        <v>408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406</v>
      </c>
      <c r="DH109" s="886"/>
      <c r="DI109" s="886"/>
      <c r="DJ109" s="886"/>
      <c r="DK109" s="887"/>
      <c r="DL109" s="888" t="s">
        <v>285</v>
      </c>
      <c r="DM109" s="886"/>
      <c r="DN109" s="886"/>
      <c r="DO109" s="886"/>
      <c r="DP109" s="887"/>
      <c r="DQ109" s="888" t="s">
        <v>284</v>
      </c>
      <c r="DR109" s="886"/>
      <c r="DS109" s="886"/>
      <c r="DT109" s="886"/>
      <c r="DU109" s="887"/>
      <c r="DV109" s="888" t="s">
        <v>407</v>
      </c>
      <c r="DW109" s="886"/>
      <c r="DX109" s="886"/>
      <c r="DY109" s="886"/>
      <c r="DZ109" s="917"/>
    </row>
    <row r="110" spans="1:131" s="197" customFormat="1" ht="26.25" customHeight="1">
      <c r="A110" s="755" t="s">
        <v>409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3581252</v>
      </c>
      <c r="AB110" s="871"/>
      <c r="AC110" s="871"/>
      <c r="AD110" s="871"/>
      <c r="AE110" s="872"/>
      <c r="AF110" s="873">
        <v>3534204</v>
      </c>
      <c r="AG110" s="871"/>
      <c r="AH110" s="871"/>
      <c r="AI110" s="871"/>
      <c r="AJ110" s="872"/>
      <c r="AK110" s="873">
        <v>3469686</v>
      </c>
      <c r="AL110" s="871"/>
      <c r="AM110" s="871"/>
      <c r="AN110" s="871"/>
      <c r="AO110" s="872"/>
      <c r="AP110" s="874">
        <v>33.4</v>
      </c>
      <c r="AQ110" s="875"/>
      <c r="AR110" s="875"/>
      <c r="AS110" s="875"/>
      <c r="AT110" s="876"/>
      <c r="AU110" s="918" t="s">
        <v>61</v>
      </c>
      <c r="AV110" s="919"/>
      <c r="AW110" s="919"/>
      <c r="AX110" s="919"/>
      <c r="AY110" s="920"/>
      <c r="AZ110" s="814" t="s">
        <v>410</v>
      </c>
      <c r="BA110" s="756"/>
      <c r="BB110" s="756"/>
      <c r="BC110" s="756"/>
      <c r="BD110" s="756"/>
      <c r="BE110" s="756"/>
      <c r="BF110" s="756"/>
      <c r="BG110" s="756"/>
      <c r="BH110" s="756"/>
      <c r="BI110" s="756"/>
      <c r="BJ110" s="756"/>
      <c r="BK110" s="756"/>
      <c r="BL110" s="756"/>
      <c r="BM110" s="756"/>
      <c r="BN110" s="756"/>
      <c r="BO110" s="756"/>
      <c r="BP110" s="757"/>
      <c r="BQ110" s="797">
        <v>29993008</v>
      </c>
      <c r="BR110" s="798"/>
      <c r="BS110" s="798"/>
      <c r="BT110" s="798"/>
      <c r="BU110" s="798"/>
      <c r="BV110" s="798">
        <v>30948646</v>
      </c>
      <c r="BW110" s="798"/>
      <c r="BX110" s="798"/>
      <c r="BY110" s="798"/>
      <c r="BZ110" s="798"/>
      <c r="CA110" s="798">
        <v>27884234</v>
      </c>
      <c r="CB110" s="798"/>
      <c r="CC110" s="798"/>
      <c r="CD110" s="798"/>
      <c r="CE110" s="798"/>
      <c r="CF110" s="859">
        <v>268.10000000000002</v>
      </c>
      <c r="CG110" s="860"/>
      <c r="CH110" s="860"/>
      <c r="CI110" s="860"/>
      <c r="CJ110" s="860"/>
      <c r="CK110" s="914" t="s">
        <v>411</v>
      </c>
      <c r="CL110" s="862"/>
      <c r="CM110" s="867" t="s">
        <v>412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414</v>
      </c>
      <c r="BA111" s="766"/>
      <c r="BB111" s="766"/>
      <c r="BC111" s="766"/>
      <c r="BD111" s="766"/>
      <c r="BE111" s="766"/>
      <c r="BF111" s="766"/>
      <c r="BG111" s="766"/>
      <c r="BH111" s="766"/>
      <c r="BI111" s="766"/>
      <c r="BJ111" s="766"/>
      <c r="BK111" s="766"/>
      <c r="BL111" s="766"/>
      <c r="BM111" s="766"/>
      <c r="BN111" s="766"/>
      <c r="BO111" s="766"/>
      <c r="BP111" s="767"/>
      <c r="BQ111" s="768">
        <v>22307</v>
      </c>
      <c r="BR111" s="769"/>
      <c r="BS111" s="769"/>
      <c r="BT111" s="769"/>
      <c r="BU111" s="769"/>
      <c r="BV111" s="769">
        <v>17327</v>
      </c>
      <c r="BW111" s="769"/>
      <c r="BX111" s="769"/>
      <c r="BY111" s="769"/>
      <c r="BZ111" s="769"/>
      <c r="CA111" s="769">
        <v>12386</v>
      </c>
      <c r="CB111" s="769"/>
      <c r="CC111" s="769"/>
      <c r="CD111" s="769"/>
      <c r="CE111" s="769"/>
      <c r="CF111" s="846">
        <v>0.1</v>
      </c>
      <c r="CG111" s="847"/>
      <c r="CH111" s="847"/>
      <c r="CI111" s="847"/>
      <c r="CJ111" s="847"/>
      <c r="CK111" s="915"/>
      <c r="CL111" s="864"/>
      <c r="CM111" s="801" t="s">
        <v>415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416</v>
      </c>
      <c r="B112" s="901"/>
      <c r="C112" s="766" t="s">
        <v>417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6667</v>
      </c>
      <c r="AB112" s="782"/>
      <c r="AC112" s="782"/>
      <c r="AD112" s="782"/>
      <c r="AE112" s="783"/>
      <c r="AF112" s="784">
        <v>13333</v>
      </c>
      <c r="AG112" s="782"/>
      <c r="AH112" s="782"/>
      <c r="AI112" s="782"/>
      <c r="AJ112" s="783"/>
      <c r="AK112" s="784">
        <v>26667</v>
      </c>
      <c r="AL112" s="782"/>
      <c r="AM112" s="782"/>
      <c r="AN112" s="782"/>
      <c r="AO112" s="783"/>
      <c r="AP112" s="752">
        <v>0.3</v>
      </c>
      <c r="AQ112" s="753"/>
      <c r="AR112" s="753"/>
      <c r="AS112" s="753"/>
      <c r="AT112" s="754"/>
      <c r="AU112" s="921"/>
      <c r="AV112" s="922"/>
      <c r="AW112" s="922"/>
      <c r="AX112" s="922"/>
      <c r="AY112" s="923"/>
      <c r="AZ112" s="765" t="s">
        <v>418</v>
      </c>
      <c r="BA112" s="766"/>
      <c r="BB112" s="766"/>
      <c r="BC112" s="766"/>
      <c r="BD112" s="766"/>
      <c r="BE112" s="766"/>
      <c r="BF112" s="766"/>
      <c r="BG112" s="766"/>
      <c r="BH112" s="766"/>
      <c r="BI112" s="766"/>
      <c r="BJ112" s="766"/>
      <c r="BK112" s="766"/>
      <c r="BL112" s="766"/>
      <c r="BM112" s="766"/>
      <c r="BN112" s="766"/>
      <c r="BO112" s="766"/>
      <c r="BP112" s="767"/>
      <c r="BQ112" s="768">
        <v>8371214</v>
      </c>
      <c r="BR112" s="769"/>
      <c r="BS112" s="769"/>
      <c r="BT112" s="769"/>
      <c r="BU112" s="769"/>
      <c r="BV112" s="769">
        <v>8380025</v>
      </c>
      <c r="BW112" s="769"/>
      <c r="BX112" s="769"/>
      <c r="BY112" s="769"/>
      <c r="BZ112" s="769"/>
      <c r="CA112" s="769">
        <v>7721823</v>
      </c>
      <c r="CB112" s="769"/>
      <c r="CC112" s="769"/>
      <c r="CD112" s="769"/>
      <c r="CE112" s="769"/>
      <c r="CF112" s="846">
        <v>74.2</v>
      </c>
      <c r="CG112" s="847"/>
      <c r="CH112" s="847"/>
      <c r="CI112" s="847"/>
      <c r="CJ112" s="847"/>
      <c r="CK112" s="915"/>
      <c r="CL112" s="864"/>
      <c r="CM112" s="801" t="s">
        <v>419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420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839691</v>
      </c>
      <c r="AB113" s="907"/>
      <c r="AC113" s="907"/>
      <c r="AD113" s="907"/>
      <c r="AE113" s="908"/>
      <c r="AF113" s="909">
        <v>844921</v>
      </c>
      <c r="AG113" s="907"/>
      <c r="AH113" s="907"/>
      <c r="AI113" s="907"/>
      <c r="AJ113" s="908"/>
      <c r="AK113" s="909">
        <v>729385</v>
      </c>
      <c r="AL113" s="907"/>
      <c r="AM113" s="907"/>
      <c r="AN113" s="907"/>
      <c r="AO113" s="908"/>
      <c r="AP113" s="910">
        <v>7</v>
      </c>
      <c r="AQ113" s="911"/>
      <c r="AR113" s="911"/>
      <c r="AS113" s="911"/>
      <c r="AT113" s="912"/>
      <c r="AU113" s="921"/>
      <c r="AV113" s="922"/>
      <c r="AW113" s="922"/>
      <c r="AX113" s="922"/>
      <c r="AY113" s="923"/>
      <c r="AZ113" s="765" t="s">
        <v>421</v>
      </c>
      <c r="BA113" s="766"/>
      <c r="BB113" s="766"/>
      <c r="BC113" s="766"/>
      <c r="BD113" s="766"/>
      <c r="BE113" s="766"/>
      <c r="BF113" s="766"/>
      <c r="BG113" s="766"/>
      <c r="BH113" s="766"/>
      <c r="BI113" s="766"/>
      <c r="BJ113" s="766"/>
      <c r="BK113" s="766"/>
      <c r="BL113" s="766"/>
      <c r="BM113" s="766"/>
      <c r="BN113" s="766"/>
      <c r="BO113" s="766"/>
      <c r="BP113" s="767"/>
      <c r="BQ113" s="768">
        <v>2720853</v>
      </c>
      <c r="BR113" s="769"/>
      <c r="BS113" s="769"/>
      <c r="BT113" s="769"/>
      <c r="BU113" s="769"/>
      <c r="BV113" s="769">
        <v>2586048</v>
      </c>
      <c r="BW113" s="769"/>
      <c r="BX113" s="769"/>
      <c r="BY113" s="769"/>
      <c r="BZ113" s="769"/>
      <c r="CA113" s="769">
        <v>2467346</v>
      </c>
      <c r="CB113" s="769"/>
      <c r="CC113" s="769"/>
      <c r="CD113" s="769"/>
      <c r="CE113" s="769"/>
      <c r="CF113" s="846">
        <v>23.7</v>
      </c>
      <c r="CG113" s="847"/>
      <c r="CH113" s="847"/>
      <c r="CI113" s="847"/>
      <c r="CJ113" s="847"/>
      <c r="CK113" s="915"/>
      <c r="CL113" s="864"/>
      <c r="CM113" s="801" t="s">
        <v>422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173217</v>
      </c>
      <c r="AB114" s="782"/>
      <c r="AC114" s="782"/>
      <c r="AD114" s="782"/>
      <c r="AE114" s="783"/>
      <c r="AF114" s="784">
        <v>198451</v>
      </c>
      <c r="AG114" s="782"/>
      <c r="AH114" s="782"/>
      <c r="AI114" s="782"/>
      <c r="AJ114" s="783"/>
      <c r="AK114" s="784">
        <v>224930</v>
      </c>
      <c r="AL114" s="782"/>
      <c r="AM114" s="782"/>
      <c r="AN114" s="782"/>
      <c r="AO114" s="783"/>
      <c r="AP114" s="752">
        <v>2.2000000000000002</v>
      </c>
      <c r="AQ114" s="753"/>
      <c r="AR114" s="753"/>
      <c r="AS114" s="753"/>
      <c r="AT114" s="754"/>
      <c r="AU114" s="921"/>
      <c r="AV114" s="922"/>
      <c r="AW114" s="922"/>
      <c r="AX114" s="922"/>
      <c r="AY114" s="923"/>
      <c r="AZ114" s="765" t="s">
        <v>424</v>
      </c>
      <c r="BA114" s="766"/>
      <c r="BB114" s="766"/>
      <c r="BC114" s="766"/>
      <c r="BD114" s="766"/>
      <c r="BE114" s="766"/>
      <c r="BF114" s="766"/>
      <c r="BG114" s="766"/>
      <c r="BH114" s="766"/>
      <c r="BI114" s="766"/>
      <c r="BJ114" s="766"/>
      <c r="BK114" s="766"/>
      <c r="BL114" s="766"/>
      <c r="BM114" s="766"/>
      <c r="BN114" s="766"/>
      <c r="BO114" s="766"/>
      <c r="BP114" s="767"/>
      <c r="BQ114" s="768">
        <v>4678275</v>
      </c>
      <c r="BR114" s="769"/>
      <c r="BS114" s="769"/>
      <c r="BT114" s="769"/>
      <c r="BU114" s="769"/>
      <c r="BV114" s="769">
        <v>4049960</v>
      </c>
      <c r="BW114" s="769"/>
      <c r="BX114" s="769"/>
      <c r="BY114" s="769"/>
      <c r="BZ114" s="769"/>
      <c r="CA114" s="769">
        <v>3892957</v>
      </c>
      <c r="CB114" s="769"/>
      <c r="CC114" s="769"/>
      <c r="CD114" s="769"/>
      <c r="CE114" s="769"/>
      <c r="CF114" s="846">
        <v>37.4</v>
      </c>
      <c r="CG114" s="847"/>
      <c r="CH114" s="847"/>
      <c r="CI114" s="847"/>
      <c r="CJ114" s="847"/>
      <c r="CK114" s="915"/>
      <c r="CL114" s="864"/>
      <c r="CM114" s="801" t="s">
        <v>425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427</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238</v>
      </c>
      <c r="AB116" s="782"/>
      <c r="AC116" s="782"/>
      <c r="AD116" s="782"/>
      <c r="AE116" s="783"/>
      <c r="AF116" s="784">
        <v>164</v>
      </c>
      <c r="AG116" s="782"/>
      <c r="AH116" s="782"/>
      <c r="AI116" s="782"/>
      <c r="AJ116" s="783"/>
      <c r="AK116" s="784">
        <v>103</v>
      </c>
      <c r="AL116" s="782"/>
      <c r="AM116" s="782"/>
      <c r="AN116" s="782"/>
      <c r="AO116" s="783"/>
      <c r="AP116" s="752">
        <v>0</v>
      </c>
      <c r="AQ116" s="753"/>
      <c r="AR116" s="753"/>
      <c r="AS116" s="753"/>
      <c r="AT116" s="754"/>
      <c r="AU116" s="921"/>
      <c r="AV116" s="922"/>
      <c r="AW116" s="922"/>
      <c r="AX116" s="922"/>
      <c r="AY116" s="923"/>
      <c r="AZ116" s="765" t="s">
        <v>430</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431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7137</v>
      </c>
      <c r="DH116" s="782"/>
      <c r="DI116" s="782"/>
      <c r="DJ116" s="782"/>
      <c r="DK116" s="783"/>
      <c r="DL116" s="784">
        <v>3546</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432</v>
      </c>
      <c r="Z117" s="887"/>
      <c r="AA117" s="892">
        <v>4601065</v>
      </c>
      <c r="AB117" s="893"/>
      <c r="AC117" s="893"/>
      <c r="AD117" s="893"/>
      <c r="AE117" s="894"/>
      <c r="AF117" s="896">
        <v>4591073</v>
      </c>
      <c r="AG117" s="893"/>
      <c r="AH117" s="893"/>
      <c r="AI117" s="893"/>
      <c r="AJ117" s="894"/>
      <c r="AK117" s="896">
        <v>4450771</v>
      </c>
      <c r="AL117" s="893"/>
      <c r="AM117" s="893"/>
      <c r="AN117" s="893"/>
      <c r="AO117" s="894"/>
      <c r="AP117" s="897"/>
      <c r="AQ117" s="898"/>
      <c r="AR117" s="898"/>
      <c r="AS117" s="898"/>
      <c r="AT117" s="899"/>
      <c r="AU117" s="921"/>
      <c r="AV117" s="922"/>
      <c r="AW117" s="922"/>
      <c r="AX117" s="922"/>
      <c r="AY117" s="923"/>
      <c r="AZ117" s="843" t="s">
        <v>433</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406</v>
      </c>
      <c r="AB118" s="886"/>
      <c r="AC118" s="886"/>
      <c r="AD118" s="886"/>
      <c r="AE118" s="887"/>
      <c r="AF118" s="888" t="s">
        <v>285</v>
      </c>
      <c r="AG118" s="886"/>
      <c r="AH118" s="886"/>
      <c r="AI118" s="886"/>
      <c r="AJ118" s="887"/>
      <c r="AK118" s="888" t="s">
        <v>284</v>
      </c>
      <c r="AL118" s="886"/>
      <c r="AM118" s="886"/>
      <c r="AN118" s="886"/>
      <c r="AO118" s="887"/>
      <c r="AP118" s="889" t="s">
        <v>407</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435</v>
      </c>
      <c r="BP118" s="836"/>
      <c r="BQ118" s="855">
        <v>45785657</v>
      </c>
      <c r="BR118" s="856"/>
      <c r="BS118" s="856"/>
      <c r="BT118" s="856"/>
      <c r="BU118" s="856"/>
      <c r="BV118" s="856">
        <v>45982006</v>
      </c>
      <c r="BW118" s="856"/>
      <c r="BX118" s="856"/>
      <c r="BY118" s="856"/>
      <c r="BZ118" s="856"/>
      <c r="CA118" s="856">
        <v>41978746</v>
      </c>
      <c r="CB118" s="856"/>
      <c r="CC118" s="856"/>
      <c r="CD118" s="856"/>
      <c r="CE118" s="856"/>
      <c r="CF118" s="741"/>
      <c r="CG118" s="742"/>
      <c r="CH118" s="742"/>
      <c r="CI118" s="742"/>
      <c r="CJ118" s="839"/>
      <c r="CK118" s="915"/>
      <c r="CL118" s="864"/>
      <c r="CM118" s="801" t="s">
        <v>436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411</v>
      </c>
      <c r="B119" s="862"/>
      <c r="C119" s="867" t="s">
        <v>412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437</v>
      </c>
      <c r="AV119" s="878"/>
      <c r="AW119" s="878"/>
      <c r="AX119" s="878"/>
      <c r="AY119" s="879"/>
      <c r="AZ119" s="814" t="s">
        <v>438</v>
      </c>
      <c r="BA119" s="756"/>
      <c r="BB119" s="756"/>
      <c r="BC119" s="756"/>
      <c r="BD119" s="756"/>
      <c r="BE119" s="756"/>
      <c r="BF119" s="756"/>
      <c r="BG119" s="756"/>
      <c r="BH119" s="756"/>
      <c r="BI119" s="756"/>
      <c r="BJ119" s="756"/>
      <c r="BK119" s="756"/>
      <c r="BL119" s="756"/>
      <c r="BM119" s="756"/>
      <c r="BN119" s="756"/>
      <c r="BO119" s="756"/>
      <c r="BP119" s="757"/>
      <c r="BQ119" s="797">
        <v>9013977</v>
      </c>
      <c r="BR119" s="798"/>
      <c r="BS119" s="798"/>
      <c r="BT119" s="798"/>
      <c r="BU119" s="798"/>
      <c r="BV119" s="798">
        <v>9870071</v>
      </c>
      <c r="BW119" s="798"/>
      <c r="BX119" s="798"/>
      <c r="BY119" s="798"/>
      <c r="BZ119" s="798"/>
      <c r="CA119" s="798">
        <v>7094143</v>
      </c>
      <c r="CB119" s="798"/>
      <c r="CC119" s="798"/>
      <c r="CD119" s="798"/>
      <c r="CE119" s="798"/>
      <c r="CF119" s="859">
        <v>68.2</v>
      </c>
      <c r="CG119" s="860"/>
      <c r="CH119" s="860"/>
      <c r="CI119" s="860"/>
      <c r="CJ119" s="860"/>
      <c r="CK119" s="916"/>
      <c r="CL119" s="866"/>
      <c r="CM119" s="823" t="s">
        <v>439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15170</v>
      </c>
      <c r="DH119" s="715"/>
      <c r="DI119" s="715"/>
      <c r="DJ119" s="715"/>
      <c r="DK119" s="716"/>
      <c r="DL119" s="717">
        <v>13781</v>
      </c>
      <c r="DM119" s="715"/>
      <c r="DN119" s="715"/>
      <c r="DO119" s="715"/>
      <c r="DP119" s="716"/>
      <c r="DQ119" s="717">
        <v>12386</v>
      </c>
      <c r="DR119" s="715"/>
      <c r="DS119" s="715"/>
      <c r="DT119" s="715"/>
      <c r="DU119" s="716"/>
      <c r="DV119" s="805">
        <v>0.1</v>
      </c>
      <c r="DW119" s="806"/>
      <c r="DX119" s="806"/>
      <c r="DY119" s="806"/>
      <c r="DZ119" s="807"/>
    </row>
    <row r="120" spans="1:130" s="197" customFormat="1" ht="26.25" customHeight="1">
      <c r="A120" s="863"/>
      <c r="B120" s="864"/>
      <c r="C120" s="801" t="s">
        <v>415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440</v>
      </c>
      <c r="BA120" s="766"/>
      <c r="BB120" s="766"/>
      <c r="BC120" s="766"/>
      <c r="BD120" s="766"/>
      <c r="BE120" s="766"/>
      <c r="BF120" s="766"/>
      <c r="BG120" s="766"/>
      <c r="BH120" s="766"/>
      <c r="BI120" s="766"/>
      <c r="BJ120" s="766"/>
      <c r="BK120" s="766"/>
      <c r="BL120" s="766"/>
      <c r="BM120" s="766"/>
      <c r="BN120" s="766"/>
      <c r="BO120" s="766"/>
      <c r="BP120" s="767"/>
      <c r="BQ120" s="768">
        <v>1008554</v>
      </c>
      <c r="BR120" s="769"/>
      <c r="BS120" s="769"/>
      <c r="BT120" s="769"/>
      <c r="BU120" s="769"/>
      <c r="BV120" s="769">
        <v>1041388</v>
      </c>
      <c r="BW120" s="769"/>
      <c r="BX120" s="769"/>
      <c r="BY120" s="769"/>
      <c r="BZ120" s="769"/>
      <c r="CA120" s="769">
        <v>1170842</v>
      </c>
      <c r="CB120" s="769"/>
      <c r="CC120" s="769"/>
      <c r="CD120" s="769"/>
      <c r="CE120" s="769"/>
      <c r="CF120" s="846">
        <v>11.3</v>
      </c>
      <c r="CG120" s="847"/>
      <c r="CH120" s="847"/>
      <c r="CI120" s="847"/>
      <c r="CJ120" s="847"/>
      <c r="CK120" s="848" t="s">
        <v>441</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7826999</v>
      </c>
      <c r="DH120" s="798"/>
      <c r="DI120" s="798"/>
      <c r="DJ120" s="798"/>
      <c r="DK120" s="798"/>
      <c r="DL120" s="798">
        <v>7898569</v>
      </c>
      <c r="DM120" s="798"/>
      <c r="DN120" s="798"/>
      <c r="DO120" s="798"/>
      <c r="DP120" s="798"/>
      <c r="DQ120" s="798">
        <v>7291542</v>
      </c>
      <c r="DR120" s="798"/>
      <c r="DS120" s="798"/>
      <c r="DT120" s="798"/>
      <c r="DU120" s="798"/>
      <c r="DV120" s="799">
        <v>70.099999999999994</v>
      </c>
      <c r="DW120" s="799"/>
      <c r="DX120" s="799"/>
      <c r="DY120" s="799"/>
      <c r="DZ120" s="800"/>
    </row>
    <row r="121" spans="1:130" s="197" customFormat="1" ht="26.25" customHeight="1">
      <c r="A121" s="863"/>
      <c r="B121" s="864"/>
      <c r="C121" s="840" t="s">
        <v>442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443</v>
      </c>
      <c r="BA121" s="844"/>
      <c r="BB121" s="844"/>
      <c r="BC121" s="844"/>
      <c r="BD121" s="844"/>
      <c r="BE121" s="844"/>
      <c r="BF121" s="844"/>
      <c r="BG121" s="844"/>
      <c r="BH121" s="844"/>
      <c r="BI121" s="844"/>
      <c r="BJ121" s="844"/>
      <c r="BK121" s="844"/>
      <c r="BL121" s="844"/>
      <c r="BM121" s="844"/>
      <c r="BN121" s="844"/>
      <c r="BO121" s="844"/>
      <c r="BP121" s="845"/>
      <c r="BQ121" s="855">
        <v>25901582</v>
      </c>
      <c r="BR121" s="856"/>
      <c r="BS121" s="856"/>
      <c r="BT121" s="856"/>
      <c r="BU121" s="856"/>
      <c r="BV121" s="856">
        <v>27352118</v>
      </c>
      <c r="BW121" s="856"/>
      <c r="BX121" s="856"/>
      <c r="BY121" s="856"/>
      <c r="BZ121" s="856"/>
      <c r="CA121" s="856">
        <v>27114896</v>
      </c>
      <c r="CB121" s="856"/>
      <c r="CC121" s="856"/>
      <c r="CD121" s="856"/>
      <c r="CE121" s="856"/>
      <c r="CF121" s="857">
        <v>260.7</v>
      </c>
      <c r="CG121" s="858"/>
      <c r="CH121" s="858"/>
      <c r="CI121" s="858"/>
      <c r="CJ121" s="858"/>
      <c r="CK121" s="849"/>
      <c r="CL121" s="810"/>
      <c r="CM121" s="810"/>
      <c r="CN121" s="810"/>
      <c r="CO121" s="811"/>
      <c r="CP121" s="826" t="s">
        <v>387</v>
      </c>
      <c r="CQ121" s="827"/>
      <c r="CR121" s="827"/>
      <c r="CS121" s="827"/>
      <c r="CT121" s="827"/>
      <c r="CU121" s="827"/>
      <c r="CV121" s="827"/>
      <c r="CW121" s="827"/>
      <c r="CX121" s="827"/>
      <c r="CY121" s="827"/>
      <c r="CZ121" s="827"/>
      <c r="DA121" s="827"/>
      <c r="DB121" s="827"/>
      <c r="DC121" s="827"/>
      <c r="DD121" s="827"/>
      <c r="DE121" s="827"/>
      <c r="DF121" s="828"/>
      <c r="DG121" s="768">
        <v>200013</v>
      </c>
      <c r="DH121" s="769"/>
      <c r="DI121" s="769"/>
      <c r="DJ121" s="769"/>
      <c r="DK121" s="769"/>
      <c r="DL121" s="769">
        <v>175826</v>
      </c>
      <c r="DM121" s="769"/>
      <c r="DN121" s="769"/>
      <c r="DO121" s="769"/>
      <c r="DP121" s="769"/>
      <c r="DQ121" s="769">
        <v>160856</v>
      </c>
      <c r="DR121" s="769"/>
      <c r="DS121" s="769"/>
      <c r="DT121" s="769"/>
      <c r="DU121" s="769"/>
      <c r="DV121" s="821">
        <v>1.5</v>
      </c>
      <c r="DW121" s="821"/>
      <c r="DX121" s="821"/>
      <c r="DY121" s="821"/>
      <c r="DZ121" s="822"/>
    </row>
    <row r="122" spans="1:130" s="197" customFormat="1" ht="26.25" customHeight="1">
      <c r="A122" s="863"/>
      <c r="B122" s="864"/>
      <c r="C122" s="801" t="s">
        <v>425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444</v>
      </c>
      <c r="BP122" s="836"/>
      <c r="BQ122" s="837">
        <v>35924113</v>
      </c>
      <c r="BR122" s="838"/>
      <c r="BS122" s="838"/>
      <c r="BT122" s="838"/>
      <c r="BU122" s="838"/>
      <c r="BV122" s="838">
        <v>38263577</v>
      </c>
      <c r="BW122" s="838"/>
      <c r="BX122" s="838"/>
      <c r="BY122" s="838"/>
      <c r="BZ122" s="838"/>
      <c r="CA122" s="838">
        <v>35379881</v>
      </c>
      <c r="CB122" s="838"/>
      <c r="CC122" s="838"/>
      <c r="CD122" s="838"/>
      <c r="CE122" s="838"/>
      <c r="CF122" s="741"/>
      <c r="CG122" s="742"/>
      <c r="CH122" s="742"/>
      <c r="CI122" s="742"/>
      <c r="CJ122" s="839"/>
      <c r="CK122" s="849"/>
      <c r="CL122" s="810"/>
      <c r="CM122" s="810"/>
      <c r="CN122" s="810"/>
      <c r="CO122" s="811"/>
      <c r="CP122" s="826" t="s">
        <v>384</v>
      </c>
      <c r="CQ122" s="827"/>
      <c r="CR122" s="827"/>
      <c r="CS122" s="827"/>
      <c r="CT122" s="827"/>
      <c r="CU122" s="827"/>
      <c r="CV122" s="827"/>
      <c r="CW122" s="827"/>
      <c r="CX122" s="827"/>
      <c r="CY122" s="827"/>
      <c r="CZ122" s="827"/>
      <c r="DA122" s="827"/>
      <c r="DB122" s="827"/>
      <c r="DC122" s="827"/>
      <c r="DD122" s="827"/>
      <c r="DE122" s="827"/>
      <c r="DF122" s="828"/>
      <c r="DG122" s="768">
        <v>147580</v>
      </c>
      <c r="DH122" s="769"/>
      <c r="DI122" s="769"/>
      <c r="DJ122" s="769"/>
      <c r="DK122" s="769"/>
      <c r="DL122" s="769">
        <v>149542</v>
      </c>
      <c r="DM122" s="769"/>
      <c r="DN122" s="769"/>
      <c r="DO122" s="769"/>
      <c r="DP122" s="769"/>
      <c r="DQ122" s="769">
        <v>152466</v>
      </c>
      <c r="DR122" s="769"/>
      <c r="DS122" s="769"/>
      <c r="DT122" s="769"/>
      <c r="DU122" s="769"/>
      <c r="DV122" s="821">
        <v>1.5</v>
      </c>
      <c r="DW122" s="821"/>
      <c r="DX122" s="821"/>
      <c r="DY122" s="821"/>
      <c r="DZ122" s="822"/>
    </row>
    <row r="123" spans="1:130" s="197" customFormat="1" ht="26.25" customHeight="1" thickBot="1">
      <c r="A123" s="863"/>
      <c r="B123" s="864"/>
      <c r="C123" s="801" t="s">
        <v>431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96</v>
      </c>
      <c r="BR123" s="830"/>
      <c r="BS123" s="830"/>
      <c r="BT123" s="830"/>
      <c r="BU123" s="830"/>
      <c r="BV123" s="830">
        <v>75.099999999999994</v>
      </c>
      <c r="BW123" s="830"/>
      <c r="BX123" s="830"/>
      <c r="BY123" s="830"/>
      <c r="BZ123" s="830"/>
      <c r="CA123" s="830">
        <v>63.4</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t="s">
        <v>112</v>
      </c>
      <c r="DH123" s="782"/>
      <c r="DI123" s="782"/>
      <c r="DJ123" s="782"/>
      <c r="DK123" s="783"/>
      <c r="DL123" s="784" t="s">
        <v>112</v>
      </c>
      <c r="DM123" s="782"/>
      <c r="DN123" s="782"/>
      <c r="DO123" s="782"/>
      <c r="DP123" s="783"/>
      <c r="DQ123" s="784" t="s">
        <v>112</v>
      </c>
      <c r="DR123" s="782"/>
      <c r="DS123" s="782"/>
      <c r="DT123" s="782"/>
      <c r="DU123" s="783"/>
      <c r="DV123" s="752" t="s">
        <v>112</v>
      </c>
      <c r="DW123" s="753"/>
      <c r="DX123" s="753"/>
      <c r="DY123" s="753"/>
      <c r="DZ123" s="754"/>
    </row>
    <row r="124" spans="1:130" s="197" customFormat="1" ht="26.25" customHeight="1">
      <c r="A124" s="863"/>
      <c r="B124" s="864"/>
      <c r="C124" s="801" t="s">
        <v>434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446</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447</v>
      </c>
      <c r="CL125" s="808"/>
      <c r="CM125" s="808"/>
      <c r="CN125" s="808"/>
      <c r="CO125" s="809"/>
      <c r="CP125" s="814" t="s">
        <v>448</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449</v>
      </c>
      <c r="AY126" s="762"/>
      <c r="AZ126" s="762"/>
      <c r="BA126" s="762"/>
      <c r="BB126" s="762"/>
      <c r="BC126" s="762"/>
      <c r="BD126" s="762"/>
      <c r="BE126" s="763"/>
      <c r="BF126" s="761" t="s">
        <v>450</v>
      </c>
      <c r="BG126" s="762"/>
      <c r="BH126" s="762"/>
      <c r="BI126" s="762"/>
      <c r="BJ126" s="762"/>
      <c r="BK126" s="762"/>
      <c r="BL126" s="763"/>
      <c r="BM126" s="761" t="s">
        <v>451</v>
      </c>
      <c r="BN126" s="762"/>
      <c r="BO126" s="762"/>
      <c r="BP126" s="762"/>
      <c r="BQ126" s="762"/>
      <c r="BR126" s="762"/>
      <c r="BS126" s="763"/>
      <c r="BT126" s="761" t="s">
        <v>452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453</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455</v>
      </c>
      <c r="AY127" s="756"/>
      <c r="AZ127" s="756"/>
      <c r="BA127" s="756"/>
      <c r="BB127" s="756"/>
      <c r="BC127" s="756"/>
      <c r="BD127" s="756"/>
      <c r="BE127" s="757"/>
      <c r="BF127" s="758" t="s">
        <v>112</v>
      </c>
      <c r="BG127" s="759"/>
      <c r="BH127" s="759"/>
      <c r="BI127" s="759"/>
      <c r="BJ127" s="759"/>
      <c r="BK127" s="759"/>
      <c r="BL127" s="760"/>
      <c r="BM127" s="758">
        <v>12.93</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456</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458</v>
      </c>
      <c r="X128" s="795"/>
      <c r="Y128" s="795"/>
      <c r="Z128" s="796"/>
      <c r="AA128" s="721">
        <v>184807</v>
      </c>
      <c r="AB128" s="722"/>
      <c r="AC128" s="722"/>
      <c r="AD128" s="722"/>
      <c r="AE128" s="723"/>
      <c r="AF128" s="724">
        <v>177977</v>
      </c>
      <c r="AG128" s="722"/>
      <c r="AH128" s="722"/>
      <c r="AI128" s="722"/>
      <c r="AJ128" s="723"/>
      <c r="AK128" s="724">
        <v>162083</v>
      </c>
      <c r="AL128" s="722"/>
      <c r="AM128" s="722"/>
      <c r="AN128" s="722"/>
      <c r="AO128" s="723"/>
      <c r="AP128" s="725"/>
      <c r="AQ128" s="726"/>
      <c r="AR128" s="726"/>
      <c r="AS128" s="726"/>
      <c r="AT128" s="727"/>
      <c r="AU128" s="235"/>
      <c r="AV128" s="235"/>
      <c r="AW128" s="235"/>
      <c r="AX128" s="770" t="s">
        <v>459</v>
      </c>
      <c r="AY128" s="766"/>
      <c r="AZ128" s="766"/>
      <c r="BA128" s="766"/>
      <c r="BB128" s="766"/>
      <c r="BC128" s="766"/>
      <c r="BD128" s="766"/>
      <c r="BE128" s="767"/>
      <c r="BF128" s="788" t="s">
        <v>112</v>
      </c>
      <c r="BG128" s="789"/>
      <c r="BH128" s="789"/>
      <c r="BI128" s="789"/>
      <c r="BJ128" s="789"/>
      <c r="BK128" s="789"/>
      <c r="BL128" s="790"/>
      <c r="BM128" s="788">
        <v>17.93</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460</v>
      </c>
      <c r="X129" s="779"/>
      <c r="Y129" s="779"/>
      <c r="Z129" s="780"/>
      <c r="AA129" s="781">
        <v>13071077</v>
      </c>
      <c r="AB129" s="782"/>
      <c r="AC129" s="782"/>
      <c r="AD129" s="782"/>
      <c r="AE129" s="783"/>
      <c r="AF129" s="784">
        <v>13048366</v>
      </c>
      <c r="AG129" s="782"/>
      <c r="AH129" s="782"/>
      <c r="AI129" s="782"/>
      <c r="AJ129" s="783"/>
      <c r="AK129" s="784">
        <v>13190846</v>
      </c>
      <c r="AL129" s="782"/>
      <c r="AM129" s="782"/>
      <c r="AN129" s="782"/>
      <c r="AO129" s="783"/>
      <c r="AP129" s="785"/>
      <c r="AQ129" s="786"/>
      <c r="AR129" s="786"/>
      <c r="AS129" s="786"/>
      <c r="AT129" s="787"/>
      <c r="AU129" s="235"/>
      <c r="AV129" s="235"/>
      <c r="AW129" s="235"/>
      <c r="AX129" s="770" t="s">
        <v>461</v>
      </c>
      <c r="AY129" s="766"/>
      <c r="AZ129" s="766"/>
      <c r="BA129" s="766"/>
      <c r="BB129" s="766"/>
      <c r="BC129" s="766"/>
      <c r="BD129" s="766"/>
      <c r="BE129" s="767"/>
      <c r="BF129" s="771">
        <v>15.3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463</v>
      </c>
      <c r="X130" s="779"/>
      <c r="Y130" s="779"/>
      <c r="Z130" s="780"/>
      <c r="AA130" s="781">
        <v>2800029</v>
      </c>
      <c r="AB130" s="782"/>
      <c r="AC130" s="782"/>
      <c r="AD130" s="782"/>
      <c r="AE130" s="783"/>
      <c r="AF130" s="784">
        <v>2782971</v>
      </c>
      <c r="AG130" s="782"/>
      <c r="AH130" s="782"/>
      <c r="AI130" s="782"/>
      <c r="AJ130" s="783"/>
      <c r="AK130" s="784">
        <v>2788283</v>
      </c>
      <c r="AL130" s="782"/>
      <c r="AM130" s="782"/>
      <c r="AN130" s="782"/>
      <c r="AO130" s="783"/>
      <c r="AP130" s="785"/>
      <c r="AQ130" s="786"/>
      <c r="AR130" s="786"/>
      <c r="AS130" s="786"/>
      <c r="AT130" s="787"/>
      <c r="AU130" s="235"/>
      <c r="AV130" s="235"/>
      <c r="AW130" s="235"/>
      <c r="AX130" s="749" t="s">
        <v>464</v>
      </c>
      <c r="AY130" s="750"/>
      <c r="AZ130" s="750"/>
      <c r="BA130" s="750"/>
      <c r="BB130" s="750"/>
      <c r="BC130" s="750"/>
      <c r="BD130" s="750"/>
      <c r="BE130" s="751"/>
      <c r="BF130" s="703">
        <v>63.4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465</v>
      </c>
      <c r="X131" s="712"/>
      <c r="Y131" s="712"/>
      <c r="Z131" s="713"/>
      <c r="AA131" s="714">
        <v>10271048</v>
      </c>
      <c r="AB131" s="715"/>
      <c r="AC131" s="715"/>
      <c r="AD131" s="715"/>
      <c r="AE131" s="716"/>
      <c r="AF131" s="717">
        <v>10265395</v>
      </c>
      <c r="AG131" s="715"/>
      <c r="AH131" s="715"/>
      <c r="AI131" s="715"/>
      <c r="AJ131" s="716"/>
      <c r="AK131" s="717">
        <v>10402563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467</v>
      </c>
      <c r="W132" s="735"/>
      <c r="X132" s="735"/>
      <c r="Y132" s="735"/>
      <c r="Z132" s="736"/>
      <c r="AA132" s="737">
        <v>15.73577497</v>
      </c>
      <c r="AB132" s="738"/>
      <c r="AC132" s="738"/>
      <c r="AD132" s="738"/>
      <c r="AE132" s="739"/>
      <c r="AF132" s="740">
        <v>15.87980784</v>
      </c>
      <c r="AG132" s="738"/>
      <c r="AH132" s="738"/>
      <c r="AI132" s="738"/>
      <c r="AJ132" s="739"/>
      <c r="AK132" s="740">
        <v>14.42341661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468</v>
      </c>
      <c r="W133" s="744"/>
      <c r="X133" s="744"/>
      <c r="Y133" s="744"/>
      <c r="Z133" s="745"/>
      <c r="AA133" s="746">
        <v>17</v>
      </c>
      <c r="AB133" s="747"/>
      <c r="AC133" s="747"/>
      <c r="AD133" s="747"/>
      <c r="AE133" s="748"/>
      <c r="AF133" s="746">
        <v>16.5</v>
      </c>
      <c r="AG133" s="747"/>
      <c r="AH133" s="747"/>
      <c r="AI133" s="747"/>
      <c r="AJ133" s="748"/>
      <c r="AK133" s="746">
        <v>15.3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1" zoomScale="75" zoomScaleNormal="85" zoomScaleSheetLayoutView="75" workbookViewId="0">
      <selection activeCell="AB28" sqref="AB2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52" zoomScale="75" zoomScaleNormal="75" zoomScaleSheetLayoutView="55" workbookViewId="0">
      <selection activeCell="M3" sqref="M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5" zoomScaleSheetLayoutView="7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31" t="s">
        <v>476</v>
      </c>
      <c r="H9" s="1132"/>
      <c r="I9" s="1132"/>
      <c r="J9" s="1133"/>
      <c r="K9" s="263">
        <v>2880761</v>
      </c>
      <c r="L9" s="264">
        <v>87930</v>
      </c>
      <c r="M9" s="265">
        <v>83170</v>
      </c>
      <c r="N9" s="266">
        <v>5.7</v>
      </c>
    </row>
    <row r="10" spans="1:16">
      <c r="A10" s="248"/>
      <c r="B10" s="244"/>
      <c r="C10" s="244"/>
      <c r="D10" s="244"/>
      <c r="E10" s="244"/>
      <c r="F10" s="244"/>
      <c r="G10" s="1131" t="s">
        <v>477</v>
      </c>
      <c r="H10" s="1132"/>
      <c r="I10" s="1132"/>
      <c r="J10" s="1133"/>
      <c r="K10" s="267">
        <v>453706</v>
      </c>
      <c r="L10" s="268">
        <v>13849</v>
      </c>
      <c r="M10" s="269">
        <v>7053</v>
      </c>
      <c r="N10" s="270">
        <v>96.4</v>
      </c>
    </row>
    <row r="11" spans="1:16" ht="13.5" customHeight="1">
      <c r="A11" s="248"/>
      <c r="B11" s="244"/>
      <c r="C11" s="244"/>
      <c r="D11" s="244"/>
      <c r="E11" s="244"/>
      <c r="F11" s="244"/>
      <c r="G11" s="1131" t="s">
        <v>478</v>
      </c>
      <c r="H11" s="1132"/>
      <c r="I11" s="1132"/>
      <c r="J11" s="1133"/>
      <c r="K11" s="267">
        <v>444935</v>
      </c>
      <c r="L11" s="268">
        <v>13581</v>
      </c>
      <c r="M11" s="269">
        <v>8860</v>
      </c>
      <c r="N11" s="270">
        <v>53.3</v>
      </c>
    </row>
    <row r="12" spans="1:16" ht="13.5" customHeight="1">
      <c r="A12" s="248"/>
      <c r="B12" s="244"/>
      <c r="C12" s="244"/>
      <c r="D12" s="244"/>
      <c r="E12" s="244"/>
      <c r="F12" s="244"/>
      <c r="G12" s="1131" t="s">
        <v>479</v>
      </c>
      <c r="H12" s="1132"/>
      <c r="I12" s="1132"/>
      <c r="J12" s="1133"/>
      <c r="K12" s="267" t="s">
        <v>480</v>
      </c>
      <c r="L12" s="268" t="s">
        <v>480</v>
      </c>
      <c r="M12" s="269">
        <v>837</v>
      </c>
      <c r="N12" s="270" t="s">
        <v>480</v>
      </c>
    </row>
    <row r="13" spans="1:16" ht="13.5" customHeight="1">
      <c r="A13" s="248"/>
      <c r="B13" s="244"/>
      <c r="C13" s="244"/>
      <c r="D13" s="244"/>
      <c r="E13" s="244"/>
      <c r="F13" s="244"/>
      <c r="G13" s="1131" t="s">
        <v>481</v>
      </c>
      <c r="H13" s="1132"/>
      <c r="I13" s="1132"/>
      <c r="J13" s="1133"/>
      <c r="K13" s="267" t="s">
        <v>480</v>
      </c>
      <c r="L13" s="268" t="s">
        <v>480</v>
      </c>
      <c r="M13" s="269">
        <v>4</v>
      </c>
      <c r="N13" s="270" t="s">
        <v>480</v>
      </c>
    </row>
    <row r="14" spans="1:16" ht="13.5" customHeight="1">
      <c r="A14" s="248"/>
      <c r="B14" s="244"/>
      <c r="C14" s="244"/>
      <c r="D14" s="244"/>
      <c r="E14" s="244"/>
      <c r="F14" s="244"/>
      <c r="G14" s="1131" t="s">
        <v>482</v>
      </c>
      <c r="H14" s="1132"/>
      <c r="I14" s="1132"/>
      <c r="J14" s="1133"/>
      <c r="K14" s="267">
        <v>38588</v>
      </c>
      <c r="L14" s="268">
        <v>1178</v>
      </c>
      <c r="M14" s="269">
        <v>3453</v>
      </c>
      <c r="N14" s="270">
        <v>-65.900000000000006</v>
      </c>
    </row>
    <row r="15" spans="1:16" ht="13.5" customHeight="1">
      <c r="A15" s="248"/>
      <c r="B15" s="244"/>
      <c r="C15" s="244"/>
      <c r="D15" s="244"/>
      <c r="E15" s="244"/>
      <c r="F15" s="244"/>
      <c r="G15" s="1131" t="s">
        <v>483</v>
      </c>
      <c r="H15" s="1132"/>
      <c r="I15" s="1132"/>
      <c r="J15" s="1133"/>
      <c r="K15" s="267">
        <v>150655</v>
      </c>
      <c r="L15" s="268">
        <v>4598</v>
      </c>
      <c r="M15" s="269">
        <v>1923</v>
      </c>
      <c r="N15" s="270">
        <v>139.1</v>
      </c>
    </row>
    <row r="16" spans="1:16">
      <c r="A16" s="248"/>
      <c r="B16" s="244"/>
      <c r="C16" s="244"/>
      <c r="D16" s="244"/>
      <c r="E16" s="244"/>
      <c r="F16" s="244"/>
      <c r="G16" s="1134" t="s">
        <v>484</v>
      </c>
      <c r="H16" s="1135"/>
      <c r="I16" s="1135"/>
      <c r="J16" s="1136"/>
      <c r="K16" s="268">
        <v>-373894</v>
      </c>
      <c r="L16" s="268">
        <v>-11412</v>
      </c>
      <c r="M16" s="269">
        <v>-10272</v>
      </c>
      <c r="N16" s="270">
        <v>11.1</v>
      </c>
    </row>
    <row r="17" spans="1:16">
      <c r="A17" s="248"/>
      <c r="B17" s="244"/>
      <c r="C17" s="244"/>
      <c r="D17" s="244"/>
      <c r="E17" s="244"/>
      <c r="F17" s="244"/>
      <c r="G17" s="1134" t="s">
        <v>169</v>
      </c>
      <c r="H17" s="1135"/>
      <c r="I17" s="1135"/>
      <c r="J17" s="1136"/>
      <c r="K17" s="268">
        <v>3594751</v>
      </c>
      <c r="L17" s="268">
        <v>109723</v>
      </c>
      <c r="M17" s="269">
        <v>95028</v>
      </c>
      <c r="N17" s="270">
        <v>15.5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28" t="s">
        <v>489</v>
      </c>
      <c r="H21" s="1129"/>
      <c r="I21" s="1129"/>
      <c r="J21" s="1130"/>
      <c r="K21" s="280">
        <v>9.34</v>
      </c>
      <c r="L21" s="281">
        <v>9.36</v>
      </c>
      <c r="M21" s="282">
        <v>-0.02</v>
      </c>
      <c r="N21" s="249"/>
      <c r="O21" s="283"/>
      <c r="P21" s="279"/>
    </row>
    <row r="22" spans="1:16" s="284" customFormat="1">
      <c r="A22" s="279"/>
      <c r="B22" s="249"/>
      <c r="C22" s="249"/>
      <c r="D22" s="249"/>
      <c r="E22" s="249"/>
      <c r="F22" s="249"/>
      <c r="G22" s="1128" t="s">
        <v>490</v>
      </c>
      <c r="H22" s="1129"/>
      <c r="I22" s="1129"/>
      <c r="J22" s="1130"/>
      <c r="K22" s="285">
        <v>97.1</v>
      </c>
      <c r="L22" s="286">
        <v>96.8</v>
      </c>
      <c r="M22" s="287">
        <v>0.3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493</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19" t="s">
        <v>494</v>
      </c>
      <c r="H32" s="1120"/>
      <c r="I32" s="1120"/>
      <c r="J32" s="1121"/>
      <c r="K32" s="294">
        <v>3469686</v>
      </c>
      <c r="L32" s="294">
        <v>105906</v>
      </c>
      <c r="M32" s="295">
        <v>65071</v>
      </c>
      <c r="N32" s="296">
        <v>62.8</v>
      </c>
    </row>
    <row r="33" spans="1:16" ht="13.5" customHeight="1">
      <c r="A33" s="248"/>
      <c r="B33" s="244"/>
      <c r="C33" s="244"/>
      <c r="D33" s="244"/>
      <c r="E33" s="244"/>
      <c r="F33" s="244"/>
      <c r="G33" s="1119" t="s">
        <v>495</v>
      </c>
      <c r="H33" s="1120"/>
      <c r="I33" s="1120"/>
      <c r="J33" s="1121"/>
      <c r="K33" s="294" t="s">
        <v>480</v>
      </c>
      <c r="L33" s="294" t="s">
        <v>480</v>
      </c>
      <c r="M33" s="295" t="s">
        <v>480</v>
      </c>
      <c r="N33" s="296" t="s">
        <v>480</v>
      </c>
    </row>
    <row r="34" spans="1:16" ht="27" customHeight="1">
      <c r="A34" s="248"/>
      <c r="B34" s="244"/>
      <c r="C34" s="244"/>
      <c r="D34" s="244"/>
      <c r="E34" s="244"/>
      <c r="F34" s="244"/>
      <c r="G34" s="1119" t="s">
        <v>496</v>
      </c>
      <c r="H34" s="1120"/>
      <c r="I34" s="1120"/>
      <c r="J34" s="1121"/>
      <c r="K34" s="294">
        <v>26667</v>
      </c>
      <c r="L34" s="294">
        <v>814</v>
      </c>
      <c r="M34" s="295">
        <v>23</v>
      </c>
      <c r="N34" s="296">
        <v>3439.1</v>
      </c>
    </row>
    <row r="35" spans="1:16" ht="27" customHeight="1">
      <c r="A35" s="248"/>
      <c r="B35" s="244"/>
      <c r="C35" s="244"/>
      <c r="D35" s="244"/>
      <c r="E35" s="244"/>
      <c r="F35" s="244"/>
      <c r="G35" s="1119" t="s">
        <v>497</v>
      </c>
      <c r="H35" s="1120"/>
      <c r="I35" s="1120"/>
      <c r="J35" s="1121"/>
      <c r="K35" s="294">
        <v>729385</v>
      </c>
      <c r="L35" s="294">
        <v>22263</v>
      </c>
      <c r="M35" s="295">
        <v>17560</v>
      </c>
      <c r="N35" s="296">
        <v>26.8</v>
      </c>
    </row>
    <row r="36" spans="1:16" ht="27" customHeight="1">
      <c r="A36" s="248"/>
      <c r="B36" s="244"/>
      <c r="C36" s="244"/>
      <c r="D36" s="244"/>
      <c r="E36" s="244"/>
      <c r="F36" s="244"/>
      <c r="G36" s="1119" t="s">
        <v>498</v>
      </c>
      <c r="H36" s="1120"/>
      <c r="I36" s="1120"/>
      <c r="J36" s="1121"/>
      <c r="K36" s="294">
        <v>224930</v>
      </c>
      <c r="L36" s="294">
        <v>6866</v>
      </c>
      <c r="M36" s="295">
        <v>3274</v>
      </c>
      <c r="N36" s="296">
        <v>109.7</v>
      </c>
    </row>
    <row r="37" spans="1:16" ht="13.5" customHeight="1">
      <c r="A37" s="248"/>
      <c r="B37" s="244"/>
      <c r="C37" s="244"/>
      <c r="D37" s="244"/>
      <c r="E37" s="244"/>
      <c r="F37" s="244"/>
      <c r="G37" s="1119" t="s">
        <v>499</v>
      </c>
      <c r="H37" s="1120"/>
      <c r="I37" s="1120"/>
      <c r="J37" s="1121"/>
      <c r="K37" s="294" t="s">
        <v>480</v>
      </c>
      <c r="L37" s="294" t="s">
        <v>480</v>
      </c>
      <c r="M37" s="295">
        <v>1387</v>
      </c>
      <c r="N37" s="296" t="s">
        <v>480</v>
      </c>
    </row>
    <row r="38" spans="1:16" ht="27" customHeight="1">
      <c r="A38" s="248"/>
      <c r="B38" s="244"/>
      <c r="C38" s="244"/>
      <c r="D38" s="244"/>
      <c r="E38" s="244"/>
      <c r="F38" s="244"/>
      <c r="G38" s="1122" t="s">
        <v>500</v>
      </c>
      <c r="H38" s="1123"/>
      <c r="I38" s="1123"/>
      <c r="J38" s="1124"/>
      <c r="K38" s="297">
        <v>103</v>
      </c>
      <c r="L38" s="297">
        <v>3</v>
      </c>
      <c r="M38" s="298">
        <v>7</v>
      </c>
      <c r="N38" s="299">
        <v>-57.1</v>
      </c>
      <c r="O38" s="293"/>
    </row>
    <row r="39" spans="1:16">
      <c r="A39" s="248"/>
      <c r="B39" s="244"/>
      <c r="C39" s="244"/>
      <c r="D39" s="244"/>
      <c r="E39" s="244"/>
      <c r="F39" s="244"/>
      <c r="G39" s="1122" t="s">
        <v>501</v>
      </c>
      <c r="H39" s="1123"/>
      <c r="I39" s="1123"/>
      <c r="J39" s="1124"/>
      <c r="K39" s="300">
        <v>-162083</v>
      </c>
      <c r="L39" s="300">
        <v>-4947</v>
      </c>
      <c r="M39" s="301">
        <v>-4282</v>
      </c>
      <c r="N39" s="302">
        <v>15.5</v>
      </c>
      <c r="O39" s="293"/>
    </row>
    <row r="40" spans="1:16" ht="27" customHeight="1">
      <c r="A40" s="248"/>
      <c r="B40" s="244"/>
      <c r="C40" s="244"/>
      <c r="D40" s="244"/>
      <c r="E40" s="244"/>
      <c r="F40" s="244"/>
      <c r="G40" s="1119" t="s">
        <v>502</v>
      </c>
      <c r="H40" s="1120"/>
      <c r="I40" s="1120"/>
      <c r="J40" s="1121"/>
      <c r="K40" s="300">
        <v>-2788283</v>
      </c>
      <c r="L40" s="300">
        <v>-85107</v>
      </c>
      <c r="M40" s="301">
        <v>-54179</v>
      </c>
      <c r="N40" s="302">
        <v>57.1</v>
      </c>
      <c r="O40" s="293"/>
    </row>
    <row r="41" spans="1:16">
      <c r="A41" s="248"/>
      <c r="B41" s="244"/>
      <c r="C41" s="244"/>
      <c r="D41" s="244"/>
      <c r="E41" s="244"/>
      <c r="F41" s="244"/>
      <c r="G41" s="1125" t="s">
        <v>279</v>
      </c>
      <c r="H41" s="1126"/>
      <c r="I41" s="1126"/>
      <c r="J41" s="1127"/>
      <c r="K41" s="294">
        <v>1500405</v>
      </c>
      <c r="L41" s="300">
        <v>45797</v>
      </c>
      <c r="M41" s="301">
        <v>28861</v>
      </c>
      <c r="N41" s="302">
        <v>58.7</v>
      </c>
      <c r="O41" s="293"/>
    </row>
    <row r="42" spans="1:16">
      <c r="A42" s="248"/>
      <c r="B42" s="244"/>
      <c r="C42" s="244"/>
      <c r="D42" s="244"/>
      <c r="E42" s="244"/>
      <c r="F42" s="244"/>
      <c r="G42" s="303" t="s">
        <v>503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504</v>
      </c>
      <c r="B47" s="244"/>
      <c r="C47" s="244"/>
      <c r="D47" s="244"/>
      <c r="E47" s="244"/>
      <c r="F47" s="244"/>
      <c r="G47" s="244"/>
      <c r="H47" s="244"/>
      <c r="I47" s="244"/>
      <c r="J47" s="244"/>
      <c r="K47" s="244"/>
      <c r="L47" s="244"/>
      <c r="M47" s="244"/>
      <c r="N47" s="244"/>
    </row>
    <row r="48" spans="1:16">
      <c r="A48" s="248"/>
      <c r="B48" s="244"/>
      <c r="C48" s="244"/>
      <c r="D48" s="244"/>
      <c r="E48" s="244"/>
      <c r="F48" s="244"/>
      <c r="G48" s="308" t="s">
        <v>505</v>
      </c>
      <c r="H48" s="308"/>
      <c r="I48" s="308"/>
      <c r="J48" s="308"/>
      <c r="K48" s="308"/>
      <c r="L48" s="308"/>
      <c r="M48" s="309"/>
      <c r="N48" s="308"/>
    </row>
    <row r="49" spans="1:14" ht="13.5" customHeight="1">
      <c r="A49" s="248"/>
      <c r="B49" s="244"/>
      <c r="C49" s="244"/>
      <c r="D49" s="244"/>
      <c r="E49" s="244"/>
      <c r="F49" s="244"/>
      <c r="G49" s="310"/>
      <c r="H49" s="311"/>
      <c r="I49" s="1112" t="s">
        <v>471</v>
      </c>
      <c r="J49" s="1114" t="s">
        <v>506</v>
      </c>
      <c r="K49" s="1115"/>
      <c r="L49" s="1115"/>
      <c r="M49" s="1115"/>
      <c r="N49" s="1116"/>
    </row>
    <row r="50" spans="1:14">
      <c r="A50" s="248"/>
      <c r="B50" s="244"/>
      <c r="C50" s="244"/>
      <c r="D50" s="244"/>
      <c r="E50" s="244"/>
      <c r="F50" s="244"/>
      <c r="G50" s="312"/>
      <c r="H50" s="313"/>
      <c r="I50" s="1113"/>
      <c r="J50" s="314" t="s">
        <v>507</v>
      </c>
      <c r="K50" s="315" t="s">
        <v>508</v>
      </c>
      <c r="L50" s="316" t="s">
        <v>509</v>
      </c>
      <c r="M50" s="317" t="s">
        <v>510</v>
      </c>
      <c r="N50" s="318" t="s">
        <v>511</v>
      </c>
    </row>
    <row r="51" spans="1:14">
      <c r="A51" s="248"/>
      <c r="B51" s="244"/>
      <c r="C51" s="244"/>
      <c r="D51" s="244"/>
      <c r="E51" s="244"/>
      <c r="F51" s="244"/>
      <c r="G51" s="310" t="s">
        <v>512</v>
      </c>
      <c r="H51" s="311"/>
      <c r="I51" s="319">
        <v>2377102</v>
      </c>
      <c r="J51" s="320">
        <v>69880</v>
      </c>
      <c r="K51" s="321">
        <v>5.4</v>
      </c>
      <c r="L51" s="322">
        <v>76282</v>
      </c>
      <c r="M51" s="323">
        <v>25</v>
      </c>
      <c r="N51" s="324">
        <v>-19.600000000000001</v>
      </c>
    </row>
    <row r="52" spans="1:14">
      <c r="A52" s="248"/>
      <c r="B52" s="244"/>
      <c r="C52" s="244"/>
      <c r="D52" s="244"/>
      <c r="E52" s="244"/>
      <c r="F52" s="244"/>
      <c r="G52" s="325"/>
      <c r="H52" s="326" t="s">
        <v>513</v>
      </c>
      <c r="I52" s="327">
        <v>1278470</v>
      </c>
      <c r="J52" s="328">
        <v>37583</v>
      </c>
      <c r="K52" s="329">
        <v>43.8</v>
      </c>
      <c r="L52" s="330">
        <v>41092</v>
      </c>
      <c r="M52" s="331">
        <v>31.8</v>
      </c>
      <c r="N52" s="332">
        <v>12</v>
      </c>
    </row>
    <row r="53" spans="1:14">
      <c r="A53" s="248"/>
      <c r="B53" s="244"/>
      <c r="C53" s="244"/>
      <c r="D53" s="244"/>
      <c r="E53" s="244"/>
      <c r="F53" s="244"/>
      <c r="G53" s="310" t="s">
        <v>514</v>
      </c>
      <c r="H53" s="311"/>
      <c r="I53" s="319">
        <v>2627407</v>
      </c>
      <c r="J53" s="320">
        <v>78141</v>
      </c>
      <c r="K53" s="321">
        <v>11.8</v>
      </c>
      <c r="L53" s="322">
        <v>78670</v>
      </c>
      <c r="M53" s="323">
        <v>3.1</v>
      </c>
      <c r="N53" s="324">
        <v>8.6999999999999993</v>
      </c>
    </row>
    <row r="54" spans="1:14">
      <c r="A54" s="248"/>
      <c r="B54" s="244"/>
      <c r="C54" s="244"/>
      <c r="D54" s="244"/>
      <c r="E54" s="244"/>
      <c r="F54" s="244"/>
      <c r="G54" s="325"/>
      <c r="H54" s="326" t="s">
        <v>513</v>
      </c>
      <c r="I54" s="327">
        <v>1752457</v>
      </c>
      <c r="J54" s="328">
        <v>52119</v>
      </c>
      <c r="K54" s="329">
        <v>38.700000000000003</v>
      </c>
      <c r="L54" s="330">
        <v>38094</v>
      </c>
      <c r="M54" s="331">
        <v>-7.3</v>
      </c>
      <c r="N54" s="332">
        <v>46</v>
      </c>
    </row>
    <row r="55" spans="1:14">
      <c r="A55" s="248"/>
      <c r="B55" s="244"/>
      <c r="C55" s="244"/>
      <c r="D55" s="244"/>
      <c r="E55" s="244"/>
      <c r="F55" s="244"/>
      <c r="G55" s="310" t="s">
        <v>515</v>
      </c>
      <c r="H55" s="311"/>
      <c r="I55" s="319">
        <v>2947879</v>
      </c>
      <c r="J55" s="320">
        <v>88536</v>
      </c>
      <c r="K55" s="321">
        <v>13.3</v>
      </c>
      <c r="L55" s="322">
        <v>67201</v>
      </c>
      <c r="M55" s="323">
        <v>-14.6</v>
      </c>
      <c r="N55" s="324">
        <v>27.9</v>
      </c>
    </row>
    <row r="56" spans="1:14">
      <c r="A56" s="248"/>
      <c r="B56" s="244"/>
      <c r="C56" s="244"/>
      <c r="D56" s="244"/>
      <c r="E56" s="244"/>
      <c r="F56" s="244"/>
      <c r="G56" s="325"/>
      <c r="H56" s="326" t="s">
        <v>513</v>
      </c>
      <c r="I56" s="327">
        <v>1925885</v>
      </c>
      <c r="J56" s="328">
        <v>57841</v>
      </c>
      <c r="K56" s="329">
        <v>11</v>
      </c>
      <c r="L56" s="330">
        <v>35210</v>
      </c>
      <c r="M56" s="331">
        <v>-7.6</v>
      </c>
      <c r="N56" s="332">
        <v>18.600000000000001</v>
      </c>
    </row>
    <row r="57" spans="1:14">
      <c r="A57" s="248"/>
      <c r="B57" s="244"/>
      <c r="C57" s="244"/>
      <c r="D57" s="244"/>
      <c r="E57" s="244"/>
      <c r="F57" s="244"/>
      <c r="G57" s="310" t="s">
        <v>516</v>
      </c>
      <c r="H57" s="311"/>
      <c r="I57" s="319">
        <v>3184376</v>
      </c>
      <c r="J57" s="320">
        <v>96275</v>
      </c>
      <c r="K57" s="321">
        <v>8.6999999999999993</v>
      </c>
      <c r="L57" s="322">
        <v>75709</v>
      </c>
      <c r="M57" s="323">
        <v>12.7</v>
      </c>
      <c r="N57" s="324">
        <v>-4</v>
      </c>
    </row>
    <row r="58" spans="1:14">
      <c r="A58" s="248"/>
      <c r="B58" s="244"/>
      <c r="C58" s="244"/>
      <c r="D58" s="244"/>
      <c r="E58" s="244"/>
      <c r="F58" s="244"/>
      <c r="G58" s="325"/>
      <c r="H58" s="326" t="s">
        <v>513</v>
      </c>
      <c r="I58" s="327">
        <v>2061529</v>
      </c>
      <c r="J58" s="328">
        <v>62327</v>
      </c>
      <c r="K58" s="329">
        <v>7.8</v>
      </c>
      <c r="L58" s="330">
        <v>35212</v>
      </c>
      <c r="M58" s="331">
        <v>0</v>
      </c>
      <c r="N58" s="332">
        <v>7.8</v>
      </c>
    </row>
    <row r="59" spans="1:14">
      <c r="A59" s="248"/>
      <c r="B59" s="244"/>
      <c r="C59" s="244"/>
      <c r="D59" s="244"/>
      <c r="E59" s="244"/>
      <c r="F59" s="244"/>
      <c r="G59" s="310" t="s">
        <v>517</v>
      </c>
      <c r="H59" s="311"/>
      <c r="I59" s="319">
        <v>4767910</v>
      </c>
      <c r="J59" s="320">
        <v>145532</v>
      </c>
      <c r="K59" s="321">
        <v>51.2</v>
      </c>
      <c r="L59" s="322">
        <v>90961</v>
      </c>
      <c r="M59" s="323">
        <v>20.100000000000001</v>
      </c>
      <c r="N59" s="324">
        <v>31.1</v>
      </c>
    </row>
    <row r="60" spans="1:14">
      <c r="A60" s="248"/>
      <c r="B60" s="244"/>
      <c r="C60" s="244"/>
      <c r="D60" s="244"/>
      <c r="E60" s="244"/>
      <c r="F60" s="244"/>
      <c r="G60" s="325"/>
      <c r="H60" s="326" t="s">
        <v>513</v>
      </c>
      <c r="I60" s="333">
        <v>3035196</v>
      </c>
      <c r="J60" s="328">
        <v>92644</v>
      </c>
      <c r="K60" s="329">
        <v>48.6</v>
      </c>
      <c r="L60" s="330">
        <v>37720</v>
      </c>
      <c r="M60" s="331">
        <v>7.1</v>
      </c>
      <c r="N60" s="332">
        <v>41.5</v>
      </c>
    </row>
    <row r="61" spans="1:14">
      <c r="A61" s="248"/>
      <c r="B61" s="244"/>
      <c r="C61" s="244"/>
      <c r="D61" s="244"/>
      <c r="E61" s="244"/>
      <c r="F61" s="244"/>
      <c r="G61" s="310" t="s">
        <v>518</v>
      </c>
      <c r="H61" s="334"/>
      <c r="I61" s="335">
        <v>3180935</v>
      </c>
      <c r="J61" s="336">
        <v>95673</v>
      </c>
      <c r="K61" s="337">
        <v>18.100000000000001</v>
      </c>
      <c r="L61" s="338">
        <v>77765</v>
      </c>
      <c r="M61" s="339">
        <v>9.3000000000000007</v>
      </c>
      <c r="N61" s="324">
        <v>8.8000000000000007</v>
      </c>
    </row>
    <row r="62" spans="1:14">
      <c r="A62" s="248"/>
      <c r="B62" s="244"/>
      <c r="C62" s="244"/>
      <c r="D62" s="244"/>
      <c r="E62" s="244"/>
      <c r="F62" s="244"/>
      <c r="G62" s="325"/>
      <c r="H62" s="326" t="s">
        <v>513</v>
      </c>
      <c r="I62" s="327">
        <v>2010707</v>
      </c>
      <c r="J62" s="328">
        <v>60503</v>
      </c>
      <c r="K62" s="329">
        <v>30</v>
      </c>
      <c r="L62" s="330">
        <v>37466</v>
      </c>
      <c r="M62" s="331">
        <v>4.8</v>
      </c>
      <c r="N62" s="332">
        <v>25.2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34" zoomScale="75" zoomScaleNormal="7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520</v>
      </c>
      <c r="G46" s="8" t="s">
        <v>521</v>
      </c>
      <c r="H46" s="8" t="s">
        <v>522</v>
      </c>
      <c r="I46" s="8" t="s">
        <v>523</v>
      </c>
      <c r="J46" s="9" t="s">
        <v>524</v>
      </c>
    </row>
    <row r="47" spans="2:10" ht="57.75" customHeight="1">
      <c r="B47" s="10"/>
      <c r="C47" s="1137" t="s">
        <v>3</v>
      </c>
      <c r="D47" s="1137"/>
      <c r="E47" s="1138"/>
      <c r="F47" s="11">
        <v>37.380000000000003</v>
      </c>
      <c r="G47" s="12">
        <v>40.36</v>
      </c>
      <c r="H47" s="12">
        <v>46.7</v>
      </c>
      <c r="I47" s="12">
        <v>53.95</v>
      </c>
      <c r="J47" s="13">
        <v>31.03</v>
      </c>
    </row>
    <row r="48" spans="2:10" ht="57.75" customHeight="1">
      <c r="B48" s="14"/>
      <c r="C48" s="1139" t="s">
        <v>4</v>
      </c>
      <c r="D48" s="1139"/>
      <c r="E48" s="1140"/>
      <c r="F48" s="15">
        <v>5.4</v>
      </c>
      <c r="G48" s="16">
        <v>9.44</v>
      </c>
      <c r="H48" s="16">
        <v>10.039999999999999</v>
      </c>
      <c r="I48" s="16">
        <v>4.87</v>
      </c>
      <c r="J48" s="17">
        <v>4.0999999999999996</v>
      </c>
    </row>
    <row r="49" spans="2:10" ht="57.75" customHeight="1" thickBot="1">
      <c r="B49" s="18"/>
      <c r="C49" s="1141" t="s">
        <v>5</v>
      </c>
      <c r="D49" s="1141"/>
      <c r="E49" s="1142"/>
      <c r="F49" s="19">
        <v>2.99</v>
      </c>
      <c r="G49" s="20">
        <v>4.3899999999999997</v>
      </c>
      <c r="H49" s="20">
        <v>0.81</v>
      </c>
      <c r="I49" s="20" t="s">
        <v>525</v>
      </c>
      <c r="J49" s="21" t="s">
        <v>526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3"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c r="A34" s="22"/>
      <c r="B34" s="31"/>
      <c r="C34" s="1149" t="s">
        <v>527</v>
      </c>
      <c r="D34" s="1149"/>
      <c r="E34" s="1150"/>
      <c r="F34" s="32">
        <v>9.25</v>
      </c>
      <c r="G34" s="33">
        <v>10.06</v>
      </c>
      <c r="H34" s="33">
        <v>11.94</v>
      </c>
      <c r="I34" s="33">
        <v>10.88</v>
      </c>
      <c r="J34" s="34">
        <v>9.56</v>
      </c>
      <c r="K34" s="22"/>
      <c r="L34" s="22"/>
      <c r="M34" s="22"/>
      <c r="N34" s="22"/>
      <c r="O34" s="22"/>
      <c r="P34" s="22"/>
    </row>
    <row r="35" spans="1:16" ht="39" customHeight="1">
      <c r="A35" s="22"/>
      <c r="B35" s="35"/>
      <c r="C35" s="1143" t="s">
        <v>528</v>
      </c>
      <c r="D35" s="1144"/>
      <c r="E35" s="1145"/>
      <c r="F35" s="36">
        <v>5.4</v>
      </c>
      <c r="G35" s="37">
        <v>9.43</v>
      </c>
      <c r="H35" s="37">
        <v>10.01</v>
      </c>
      <c r="I35" s="37">
        <v>4.83</v>
      </c>
      <c r="J35" s="38">
        <v>4.04</v>
      </c>
      <c r="K35" s="22"/>
      <c r="L35" s="22"/>
      <c r="M35" s="22"/>
      <c r="N35" s="22"/>
      <c r="O35" s="22"/>
      <c r="P35" s="22"/>
    </row>
    <row r="36" spans="1:16" ht="39" customHeight="1">
      <c r="A36" s="22"/>
      <c r="B36" s="35"/>
      <c r="C36" s="1143" t="s">
        <v>529</v>
      </c>
      <c r="D36" s="1144"/>
      <c r="E36" s="1145"/>
      <c r="F36" s="36">
        <v>0.68</v>
      </c>
      <c r="G36" s="37">
        <v>0.24</v>
      </c>
      <c r="H36" s="37">
        <v>0.84</v>
      </c>
      <c r="I36" s="37">
        <v>0.89</v>
      </c>
      <c r="J36" s="38">
        <v>0.88</v>
      </c>
      <c r="K36" s="22"/>
      <c r="L36" s="22"/>
      <c r="M36" s="22"/>
      <c r="N36" s="22"/>
      <c r="O36" s="22"/>
      <c r="P36" s="22"/>
    </row>
    <row r="37" spans="1:16" ht="39" customHeight="1">
      <c r="A37" s="22"/>
      <c r="B37" s="35"/>
      <c r="C37" s="1143" t="s">
        <v>530</v>
      </c>
      <c r="D37" s="1144"/>
      <c r="E37" s="1145"/>
      <c r="F37" s="36">
        <v>0.33</v>
      </c>
      <c r="G37" s="37">
        <v>0.33</v>
      </c>
      <c r="H37" s="37">
        <v>0.35</v>
      </c>
      <c r="I37" s="37">
        <v>0.35</v>
      </c>
      <c r="J37" s="38">
        <v>0.36</v>
      </c>
      <c r="K37" s="22"/>
      <c r="L37" s="22"/>
      <c r="M37" s="22"/>
      <c r="N37" s="22"/>
      <c r="O37" s="22"/>
      <c r="P37" s="22"/>
    </row>
    <row r="38" spans="1:16" ht="39" customHeight="1">
      <c r="A38" s="22"/>
      <c r="B38" s="35"/>
      <c r="C38" s="1143" t="s">
        <v>531</v>
      </c>
      <c r="D38" s="1144"/>
      <c r="E38" s="1145"/>
      <c r="F38" s="36">
        <v>0.28999999999999998</v>
      </c>
      <c r="G38" s="37">
        <v>0.37</v>
      </c>
      <c r="H38" s="37">
        <v>0.28000000000000003</v>
      </c>
      <c r="I38" s="37">
        <v>0.28000000000000003</v>
      </c>
      <c r="J38" s="38">
        <v>0.32</v>
      </c>
      <c r="K38" s="22"/>
      <c r="L38" s="22"/>
      <c r="M38" s="22"/>
      <c r="N38" s="22"/>
      <c r="O38" s="22"/>
      <c r="P38" s="22"/>
    </row>
    <row r="39" spans="1:16" ht="39" customHeight="1">
      <c r="A39" s="22"/>
      <c r="B39" s="35"/>
      <c r="C39" s="1143" t="s">
        <v>532</v>
      </c>
      <c r="D39" s="1144"/>
      <c r="E39" s="1145"/>
      <c r="F39" s="36">
        <v>0.37</v>
      </c>
      <c r="G39" s="37">
        <v>0.09</v>
      </c>
      <c r="H39" s="37">
        <v>0</v>
      </c>
      <c r="I39" s="37">
        <v>0</v>
      </c>
      <c r="J39" s="38">
        <v>0.16</v>
      </c>
      <c r="K39" s="22"/>
      <c r="L39" s="22"/>
      <c r="M39" s="22"/>
      <c r="N39" s="22"/>
      <c r="O39" s="22"/>
      <c r="P39" s="22"/>
    </row>
    <row r="40" spans="1:16" ht="39" customHeight="1">
      <c r="A40" s="22"/>
      <c r="B40" s="35"/>
      <c r="C40" s="1143" t="s">
        <v>533</v>
      </c>
      <c r="D40" s="1144"/>
      <c r="E40" s="1145"/>
      <c r="F40" s="36">
        <v>0.04</v>
      </c>
      <c r="G40" s="37">
        <v>0.06</v>
      </c>
      <c r="H40" s="37">
        <v>0.03</v>
      </c>
      <c r="I40" s="37">
        <v>7.0000000000000007E-2</v>
      </c>
      <c r="J40" s="38">
        <v>0.1</v>
      </c>
      <c r="K40" s="22"/>
      <c r="L40" s="22"/>
      <c r="M40" s="22"/>
      <c r="N40" s="22"/>
      <c r="O40" s="22"/>
      <c r="P40" s="22"/>
    </row>
    <row r="41" spans="1:16" ht="39" customHeight="1">
      <c r="A41" s="22"/>
      <c r="B41" s="35"/>
      <c r="C41" s="1143" t="s">
        <v>534</v>
      </c>
      <c r="D41" s="1144"/>
      <c r="E41" s="1145"/>
      <c r="F41" s="36">
        <v>0</v>
      </c>
      <c r="G41" s="37">
        <v>0.06</v>
      </c>
      <c r="H41" s="37">
        <v>7.0000000000000007E-2</v>
      </c>
      <c r="I41" s="37">
        <v>0.08</v>
      </c>
      <c r="J41" s="38">
        <v>0.08</v>
      </c>
      <c r="K41" s="22"/>
      <c r="L41" s="22"/>
      <c r="M41" s="22"/>
      <c r="N41" s="22"/>
      <c r="O41" s="22"/>
      <c r="P41" s="22"/>
    </row>
    <row r="42" spans="1:16" ht="39" customHeight="1">
      <c r="A42" s="22"/>
      <c r="B42" s="39"/>
      <c r="C42" s="1143" t="s">
        <v>535</v>
      </c>
      <c r="D42" s="1144"/>
      <c r="E42" s="1145"/>
      <c r="F42" s="36" t="s">
        <v>536</v>
      </c>
      <c r="G42" s="37" t="s">
        <v>536</v>
      </c>
      <c r="H42" s="37" t="s">
        <v>480</v>
      </c>
      <c r="I42" s="37" t="s">
        <v>480</v>
      </c>
      <c r="J42" s="38" t="s">
        <v>480</v>
      </c>
      <c r="K42" s="22"/>
      <c r="L42" s="22"/>
      <c r="M42" s="22"/>
      <c r="N42" s="22"/>
      <c r="O42" s="22"/>
      <c r="P42" s="22"/>
    </row>
    <row r="43" spans="1:16" ht="39" customHeight="1" thickBot="1">
      <c r="A43" s="22"/>
      <c r="B43" s="40"/>
      <c r="C43" s="1146" t="s">
        <v>537</v>
      </c>
      <c r="D43" s="1147"/>
      <c r="E43" s="1148"/>
      <c r="F43" s="41">
        <v>0.4</v>
      </c>
      <c r="G43" s="42">
        <v>0.11</v>
      </c>
      <c r="H43" s="42">
        <v>0.12</v>
      </c>
      <c r="I43" s="42">
        <v>0.12</v>
      </c>
      <c r="J43" s="43">
        <v>0.14000000000000001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D37" zoomScale="75" zoomScaleNormal="75"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c r="A45" s="48"/>
      <c r="B45" s="1159" t="s">
        <v>11</v>
      </c>
      <c r="C45" s="1160"/>
      <c r="D45" s="58"/>
      <c r="E45" s="1165" t="s">
        <v>12</v>
      </c>
      <c r="F45" s="1165"/>
      <c r="G45" s="1165"/>
      <c r="H45" s="1165"/>
      <c r="I45" s="1165"/>
      <c r="J45" s="1166"/>
      <c r="K45" s="59">
        <v>3668</v>
      </c>
      <c r="L45" s="60">
        <v>3692</v>
      </c>
      <c r="M45" s="60">
        <v>3581</v>
      </c>
      <c r="N45" s="60">
        <v>3534</v>
      </c>
      <c r="O45" s="61">
        <v>3470</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v>7</v>
      </c>
      <c r="L47" s="64">
        <v>7</v>
      </c>
      <c r="M47" s="64">
        <v>7</v>
      </c>
      <c r="N47" s="64">
        <v>13</v>
      </c>
      <c r="O47" s="65">
        <v>27</v>
      </c>
      <c r="P47" s="48"/>
      <c r="Q47" s="48"/>
      <c r="R47" s="48"/>
      <c r="S47" s="48"/>
      <c r="T47" s="48"/>
      <c r="U47" s="48"/>
    </row>
    <row r="48" spans="1:21" ht="30.75" customHeight="1">
      <c r="A48" s="48"/>
      <c r="B48" s="1161"/>
      <c r="C48" s="1162"/>
      <c r="D48" s="62"/>
      <c r="E48" s="1153" t="s">
        <v>15</v>
      </c>
      <c r="F48" s="1153"/>
      <c r="G48" s="1153"/>
      <c r="H48" s="1153"/>
      <c r="I48" s="1153"/>
      <c r="J48" s="1154"/>
      <c r="K48" s="63">
        <v>808</v>
      </c>
      <c r="L48" s="64">
        <v>917</v>
      </c>
      <c r="M48" s="64">
        <v>840</v>
      </c>
      <c r="N48" s="64">
        <v>845</v>
      </c>
      <c r="O48" s="65">
        <v>729</v>
      </c>
      <c r="P48" s="48"/>
      <c r="Q48" s="48"/>
      <c r="R48" s="48"/>
      <c r="S48" s="48"/>
      <c r="T48" s="48"/>
      <c r="U48" s="48"/>
    </row>
    <row r="49" spans="1:21" ht="30.75" customHeight="1">
      <c r="A49" s="48"/>
      <c r="B49" s="1161"/>
      <c r="C49" s="1162"/>
      <c r="D49" s="62"/>
      <c r="E49" s="1153" t="s">
        <v>16</v>
      </c>
      <c r="F49" s="1153"/>
      <c r="G49" s="1153"/>
      <c r="H49" s="1153"/>
      <c r="I49" s="1153"/>
      <c r="J49" s="1154"/>
      <c r="K49" s="63">
        <v>242</v>
      </c>
      <c r="L49" s="64">
        <v>222</v>
      </c>
      <c r="M49" s="64">
        <v>173</v>
      </c>
      <c r="N49" s="64">
        <v>198</v>
      </c>
      <c r="O49" s="65">
        <v>225</v>
      </c>
      <c r="P49" s="48"/>
      <c r="Q49" s="48"/>
      <c r="R49" s="48"/>
      <c r="S49" s="48"/>
      <c r="T49" s="48"/>
      <c r="U49" s="48"/>
    </row>
    <row r="50" spans="1:21" ht="30.75" customHeight="1">
      <c r="A50" s="48"/>
      <c r="B50" s="1161"/>
      <c r="C50" s="1162"/>
      <c r="D50" s="62"/>
      <c r="E50" s="1153" t="s">
        <v>17</v>
      </c>
      <c r="F50" s="1153"/>
      <c r="G50" s="1153"/>
      <c r="H50" s="1153"/>
      <c r="I50" s="1153"/>
      <c r="J50" s="1154"/>
      <c r="K50" s="63" t="s">
        <v>480</v>
      </c>
      <c r="L50" s="64" t="s">
        <v>480</v>
      </c>
      <c r="M50" s="64" t="s">
        <v>480</v>
      </c>
      <c r="N50" s="64" t="s">
        <v>480</v>
      </c>
      <c r="O50" s="65" t="s">
        <v>480</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2996</v>
      </c>
      <c r="L52" s="64">
        <v>2991</v>
      </c>
      <c r="M52" s="64">
        <v>2986</v>
      </c>
      <c r="N52" s="64">
        <v>2961</v>
      </c>
      <c r="O52" s="65">
        <v>2950</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1729</v>
      </c>
      <c r="L53" s="69">
        <v>1847</v>
      </c>
      <c r="M53" s="69">
        <v>1615</v>
      </c>
      <c r="N53" s="69">
        <v>1629</v>
      </c>
      <c r="O53" s="70">
        <v>1501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2015-04-16T10:34:46Z</cp:lastPrinted>
  <dcterms:created xsi:type="dcterms:W3CDTF">2015-02-17T07:15:41Z</dcterms:created>
  <dcterms:modified xsi:type="dcterms:W3CDTF">2015-04-25T04:08:02Z</dcterms:modified>
  <cp:category/>
</cp:coreProperties>
</file>