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E38" i="9"/>
  <c r="AM38" i="9"/>
  <c r="U38" i="9"/>
  <c r="C38" i="9"/>
  <c r="BE37" i="9"/>
  <c r="AM37" i="9"/>
  <c r="C37" i="9"/>
  <c r="BE36" i="9"/>
  <c r="AM36" i="9"/>
  <c r="C36" i="9"/>
  <c r="CO34" i="9"/>
  <c r="CO35" i="9" s="1"/>
  <c r="CO36" i="9" s="1"/>
  <c r="CO37" i="9" s="1"/>
  <c r="BW34" i="9"/>
  <c r="BW35" i="9" s="1"/>
  <c r="BW36" i="9" s="1"/>
  <c r="BW37" i="9" s="1"/>
  <c r="BW38"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AM34" i="9"/>
  <c r="AM35" i="9" s="1"/>
  <c r="U34" i="9"/>
  <c r="U35" i="9" s="1"/>
  <c r="U36" i="9" s="1"/>
  <c r="U37" i="9" s="1"/>
</calcChain>
</file>

<file path=xl/sharedStrings.xml><?xml version="1.0" encoding="utf-8"?>
<sst xmlns="http://schemas.openxmlformats.org/spreadsheetml/2006/main" count="995" uniqueCount="557">
  <si>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</si>
  <si>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</si>
  <si>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</si>
  <si>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</si>
  <si>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</si>
  <si>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</si>
  <si>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</si>
  <si>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</si>
  <si>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</si>
  <si>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</si>
  <si>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</si>
  <si>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</si>
  <si>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</si>
  <si>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</si>
  <si>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</si>
  <si>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</si>
  <si>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</si>
  <si>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</si>
  <si>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</si>
  <si>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</si>
  <si>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</si>
  <si>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</si>
  <si>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</si>
  <si>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</si>
  <si>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</si>
  <si>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</si>
  <si>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</si>
  <si>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</si>
  <si>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</si>
  <si>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</si>
  <si>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</si>
  <si>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</si>
  <si>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</si>
  <si>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</si>
  <si>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</si>
  <si>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</si>
  <si>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</si>
  <si>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</si>
  <si>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</si>
  <si>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</si>
  <si>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</si>
  <si>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</si>
  <si>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</si>
  <si>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</si>
  <si>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</si>
  <si>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</si>
  <si>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</si>
  <si>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</si>
  <si>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</si>
  <si>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</si>
  <si>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</si>
  <si>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</si>
  <si>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</si>
  <si>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</si>
  <si>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</si>
  <si>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</si>
  <si>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</si>
  <si>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</si>
  <si>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</si>
  <si>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</si>
  <si>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</si>
  <si>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</si>
  <si>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</si>
  <si>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</si>
  <si>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</si>
  <si>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</si>
  <si>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</si>
  <si>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</si>
  <si>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</si>
  <si>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</si>
  <si>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</si>
  <si>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</si>
  <si>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</si>
  <si>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</si>
  <si>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</si>
  <si>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</si>
  <si>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</si>
  <si>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</si>
  <si>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</si>
  <si>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</si>
  <si>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</si>
  <si>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</si>
  <si>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篠山市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</si>
  <si>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</si>
  <si>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</si>
  <si>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</si>
  <si>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</si>
  <si>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</si>
  <si>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</si>
  <si>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</si>
  <si>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</si>
  <si>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</si>
  <si>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</si>
  <si>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</si>
  <si>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</si>
  <si>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</si>
  <si>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</si>
  <si>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</si>
  <si>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</si>
  <si>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</si>
  <si>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</si>
  <si>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</si>
  <si>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</si>
  <si>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</si>
  <si>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</si>
  <si>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</si>
  <si>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</si>
  <si>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</si>
  <si>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</si>
  <si>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</si>
  <si>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</si>
  <si>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</si>
  <si>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</si>
  <si>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</si>
  <si>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</si>
  <si>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</si>
  <si>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</si>
  <si>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</si>
  <si>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</si>
  <si>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</si>
  <si>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</si>
  <si>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</si>
  <si>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</si>
  <si>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</si>
  <si>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</si>
  <si>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</si>
  <si>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</si>
  <si>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</si>
  <si>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</si>
  <si>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</si>
  <si>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</si>
  <si>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</si>
  <si>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</si>
  <si>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</si>
  <si>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</si>
  <si>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</si>
  <si>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</si>
  <si>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</si>
  <si>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</si>
  <si>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</si>
  <si>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</si>
  <si>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</si>
  <si>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</si>
  <si>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</si>
  <si>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</si>
  <si>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</si>
  <si>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</si>
  <si>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</si>
  <si>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</si>
  <si>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</si>
  <si>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</si>
  <si>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</si>
  <si>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</si>
  <si>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</si>
  <si>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</si>
  <si>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</si>
  <si>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</si>
  <si>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</si>
  <si>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</si>
  <si>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</si>
  <si>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</si>
  <si>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</si>
  <si>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</si>
  <si>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</si>
  <si>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</si>
  <si>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</si>
  <si>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</si>
  <si>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</si>
  <si>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</si>
  <si>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</si>
  <si>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</si>
  <si>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</si>
  <si>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</si>
  <si>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</si>
  <si>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</si>
  <si>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</si>
  <si>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</si>
  <si>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</si>
  <si>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</si>
  <si>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</si>
  <si>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</si>
  <si>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</si>
  <si>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</si>
  <si>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</si>
  <si>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</si>
  <si>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</si>
  <si>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</si>
  <si>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</si>
  <si>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</si>
  <si>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</si>
  <si>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</si>
  <si>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</si>
  <si>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</si>
  <si>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</si>
  <si>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</si>
  <si>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兵庫県篠山市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</si>
  <si>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</si>
  <si>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</si>
  <si>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</si>
  <si>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</si>
  <si>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</si>
  <si>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</si>
  <si>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</si>
  <si>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</si>
  <si>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</si>
  <si>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</si>
  <si>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</si>
  <si>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</si>
  <si>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</si>
  <si>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</si>
  <si>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</si>
  <si>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</si>
  <si>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</si>
  <si>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</si>
  <si>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</si>
  <si>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</si>
  <si>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</si>
  <si>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</si>
  <si>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</si>
  <si>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</si>
  <si>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</si>
  <si>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</si>
  <si>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</si>
  <si>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</si>
  <si>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</si>
  <si>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</si>
  <si>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</si>
  <si>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</si>
  <si>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</si>
  <si>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</si>
  <si>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</si>
  <si>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</si>
  <si>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</si>
  <si>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</si>
  <si>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</si>
  <si>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</si>
  <si>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</si>
  <si>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</si>
  <si>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</si>
  <si>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</si>
  <si>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</si>
  <si>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</si>
  <si>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</si>
  <si>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</si>
  <si>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</si>
  <si>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</si>
  <si>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</si>
  <si>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</si>
  <si>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</si>
  <si>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</si>
  <si>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</si>
  <si>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</si>
  <si>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</si>
  <si>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</si>
  <si>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</si>
  <si>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</si>
  <si>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</si>
  <si>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</si>
  <si>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</si>
  <si>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</si>
  <si>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</si>
  <si>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</si>
  <si>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</si>
  <si>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</si>
  <si>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</si>
  <si>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</si>
  <si>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</si>
  <si>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</si>
  <si>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</si>
  <si>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</si>
  <si>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</si>
  <si>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</si>
  <si>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</si>
  <si>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</si>
  <si>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</si>
  <si>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</si>
  <si>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</si>
  <si>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</si>
  <si>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</si>
  <si>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</si>
  <si>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</si>
  <si>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</si>
  <si>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</si>
  <si>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</si>
  <si>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</si>
  <si>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</si>
  <si>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</si>
  <si>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</si>
  <si>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</si>
  <si>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</si>
  <si>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</si>
  <si>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</si>
  <si>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</si>
  <si>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</si>
  <si>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</si>
  <si>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</si>
  <si>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</si>
  <si>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</si>
  <si>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</si>
  <si>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</si>
  <si>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</si>
  <si>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</si>
  <si>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</si>
  <si>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</si>
  <si>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</si>
  <si>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</si>
  <si>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</si>
  <si>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</si>
  <si>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</si>
  <si>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</si>
  <si>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</si>
  <si>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</si>
  <si>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</si>
  <si>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</si>
  <si>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</si>
  <si>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</si>
  <si>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</si>
  <si>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</si>
  <si>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</si>
  <si>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</si>
  <si>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</si>
  <si>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</si>
  <si>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</si>
  <si>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</si>
  <si>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</si>
  <si>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</si>
  <si>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</si>
  <si>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</si>
  <si>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</si>
  <si>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</si>
  <si>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</si>
  <si>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</si>
  <si>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</si>
  <si>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</si>
  <si>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</si>
  <si>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</si>
  <si>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</si>
  <si>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</si>
  <si>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</si>
  <si>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</si>
  <si>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</si>
  <si>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</si>
  <si>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</si>
  <si>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</si>
  <si>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兵庫県篠山市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</si>
  <si>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</si>
  <si>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</si>
  <si>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</si>
  <si>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</si>
  <si>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</si>
  <si>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</si>
  <si>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</si>
  <si>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</si>
  <si>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</si>
  <si>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</si>
  <si>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</si>
  <si>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</si>
  <si>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</si>
  <si>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</si>
  <si>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</si>
  <si>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</si>
  <si>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</si>
  <si>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</si>
  <si>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</si>
  <si>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</si>
  <si>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</si>
  <si>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</si>
  <si>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</si>
  <si>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</si>
  <si>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</si>
  <si>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</si>
  <si>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</si>
  <si>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</si>
  <si>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</si>
  <si>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</si>
  <si>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</si>
  <si>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</si>
  <si>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</si>
  <si>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</si>
  <si>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</si>
  <si>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</si>
  <si>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</si>
  <si>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公営駐車場事業特別会計</t>
    <phoneticPr fontId="5"/>
  </si>
  <si>
    <t>水道事業会計</t>
    <phoneticPr fontId="5"/>
  </si>
  <si>
    <t>法適用企業</t>
    <phoneticPr fontId="5"/>
  </si>
  <si>
    <t>農業共済事業会計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</si>
  <si>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</si>
  <si>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</si>
  <si>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</si>
  <si>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</si>
  <si>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</si>
  <si>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</si>
  <si>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</si>
  <si>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</si>
  <si>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</si>
  <si>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</si>
  <si>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</si>
  <si>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</si>
  <si>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</si>
  <si>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</si>
  <si>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</si>
  <si>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</si>
  <si>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</si>
  <si>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</si>
  <si>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</si>
  <si>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</si>
  <si>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</si>
  <si>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</si>
  <si>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</si>
  <si>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</si>
  <si>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</si>
  <si>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</si>
  <si>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</si>
  <si>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</si>
  <si>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</si>
  <si>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</si>
  <si>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</si>
  <si>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</si>
  <si>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</si>
  <si>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</si>
  <si>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</si>
  <si>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</si>
  <si>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</si>
  <si>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</si>
  <si>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</si>
  <si>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</si>
  <si>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</si>
  <si>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</si>
  <si>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</si>
  <si>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</si>
  <si>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</si>
  <si>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</si>
  <si>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</si>
  <si>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</si>
  <si>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</si>
  <si>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</si>
  <si>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</si>
  <si>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</si>
  <si>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</si>
  <si>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</si>
  <si>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</si>
  <si>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</si>
  <si>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</si>
  <si>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</si>
  <si>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</si>
  <si>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</si>
  <si>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</si>
  <si>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</si>
  <si>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</si>
  <si>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</si>
  <si>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</si>
  <si>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</si>
  <si>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</si>
  <si>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</si>
  <si>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</si>
  <si>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</si>
  <si>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</si>
  <si>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</si>
  <si>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</si>
  <si>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</si>
  <si>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</si>
  <si>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</si>
  <si>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</si>
  <si>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</si>
  <si>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</si>
  <si>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</si>
  <si>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</si>
  <si>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</si>
  <si>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</si>
  <si>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</si>
  <si>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</si>
  <si>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</si>
  <si>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</si>
  <si>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</si>
  <si>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</si>
  <si>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</si>
  <si>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</si>
  <si>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</si>
  <si>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</si>
  <si>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</si>
  <si>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</si>
  <si>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</si>
  <si>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</si>
  <si>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</si>
  <si>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</si>
  <si>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</si>
  <si>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</si>
  <si>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</si>
  <si>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</si>
  <si>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</si>
  <si>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</si>
  <si>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</si>
  <si>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</si>
  <si>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</si>
  <si>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</si>
  <si>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</si>
  <si>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</si>
  <si>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</si>
  <si>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</si>
  <si>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</si>
  <si>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</si>
  <si>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</si>
  <si>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</si>
  <si>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</si>
  <si>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</si>
  <si>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</si>
  <si>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</si>
  <si>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</si>
  <si>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</si>
  <si>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</si>
  <si>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</si>
  <si>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</si>
  <si>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</si>
  <si>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</si>
  <si>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</si>
  <si>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</si>
  <si>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</si>
  <si>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</si>
  <si>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</si>
  <si>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</si>
  <si>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</si>
  <si>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</si>
  <si>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6.52</t>
  </si>
  <si>
    <t>住宅資金特別会計</t>
  </si>
  <si>
    <t>▲ 0.22</t>
  </si>
  <si>
    <t>▲ 0.21</t>
  </si>
  <si>
    <t>水道事業会計</t>
  </si>
  <si>
    <t>一般会計</t>
  </si>
  <si>
    <t>農業共済事業会計</t>
  </si>
  <si>
    <t>国民健康保険特別会計</t>
  </si>
  <si>
    <t>介護保険特別会計</t>
  </si>
  <si>
    <t>後期高齢者医療特別会計</t>
  </si>
  <si>
    <t>下水道事業特別会計</t>
  </si>
  <si>
    <t>その他会計（赤字）</t>
  </si>
  <si>
    <t>その他会計（黒字）</t>
  </si>
  <si>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</si>
  <si>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5"/>
  </si>
  <si>
    <t>兵庫県町議会議員公務災害補償組合</t>
    <rPh sb="0" eb="3">
      <t>ヒョウゴケン</t>
    </rPh>
    <rPh sb="3" eb="4">
      <t>マチ</t>
    </rPh>
    <rPh sb="4" eb="6">
      <t>ギカイ</t>
    </rPh>
    <rPh sb="6" eb="8">
      <t>ギイン</t>
    </rPh>
    <rPh sb="8" eb="10">
      <t>コウム</t>
    </rPh>
    <rPh sb="10" eb="12">
      <t>サイガイ</t>
    </rPh>
    <rPh sb="12" eb="14">
      <t>ホショウ</t>
    </rPh>
    <rPh sb="14" eb="16">
      <t>クミアイ</t>
    </rPh>
    <phoneticPr fontId="5"/>
  </si>
  <si>
    <t>丹波少年自然の家事務組合</t>
    <rPh sb="0" eb="2">
      <t>タンバ</t>
    </rPh>
    <rPh sb="2" eb="4">
      <t>ショウネン</t>
    </rPh>
    <rPh sb="4" eb="6">
      <t>シゼン</t>
    </rPh>
    <rPh sb="7" eb="8">
      <t>イエ</t>
    </rPh>
    <rPh sb="8" eb="10">
      <t>ジム</t>
    </rPh>
    <rPh sb="10" eb="12">
      <t>クミアイ</t>
    </rPh>
    <phoneticPr fontId="5"/>
  </si>
  <si>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</si>
  <si>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</si>
  <si>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アクト篠山</t>
    <rPh sb="3" eb="5">
      <t>ササヤマ</t>
    </rPh>
    <phoneticPr fontId="5"/>
  </si>
  <si>
    <t>グリーンファームささやま</t>
    <phoneticPr fontId="5"/>
  </si>
  <si>
    <t>ノオト</t>
    <phoneticPr fontId="5"/>
  </si>
  <si>
    <t>夢こんだ</t>
    <rPh sb="0" eb="1">
      <t>ユメ</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</si>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</sst>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72916</c:v>
                </c:pt>
                <c:pt idx="1">
                  <c:v>54259</c:v>
                </c:pt>
                <c:pt idx="2">
                  <c:v>24427</c:v>
                </c:pt>
                <c:pt idx="3">
                  <c:v>26084</c:v>
                </c:pt>
                <c:pt idx="4">
                  <c:v>28816</c:v>
                </c:pt>
              </c:numCache>
            </c:numRef>
          </c:val>
          <c:smooth val="0"/>
        </c:ser>
        <c:dLbls>
          <c:showLegendKey val="0"/>
          <c:showVal val="0"/>
          <c:showCatName val="0"/>
          <c:showSerName val="0"/>
          <c:showPercent val="0"/>
          <c:showBubbleSize val="0"/>
        </c:dLbls>
        <c:marker val="1"/>
        <c:smooth val="0"/>
        <c:axId val="101693312"/>
        <c:axId val="105373696"/>
      </c:lineChart>
      <c:catAx>
        <c:axId val="1016933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373696"/>
        <c:crosses val="autoZero"/>
        <c:auto val="1"/>
        <c:lblAlgn val="ctr"/>
        <c:lblOffset val="100"/>
        <c:tickLblSkip val="1"/>
        <c:tickMarkSkip val="1"/>
        <c:noMultiLvlLbl val="0"/>
      </c:catAx>
      <c:valAx>
        <c:axId val="105373696"/>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6933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2.21</c:v>
                </c:pt>
                <c:pt idx="1">
                  <c:v>2.64</c:v>
                </c:pt>
                <c:pt idx="2">
                  <c:v>2.46</c:v>
                </c:pt>
                <c:pt idx="3">
                  <c:v>2.5099999999999998</c:v>
                </c:pt>
                <c:pt idx="4">
                  <c:v>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22.08</c:v>
                </c:pt>
                <c:pt idx="1">
                  <c:v>36.47</c:v>
                </c:pt>
                <c:pt idx="2">
                  <c:v>27.26</c:v>
                </c:pt>
                <c:pt idx="3">
                  <c:v>26.58</c:v>
                </c:pt>
                <c:pt idx="4">
                  <c:v>27.19</c:v>
                </c:pt>
              </c:numCache>
            </c:numRef>
          </c:val>
        </c:ser>
        <c:dLbls>
          <c:showLegendKey val="0"/>
          <c:showVal val="0"/>
          <c:showCatName val="0"/>
          <c:showSerName val="0"/>
          <c:showPercent val="0"/>
          <c:showBubbleSize val="0"/>
        </c:dLbls>
        <c:gapWidth val="250"/>
        <c:overlap val="100"/>
        <c:axId val="106292736"/>
        <c:axId val="106294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8.73</c:v>
                </c:pt>
                <c:pt idx="1">
                  <c:v>14.04</c:v>
                </c:pt>
                <c:pt idx="2">
                  <c:v>-6.52</c:v>
                </c:pt>
                <c:pt idx="3">
                  <c:v>1.67</c:v>
                </c:pt>
                <c:pt idx="4">
                  <c:v>4.8099999999999996</c:v>
                </c:pt>
              </c:numCache>
            </c:numRef>
          </c:val>
          <c:smooth val="0"/>
        </c:ser>
        <c:dLbls>
          <c:showLegendKey val="0"/>
          <c:showVal val="0"/>
          <c:showCatName val="0"/>
          <c:showSerName val="0"/>
          <c:showPercent val="0"/>
          <c:showBubbleSize val="0"/>
        </c:dLbls>
        <c:marker val="1"/>
        <c:smooth val="0"/>
        <c:axId val="106292736"/>
        <c:axId val="106294656"/>
      </c:lineChart>
      <c:catAx>
        <c:axId val="10629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294656"/>
        <c:crosses val="autoZero"/>
        <c:auto val="1"/>
        <c:lblAlgn val="ctr"/>
        <c:lblOffset val="100"/>
        <c:tickLblSkip val="1"/>
        <c:tickMarkSkip val="1"/>
        <c:noMultiLvlLbl val="0"/>
      </c:catAx>
      <c:valAx>
        <c:axId val="10629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92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0.09</c:v>
                </c:pt>
                <c:pt idx="4">
                  <c:v>#N/A</c:v>
                </c:pt>
                <c:pt idx="5">
                  <c:v>0.03</c:v>
                </c:pt>
                <c:pt idx="6">
                  <c:v>#N/A</c:v>
                </c:pt>
                <c:pt idx="7">
                  <c:v>0.02</c:v>
                </c:pt>
                <c:pt idx="8">
                  <c:v>#N/A</c:v>
                </c:pt>
                <c:pt idx="9">
                  <c:v>0.02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0.05</c:v>
                </c:pt>
                <c:pt idx="4">
                  <c:v>#N/A</c:v>
                </c:pt>
                <c:pt idx="5">
                  <c:v>0.05</c:v>
                </c:pt>
                <c:pt idx="6">
                  <c:v>#N/A</c:v>
                </c:pt>
                <c:pt idx="7">
                  <c:v>0.06</c:v>
                </c:pt>
                <c:pt idx="8">
                  <c:v>#N/A</c:v>
                </c:pt>
                <c:pt idx="9">
                  <c:v>0.06</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0.01</c:v>
                </c:pt>
                <c:pt idx="4">
                  <c:v>#N/A</c:v>
                </c:pt>
                <c:pt idx="5">
                  <c:v>0.03</c:v>
                </c:pt>
                <c:pt idx="6">
                  <c:v>#N/A</c:v>
                </c:pt>
                <c:pt idx="7">
                  <c:v>0.01</c:v>
                </c:pt>
                <c:pt idx="8">
                  <c:v>#N/A</c:v>
                </c:pt>
                <c:pt idx="9">
                  <c:v>0.17</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0.47</c:v>
                </c:pt>
                <c:pt idx="4">
                  <c:v>#N/A</c:v>
                </c:pt>
                <c:pt idx="5">
                  <c:v>0.78</c:v>
                </c:pt>
                <c:pt idx="6">
                  <c:v>#N/A</c:v>
                </c:pt>
                <c:pt idx="7">
                  <c:v>1.08</c:v>
                </c:pt>
                <c:pt idx="8">
                  <c:v>#N/A</c:v>
                </c:pt>
                <c:pt idx="9">
                  <c:v>0.38</c:v>
                </c:pt>
              </c:numCache>
            </c:numRef>
          </c:val>
        </c:ser>
        <c:ser>
          <c:idx val="6"/>
          <c:order val="6"/>
          <c:tx>
            <c:strRef>
              <c:f>データシート!$A$33</c:f>
              <c:strCache>
                <c:ptCount val="1"/>
                <c:pt idx="0">
                  <c:v>農業共済事業会計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0.93</c:v>
                </c:pt>
                <c:pt idx="2">
                  <c:v>#N/A</c:v>
                </c:pt>
                <c:pt idx="3">
                  <c:v>0.87</c:v>
                </c:pt>
                <c:pt idx="4">
                  <c:v>#N/A</c:v>
                </c:pt>
                <c:pt idx="5">
                  <c:v>0.87</c:v>
                </c:pt>
                <c:pt idx="6">
                  <c:v>#N/A</c:v>
                </c:pt>
                <c:pt idx="7">
                  <c:v>0.9</c:v>
                </c:pt>
                <c:pt idx="8">
                  <c:v>#N/A</c:v>
                </c:pt>
                <c:pt idx="9">
                  <c:v>0.89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2.4300000000000002</c:v>
                </c:pt>
                <c:pt idx="2">
                  <c:v>#N/A</c:v>
                </c:pt>
                <c:pt idx="3">
                  <c:v>2.85</c:v>
                </c:pt>
                <c:pt idx="4">
                  <c:v>#N/A</c:v>
                </c:pt>
                <c:pt idx="5">
                  <c:v>2.67</c:v>
                </c:pt>
                <c:pt idx="6">
                  <c:v>#N/A</c:v>
                </c:pt>
                <c:pt idx="7">
                  <c:v>2.72</c:v>
                </c:pt>
                <c:pt idx="8">
                  <c:v>#N/A</c:v>
                </c:pt>
                <c:pt idx="9">
                  <c:v>3.21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5.62</c:v>
                </c:pt>
                <c:pt idx="2">
                  <c:v>#N/A</c:v>
                </c:pt>
                <c:pt idx="3">
                  <c:v>6.53</c:v>
                </c:pt>
                <c:pt idx="4">
                  <c:v>#N/A</c:v>
                </c:pt>
                <c:pt idx="5">
                  <c:v>7.8</c:v>
                </c:pt>
                <c:pt idx="6">
                  <c:v>#N/A</c:v>
                </c:pt>
                <c:pt idx="7">
                  <c:v>9.25</c:v>
                </c:pt>
                <c:pt idx="8">
                  <c:v>#N/A</c:v>
                </c:pt>
                <c:pt idx="9">
                  <c:v>10.35</c:v>
                </c:pt>
              </c:numCache>
            </c:numRef>
          </c:val>
        </c:ser>
        <c:ser>
          <c:idx val="9"/>
          <c:order val="9"/>
          <c:tx>
            <c:strRef>
              <c:f>データシート!$A$36</c:f>
              <c:strCache>
                <c:ptCount val="1"/>
                <c:pt idx="0">
                  <c:v>住宅資金特別会計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0.22</c:v>
                </c:pt>
                <c:pt idx="1">
                  <c:v>#N/A</c:v>
                </c:pt>
                <c:pt idx="2">
                  <c:v>0.21</c:v>
                </c:pt>
                <c:pt idx="3">
                  <c:v>#N/A</c:v>
                </c:pt>
                <c:pt idx="4">
                  <c:v>0.21</c:v>
                </c:pt>
                <c:pt idx="5">
                  <c:v>#N/A</c:v>
                </c:pt>
                <c:pt idx="6">
                  <c:v>0.21</c:v>
                </c:pt>
                <c:pt idx="7">
                  <c:v>#N/A</c:v>
                </c:pt>
                <c:pt idx="8">
                  <c:v>0.21</c:v>
                </c:pt>
                <c:pt idx="9">
                  <c:v>#N/A</c:v>
                </c:pt>
              </c:numCache>
            </c:numRef>
          </c:val>
        </c:ser>
        <c:dLbls>
          <c:showLegendKey val="0"/>
          <c:showVal val="0"/>
          <c:showCatName val="0"/>
          <c:showSerName val="0"/>
          <c:showPercent val="0"/>
          <c:showBubbleSize val="0"/>
        </c:dLbls>
        <c:gapWidth val="150"/>
        <c:overlap val="100"/>
        <c:axId val="106938368"/>
        <c:axId val="106939904"/>
      </c:barChart>
      <c:catAx>
        <c:axId val="106938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939904"/>
        <c:crosses val="autoZero"/>
        <c:auto val="1"/>
        <c:lblAlgn val="ctr"/>
        <c:lblOffset val="100"/>
        <c:tickLblSkip val="1"/>
        <c:tickMarkSkip val="1"/>
        <c:noMultiLvlLbl val="0"/>
      </c:catAx>
      <c:valAx>
        <c:axId val="106939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383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4905</c:v>
                </c:pt>
                <c:pt idx="5">
                  <c:v>4791</c:v>
                </c:pt>
                <c:pt idx="8">
                  <c:v>4517</c:v>
                </c:pt>
                <c:pt idx="11">
                  <c:v>4418</c:v>
                </c:pt>
                <c:pt idx="14">
                  <c:v>4357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c:v>
                </c:pt>
                <c:pt idx="3">
                  <c:v>11</c:v>
                </c:pt>
                <c:pt idx="6">
                  <c:v>11</c:v>
                </c:pt>
                <c:pt idx="9">
                  <c:v>7</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2327</c:v>
                </c:pt>
                <c:pt idx="3">
                  <c:v>2277</c:v>
                </c:pt>
                <c:pt idx="6">
                  <c:v>2294</c:v>
                </c:pt>
                <c:pt idx="9">
                  <c:v>2228</c:v>
                </c:pt>
                <c:pt idx="12">
                  <c:v>2216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43</c:v>
                </c:pt>
                <c:pt idx="3">
                  <c:v>27</c:v>
                </c:pt>
                <c:pt idx="6">
                  <c:v>20</c:v>
                </c:pt>
                <c:pt idx="9">
                  <c:v>3</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5211</c:v>
                </c:pt>
                <c:pt idx="3">
                  <c:v>5014</c:v>
                </c:pt>
                <c:pt idx="6">
                  <c:v>4957</c:v>
                </c:pt>
                <c:pt idx="9">
                  <c:v>4656</c:v>
                </c:pt>
                <c:pt idx="12">
                  <c:v>4422</c:v>
                </c:pt>
              </c:numCache>
            </c:numRef>
          </c:val>
        </c:ser>
        <c:dLbls>
          <c:showLegendKey val="0"/>
          <c:showVal val="0"/>
          <c:showCatName val="0"/>
          <c:showSerName val="0"/>
          <c:showPercent val="0"/>
          <c:showBubbleSize val="0"/>
        </c:dLbls>
        <c:gapWidth val="100"/>
        <c:overlap val="100"/>
        <c:axId val="105466880"/>
        <c:axId val="1054854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2687</c:v>
                </c:pt>
                <c:pt idx="2">
                  <c:v>#N/A</c:v>
                </c:pt>
                <c:pt idx="3">
                  <c:v>#N/A</c:v>
                </c:pt>
                <c:pt idx="4">
                  <c:v>2538</c:v>
                </c:pt>
                <c:pt idx="5">
                  <c:v>#N/A</c:v>
                </c:pt>
                <c:pt idx="6">
                  <c:v>#N/A</c:v>
                </c:pt>
                <c:pt idx="7">
                  <c:v>2765</c:v>
                </c:pt>
                <c:pt idx="8">
                  <c:v>#N/A</c:v>
                </c:pt>
                <c:pt idx="9">
                  <c:v>#N/A</c:v>
                </c:pt>
                <c:pt idx="10">
                  <c:v>2476</c:v>
                </c:pt>
                <c:pt idx="11">
                  <c:v>#N/A</c:v>
                </c:pt>
                <c:pt idx="12">
                  <c:v>#N/A</c:v>
                </c:pt>
                <c:pt idx="13">
                  <c:v>2287</c:v>
                </c:pt>
                <c:pt idx="14">
                  <c:v>#N/A</c:v>
                </c:pt>
              </c:numCache>
            </c:numRef>
          </c:val>
          <c:smooth val="0"/>
        </c:ser>
        <c:dLbls>
          <c:showLegendKey val="0"/>
          <c:showVal val="0"/>
          <c:showCatName val="0"/>
          <c:showSerName val="0"/>
          <c:showPercent val="0"/>
          <c:showBubbleSize val="0"/>
        </c:dLbls>
        <c:marker val="1"/>
        <c:smooth val="0"/>
        <c:axId val="105466880"/>
        <c:axId val="105485440"/>
      </c:lineChart>
      <c:catAx>
        <c:axId val="10546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85440"/>
        <c:crosses val="autoZero"/>
        <c:auto val="1"/>
        <c:lblAlgn val="ctr"/>
        <c:lblOffset val="100"/>
        <c:tickLblSkip val="1"/>
        <c:tickMarkSkip val="1"/>
        <c:noMultiLvlLbl val="0"/>
      </c:catAx>
      <c:valAx>
        <c:axId val="105485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66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46938</c:v>
                </c:pt>
                <c:pt idx="5">
                  <c:v>44854</c:v>
                </c:pt>
                <c:pt idx="8">
                  <c:v>42238</c:v>
                </c:pt>
                <c:pt idx="11">
                  <c:v>40010</c:v>
                </c:pt>
                <c:pt idx="14">
                  <c:v>38136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1748</c:v>
                </c:pt>
                <c:pt idx="5">
                  <c:v>1688</c:v>
                </c:pt>
                <c:pt idx="8">
                  <c:v>1378</c:v>
                </c:pt>
                <c:pt idx="11">
                  <c:v>1199</c:v>
                </c:pt>
                <c:pt idx="14">
                  <c:v>977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5775</c:v>
                </c:pt>
                <c:pt idx="5">
                  <c:v>8183</c:v>
                </c:pt>
                <c:pt idx="8">
                  <c:v>7007</c:v>
                </c:pt>
                <c:pt idx="11">
                  <c:v>6942</c:v>
                </c:pt>
                <c:pt idx="14">
                  <c:v>6923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6663</c:v>
                </c:pt>
                <c:pt idx="3">
                  <c:v>6379</c:v>
                </c:pt>
                <c:pt idx="6">
                  <c:v>6064</c:v>
                </c:pt>
                <c:pt idx="9">
                  <c:v>5836</c:v>
                </c:pt>
                <c:pt idx="12">
                  <c:v>5619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40340</c:v>
                </c:pt>
                <c:pt idx="3">
                  <c:v>40699</c:v>
                </c:pt>
                <c:pt idx="6">
                  <c:v>39563</c:v>
                </c:pt>
                <c:pt idx="9">
                  <c:v>38188</c:v>
                </c:pt>
                <c:pt idx="12">
                  <c:v>36797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62</c:v>
                </c:pt>
                <c:pt idx="3">
                  <c:v>52</c:v>
                </c:pt>
                <c:pt idx="6">
                  <c:v>46</c:v>
                </c:pt>
                <c:pt idx="9">
                  <c:v>36</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40739</c:v>
                </c:pt>
                <c:pt idx="3">
                  <c:v>38194</c:v>
                </c:pt>
                <c:pt idx="6">
                  <c:v>33921</c:v>
                </c:pt>
                <c:pt idx="9">
                  <c:v>30232</c:v>
                </c:pt>
                <c:pt idx="12">
                  <c:v>26706</c:v>
                </c:pt>
              </c:numCache>
            </c:numRef>
          </c:val>
        </c:ser>
        <c:dLbls>
          <c:showLegendKey val="0"/>
          <c:showVal val="0"/>
          <c:showCatName val="0"/>
          <c:showSerName val="0"/>
          <c:showPercent val="0"/>
          <c:showBubbleSize val="0"/>
        </c:dLbls>
        <c:gapWidth val="100"/>
        <c:overlap val="100"/>
        <c:axId val="101870592"/>
        <c:axId val="101876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33344</c:v>
                </c:pt>
                <c:pt idx="2">
                  <c:v>#N/A</c:v>
                </c:pt>
                <c:pt idx="3">
                  <c:v>#N/A</c:v>
                </c:pt>
                <c:pt idx="4">
                  <c:v>30599</c:v>
                </c:pt>
                <c:pt idx="5">
                  <c:v>#N/A</c:v>
                </c:pt>
                <c:pt idx="6">
                  <c:v>#N/A</c:v>
                </c:pt>
                <c:pt idx="7">
                  <c:v>28971</c:v>
                </c:pt>
                <c:pt idx="8">
                  <c:v>#N/A</c:v>
                </c:pt>
                <c:pt idx="9">
                  <c:v>#N/A</c:v>
                </c:pt>
                <c:pt idx="10">
                  <c:v>26141</c:v>
                </c:pt>
                <c:pt idx="11">
                  <c:v>#N/A</c:v>
                </c:pt>
                <c:pt idx="12">
                  <c:v>#N/A</c:v>
                </c:pt>
                <c:pt idx="13">
                  <c:v>23118</c:v>
                </c:pt>
                <c:pt idx="14">
                  <c:v>#N/A</c:v>
                </c:pt>
              </c:numCache>
            </c:numRef>
          </c:val>
          <c:smooth val="0"/>
        </c:ser>
        <c:dLbls>
          <c:showLegendKey val="0"/>
          <c:showVal val="0"/>
          <c:showCatName val="0"/>
          <c:showSerName val="0"/>
          <c:showPercent val="0"/>
          <c:showBubbleSize val="0"/>
        </c:dLbls>
        <c:marker val="1"/>
        <c:smooth val="0"/>
        <c:axId val="101870592"/>
        <c:axId val="101876864"/>
      </c:lineChart>
      <c:catAx>
        <c:axId val="101870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876864"/>
        <c:crosses val="autoZero"/>
        <c:auto val="1"/>
        <c:lblAlgn val="ctr"/>
        <c:lblOffset val="100"/>
        <c:tickLblSkip val="1"/>
        <c:tickMarkSkip val="1"/>
        <c:noMultiLvlLbl val="0"/>
      </c:catAx>
      <c:valAx>
        <c:axId val="10187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870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兵庫県篠山市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43,793
43,303
377.61
23,794,206
23,201,765
440,626
14,703,024
26,706,319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22.6
219.1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類似団体平均よりも若干上回った。今後も篠山再生計画の実施（</a:t>
          </a:r>
          <a:r>
            <a:rPr lang="ja-JP" altLang="en-US" sz="1100" b="0" i="0" baseline="0">
              <a:solidFill>
                <a:schemeClr val="dk1"/>
              </a:solidFill>
              <a:effectLst/>
              <a:latin typeface="+mn-lt"/>
              <a:ea typeface="+mn-ea"/>
              <a:cs typeface="+mn-cs"/>
            </a:rPr>
            <a:t>市税等の徴収率向上、公共施設の見直し、事務事業の見直し、繰上</a:t>
          </a:r>
          <a:r>
            <a:rPr lang="ja-JP" altLang="ja-JP" sz="1100" b="0" i="0" baseline="0">
              <a:solidFill>
                <a:schemeClr val="dk1"/>
              </a:solidFill>
              <a:effectLst/>
              <a:latin typeface="+mn-lt"/>
              <a:ea typeface="+mn-ea"/>
              <a:cs typeface="+mn-cs"/>
            </a:rPr>
            <a:t>償還等）により財政基盤の強化に努める。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125942</xdr:rowOff>
    </xdr:to>
    <xdr:cxnSp macro="">
      <xdr:nvCxnSpPr>
        <xdr:cNvPr id="68" name="直線コネクタ 67"/>
        <xdr:cNvCxnSpPr/>
      </xdr:nvCxnSpPr>
      <xdr:spPr>
        <a:xfrm>
          <a:off x="4114800" y="730673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1" name="直線コネクタ 70"/>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146050</xdr:rowOff>
    </xdr:to>
    <xdr:cxnSp macro="">
      <xdr:nvCxnSpPr>
        <xdr:cNvPr id="74" name="直線コネクタ 73"/>
        <xdr:cNvCxnSpPr/>
      </xdr:nvCxnSpPr>
      <xdr:spPr>
        <a:xfrm flipV="1">
          <a:off x="2336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125942</xdr:rowOff>
    </xdr:from>
    <xdr:to>
      <xdr:col>3</xdr:col>
      <xdr:colOff>279400</xdr:colOff>
      <xdr:row>42</xdr:row>
      <xdr:rowOff>146050</xdr:rowOff>
    </xdr:to>
    <xdr:cxnSp macro="">
      <xdr:nvCxnSpPr>
        <xdr:cNvPr id="77" name="直線コネクタ 76"/>
        <xdr:cNvCxnSpPr/>
      </xdr:nvCxnSpPr>
      <xdr:spPr>
        <a:xfrm>
          <a:off x="1447800" y="73268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146702</xdr:rowOff>
    </xdr:from>
    <xdr:ext cx="762000" cy="259045"/>
    <xdr:sp macro="" textlink="">
      <xdr:nvSpPr>
        <xdr:cNvPr id="79" name="テキスト ボックス 78"/>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0" name="フローチャート : 判断 79"/>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1" name="テキスト ボックス 80"/>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75142</xdr:rowOff>
    </xdr:from>
    <xdr:to>
      <xdr:col>7</xdr:col>
      <xdr:colOff>203200</xdr:colOff>
      <xdr:row>43</xdr:row>
      <xdr:rowOff>5292</xdr:rowOff>
    </xdr:to>
    <xdr:sp macro="" textlink="">
      <xdr:nvSpPr>
        <xdr:cNvPr id="87" name="円/楕円 86"/>
        <xdr:cNvSpPr/>
      </xdr:nvSpPr>
      <xdr:spPr>
        <a:xfrm>
          <a:off x="49022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91669</xdr:rowOff>
    </xdr:from>
    <xdr:ext cx="762000" cy="259045"/>
    <xdr:sp macro="" textlink="">
      <xdr:nvSpPr>
        <xdr:cNvPr id="88" name="財政力該当値テキスト"/>
        <xdr:cNvSpPr txBox="1"/>
      </xdr:nvSpPr>
      <xdr:spPr>
        <a:xfrm>
          <a:off x="50419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9" name="円/楕円 88"/>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90" name="テキスト ボックス 89"/>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2" name="テキスト ボックス 91"/>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95250</xdr:rowOff>
    </xdr:from>
    <xdr:to>
      <xdr:col>3</xdr:col>
      <xdr:colOff>330200</xdr:colOff>
      <xdr:row>43</xdr:row>
      <xdr:rowOff>25400</xdr:rowOff>
    </xdr:to>
    <xdr:sp macro="" textlink="">
      <xdr:nvSpPr>
        <xdr:cNvPr id="93" name="円/楕円 92"/>
        <xdr:cNvSpPr/>
      </xdr:nvSpPr>
      <xdr:spPr>
        <a:xfrm>
          <a:off x="2286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94" name="テキスト ボックス 93"/>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95" name="円/楕円 94"/>
        <xdr:cNvSpPr/>
      </xdr:nvSpPr>
      <xdr:spPr>
        <a:xfrm>
          <a:off x="1397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96" name="テキスト ボックス 95"/>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合併算定替えによる普通交付税等が減少するが、</a:t>
          </a:r>
          <a:r>
            <a:rPr lang="ja-JP" altLang="ja-JP" sz="1100" b="0" i="0" baseline="0">
              <a:solidFill>
                <a:schemeClr val="dk1"/>
              </a:solidFill>
              <a:effectLst/>
              <a:latin typeface="+mn-lt"/>
              <a:ea typeface="+mn-ea"/>
              <a:cs typeface="+mn-cs"/>
            </a:rPr>
            <a:t>法人市民税が増となり、公債費も減少したことから</a:t>
          </a:r>
          <a:r>
            <a:rPr lang="ja-JP" altLang="en-US" sz="1100" b="0" i="0" baseline="0">
              <a:solidFill>
                <a:schemeClr val="dk1"/>
              </a:solidFill>
              <a:effectLst/>
              <a:latin typeface="+mn-lt"/>
              <a:ea typeface="+mn-ea"/>
              <a:cs typeface="+mn-cs"/>
            </a:rPr>
            <a:t>、昨年度とほぼ同様の９４．７％となった</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154759</xdr:rowOff>
    </xdr:from>
    <xdr:to>
      <xdr:col>7</xdr:col>
      <xdr:colOff>152400</xdr:colOff>
      <xdr:row>62</xdr:row>
      <xdr:rowOff>158206</xdr:rowOff>
    </xdr:to>
    <xdr:cxnSp macro="">
      <xdr:nvCxnSpPr>
        <xdr:cNvPr id="133" name="直線コネクタ 132"/>
        <xdr:cNvCxnSpPr/>
      </xdr:nvCxnSpPr>
      <xdr:spPr>
        <a:xfrm flipV="1">
          <a:off x="4114800" y="10784659"/>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158206</xdr:rowOff>
    </xdr:from>
    <xdr:to>
      <xdr:col>6</xdr:col>
      <xdr:colOff>0</xdr:colOff>
      <xdr:row>64</xdr:row>
      <xdr:rowOff>18687</xdr:rowOff>
    </xdr:to>
    <xdr:cxnSp macro="">
      <xdr:nvCxnSpPr>
        <xdr:cNvPr id="136" name="直線コネクタ 135"/>
        <xdr:cNvCxnSpPr/>
      </xdr:nvCxnSpPr>
      <xdr:spPr>
        <a:xfrm flipV="1">
          <a:off x="3225800" y="10788106"/>
          <a:ext cx="889000" cy="20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170180</xdr:rowOff>
    </xdr:from>
    <xdr:to>
      <xdr:col>4</xdr:col>
      <xdr:colOff>482600</xdr:colOff>
      <xdr:row>64</xdr:row>
      <xdr:rowOff>18687</xdr:rowOff>
    </xdr:to>
    <xdr:cxnSp macro="">
      <xdr:nvCxnSpPr>
        <xdr:cNvPr id="139" name="直線コネクタ 138"/>
        <xdr:cNvCxnSpPr/>
      </xdr:nvCxnSpPr>
      <xdr:spPr>
        <a:xfrm>
          <a:off x="2336800" y="10457180"/>
          <a:ext cx="889000" cy="534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170180</xdr:rowOff>
    </xdr:from>
    <xdr:to>
      <xdr:col>3</xdr:col>
      <xdr:colOff>279400</xdr:colOff>
      <xdr:row>61</xdr:row>
      <xdr:rowOff>126274</xdr:rowOff>
    </xdr:to>
    <xdr:cxnSp macro="">
      <xdr:nvCxnSpPr>
        <xdr:cNvPr id="142" name="直線コネクタ 141"/>
        <xdr:cNvCxnSpPr/>
      </xdr:nvCxnSpPr>
      <xdr:spPr>
        <a:xfrm flipV="1">
          <a:off x="1447800" y="10457180"/>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150404</xdr:rowOff>
    </xdr:from>
    <xdr:to>
      <xdr:col>3</xdr:col>
      <xdr:colOff>330200</xdr:colOff>
      <xdr:row>61</xdr:row>
      <xdr:rowOff>80554</xdr:rowOff>
    </xdr:to>
    <xdr:sp macro="" textlink="">
      <xdr:nvSpPr>
        <xdr:cNvPr id="143" name="フローチャート : 判断 142"/>
        <xdr:cNvSpPr/>
      </xdr:nvSpPr>
      <xdr:spPr>
        <a:xfrm>
          <a:off x="2286000" y="1043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65331</xdr:rowOff>
    </xdr:from>
    <xdr:ext cx="762000" cy="259045"/>
    <xdr:sp macro="" textlink="">
      <xdr:nvSpPr>
        <xdr:cNvPr id="144" name="テキスト ボックス 143"/>
        <xdr:cNvSpPr txBox="1"/>
      </xdr:nvSpPr>
      <xdr:spPr>
        <a:xfrm>
          <a:off x="1955800" y="105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96157</xdr:rowOff>
    </xdr:from>
    <xdr:to>
      <xdr:col>2</xdr:col>
      <xdr:colOff>127000</xdr:colOff>
      <xdr:row>62</xdr:row>
      <xdr:rowOff>26307</xdr:rowOff>
    </xdr:to>
    <xdr:sp macro="" textlink="">
      <xdr:nvSpPr>
        <xdr:cNvPr id="145" name="フローチャート : 判断 144"/>
        <xdr:cNvSpPr/>
      </xdr:nvSpPr>
      <xdr:spPr>
        <a:xfrm>
          <a:off x="1397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11084</xdr:rowOff>
    </xdr:from>
    <xdr:ext cx="762000" cy="259045"/>
    <xdr:sp macro="" textlink="">
      <xdr:nvSpPr>
        <xdr:cNvPr id="146" name="テキスト ボックス 145"/>
        <xdr:cNvSpPr txBox="1"/>
      </xdr:nvSpPr>
      <xdr:spPr>
        <a:xfrm>
          <a:off x="1066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103959</xdr:rowOff>
    </xdr:from>
    <xdr:to>
      <xdr:col>7</xdr:col>
      <xdr:colOff>203200</xdr:colOff>
      <xdr:row>63</xdr:row>
      <xdr:rowOff>34109</xdr:rowOff>
    </xdr:to>
    <xdr:sp macro="" textlink="">
      <xdr:nvSpPr>
        <xdr:cNvPr id="152" name="円/楕円 151"/>
        <xdr:cNvSpPr/>
      </xdr:nvSpPr>
      <xdr:spPr>
        <a:xfrm>
          <a:off x="4902200" y="1073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76036</xdr:rowOff>
    </xdr:from>
    <xdr:ext cx="762000" cy="259045"/>
    <xdr:sp macro="" textlink="">
      <xdr:nvSpPr>
        <xdr:cNvPr id="153" name="財政構造の弾力性該当値テキスト"/>
        <xdr:cNvSpPr txBox="1"/>
      </xdr:nvSpPr>
      <xdr:spPr>
        <a:xfrm>
          <a:off x="5041900" y="10705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107406</xdr:rowOff>
    </xdr:from>
    <xdr:to>
      <xdr:col>6</xdr:col>
      <xdr:colOff>50800</xdr:colOff>
      <xdr:row>63</xdr:row>
      <xdr:rowOff>37556</xdr:rowOff>
    </xdr:to>
    <xdr:sp macro="" textlink="">
      <xdr:nvSpPr>
        <xdr:cNvPr id="154" name="円/楕円 153"/>
        <xdr:cNvSpPr/>
      </xdr:nvSpPr>
      <xdr:spPr>
        <a:xfrm>
          <a:off x="4064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22333</xdr:rowOff>
    </xdr:from>
    <xdr:ext cx="736600" cy="259045"/>
    <xdr:sp macro="" textlink="">
      <xdr:nvSpPr>
        <xdr:cNvPr id="155" name="テキスト ボックス 154"/>
        <xdr:cNvSpPr txBox="1"/>
      </xdr:nvSpPr>
      <xdr:spPr>
        <a:xfrm>
          <a:off x="3733800" y="10823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139337</xdr:rowOff>
    </xdr:from>
    <xdr:to>
      <xdr:col>4</xdr:col>
      <xdr:colOff>533400</xdr:colOff>
      <xdr:row>64</xdr:row>
      <xdr:rowOff>69487</xdr:rowOff>
    </xdr:to>
    <xdr:sp macro="" textlink="">
      <xdr:nvSpPr>
        <xdr:cNvPr id="156" name="円/楕円 155"/>
        <xdr:cNvSpPr/>
      </xdr:nvSpPr>
      <xdr:spPr>
        <a:xfrm>
          <a:off x="3175000" y="1094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54264</xdr:rowOff>
    </xdr:from>
    <xdr:ext cx="762000" cy="259045"/>
    <xdr:sp macro="" textlink="">
      <xdr:nvSpPr>
        <xdr:cNvPr id="157" name="テキスト ボックス 156"/>
        <xdr:cNvSpPr txBox="1"/>
      </xdr:nvSpPr>
      <xdr:spPr>
        <a:xfrm>
          <a:off x="2844800" y="1102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119380</xdr:rowOff>
    </xdr:from>
    <xdr:to>
      <xdr:col>3</xdr:col>
      <xdr:colOff>330200</xdr:colOff>
      <xdr:row>61</xdr:row>
      <xdr:rowOff>49530</xdr:rowOff>
    </xdr:to>
    <xdr:sp macro="" textlink="">
      <xdr:nvSpPr>
        <xdr:cNvPr id="158" name="円/楕円 157"/>
        <xdr:cNvSpPr/>
      </xdr:nvSpPr>
      <xdr:spPr>
        <a:xfrm>
          <a:off x="2286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59707</xdr:rowOff>
    </xdr:from>
    <xdr:ext cx="762000" cy="259045"/>
    <xdr:sp macro="" textlink="">
      <xdr:nvSpPr>
        <xdr:cNvPr id="159" name="テキスト ボックス 158"/>
        <xdr:cNvSpPr txBox="1"/>
      </xdr:nvSpPr>
      <xdr:spPr>
        <a:xfrm>
          <a:off x="1955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75474</xdr:rowOff>
    </xdr:from>
    <xdr:to>
      <xdr:col>2</xdr:col>
      <xdr:colOff>127000</xdr:colOff>
      <xdr:row>62</xdr:row>
      <xdr:rowOff>5624</xdr:rowOff>
    </xdr:to>
    <xdr:sp macro="" textlink="">
      <xdr:nvSpPr>
        <xdr:cNvPr id="160" name="円/楕円 159"/>
        <xdr:cNvSpPr/>
      </xdr:nvSpPr>
      <xdr:spPr>
        <a:xfrm>
          <a:off x="1397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15801</xdr:rowOff>
    </xdr:from>
    <xdr:ext cx="762000" cy="259045"/>
    <xdr:sp macro="" textlink="">
      <xdr:nvSpPr>
        <xdr:cNvPr id="161" name="テキスト ボックス 160"/>
        <xdr:cNvSpPr txBox="1"/>
      </xdr:nvSpPr>
      <xdr:spPr>
        <a:xfrm>
          <a:off x="1066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[145,677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年度も類似団体の平均数値</a:t>
          </a:r>
          <a:r>
            <a:rPr lang="ja-JP" altLang="en-US" sz="1100" b="0" i="0" baseline="0">
              <a:solidFill>
                <a:schemeClr val="dk1"/>
              </a:solidFill>
              <a:effectLst/>
              <a:latin typeface="+mn-lt"/>
              <a:ea typeface="+mn-ea"/>
              <a:cs typeface="+mn-cs"/>
            </a:rPr>
            <a:t>を下回った</a:t>
          </a:r>
          <a:r>
            <a:rPr lang="ja-JP" altLang="ja-JP" sz="1100" b="0" i="0" baseline="0">
              <a:solidFill>
                <a:schemeClr val="dk1"/>
              </a:solidFill>
              <a:effectLst/>
              <a:latin typeface="+mn-lt"/>
              <a:ea typeface="+mn-ea"/>
              <a:cs typeface="+mn-cs"/>
            </a:rPr>
            <a:t>。篠山再生計画による人件費の削減並びに職員数の減、又公の施設・事務事業の見直しにより物件費の削減に取り組んだことによる。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26085</xdr:rowOff>
    </xdr:from>
    <xdr:to>
      <xdr:col>7</xdr:col>
      <xdr:colOff>152400</xdr:colOff>
      <xdr:row>81</xdr:row>
      <xdr:rowOff>30389</xdr:rowOff>
    </xdr:to>
    <xdr:cxnSp macro="">
      <xdr:nvCxnSpPr>
        <xdr:cNvPr id="195" name="直線コネクタ 194"/>
        <xdr:cNvCxnSpPr/>
      </xdr:nvCxnSpPr>
      <xdr:spPr>
        <a:xfrm>
          <a:off x="4114800" y="13913535"/>
          <a:ext cx="838200" cy="4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15167</xdr:rowOff>
    </xdr:from>
    <xdr:ext cx="762000" cy="259045"/>
    <xdr:sp macro="" textlink="">
      <xdr:nvSpPr>
        <xdr:cNvPr id="196" name="人件費・物件費等の状況平均値テキスト"/>
        <xdr:cNvSpPr txBox="1"/>
      </xdr:nvSpPr>
      <xdr:spPr>
        <a:xfrm>
          <a:off x="5041900" y="13902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26085</xdr:rowOff>
    </xdr:from>
    <xdr:to>
      <xdr:col>6</xdr:col>
      <xdr:colOff>0</xdr:colOff>
      <xdr:row>81</xdr:row>
      <xdr:rowOff>28584</xdr:rowOff>
    </xdr:to>
    <xdr:cxnSp macro="">
      <xdr:nvCxnSpPr>
        <xdr:cNvPr id="198" name="直線コネクタ 197"/>
        <xdr:cNvCxnSpPr/>
      </xdr:nvCxnSpPr>
      <xdr:spPr>
        <a:xfrm flipV="1">
          <a:off x="3225800" y="13913535"/>
          <a:ext cx="889000" cy="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25995</xdr:rowOff>
    </xdr:from>
    <xdr:to>
      <xdr:col>4</xdr:col>
      <xdr:colOff>482600</xdr:colOff>
      <xdr:row>81</xdr:row>
      <xdr:rowOff>28584</xdr:rowOff>
    </xdr:to>
    <xdr:cxnSp macro="">
      <xdr:nvCxnSpPr>
        <xdr:cNvPr id="201" name="直線コネクタ 200"/>
        <xdr:cNvCxnSpPr/>
      </xdr:nvCxnSpPr>
      <xdr:spPr>
        <a:xfrm>
          <a:off x="2336800" y="13913445"/>
          <a:ext cx="889000" cy="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25631</xdr:rowOff>
    </xdr:from>
    <xdr:to>
      <xdr:col>3</xdr:col>
      <xdr:colOff>279400</xdr:colOff>
      <xdr:row>81</xdr:row>
      <xdr:rowOff>25995</xdr:rowOff>
    </xdr:to>
    <xdr:cxnSp macro="">
      <xdr:nvCxnSpPr>
        <xdr:cNvPr id="204" name="直線コネクタ 203"/>
        <xdr:cNvCxnSpPr/>
      </xdr:nvCxnSpPr>
      <xdr:spPr>
        <a:xfrm>
          <a:off x="1447800" y="13913081"/>
          <a:ext cx="889000" cy="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150504</xdr:rowOff>
    </xdr:from>
    <xdr:to>
      <xdr:col>3</xdr:col>
      <xdr:colOff>330200</xdr:colOff>
      <xdr:row>81</xdr:row>
      <xdr:rowOff>80654</xdr:rowOff>
    </xdr:to>
    <xdr:sp macro="" textlink="">
      <xdr:nvSpPr>
        <xdr:cNvPr id="205" name="フローチャート : 判断 204"/>
        <xdr:cNvSpPr/>
      </xdr:nvSpPr>
      <xdr:spPr>
        <a:xfrm>
          <a:off x="2286000" y="13866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65431</xdr:rowOff>
    </xdr:from>
    <xdr:ext cx="762000" cy="259045"/>
    <xdr:sp macro="" textlink="">
      <xdr:nvSpPr>
        <xdr:cNvPr id="206" name="テキスト ボックス 205"/>
        <xdr:cNvSpPr txBox="1"/>
      </xdr:nvSpPr>
      <xdr:spPr>
        <a:xfrm>
          <a:off x="1955800" y="13952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149737</xdr:rowOff>
    </xdr:from>
    <xdr:to>
      <xdr:col>2</xdr:col>
      <xdr:colOff>127000</xdr:colOff>
      <xdr:row>81</xdr:row>
      <xdr:rowOff>79887</xdr:rowOff>
    </xdr:to>
    <xdr:sp macro="" textlink="">
      <xdr:nvSpPr>
        <xdr:cNvPr id="207" name="フローチャート : 判断 206"/>
        <xdr:cNvSpPr/>
      </xdr:nvSpPr>
      <xdr:spPr>
        <a:xfrm>
          <a:off x="1397000" y="1386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64664</xdr:rowOff>
    </xdr:from>
    <xdr:ext cx="762000" cy="259045"/>
    <xdr:sp macro="" textlink="">
      <xdr:nvSpPr>
        <xdr:cNvPr id="208" name="テキスト ボックス 207"/>
        <xdr:cNvSpPr txBox="1"/>
      </xdr:nvSpPr>
      <xdr:spPr>
        <a:xfrm>
          <a:off x="1066800" y="13952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151039</xdr:rowOff>
    </xdr:from>
    <xdr:to>
      <xdr:col>7</xdr:col>
      <xdr:colOff>203200</xdr:colOff>
      <xdr:row>81</xdr:row>
      <xdr:rowOff>81189</xdr:rowOff>
    </xdr:to>
    <xdr:sp macro="" textlink="">
      <xdr:nvSpPr>
        <xdr:cNvPr id="214" name="円/楕円 213"/>
        <xdr:cNvSpPr/>
      </xdr:nvSpPr>
      <xdr:spPr>
        <a:xfrm>
          <a:off x="4902200" y="13867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72316</xdr:rowOff>
    </xdr:from>
    <xdr:ext cx="762000" cy="259045"/>
    <xdr:sp macro="" textlink="">
      <xdr:nvSpPr>
        <xdr:cNvPr id="215" name="人件費・物件費等の状況該当値テキスト"/>
        <xdr:cNvSpPr txBox="1"/>
      </xdr:nvSpPr>
      <xdr:spPr>
        <a:xfrm>
          <a:off x="5041900" y="13788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145,677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146735</xdr:rowOff>
    </xdr:from>
    <xdr:to>
      <xdr:col>6</xdr:col>
      <xdr:colOff>50800</xdr:colOff>
      <xdr:row>81</xdr:row>
      <xdr:rowOff>76885</xdr:rowOff>
    </xdr:to>
    <xdr:sp macro="" textlink="">
      <xdr:nvSpPr>
        <xdr:cNvPr id="216" name="円/楕円 215"/>
        <xdr:cNvSpPr/>
      </xdr:nvSpPr>
      <xdr:spPr>
        <a:xfrm>
          <a:off x="4064000" y="1386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87062</xdr:rowOff>
    </xdr:from>
    <xdr:ext cx="736600" cy="259045"/>
    <xdr:sp macro="" textlink="">
      <xdr:nvSpPr>
        <xdr:cNvPr id="217" name="テキスト ボックス 216"/>
        <xdr:cNvSpPr txBox="1"/>
      </xdr:nvSpPr>
      <xdr:spPr>
        <a:xfrm>
          <a:off x="3733800" y="13631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140,325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149234</xdr:rowOff>
    </xdr:from>
    <xdr:to>
      <xdr:col>4</xdr:col>
      <xdr:colOff>533400</xdr:colOff>
      <xdr:row>81</xdr:row>
      <xdr:rowOff>79384</xdr:rowOff>
    </xdr:to>
    <xdr:sp macro="" textlink="">
      <xdr:nvSpPr>
        <xdr:cNvPr id="218" name="円/楕円 217"/>
        <xdr:cNvSpPr/>
      </xdr:nvSpPr>
      <xdr:spPr>
        <a:xfrm>
          <a:off x="3175000" y="13865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89561</xdr:rowOff>
    </xdr:from>
    <xdr:ext cx="762000" cy="259045"/>
    <xdr:sp macro="" textlink="">
      <xdr:nvSpPr>
        <xdr:cNvPr id="219" name="テキスト ボックス 218"/>
        <xdr:cNvSpPr txBox="1"/>
      </xdr:nvSpPr>
      <xdr:spPr>
        <a:xfrm>
          <a:off x="2844800" y="13634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143,433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146645</xdr:rowOff>
    </xdr:from>
    <xdr:to>
      <xdr:col>3</xdr:col>
      <xdr:colOff>330200</xdr:colOff>
      <xdr:row>81</xdr:row>
      <xdr:rowOff>76795</xdr:rowOff>
    </xdr:to>
    <xdr:sp macro="" textlink="">
      <xdr:nvSpPr>
        <xdr:cNvPr id="220" name="円/楕円 219"/>
        <xdr:cNvSpPr/>
      </xdr:nvSpPr>
      <xdr:spPr>
        <a:xfrm>
          <a:off x="2286000" y="1386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86972</xdr:rowOff>
    </xdr:from>
    <xdr:ext cx="762000" cy="259045"/>
    <xdr:sp macro="" textlink="">
      <xdr:nvSpPr>
        <xdr:cNvPr id="221" name="テキスト ボックス 220"/>
        <xdr:cNvSpPr txBox="1"/>
      </xdr:nvSpPr>
      <xdr:spPr>
        <a:xfrm>
          <a:off x="1955800" y="13631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140,214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146281</xdr:rowOff>
    </xdr:from>
    <xdr:to>
      <xdr:col>2</xdr:col>
      <xdr:colOff>127000</xdr:colOff>
      <xdr:row>81</xdr:row>
      <xdr:rowOff>76431</xdr:rowOff>
    </xdr:to>
    <xdr:sp macro="" textlink="">
      <xdr:nvSpPr>
        <xdr:cNvPr id="222" name="円/楕円 221"/>
        <xdr:cNvSpPr/>
      </xdr:nvSpPr>
      <xdr:spPr>
        <a:xfrm>
          <a:off x="1397000" y="13862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86608</xdr:rowOff>
    </xdr:from>
    <xdr:ext cx="762000" cy="259045"/>
    <xdr:sp macro="" textlink="">
      <xdr:nvSpPr>
        <xdr:cNvPr id="223" name="テキスト ボックス 222"/>
        <xdr:cNvSpPr txBox="1"/>
      </xdr:nvSpPr>
      <xdr:spPr>
        <a:xfrm>
          <a:off x="1066800" y="13631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平成２５年度も類似団体平均を２．８ポイント下回った。篠山市再生計画に基づく給与削減（平成</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年</a:t>
          </a:r>
          <a:r>
            <a:rPr lang="ja-JP" altLang="en-US" sz="1100" b="0" i="0" baseline="0">
              <a:solidFill>
                <a:schemeClr val="dk1"/>
              </a:solidFill>
              <a:effectLst/>
              <a:latin typeface="+mn-lt"/>
              <a:ea typeface="+mn-ea"/>
              <a:cs typeface="+mn-cs"/>
            </a:rPr>
            <a:t>１０</a:t>
          </a:r>
          <a:r>
            <a:rPr lang="ja-JP" altLang="ja-JP" sz="1100" b="0" i="0" baseline="0">
              <a:solidFill>
                <a:schemeClr val="dk1"/>
              </a:solidFill>
              <a:effectLst/>
              <a:latin typeface="+mn-lt"/>
              <a:ea typeface="+mn-ea"/>
              <a:cs typeface="+mn-cs"/>
            </a:rPr>
            <a:t>月から医師職を除く全職員の給与総額の</a:t>
          </a:r>
          <a:r>
            <a:rPr lang="ja-JP" altLang="en-US" sz="1100" b="0" i="0" baseline="0">
              <a:solidFill>
                <a:schemeClr val="dk1"/>
              </a:solidFill>
              <a:effectLst/>
              <a:latin typeface="+mn-lt"/>
              <a:ea typeface="+mn-ea"/>
              <a:cs typeface="+mn-cs"/>
            </a:rPr>
            <a:t>１０</a:t>
          </a:r>
          <a:r>
            <a:rPr lang="ja-JP" altLang="ja-JP" sz="1100" b="0" i="0" baseline="0">
              <a:solidFill>
                <a:schemeClr val="dk1"/>
              </a:solidFill>
              <a:effectLst/>
              <a:latin typeface="+mn-lt"/>
              <a:ea typeface="+mn-ea"/>
              <a:cs typeface="+mn-cs"/>
            </a:rPr>
            <a:t>％削減）を引き続き実施し、給与の適正化に努めている。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21166</xdr:rowOff>
    </xdr:from>
    <xdr:to>
      <xdr:col>24</xdr:col>
      <xdr:colOff>558800</xdr:colOff>
      <xdr:row>87</xdr:row>
      <xdr:rowOff>147320</xdr:rowOff>
    </xdr:to>
    <xdr:cxnSp macro="">
      <xdr:nvCxnSpPr>
        <xdr:cNvPr id="257" name="直線コネクタ 256"/>
        <xdr:cNvCxnSpPr/>
      </xdr:nvCxnSpPr>
      <xdr:spPr>
        <a:xfrm flipV="1">
          <a:off x="16179800" y="14765866"/>
          <a:ext cx="838200" cy="29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88</xdr:row>
      <xdr:rowOff>4021</xdr:rowOff>
    </xdr:to>
    <xdr:cxnSp macro="">
      <xdr:nvCxnSpPr>
        <xdr:cNvPr id="260" name="直線コネクタ 259"/>
        <xdr:cNvCxnSpPr/>
      </xdr:nvCxnSpPr>
      <xdr:spPr>
        <a:xfrm flipV="1">
          <a:off x="15290800" y="15063470"/>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53339</xdr:rowOff>
    </xdr:from>
    <xdr:to>
      <xdr:col>22</xdr:col>
      <xdr:colOff>203200</xdr:colOff>
      <xdr:row>88</xdr:row>
      <xdr:rowOff>4021</xdr:rowOff>
    </xdr:to>
    <xdr:cxnSp macro="">
      <xdr:nvCxnSpPr>
        <xdr:cNvPr id="263" name="直線コネクタ 262"/>
        <xdr:cNvCxnSpPr/>
      </xdr:nvCxnSpPr>
      <xdr:spPr>
        <a:xfrm>
          <a:off x="14401800" y="14798039"/>
          <a:ext cx="889000" cy="29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49318</xdr:rowOff>
    </xdr:from>
    <xdr:to>
      <xdr:col>21</xdr:col>
      <xdr:colOff>0</xdr:colOff>
      <xdr:row>86</xdr:row>
      <xdr:rowOff>53339</xdr:rowOff>
    </xdr:to>
    <xdr:cxnSp macro="">
      <xdr:nvCxnSpPr>
        <xdr:cNvPr id="266" name="直線コネクタ 265"/>
        <xdr:cNvCxnSpPr/>
      </xdr:nvCxnSpPr>
      <xdr:spPr>
        <a:xfrm>
          <a:off x="13512800" y="14794018"/>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54821</xdr:rowOff>
    </xdr:from>
    <xdr:to>
      <xdr:col>21</xdr:col>
      <xdr:colOff>50800</xdr:colOff>
      <xdr:row>86</xdr:row>
      <xdr:rowOff>156421</xdr:rowOff>
    </xdr:to>
    <xdr:sp macro="" textlink="">
      <xdr:nvSpPr>
        <xdr:cNvPr id="267" name="フローチャート : 判断 266"/>
        <xdr:cNvSpPr/>
      </xdr:nvSpPr>
      <xdr:spPr>
        <a:xfrm>
          <a:off x="14351000" y="147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141198</xdr:rowOff>
    </xdr:from>
    <xdr:ext cx="762000" cy="259045"/>
    <xdr:sp macro="" textlink="">
      <xdr:nvSpPr>
        <xdr:cNvPr id="268" name="テキスト ボックス 267"/>
        <xdr:cNvSpPr txBox="1"/>
      </xdr:nvSpPr>
      <xdr:spPr>
        <a:xfrm>
          <a:off x="14020800" y="1488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137177</xdr:rowOff>
    </xdr:from>
    <xdr:ext cx="762000" cy="259045"/>
    <xdr:sp macro="" textlink="">
      <xdr:nvSpPr>
        <xdr:cNvPr id="270" name="テキスト ボックス 269"/>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141816</xdr:rowOff>
    </xdr:from>
    <xdr:to>
      <xdr:col>24</xdr:col>
      <xdr:colOff>609600</xdr:colOff>
      <xdr:row>86</xdr:row>
      <xdr:rowOff>71966</xdr:rowOff>
    </xdr:to>
    <xdr:sp macro="" textlink="">
      <xdr:nvSpPr>
        <xdr:cNvPr id="276" name="円/楕円 275"/>
        <xdr:cNvSpPr/>
      </xdr:nvSpPr>
      <xdr:spPr>
        <a:xfrm>
          <a:off x="169672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158343</xdr:rowOff>
    </xdr:from>
    <xdr:ext cx="762000" cy="259045"/>
    <xdr:sp macro="" textlink="">
      <xdr:nvSpPr>
        <xdr:cNvPr id="277" name="給与水準   （国との比較）該当値テキスト"/>
        <xdr:cNvSpPr txBox="1"/>
      </xdr:nvSpPr>
      <xdr:spPr>
        <a:xfrm>
          <a:off x="171069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78" name="円/楕円 277"/>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36847</xdr:rowOff>
    </xdr:from>
    <xdr:ext cx="736600" cy="259045"/>
    <xdr:sp macro="" textlink="">
      <xdr:nvSpPr>
        <xdr:cNvPr id="279" name="テキスト ボックス 278"/>
        <xdr:cNvSpPr txBox="1"/>
      </xdr:nvSpPr>
      <xdr:spPr>
        <a:xfrm>
          <a:off x="15798800" y="1478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124671</xdr:rowOff>
    </xdr:from>
    <xdr:to>
      <xdr:col>22</xdr:col>
      <xdr:colOff>254000</xdr:colOff>
      <xdr:row>88</xdr:row>
      <xdr:rowOff>54821</xdr:rowOff>
    </xdr:to>
    <xdr:sp macro="" textlink="">
      <xdr:nvSpPr>
        <xdr:cNvPr id="280" name="円/楕円 279"/>
        <xdr:cNvSpPr/>
      </xdr:nvSpPr>
      <xdr:spPr>
        <a:xfrm>
          <a:off x="15240000" y="1504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81" name="テキスト ボックス 280"/>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2539</xdr:rowOff>
    </xdr:from>
    <xdr:to>
      <xdr:col>21</xdr:col>
      <xdr:colOff>50800</xdr:colOff>
      <xdr:row>86</xdr:row>
      <xdr:rowOff>104139</xdr:rowOff>
    </xdr:to>
    <xdr:sp macro="" textlink="">
      <xdr:nvSpPr>
        <xdr:cNvPr id="282" name="円/楕円 281"/>
        <xdr:cNvSpPr/>
      </xdr:nvSpPr>
      <xdr:spPr>
        <a:xfrm>
          <a:off x="14351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114316</xdr:rowOff>
    </xdr:from>
    <xdr:ext cx="762000" cy="259045"/>
    <xdr:sp macro="" textlink="">
      <xdr:nvSpPr>
        <xdr:cNvPr id="283" name="テキスト ボックス 282"/>
        <xdr:cNvSpPr txBox="1"/>
      </xdr:nvSpPr>
      <xdr:spPr>
        <a:xfrm>
          <a:off x="14020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169968</xdr:rowOff>
    </xdr:from>
    <xdr:to>
      <xdr:col>19</xdr:col>
      <xdr:colOff>533400</xdr:colOff>
      <xdr:row>86</xdr:row>
      <xdr:rowOff>100118</xdr:rowOff>
    </xdr:to>
    <xdr:sp macro="" textlink="">
      <xdr:nvSpPr>
        <xdr:cNvPr id="284" name="円/楕円 283"/>
        <xdr:cNvSpPr/>
      </xdr:nvSpPr>
      <xdr:spPr>
        <a:xfrm>
          <a:off x="13462000" y="14743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110295</xdr:rowOff>
    </xdr:from>
    <xdr:ext cx="762000" cy="259045"/>
    <xdr:sp macro="" textlink="">
      <xdr:nvSpPr>
        <xdr:cNvPr id="285" name="テキスト ボックス 284"/>
        <xdr:cNvSpPr txBox="1"/>
      </xdr:nvSpPr>
      <xdr:spPr>
        <a:xfrm>
          <a:off x="13131800" y="14512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今年度も類似団体平均を</a:t>
          </a:r>
          <a:r>
            <a:rPr lang="ja-JP" altLang="en-US" sz="1100" b="0" i="0" baseline="0">
              <a:solidFill>
                <a:schemeClr val="dk1"/>
              </a:solidFill>
              <a:effectLst/>
              <a:latin typeface="+mn-lt"/>
              <a:ea typeface="+mn-ea"/>
              <a:cs typeface="+mn-cs"/>
            </a:rPr>
            <a:t>０．２７</a:t>
          </a:r>
          <a:r>
            <a:rPr lang="ja-JP" altLang="ja-JP" sz="1100" b="0" i="0" baseline="0">
              <a:solidFill>
                <a:schemeClr val="dk1"/>
              </a:solidFill>
              <a:effectLst/>
              <a:latin typeface="+mn-lt"/>
              <a:ea typeface="+mn-ea"/>
              <a:cs typeface="+mn-cs"/>
            </a:rPr>
            <a:t>ポイント下回った。篠山市第３次定員適正化計画及び篠山再生計画では、平成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月</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日における全職員数の目標を</a:t>
          </a:r>
          <a:r>
            <a:rPr lang="ja-JP" altLang="en-US" sz="1100" b="0" i="0" baseline="0">
              <a:solidFill>
                <a:schemeClr val="dk1"/>
              </a:solidFill>
              <a:effectLst/>
              <a:latin typeface="+mn-lt"/>
              <a:ea typeface="+mn-ea"/>
              <a:cs typeface="+mn-cs"/>
            </a:rPr>
            <a:t>４５０</a:t>
          </a:r>
          <a:r>
            <a:rPr lang="ja-JP" altLang="ja-JP" sz="1100" b="0" i="0" baseline="0">
              <a:solidFill>
                <a:schemeClr val="dk1"/>
              </a:solidFill>
              <a:effectLst/>
              <a:latin typeface="+mn-lt"/>
              <a:ea typeface="+mn-ea"/>
              <a:cs typeface="+mn-cs"/>
            </a:rPr>
            <a:t>人としており、</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年前倒しでほぼ達成した。今後においても、行政改革・組織機構改革を進める中において、職員数の適正化を図る。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3084</xdr:rowOff>
    </xdr:from>
    <xdr:to>
      <xdr:col>24</xdr:col>
      <xdr:colOff>558800</xdr:colOff>
      <xdr:row>62</xdr:row>
      <xdr:rowOff>6531</xdr:rowOff>
    </xdr:to>
    <xdr:cxnSp macro="">
      <xdr:nvCxnSpPr>
        <xdr:cNvPr id="322" name="直線コネクタ 321"/>
        <xdr:cNvCxnSpPr/>
      </xdr:nvCxnSpPr>
      <xdr:spPr>
        <a:xfrm flipV="1">
          <a:off x="16179800" y="10632984"/>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6531</xdr:rowOff>
    </xdr:from>
    <xdr:to>
      <xdr:col>23</xdr:col>
      <xdr:colOff>406400</xdr:colOff>
      <xdr:row>62</xdr:row>
      <xdr:rowOff>23767</xdr:rowOff>
    </xdr:to>
    <xdr:cxnSp macro="">
      <xdr:nvCxnSpPr>
        <xdr:cNvPr id="325" name="直線コネクタ 324"/>
        <xdr:cNvCxnSpPr/>
      </xdr:nvCxnSpPr>
      <xdr:spPr>
        <a:xfrm flipV="1">
          <a:off x="15290800" y="1063643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23767</xdr:rowOff>
    </xdr:from>
    <xdr:to>
      <xdr:col>22</xdr:col>
      <xdr:colOff>203200</xdr:colOff>
      <xdr:row>62</xdr:row>
      <xdr:rowOff>34109</xdr:rowOff>
    </xdr:to>
    <xdr:cxnSp macro="">
      <xdr:nvCxnSpPr>
        <xdr:cNvPr id="328" name="直線コネクタ 327"/>
        <xdr:cNvCxnSpPr/>
      </xdr:nvCxnSpPr>
      <xdr:spPr>
        <a:xfrm flipV="1">
          <a:off x="14401800" y="10653667"/>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34109</xdr:rowOff>
    </xdr:from>
    <xdr:to>
      <xdr:col>21</xdr:col>
      <xdr:colOff>0</xdr:colOff>
      <xdr:row>62</xdr:row>
      <xdr:rowOff>44450</xdr:rowOff>
    </xdr:to>
    <xdr:cxnSp macro="">
      <xdr:nvCxnSpPr>
        <xdr:cNvPr id="331" name="直線コネクタ 330"/>
        <xdr:cNvCxnSpPr/>
      </xdr:nvCxnSpPr>
      <xdr:spPr>
        <a:xfrm flipV="1">
          <a:off x="13512800" y="10664009"/>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3" name="テキスト ボックス 332"/>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38463</xdr:rowOff>
    </xdr:from>
    <xdr:to>
      <xdr:col>19</xdr:col>
      <xdr:colOff>533400</xdr:colOff>
      <xdr:row>62</xdr:row>
      <xdr:rowOff>140063</xdr:rowOff>
    </xdr:to>
    <xdr:sp macro="" textlink="">
      <xdr:nvSpPr>
        <xdr:cNvPr id="334" name="フローチャート : 判断 333"/>
        <xdr:cNvSpPr/>
      </xdr:nvSpPr>
      <xdr:spPr>
        <a:xfrm>
          <a:off x="13462000" y="1066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124840</xdr:rowOff>
    </xdr:from>
    <xdr:ext cx="762000" cy="259045"/>
    <xdr:sp macro="" textlink="">
      <xdr:nvSpPr>
        <xdr:cNvPr id="335" name="テキスト ボックス 334"/>
        <xdr:cNvSpPr txBox="1"/>
      </xdr:nvSpPr>
      <xdr:spPr>
        <a:xfrm>
          <a:off x="13131800" y="1075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123734</xdr:rowOff>
    </xdr:from>
    <xdr:to>
      <xdr:col>24</xdr:col>
      <xdr:colOff>609600</xdr:colOff>
      <xdr:row>62</xdr:row>
      <xdr:rowOff>53884</xdr:rowOff>
    </xdr:to>
    <xdr:sp macro="" textlink="">
      <xdr:nvSpPr>
        <xdr:cNvPr id="341" name="円/楕円 340"/>
        <xdr:cNvSpPr/>
      </xdr:nvSpPr>
      <xdr:spPr>
        <a:xfrm>
          <a:off x="169672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140261</xdr:rowOff>
    </xdr:from>
    <xdr:ext cx="762000" cy="259045"/>
    <xdr:sp macro="" textlink="">
      <xdr:nvSpPr>
        <xdr:cNvPr id="342" name="定員管理の状況該当値テキスト"/>
        <xdr:cNvSpPr txBox="1"/>
      </xdr:nvSpPr>
      <xdr:spPr>
        <a:xfrm>
          <a:off x="17106900" y="1042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127181</xdr:rowOff>
    </xdr:from>
    <xdr:to>
      <xdr:col>23</xdr:col>
      <xdr:colOff>457200</xdr:colOff>
      <xdr:row>62</xdr:row>
      <xdr:rowOff>57331</xdr:rowOff>
    </xdr:to>
    <xdr:sp macro="" textlink="">
      <xdr:nvSpPr>
        <xdr:cNvPr id="343" name="円/楕円 342"/>
        <xdr:cNvSpPr/>
      </xdr:nvSpPr>
      <xdr:spPr>
        <a:xfrm>
          <a:off x="16129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67508</xdr:rowOff>
    </xdr:from>
    <xdr:ext cx="736600" cy="259045"/>
    <xdr:sp macro="" textlink="">
      <xdr:nvSpPr>
        <xdr:cNvPr id="344" name="テキスト ボックス 343"/>
        <xdr:cNvSpPr txBox="1"/>
      </xdr:nvSpPr>
      <xdr:spPr>
        <a:xfrm>
          <a:off x="15798800" y="10354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144417</xdr:rowOff>
    </xdr:from>
    <xdr:to>
      <xdr:col>22</xdr:col>
      <xdr:colOff>254000</xdr:colOff>
      <xdr:row>62</xdr:row>
      <xdr:rowOff>74567</xdr:rowOff>
    </xdr:to>
    <xdr:sp macro="" textlink="">
      <xdr:nvSpPr>
        <xdr:cNvPr id="345" name="円/楕円 344"/>
        <xdr:cNvSpPr/>
      </xdr:nvSpPr>
      <xdr:spPr>
        <a:xfrm>
          <a:off x="15240000" y="10602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84744</xdr:rowOff>
    </xdr:from>
    <xdr:ext cx="762000" cy="259045"/>
    <xdr:sp macro="" textlink="">
      <xdr:nvSpPr>
        <xdr:cNvPr id="346" name="テキスト ボックス 345"/>
        <xdr:cNvSpPr txBox="1"/>
      </xdr:nvSpPr>
      <xdr:spPr>
        <a:xfrm>
          <a:off x="14909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154759</xdr:rowOff>
    </xdr:from>
    <xdr:to>
      <xdr:col>21</xdr:col>
      <xdr:colOff>50800</xdr:colOff>
      <xdr:row>62</xdr:row>
      <xdr:rowOff>84909</xdr:rowOff>
    </xdr:to>
    <xdr:sp macro="" textlink="">
      <xdr:nvSpPr>
        <xdr:cNvPr id="347" name="円/楕円 346"/>
        <xdr:cNvSpPr/>
      </xdr:nvSpPr>
      <xdr:spPr>
        <a:xfrm>
          <a:off x="14351000" y="1061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95086</xdr:rowOff>
    </xdr:from>
    <xdr:ext cx="762000" cy="259045"/>
    <xdr:sp macro="" textlink="">
      <xdr:nvSpPr>
        <xdr:cNvPr id="348" name="テキスト ボックス 347"/>
        <xdr:cNvSpPr txBox="1"/>
      </xdr:nvSpPr>
      <xdr:spPr>
        <a:xfrm>
          <a:off x="14020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165100</xdr:rowOff>
    </xdr:from>
    <xdr:to>
      <xdr:col>19</xdr:col>
      <xdr:colOff>533400</xdr:colOff>
      <xdr:row>62</xdr:row>
      <xdr:rowOff>95250</xdr:rowOff>
    </xdr:to>
    <xdr:sp macro="" textlink="">
      <xdr:nvSpPr>
        <xdr:cNvPr id="349" name="円/楕円 348"/>
        <xdr:cNvSpPr/>
      </xdr:nvSpPr>
      <xdr:spPr>
        <a:xfrm>
          <a:off x="13462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105427</xdr:rowOff>
    </xdr:from>
    <xdr:ext cx="762000" cy="259045"/>
    <xdr:sp macro="" textlink="">
      <xdr:nvSpPr>
        <xdr:cNvPr id="350" name="テキスト ボックス 349"/>
        <xdr:cNvSpPr txBox="1"/>
      </xdr:nvSpPr>
      <xdr:spPr>
        <a:xfrm>
          <a:off x="13131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年度に比べ</a:t>
          </a:r>
          <a:r>
            <a:rPr lang="ja-JP" altLang="en-US" sz="1100" b="0" i="0" baseline="0">
              <a:solidFill>
                <a:schemeClr val="dk1"/>
              </a:solidFill>
              <a:effectLst/>
              <a:latin typeface="+mn-lt"/>
              <a:ea typeface="+mn-ea"/>
              <a:cs typeface="+mn-cs"/>
            </a:rPr>
            <a:t>ほぼ同水準で推移</a:t>
          </a:r>
          <a:r>
            <a:rPr lang="ja-JP" altLang="ja-JP" sz="1100" b="0" i="0" baseline="0">
              <a:solidFill>
                <a:schemeClr val="dk1"/>
              </a:solidFill>
              <a:effectLst/>
              <a:latin typeface="+mn-lt"/>
              <a:ea typeface="+mn-ea"/>
              <a:cs typeface="+mn-cs"/>
            </a:rPr>
            <a:t>。類似団体の水準と比べ</a:t>
          </a:r>
          <a:r>
            <a:rPr lang="ja-JP" altLang="en-US" sz="1100" b="0" i="0" baseline="0">
              <a:solidFill>
                <a:schemeClr val="dk1"/>
              </a:solidFill>
              <a:effectLst/>
              <a:latin typeface="+mn-lt"/>
              <a:ea typeface="+mn-ea"/>
              <a:cs typeface="+mn-cs"/>
            </a:rPr>
            <a:t>１０．６</a:t>
          </a:r>
          <a:r>
            <a:rPr lang="ja-JP" altLang="ja-JP" sz="1100" b="0" i="0" baseline="0">
              <a:solidFill>
                <a:schemeClr val="dk1"/>
              </a:solidFill>
              <a:effectLst/>
              <a:latin typeface="+mn-lt"/>
              <a:ea typeface="+mn-ea"/>
              <a:cs typeface="+mn-cs"/>
            </a:rPr>
            <a:t>％の差が生じている。平成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年度においては、</a:t>
          </a:r>
          <a:r>
            <a:rPr lang="ja-JP" altLang="en-US" sz="1100" b="0" i="0" baseline="0">
              <a:solidFill>
                <a:schemeClr val="dk1"/>
              </a:solidFill>
              <a:effectLst/>
              <a:latin typeface="+mn-lt"/>
              <a:ea typeface="+mn-ea"/>
              <a:cs typeface="+mn-cs"/>
            </a:rPr>
            <a:t>８．８</a:t>
          </a:r>
          <a:r>
            <a:rPr lang="ja-JP" altLang="ja-JP" sz="1100" b="0" i="0" baseline="0">
              <a:solidFill>
                <a:schemeClr val="dk1"/>
              </a:solidFill>
              <a:effectLst/>
              <a:latin typeface="+mn-lt"/>
              <a:ea typeface="+mn-ea"/>
              <a:cs typeface="+mn-cs"/>
            </a:rPr>
            <a:t>億円の繰上償還を実施したが、平成</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年度から普通交付税の合併算定替による縮減により、抜本的な指数改善が厳しい状況にある。今後も新規発行の抑制や繰上償還などによる健全化の取り組みを続ける必要がある。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37374</xdr:rowOff>
    </xdr:from>
    <xdr:to>
      <xdr:col>24</xdr:col>
      <xdr:colOff>558800</xdr:colOff>
      <xdr:row>40</xdr:row>
      <xdr:rowOff>44269</xdr:rowOff>
    </xdr:to>
    <xdr:cxnSp macro="">
      <xdr:nvCxnSpPr>
        <xdr:cNvPr id="386" name="直線コネクタ 385"/>
        <xdr:cNvCxnSpPr/>
      </xdr:nvCxnSpPr>
      <xdr:spPr>
        <a:xfrm>
          <a:off x="16179800" y="6895374"/>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37374</xdr:rowOff>
    </xdr:from>
    <xdr:to>
      <xdr:col>23</xdr:col>
      <xdr:colOff>406400</xdr:colOff>
      <xdr:row>40</xdr:row>
      <xdr:rowOff>47716</xdr:rowOff>
    </xdr:to>
    <xdr:cxnSp macro="">
      <xdr:nvCxnSpPr>
        <xdr:cNvPr id="389" name="直線コネクタ 388"/>
        <xdr:cNvCxnSpPr/>
      </xdr:nvCxnSpPr>
      <xdr:spPr>
        <a:xfrm flipV="1">
          <a:off x="15290800" y="6895374"/>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40822</xdr:rowOff>
    </xdr:from>
    <xdr:to>
      <xdr:col>22</xdr:col>
      <xdr:colOff>203200</xdr:colOff>
      <xdr:row>40</xdr:row>
      <xdr:rowOff>47716</xdr:rowOff>
    </xdr:to>
    <xdr:cxnSp macro="">
      <xdr:nvCxnSpPr>
        <xdr:cNvPr id="392" name="直線コネクタ 391"/>
        <xdr:cNvCxnSpPr/>
      </xdr:nvCxnSpPr>
      <xdr:spPr>
        <a:xfrm>
          <a:off x="14401800" y="689882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40822</xdr:rowOff>
    </xdr:from>
    <xdr:to>
      <xdr:col>21</xdr:col>
      <xdr:colOff>0</xdr:colOff>
      <xdr:row>40</xdr:row>
      <xdr:rowOff>47716</xdr:rowOff>
    </xdr:to>
    <xdr:cxnSp macro="">
      <xdr:nvCxnSpPr>
        <xdr:cNvPr id="395" name="直線コネクタ 394"/>
        <xdr:cNvCxnSpPr/>
      </xdr:nvCxnSpPr>
      <xdr:spPr>
        <a:xfrm flipV="1">
          <a:off x="13512800" y="689882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108857</xdr:rowOff>
    </xdr:from>
    <xdr:to>
      <xdr:col>19</xdr:col>
      <xdr:colOff>533400</xdr:colOff>
      <xdr:row>39</xdr:row>
      <xdr:rowOff>39007</xdr:rowOff>
    </xdr:to>
    <xdr:sp macro="" textlink="">
      <xdr:nvSpPr>
        <xdr:cNvPr id="398" name="フローチャート : 判断 397"/>
        <xdr:cNvSpPr/>
      </xdr:nvSpPr>
      <xdr:spPr>
        <a:xfrm>
          <a:off x="13462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49184</xdr:rowOff>
    </xdr:from>
    <xdr:ext cx="762000" cy="259045"/>
    <xdr:sp macro="" textlink="">
      <xdr:nvSpPr>
        <xdr:cNvPr id="399" name="テキスト ボックス 398"/>
        <xdr:cNvSpPr txBox="1"/>
      </xdr:nvSpPr>
      <xdr:spPr>
        <a:xfrm>
          <a:off x="13131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164919</xdr:rowOff>
    </xdr:from>
    <xdr:to>
      <xdr:col>24</xdr:col>
      <xdr:colOff>609600</xdr:colOff>
      <xdr:row>40</xdr:row>
      <xdr:rowOff>95069</xdr:rowOff>
    </xdr:to>
    <xdr:sp macro="" textlink="">
      <xdr:nvSpPr>
        <xdr:cNvPr id="405" name="円/楕円 404"/>
        <xdr:cNvSpPr/>
      </xdr:nvSpPr>
      <xdr:spPr>
        <a:xfrm>
          <a:off x="16967200" y="685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136996</xdr:rowOff>
    </xdr:from>
    <xdr:ext cx="762000" cy="259045"/>
    <xdr:sp macro="" textlink="">
      <xdr:nvSpPr>
        <xdr:cNvPr id="406" name="公債費負担の状況該当値テキスト"/>
        <xdr:cNvSpPr txBox="1"/>
      </xdr:nvSpPr>
      <xdr:spPr>
        <a:xfrm>
          <a:off x="17106900" y="6823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158024</xdr:rowOff>
    </xdr:from>
    <xdr:to>
      <xdr:col>23</xdr:col>
      <xdr:colOff>457200</xdr:colOff>
      <xdr:row>40</xdr:row>
      <xdr:rowOff>88174</xdr:rowOff>
    </xdr:to>
    <xdr:sp macro="" textlink="">
      <xdr:nvSpPr>
        <xdr:cNvPr id="407" name="円/楕円 406"/>
        <xdr:cNvSpPr/>
      </xdr:nvSpPr>
      <xdr:spPr>
        <a:xfrm>
          <a:off x="16129000" y="684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72951</xdr:rowOff>
    </xdr:from>
    <xdr:ext cx="736600" cy="259045"/>
    <xdr:sp macro="" textlink="">
      <xdr:nvSpPr>
        <xdr:cNvPr id="408" name="テキスト ボックス 407"/>
        <xdr:cNvSpPr txBox="1"/>
      </xdr:nvSpPr>
      <xdr:spPr>
        <a:xfrm>
          <a:off x="15798800" y="69309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168366</xdr:rowOff>
    </xdr:from>
    <xdr:to>
      <xdr:col>22</xdr:col>
      <xdr:colOff>254000</xdr:colOff>
      <xdr:row>40</xdr:row>
      <xdr:rowOff>98516</xdr:rowOff>
    </xdr:to>
    <xdr:sp macro="" textlink="">
      <xdr:nvSpPr>
        <xdr:cNvPr id="409" name="円/楕円 408"/>
        <xdr:cNvSpPr/>
      </xdr:nvSpPr>
      <xdr:spPr>
        <a:xfrm>
          <a:off x="15240000" y="685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83293</xdr:rowOff>
    </xdr:from>
    <xdr:ext cx="762000" cy="259045"/>
    <xdr:sp macro="" textlink="">
      <xdr:nvSpPr>
        <xdr:cNvPr id="410" name="テキスト ボックス 409"/>
        <xdr:cNvSpPr txBox="1"/>
      </xdr:nvSpPr>
      <xdr:spPr>
        <a:xfrm>
          <a:off x="14909800" y="694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161472</xdr:rowOff>
    </xdr:from>
    <xdr:to>
      <xdr:col>21</xdr:col>
      <xdr:colOff>50800</xdr:colOff>
      <xdr:row>40</xdr:row>
      <xdr:rowOff>91622</xdr:rowOff>
    </xdr:to>
    <xdr:sp macro="" textlink="">
      <xdr:nvSpPr>
        <xdr:cNvPr id="411" name="円/楕円 410"/>
        <xdr:cNvSpPr/>
      </xdr:nvSpPr>
      <xdr:spPr>
        <a:xfrm>
          <a:off x="143510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76399</xdr:rowOff>
    </xdr:from>
    <xdr:ext cx="762000" cy="259045"/>
    <xdr:sp macro="" textlink="">
      <xdr:nvSpPr>
        <xdr:cNvPr id="412" name="テキスト ボックス 411"/>
        <xdr:cNvSpPr txBox="1"/>
      </xdr:nvSpPr>
      <xdr:spPr>
        <a:xfrm>
          <a:off x="14020800" y="693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168366</xdr:rowOff>
    </xdr:from>
    <xdr:to>
      <xdr:col>19</xdr:col>
      <xdr:colOff>533400</xdr:colOff>
      <xdr:row>40</xdr:row>
      <xdr:rowOff>98516</xdr:rowOff>
    </xdr:to>
    <xdr:sp macro="" textlink="">
      <xdr:nvSpPr>
        <xdr:cNvPr id="413" name="円/楕円 412"/>
        <xdr:cNvSpPr/>
      </xdr:nvSpPr>
      <xdr:spPr>
        <a:xfrm>
          <a:off x="13462000" y="685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83293</xdr:rowOff>
    </xdr:from>
    <xdr:ext cx="762000" cy="259045"/>
    <xdr:sp macro="" textlink="">
      <xdr:nvSpPr>
        <xdr:cNvPr id="414" name="テキスト ボックス 413"/>
        <xdr:cNvSpPr txBox="1"/>
      </xdr:nvSpPr>
      <xdr:spPr>
        <a:xfrm>
          <a:off x="13131800" y="694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一般会計等の市債残高がおよそ</a:t>
          </a:r>
          <a:r>
            <a:rPr lang="ja-JP" altLang="en-US" sz="1100" b="0" i="0" baseline="0">
              <a:solidFill>
                <a:schemeClr val="dk1"/>
              </a:solidFill>
              <a:effectLst/>
              <a:latin typeface="+mn-lt"/>
              <a:ea typeface="+mn-ea"/>
              <a:cs typeface="+mn-cs"/>
            </a:rPr>
            <a:t>３５</a:t>
          </a:r>
          <a:r>
            <a:rPr lang="ja-JP" altLang="ja-JP" sz="1100" b="0" i="0" baseline="0">
              <a:solidFill>
                <a:schemeClr val="dk1"/>
              </a:solidFill>
              <a:effectLst/>
              <a:latin typeface="+mn-lt"/>
              <a:ea typeface="+mn-ea"/>
              <a:cs typeface="+mn-cs"/>
            </a:rPr>
            <a:t>億円減少したことにより、平成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年度に比べ</a:t>
          </a:r>
          <a:r>
            <a:rPr lang="ja-JP" altLang="en-US" sz="1100" b="0" i="0" baseline="0">
              <a:solidFill>
                <a:schemeClr val="dk1"/>
              </a:solidFill>
              <a:effectLst/>
              <a:latin typeface="+mn-lt"/>
              <a:ea typeface="+mn-ea"/>
              <a:cs typeface="+mn-cs"/>
            </a:rPr>
            <a:t>２０．１</a:t>
          </a:r>
          <a:r>
            <a:rPr lang="ja-JP" altLang="ja-JP" sz="1100" b="0" i="0" baseline="0">
              <a:solidFill>
                <a:schemeClr val="dk1"/>
              </a:solidFill>
              <a:effectLst/>
              <a:latin typeface="+mn-lt"/>
              <a:ea typeface="+mn-ea"/>
              <a:cs typeface="+mn-cs"/>
            </a:rPr>
            <a:t>％改善したが、類似団体内でも依然高い水準となっている。通常償還に加え繰上償還等を実施し地方債の返済を行っているが、普通交付税の合併算定替による縮減により、今後も高い水準が続くが、繰上償還を積極的に実施する等、類似団体の水準を目指し健全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68040</xdr:rowOff>
    </xdr:from>
    <xdr:to>
      <xdr:col>24</xdr:col>
      <xdr:colOff>558800</xdr:colOff>
      <xdr:row>16</xdr:row>
      <xdr:rowOff>108458</xdr:rowOff>
    </xdr:to>
    <xdr:cxnSp macro="">
      <xdr:nvCxnSpPr>
        <xdr:cNvPr id="448" name="直線コネクタ 447"/>
        <xdr:cNvCxnSpPr/>
      </xdr:nvCxnSpPr>
      <xdr:spPr>
        <a:xfrm flipV="1">
          <a:off x="16179800" y="2811240"/>
          <a:ext cx="838200" cy="40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108458</xdr:rowOff>
    </xdr:from>
    <xdr:to>
      <xdr:col>23</xdr:col>
      <xdr:colOff>406400</xdr:colOff>
      <xdr:row>16</xdr:row>
      <xdr:rowOff>124344</xdr:rowOff>
    </xdr:to>
    <xdr:cxnSp macro="">
      <xdr:nvCxnSpPr>
        <xdr:cNvPr id="451" name="直線コネクタ 450"/>
        <xdr:cNvCxnSpPr/>
      </xdr:nvCxnSpPr>
      <xdr:spPr>
        <a:xfrm flipV="1">
          <a:off x="15290800" y="2851658"/>
          <a:ext cx="889000" cy="15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124344</xdr:rowOff>
    </xdr:from>
    <xdr:to>
      <xdr:col>22</xdr:col>
      <xdr:colOff>203200</xdr:colOff>
      <xdr:row>16</xdr:row>
      <xdr:rowOff>143044</xdr:rowOff>
    </xdr:to>
    <xdr:cxnSp macro="">
      <xdr:nvCxnSpPr>
        <xdr:cNvPr id="454" name="直線コネクタ 453"/>
        <xdr:cNvCxnSpPr/>
      </xdr:nvCxnSpPr>
      <xdr:spPr>
        <a:xfrm flipV="1">
          <a:off x="14401800" y="2867544"/>
          <a:ext cx="889000" cy="18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143044</xdr:rowOff>
    </xdr:from>
    <xdr:to>
      <xdr:col>21</xdr:col>
      <xdr:colOff>0</xdr:colOff>
      <xdr:row>17</xdr:row>
      <xdr:rowOff>37148</xdr:rowOff>
    </xdr:to>
    <xdr:cxnSp macro="">
      <xdr:nvCxnSpPr>
        <xdr:cNvPr id="457" name="直線コネクタ 456"/>
        <xdr:cNvCxnSpPr/>
      </xdr:nvCxnSpPr>
      <xdr:spPr>
        <a:xfrm flipV="1">
          <a:off x="13512800" y="2886244"/>
          <a:ext cx="889000" cy="65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107982</xdr:rowOff>
    </xdr:from>
    <xdr:to>
      <xdr:col>21</xdr:col>
      <xdr:colOff>50800</xdr:colOff>
      <xdr:row>15</xdr:row>
      <xdr:rowOff>38132</xdr:rowOff>
    </xdr:to>
    <xdr:sp macro="" textlink="">
      <xdr:nvSpPr>
        <xdr:cNvPr id="458" name="フローチャート : 判断 457"/>
        <xdr:cNvSpPr/>
      </xdr:nvSpPr>
      <xdr:spPr>
        <a:xfrm>
          <a:off x="14351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48309</xdr:rowOff>
    </xdr:from>
    <xdr:ext cx="762000" cy="259045"/>
    <xdr:sp macro="" textlink="">
      <xdr:nvSpPr>
        <xdr:cNvPr id="459" name="テキスト ボックス 458"/>
        <xdr:cNvSpPr txBox="1"/>
      </xdr:nvSpPr>
      <xdr:spPr>
        <a:xfrm>
          <a:off x="14020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153024</xdr:rowOff>
    </xdr:from>
    <xdr:to>
      <xdr:col>19</xdr:col>
      <xdr:colOff>533400</xdr:colOff>
      <xdr:row>15</xdr:row>
      <xdr:rowOff>83174</xdr:rowOff>
    </xdr:to>
    <xdr:sp macro="" textlink="">
      <xdr:nvSpPr>
        <xdr:cNvPr id="460" name="フローチャート : 判断 459"/>
        <xdr:cNvSpPr/>
      </xdr:nvSpPr>
      <xdr:spPr>
        <a:xfrm>
          <a:off x="13462000" y="2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93351</xdr:rowOff>
    </xdr:from>
    <xdr:ext cx="762000" cy="259045"/>
    <xdr:sp macro="" textlink="">
      <xdr:nvSpPr>
        <xdr:cNvPr id="461" name="テキスト ボックス 460"/>
        <xdr:cNvSpPr txBox="1"/>
      </xdr:nvSpPr>
      <xdr:spPr>
        <a:xfrm>
          <a:off x="13131800" y="232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17240</xdr:rowOff>
    </xdr:from>
    <xdr:to>
      <xdr:col>24</xdr:col>
      <xdr:colOff>609600</xdr:colOff>
      <xdr:row>16</xdr:row>
      <xdr:rowOff>118840</xdr:rowOff>
    </xdr:to>
    <xdr:sp macro="" textlink="">
      <xdr:nvSpPr>
        <xdr:cNvPr id="467" name="円/楕円 466"/>
        <xdr:cNvSpPr/>
      </xdr:nvSpPr>
      <xdr:spPr>
        <a:xfrm>
          <a:off x="16967200" y="276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160767</xdr:rowOff>
    </xdr:from>
    <xdr:ext cx="762000" cy="259045"/>
    <xdr:sp macro="" textlink="">
      <xdr:nvSpPr>
        <xdr:cNvPr id="468" name="将来負担の状況該当値テキスト"/>
        <xdr:cNvSpPr txBox="1"/>
      </xdr:nvSpPr>
      <xdr:spPr>
        <a:xfrm>
          <a:off x="17106900" y="27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57658</xdr:rowOff>
    </xdr:from>
    <xdr:to>
      <xdr:col>23</xdr:col>
      <xdr:colOff>457200</xdr:colOff>
      <xdr:row>16</xdr:row>
      <xdr:rowOff>159258</xdr:rowOff>
    </xdr:to>
    <xdr:sp macro="" textlink="">
      <xdr:nvSpPr>
        <xdr:cNvPr id="469" name="円/楕円 468"/>
        <xdr:cNvSpPr/>
      </xdr:nvSpPr>
      <xdr:spPr>
        <a:xfrm>
          <a:off x="16129000" y="280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144035</xdr:rowOff>
    </xdr:from>
    <xdr:ext cx="736600" cy="259045"/>
    <xdr:sp macro="" textlink="">
      <xdr:nvSpPr>
        <xdr:cNvPr id="470" name="テキスト ボックス 469"/>
        <xdr:cNvSpPr txBox="1"/>
      </xdr:nvSpPr>
      <xdr:spPr>
        <a:xfrm>
          <a:off x="15798800" y="2887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73544</xdr:rowOff>
    </xdr:from>
    <xdr:to>
      <xdr:col>22</xdr:col>
      <xdr:colOff>254000</xdr:colOff>
      <xdr:row>17</xdr:row>
      <xdr:rowOff>3694</xdr:rowOff>
    </xdr:to>
    <xdr:sp macro="" textlink="">
      <xdr:nvSpPr>
        <xdr:cNvPr id="471" name="円/楕円 470"/>
        <xdr:cNvSpPr/>
      </xdr:nvSpPr>
      <xdr:spPr>
        <a:xfrm>
          <a:off x="15240000" y="281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159921</xdr:rowOff>
    </xdr:from>
    <xdr:ext cx="762000" cy="259045"/>
    <xdr:sp macro="" textlink="">
      <xdr:nvSpPr>
        <xdr:cNvPr id="472" name="テキスト ボックス 471"/>
        <xdr:cNvSpPr txBox="1"/>
      </xdr:nvSpPr>
      <xdr:spPr>
        <a:xfrm>
          <a:off x="14909800" y="290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247.1</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92244</xdr:rowOff>
    </xdr:from>
    <xdr:to>
      <xdr:col>21</xdr:col>
      <xdr:colOff>50800</xdr:colOff>
      <xdr:row>17</xdr:row>
      <xdr:rowOff>22394</xdr:rowOff>
    </xdr:to>
    <xdr:sp macro="" textlink="">
      <xdr:nvSpPr>
        <xdr:cNvPr id="473" name="円/楕円 472"/>
        <xdr:cNvSpPr/>
      </xdr:nvSpPr>
      <xdr:spPr>
        <a:xfrm>
          <a:off x="14351000" y="283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7171</xdr:rowOff>
    </xdr:from>
    <xdr:ext cx="762000" cy="259045"/>
    <xdr:sp macro="" textlink="">
      <xdr:nvSpPr>
        <xdr:cNvPr id="474" name="テキスト ボックス 473"/>
        <xdr:cNvSpPr txBox="1"/>
      </xdr:nvSpPr>
      <xdr:spPr>
        <a:xfrm>
          <a:off x="14020800" y="2921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157798</xdr:rowOff>
    </xdr:from>
    <xdr:to>
      <xdr:col>19</xdr:col>
      <xdr:colOff>533400</xdr:colOff>
      <xdr:row>17</xdr:row>
      <xdr:rowOff>87948</xdr:rowOff>
    </xdr:to>
    <xdr:sp macro="" textlink="">
      <xdr:nvSpPr>
        <xdr:cNvPr id="475" name="円/楕円 474"/>
        <xdr:cNvSpPr/>
      </xdr:nvSpPr>
      <xdr:spPr>
        <a:xfrm>
          <a:off x="13462000" y="290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72725</xdr:rowOff>
    </xdr:from>
    <xdr:ext cx="762000" cy="259045"/>
    <xdr:sp macro="" textlink="">
      <xdr:nvSpPr>
        <xdr:cNvPr id="476" name="テキスト ボックス 475"/>
        <xdr:cNvSpPr txBox="1"/>
      </xdr:nvSpPr>
      <xdr:spPr>
        <a:xfrm>
          <a:off x="13131800" y="2987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兵庫県篠山市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43,793
43,303
377.61
23,794,206
23,201,765
440,626
14,703,024
26,706,319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22.6
219.1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類似団体の平均値よりも</a:t>
          </a:r>
          <a:r>
            <a:rPr lang="ja-JP" altLang="en-US" sz="1100" b="0" i="0" baseline="0">
              <a:solidFill>
                <a:schemeClr val="dk1"/>
              </a:solidFill>
              <a:effectLst/>
              <a:latin typeface="+mn-lt"/>
              <a:ea typeface="+mn-ea"/>
              <a:cs typeface="+mn-cs"/>
            </a:rPr>
            <a:t>３．６</a:t>
          </a:r>
          <a:r>
            <a:rPr lang="ja-JP" altLang="ja-JP" sz="1100" b="0" i="0" baseline="0">
              <a:solidFill>
                <a:schemeClr val="dk1"/>
              </a:solidFill>
              <a:effectLst/>
              <a:latin typeface="+mn-lt"/>
              <a:ea typeface="+mn-ea"/>
              <a:cs typeface="+mn-cs"/>
            </a:rPr>
            <a:t>ポイント低くなっている。これは、平成</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年</a:t>
          </a:r>
          <a:r>
            <a:rPr lang="ja-JP" altLang="en-US" sz="1100" b="0" i="0" baseline="0">
              <a:solidFill>
                <a:schemeClr val="dk1"/>
              </a:solidFill>
              <a:effectLst/>
              <a:latin typeface="+mn-lt"/>
              <a:ea typeface="+mn-ea"/>
              <a:cs typeface="+mn-cs"/>
            </a:rPr>
            <a:t>１０</a:t>
          </a:r>
          <a:r>
            <a:rPr lang="ja-JP" altLang="ja-JP" sz="1100" b="0" i="0" baseline="0">
              <a:solidFill>
                <a:schemeClr val="dk1"/>
              </a:solidFill>
              <a:effectLst/>
              <a:latin typeface="+mn-lt"/>
              <a:ea typeface="+mn-ea"/>
              <a:cs typeface="+mn-cs"/>
            </a:rPr>
            <a:t>月から篠山再生計画に基づく人件費の</a:t>
          </a:r>
          <a:r>
            <a:rPr lang="ja-JP" altLang="en-US" sz="1100" b="0" i="0" baseline="0">
              <a:solidFill>
                <a:schemeClr val="dk1"/>
              </a:solidFill>
              <a:effectLst/>
              <a:latin typeface="+mn-lt"/>
              <a:ea typeface="+mn-ea"/>
              <a:cs typeface="+mn-cs"/>
            </a:rPr>
            <a:t>１０</a:t>
          </a:r>
          <a:r>
            <a:rPr lang="ja-JP" altLang="ja-JP" sz="1100" b="0" i="0" baseline="0">
              <a:solidFill>
                <a:schemeClr val="dk1"/>
              </a:solidFill>
              <a:effectLst/>
              <a:latin typeface="+mn-lt"/>
              <a:ea typeface="+mn-ea"/>
              <a:cs typeface="+mn-cs"/>
            </a:rPr>
            <a:t>％削減と合わせ</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月に全職員</a:t>
          </a:r>
          <a:r>
            <a:rPr lang="ja-JP" altLang="en-US" sz="1100" b="0" i="0" baseline="0">
              <a:solidFill>
                <a:schemeClr val="dk1"/>
              </a:solidFill>
              <a:effectLst/>
              <a:latin typeface="+mn-lt"/>
              <a:ea typeface="+mn-ea"/>
              <a:cs typeface="+mn-cs"/>
            </a:rPr>
            <a:t>４５０</a:t>
          </a:r>
          <a:r>
            <a:rPr lang="ja-JP" altLang="ja-JP" sz="1100" b="0" i="0" baseline="0">
              <a:solidFill>
                <a:schemeClr val="dk1"/>
              </a:solidFill>
              <a:effectLst/>
              <a:latin typeface="+mn-lt"/>
              <a:ea typeface="+mn-ea"/>
              <a:cs typeface="+mn-cs"/>
            </a:rPr>
            <a:t>人体制とする人員減のためである。今後も職員数ならびに職員給の適正化に努める。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49276</xdr:rowOff>
    </xdr:to>
    <xdr:cxnSp macro="">
      <xdr:nvCxnSpPr>
        <xdr:cNvPr id="63" name="直線コネクタ 62"/>
        <xdr:cNvCxnSpPr/>
      </xdr:nvCxnSpPr>
      <xdr:spPr>
        <a:xfrm flipV="1">
          <a:off x="3987800" y="61849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49276</xdr:rowOff>
    </xdr:from>
    <xdr:to>
      <xdr:col>5</xdr:col>
      <xdr:colOff>549275</xdr:colOff>
      <xdr:row>36</xdr:row>
      <xdr:rowOff>117856</xdr:rowOff>
    </xdr:to>
    <xdr:cxnSp macro="">
      <xdr:nvCxnSpPr>
        <xdr:cNvPr id="66" name="直線コネクタ 65"/>
        <xdr:cNvCxnSpPr/>
      </xdr:nvCxnSpPr>
      <xdr:spPr>
        <a:xfrm flipV="1">
          <a:off x="3098800" y="62214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133858</xdr:rowOff>
    </xdr:from>
    <xdr:to>
      <xdr:col>4</xdr:col>
      <xdr:colOff>346075</xdr:colOff>
      <xdr:row>36</xdr:row>
      <xdr:rowOff>117856</xdr:rowOff>
    </xdr:to>
    <xdr:cxnSp macro="">
      <xdr:nvCxnSpPr>
        <xdr:cNvPr id="69" name="直線コネクタ 68"/>
        <xdr:cNvCxnSpPr/>
      </xdr:nvCxnSpPr>
      <xdr:spPr>
        <a:xfrm>
          <a:off x="2209800" y="6134608"/>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133858</xdr:rowOff>
    </xdr:from>
    <xdr:to>
      <xdr:col>3</xdr:col>
      <xdr:colOff>142875</xdr:colOff>
      <xdr:row>35</xdr:row>
      <xdr:rowOff>170434</xdr:rowOff>
    </xdr:to>
    <xdr:cxnSp macro="">
      <xdr:nvCxnSpPr>
        <xdr:cNvPr id="72" name="直線コネクタ 71"/>
        <xdr:cNvCxnSpPr/>
      </xdr:nvCxnSpPr>
      <xdr:spPr>
        <a:xfrm flipV="1">
          <a:off x="1320800" y="61346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76" name="テキスト ボックス 75"/>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82" name="円/楕円 81"/>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149877</xdr:rowOff>
    </xdr:from>
    <xdr:ext cx="762000" cy="259045"/>
    <xdr:sp macro="" textlink="">
      <xdr:nvSpPr>
        <xdr:cNvPr id="83" name="人件費該当値テキスト"/>
        <xdr:cNvSpPr txBox="1"/>
      </xdr:nvSpPr>
      <xdr:spPr>
        <a:xfrm>
          <a:off x="4914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169926</xdr:rowOff>
    </xdr:from>
    <xdr:to>
      <xdr:col>5</xdr:col>
      <xdr:colOff>600075</xdr:colOff>
      <xdr:row>36</xdr:row>
      <xdr:rowOff>100076</xdr:rowOff>
    </xdr:to>
    <xdr:sp macro="" textlink="">
      <xdr:nvSpPr>
        <xdr:cNvPr id="84" name="円/楕円 83"/>
        <xdr:cNvSpPr/>
      </xdr:nvSpPr>
      <xdr:spPr>
        <a:xfrm>
          <a:off x="3937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110253</xdr:rowOff>
    </xdr:from>
    <xdr:ext cx="736600" cy="259045"/>
    <xdr:sp macro="" textlink="">
      <xdr:nvSpPr>
        <xdr:cNvPr id="85" name="テキスト ボックス 84"/>
        <xdr:cNvSpPr txBox="1"/>
      </xdr:nvSpPr>
      <xdr:spPr>
        <a:xfrm>
          <a:off x="3606800" y="5939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67056</xdr:rowOff>
    </xdr:from>
    <xdr:to>
      <xdr:col>4</xdr:col>
      <xdr:colOff>396875</xdr:colOff>
      <xdr:row>36</xdr:row>
      <xdr:rowOff>168656</xdr:rowOff>
    </xdr:to>
    <xdr:sp macro="" textlink="">
      <xdr:nvSpPr>
        <xdr:cNvPr id="86" name="円/楕円 85"/>
        <xdr:cNvSpPr/>
      </xdr:nvSpPr>
      <xdr:spPr>
        <a:xfrm>
          <a:off x="3048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7383</xdr:rowOff>
    </xdr:from>
    <xdr:ext cx="762000" cy="259045"/>
    <xdr:sp macro="" textlink="">
      <xdr:nvSpPr>
        <xdr:cNvPr id="87" name="テキスト ボックス 86"/>
        <xdr:cNvSpPr txBox="1"/>
      </xdr:nvSpPr>
      <xdr:spPr>
        <a:xfrm>
          <a:off x="2717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83058</xdr:rowOff>
    </xdr:from>
    <xdr:to>
      <xdr:col>3</xdr:col>
      <xdr:colOff>193675</xdr:colOff>
      <xdr:row>36</xdr:row>
      <xdr:rowOff>13208</xdr:rowOff>
    </xdr:to>
    <xdr:sp macro="" textlink="">
      <xdr:nvSpPr>
        <xdr:cNvPr id="88" name="円/楕円 87"/>
        <xdr:cNvSpPr/>
      </xdr:nvSpPr>
      <xdr:spPr>
        <a:xfrm>
          <a:off x="2159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23385</xdr:rowOff>
    </xdr:from>
    <xdr:ext cx="762000" cy="259045"/>
    <xdr:sp macro="" textlink="">
      <xdr:nvSpPr>
        <xdr:cNvPr id="89" name="テキスト ボックス 88"/>
        <xdr:cNvSpPr txBox="1"/>
      </xdr:nvSpPr>
      <xdr:spPr>
        <a:xfrm>
          <a:off x="1828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119634</xdr:rowOff>
    </xdr:from>
    <xdr:to>
      <xdr:col>1</xdr:col>
      <xdr:colOff>676275</xdr:colOff>
      <xdr:row>36</xdr:row>
      <xdr:rowOff>49784</xdr:rowOff>
    </xdr:to>
    <xdr:sp macro="" textlink="">
      <xdr:nvSpPr>
        <xdr:cNvPr id="90" name="円/楕円 89"/>
        <xdr:cNvSpPr/>
      </xdr:nvSpPr>
      <xdr:spPr>
        <a:xfrm>
          <a:off x="1270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59961</xdr:rowOff>
    </xdr:from>
    <xdr:ext cx="762000" cy="259045"/>
    <xdr:sp macro="" textlink="">
      <xdr:nvSpPr>
        <xdr:cNvPr id="91" name="テキスト ボックス 90"/>
        <xdr:cNvSpPr txBox="1"/>
      </xdr:nvSpPr>
      <xdr:spPr>
        <a:xfrm>
          <a:off x="939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類似団体平均よりも</a:t>
          </a:r>
          <a:r>
            <a:rPr lang="ja-JP" altLang="en-US" sz="1100" b="0" i="0" baseline="0">
              <a:solidFill>
                <a:schemeClr val="dk1"/>
              </a:solidFill>
              <a:effectLst/>
              <a:latin typeface="+mn-lt"/>
              <a:ea typeface="+mn-ea"/>
              <a:cs typeface="+mn-cs"/>
            </a:rPr>
            <a:t>１．６</a:t>
          </a:r>
          <a:r>
            <a:rPr lang="ja-JP" altLang="ja-JP" sz="1100" b="0" i="0" baseline="0">
              <a:solidFill>
                <a:schemeClr val="dk1"/>
              </a:solidFill>
              <a:effectLst/>
              <a:latin typeface="+mn-lt"/>
              <a:ea typeface="+mn-ea"/>
              <a:cs typeface="+mn-cs"/>
            </a:rPr>
            <a:t>ポイント高くなっている。篠山再生計画による</a:t>
          </a:r>
          <a:r>
            <a:rPr lang="ja-JP" altLang="en-US" sz="1100" b="0" i="0" baseline="0">
              <a:solidFill>
                <a:schemeClr val="dk1"/>
              </a:solidFill>
              <a:effectLst/>
              <a:latin typeface="+mn-lt"/>
              <a:ea typeface="+mn-ea"/>
              <a:cs typeface="+mn-cs"/>
            </a:rPr>
            <a:t>公共</a:t>
          </a:r>
          <a:r>
            <a:rPr lang="ja-JP" altLang="ja-JP" sz="1100" b="0" i="0" baseline="0">
              <a:solidFill>
                <a:schemeClr val="dk1"/>
              </a:solidFill>
              <a:effectLst/>
              <a:latin typeface="+mn-lt"/>
              <a:ea typeface="+mn-ea"/>
              <a:cs typeface="+mn-cs"/>
            </a:rPr>
            <a:t>施設</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の民間移譲や維持管理経費の削減に取り組むとともに事務事業見直しも行っているが、兵庫県平均とでも若干高い比率となっていることから、今後も</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経費の削減に取り組む。</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17</xdr:row>
      <xdr:rowOff>102507</xdr:rowOff>
    </xdr:to>
    <xdr:cxnSp macro="">
      <xdr:nvCxnSpPr>
        <xdr:cNvPr id="126" name="直線コネクタ 125"/>
        <xdr:cNvCxnSpPr/>
      </xdr:nvCxnSpPr>
      <xdr:spPr>
        <a:xfrm>
          <a:off x="15671800" y="2930071"/>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17</xdr:row>
      <xdr:rowOff>48079</xdr:rowOff>
    </xdr:to>
    <xdr:cxnSp macro="">
      <xdr:nvCxnSpPr>
        <xdr:cNvPr id="129" name="直線コネクタ 128"/>
        <xdr:cNvCxnSpPr/>
      </xdr:nvCxnSpPr>
      <xdr:spPr>
        <a:xfrm flipV="1">
          <a:off x="14782800" y="29300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23586</xdr:rowOff>
    </xdr:from>
    <xdr:to>
      <xdr:col>21</xdr:col>
      <xdr:colOff>361950</xdr:colOff>
      <xdr:row>17</xdr:row>
      <xdr:rowOff>48079</xdr:rowOff>
    </xdr:to>
    <xdr:cxnSp macro="">
      <xdr:nvCxnSpPr>
        <xdr:cNvPr id="132" name="直線コネクタ 131"/>
        <xdr:cNvCxnSpPr/>
      </xdr:nvCxnSpPr>
      <xdr:spPr>
        <a:xfrm>
          <a:off x="13893800" y="2766786"/>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162379</xdr:rowOff>
    </xdr:from>
    <xdr:to>
      <xdr:col>20</xdr:col>
      <xdr:colOff>158750</xdr:colOff>
      <xdr:row>16</xdr:row>
      <xdr:rowOff>23586</xdr:rowOff>
    </xdr:to>
    <xdr:cxnSp macro="">
      <xdr:nvCxnSpPr>
        <xdr:cNvPr id="135" name="直線コネクタ 134"/>
        <xdr:cNvCxnSpPr/>
      </xdr:nvCxnSpPr>
      <xdr:spPr>
        <a:xfrm>
          <a:off x="13004800" y="27341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6" name="フローチャート : 判断 135"/>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37" name="テキスト ボックス 136"/>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51707</xdr:rowOff>
    </xdr:from>
    <xdr:to>
      <xdr:col>24</xdr:col>
      <xdr:colOff>82550</xdr:colOff>
      <xdr:row>17</xdr:row>
      <xdr:rowOff>153307</xdr:rowOff>
    </xdr:to>
    <xdr:sp macro="" textlink="">
      <xdr:nvSpPr>
        <xdr:cNvPr id="145" name="円/楕円 144"/>
        <xdr:cNvSpPr/>
      </xdr:nvSpPr>
      <xdr:spPr>
        <a:xfrm>
          <a:off x="164592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23784</xdr:rowOff>
    </xdr:from>
    <xdr:ext cx="762000" cy="259045"/>
    <xdr:sp macro="" textlink="">
      <xdr:nvSpPr>
        <xdr:cNvPr id="146" name="物件費該当値テキスト"/>
        <xdr:cNvSpPr txBox="1"/>
      </xdr:nvSpPr>
      <xdr:spPr>
        <a:xfrm>
          <a:off x="165989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136071</xdr:rowOff>
    </xdr:from>
    <xdr:to>
      <xdr:col>22</xdr:col>
      <xdr:colOff>615950</xdr:colOff>
      <xdr:row>17</xdr:row>
      <xdr:rowOff>66221</xdr:rowOff>
    </xdr:to>
    <xdr:sp macro="" textlink="">
      <xdr:nvSpPr>
        <xdr:cNvPr id="147" name="円/楕円 146"/>
        <xdr:cNvSpPr/>
      </xdr:nvSpPr>
      <xdr:spPr>
        <a:xfrm>
          <a:off x="15621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50998</xdr:rowOff>
    </xdr:from>
    <xdr:ext cx="736600" cy="259045"/>
    <xdr:sp macro="" textlink="">
      <xdr:nvSpPr>
        <xdr:cNvPr id="148" name="テキスト ボックス 147"/>
        <xdr:cNvSpPr txBox="1"/>
      </xdr:nvSpPr>
      <xdr:spPr>
        <a:xfrm>
          <a:off x="15290800" y="2965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168729</xdr:rowOff>
    </xdr:from>
    <xdr:to>
      <xdr:col>21</xdr:col>
      <xdr:colOff>412750</xdr:colOff>
      <xdr:row>17</xdr:row>
      <xdr:rowOff>98879</xdr:rowOff>
    </xdr:to>
    <xdr:sp macro="" textlink="">
      <xdr:nvSpPr>
        <xdr:cNvPr id="149" name="円/楕円 148"/>
        <xdr:cNvSpPr/>
      </xdr:nvSpPr>
      <xdr:spPr>
        <a:xfrm>
          <a:off x="14732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83656</xdr:rowOff>
    </xdr:from>
    <xdr:ext cx="762000" cy="259045"/>
    <xdr:sp macro="" textlink="">
      <xdr:nvSpPr>
        <xdr:cNvPr id="150" name="テキスト ボックス 149"/>
        <xdr:cNvSpPr txBox="1"/>
      </xdr:nvSpPr>
      <xdr:spPr>
        <a:xfrm>
          <a:off x="14401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144236</xdr:rowOff>
    </xdr:from>
    <xdr:to>
      <xdr:col>20</xdr:col>
      <xdr:colOff>209550</xdr:colOff>
      <xdr:row>16</xdr:row>
      <xdr:rowOff>74386</xdr:rowOff>
    </xdr:to>
    <xdr:sp macro="" textlink="">
      <xdr:nvSpPr>
        <xdr:cNvPr id="151" name="円/楕円 150"/>
        <xdr:cNvSpPr/>
      </xdr:nvSpPr>
      <xdr:spPr>
        <a:xfrm>
          <a:off x="13843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52" name="テキスト ボックス 151"/>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111579</xdr:rowOff>
    </xdr:from>
    <xdr:to>
      <xdr:col>19</xdr:col>
      <xdr:colOff>6350</xdr:colOff>
      <xdr:row>16</xdr:row>
      <xdr:rowOff>41729</xdr:rowOff>
    </xdr:to>
    <xdr:sp macro="" textlink="">
      <xdr:nvSpPr>
        <xdr:cNvPr id="153" name="円/楕円 152"/>
        <xdr:cNvSpPr/>
      </xdr:nvSpPr>
      <xdr:spPr>
        <a:xfrm>
          <a:off x="12954000" y="2683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51906</xdr:rowOff>
    </xdr:from>
    <xdr:ext cx="762000" cy="259045"/>
    <xdr:sp macro="" textlink="">
      <xdr:nvSpPr>
        <xdr:cNvPr id="154" name="テキスト ボックス 153"/>
        <xdr:cNvSpPr txBox="1"/>
      </xdr:nvSpPr>
      <xdr:spPr>
        <a:xfrm>
          <a:off x="12623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類似団体の平均値よりも</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ポイント低くなっているが、長引く景気の悪化や人口の高齢化により、今後扶助費の増による比率の悪化が懸念される。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152400</xdr:rowOff>
    </xdr:to>
    <xdr:cxnSp macro="">
      <xdr:nvCxnSpPr>
        <xdr:cNvPr id="187" name="直線コネクタ 186"/>
        <xdr:cNvCxnSpPr/>
      </xdr:nvCxnSpPr>
      <xdr:spPr>
        <a:xfrm flipV="1">
          <a:off x="3987800" y="93853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152400</xdr:rowOff>
    </xdr:from>
    <xdr:to>
      <xdr:col>5</xdr:col>
      <xdr:colOff>549275</xdr:colOff>
      <xdr:row>54</xdr:row>
      <xdr:rowOff>165100</xdr:rowOff>
    </xdr:to>
    <xdr:cxnSp macro="">
      <xdr:nvCxnSpPr>
        <xdr:cNvPr id="190" name="直線コネクタ 189"/>
        <xdr:cNvCxnSpPr/>
      </xdr:nvCxnSpPr>
      <xdr:spPr>
        <a:xfrm flipV="1">
          <a:off x="3098800" y="9410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25400</xdr:rowOff>
    </xdr:from>
    <xdr:to>
      <xdr:col>4</xdr:col>
      <xdr:colOff>346075</xdr:colOff>
      <xdr:row>54</xdr:row>
      <xdr:rowOff>165100</xdr:rowOff>
    </xdr:to>
    <xdr:cxnSp macro="">
      <xdr:nvCxnSpPr>
        <xdr:cNvPr id="193" name="直線コネクタ 192"/>
        <xdr:cNvCxnSpPr/>
      </xdr:nvCxnSpPr>
      <xdr:spPr>
        <a:xfrm>
          <a:off x="2209800" y="92837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0</xdr:rowOff>
    </xdr:from>
    <xdr:to>
      <xdr:col>3</xdr:col>
      <xdr:colOff>142875</xdr:colOff>
      <xdr:row>54</xdr:row>
      <xdr:rowOff>25400</xdr:rowOff>
    </xdr:to>
    <xdr:cxnSp macro="">
      <xdr:nvCxnSpPr>
        <xdr:cNvPr id="196" name="直線コネクタ 195"/>
        <xdr:cNvCxnSpPr/>
      </xdr:nvCxnSpPr>
      <xdr:spPr>
        <a:xfrm>
          <a:off x="1320800" y="9258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6350</xdr:rowOff>
    </xdr:from>
    <xdr:to>
      <xdr:col>3</xdr:col>
      <xdr:colOff>193675</xdr:colOff>
      <xdr:row>55</xdr:row>
      <xdr:rowOff>107950</xdr:rowOff>
    </xdr:to>
    <xdr:sp macro="" textlink="">
      <xdr:nvSpPr>
        <xdr:cNvPr id="197" name="フローチャート : 判断 196"/>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92727</xdr:rowOff>
    </xdr:from>
    <xdr:ext cx="762000" cy="259045"/>
    <xdr:sp macro="" textlink="">
      <xdr:nvSpPr>
        <xdr:cNvPr id="198" name="テキスト ボックス 197"/>
        <xdr:cNvSpPr txBox="1"/>
      </xdr:nvSpPr>
      <xdr:spPr>
        <a:xfrm>
          <a:off x="1828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9" name="フローチャート : 判断 198"/>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00" name="テキスト ボックス 199"/>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6" name="円/楕円 205"/>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7"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101600</xdr:rowOff>
    </xdr:from>
    <xdr:to>
      <xdr:col>5</xdr:col>
      <xdr:colOff>600075</xdr:colOff>
      <xdr:row>55</xdr:row>
      <xdr:rowOff>31750</xdr:rowOff>
    </xdr:to>
    <xdr:sp macro="" textlink="">
      <xdr:nvSpPr>
        <xdr:cNvPr id="208" name="円/楕円 207"/>
        <xdr:cNvSpPr/>
      </xdr:nvSpPr>
      <xdr:spPr>
        <a:xfrm>
          <a:off x="3937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41927</xdr:rowOff>
    </xdr:from>
    <xdr:ext cx="736600" cy="259045"/>
    <xdr:sp macro="" textlink="">
      <xdr:nvSpPr>
        <xdr:cNvPr id="209" name="テキスト ボックス 208"/>
        <xdr:cNvSpPr txBox="1"/>
      </xdr:nvSpPr>
      <xdr:spPr>
        <a:xfrm>
          <a:off x="3606800" y="912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0" name="円/楕円 209"/>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1" name="テキスト ボックス 210"/>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146050</xdr:rowOff>
    </xdr:from>
    <xdr:to>
      <xdr:col>3</xdr:col>
      <xdr:colOff>193675</xdr:colOff>
      <xdr:row>54</xdr:row>
      <xdr:rowOff>76200</xdr:rowOff>
    </xdr:to>
    <xdr:sp macro="" textlink="">
      <xdr:nvSpPr>
        <xdr:cNvPr id="212" name="円/楕円 211"/>
        <xdr:cNvSpPr/>
      </xdr:nvSpPr>
      <xdr:spPr>
        <a:xfrm>
          <a:off x="2159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86377</xdr:rowOff>
    </xdr:from>
    <xdr:ext cx="762000" cy="259045"/>
    <xdr:sp macro="" textlink="">
      <xdr:nvSpPr>
        <xdr:cNvPr id="213" name="テキスト ボックス 212"/>
        <xdr:cNvSpPr txBox="1"/>
      </xdr:nvSpPr>
      <xdr:spPr>
        <a:xfrm>
          <a:off x="1828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120650</xdr:rowOff>
    </xdr:from>
    <xdr:to>
      <xdr:col>1</xdr:col>
      <xdr:colOff>676275</xdr:colOff>
      <xdr:row>54</xdr:row>
      <xdr:rowOff>50800</xdr:rowOff>
    </xdr:to>
    <xdr:sp macro="" textlink="">
      <xdr:nvSpPr>
        <xdr:cNvPr id="214" name="円/楕円 213"/>
        <xdr:cNvSpPr/>
      </xdr:nvSpPr>
      <xdr:spPr>
        <a:xfrm>
          <a:off x="1270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60977</xdr:rowOff>
    </xdr:from>
    <xdr:ext cx="762000" cy="259045"/>
    <xdr:sp macro="" textlink="">
      <xdr:nvSpPr>
        <xdr:cNvPr id="215" name="テキスト ボックス 214"/>
        <xdr:cNvSpPr txBox="1"/>
      </xdr:nvSpPr>
      <xdr:spPr>
        <a:xfrm>
          <a:off x="939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類似団体と比べ経常収支比率が上まわっているのは繰出金が主な要因となっている。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繰出金について下水道事業等への繰出金は全体の</a:t>
          </a:r>
          <a:r>
            <a:rPr lang="ja-JP" altLang="en-US" sz="1100" b="0" i="0" baseline="0">
              <a:solidFill>
                <a:schemeClr val="dk1"/>
              </a:solidFill>
              <a:effectLst/>
              <a:latin typeface="+mn-lt"/>
              <a:ea typeface="+mn-ea"/>
              <a:cs typeface="+mn-cs"/>
            </a:rPr>
            <a:t>６４．１</a:t>
          </a:r>
          <a:r>
            <a:rPr lang="ja-JP" altLang="ja-JP" sz="1100" b="0" i="0" baseline="0">
              <a:solidFill>
                <a:schemeClr val="dk1"/>
              </a:solidFill>
              <a:effectLst/>
              <a:latin typeface="+mn-lt"/>
              <a:ea typeface="+mn-ea"/>
              <a:cs typeface="+mn-cs"/>
            </a:rPr>
            <a:t>％を占めている。平成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年度に比べ繰出金は</a:t>
          </a:r>
          <a:r>
            <a:rPr lang="ja-JP" altLang="en-US" sz="1100" b="0" i="0" baseline="0">
              <a:solidFill>
                <a:schemeClr val="dk1"/>
              </a:solidFill>
              <a:effectLst/>
              <a:latin typeface="+mn-lt"/>
              <a:ea typeface="+mn-ea"/>
              <a:cs typeface="+mn-cs"/>
            </a:rPr>
            <a:t>０．８の増となり、下水道事業</a:t>
          </a:r>
          <a:r>
            <a:rPr lang="ja-JP" altLang="ja-JP" sz="1100" b="0" i="0" baseline="0">
              <a:solidFill>
                <a:schemeClr val="dk1"/>
              </a:solidFill>
              <a:effectLst/>
              <a:latin typeface="+mn-lt"/>
              <a:ea typeface="+mn-ea"/>
              <a:cs typeface="+mn-cs"/>
            </a:rPr>
            <a:t>特別会計、</a:t>
          </a:r>
          <a:r>
            <a:rPr lang="ja-JP" altLang="en-US" sz="1100" b="0" i="0" baseline="0">
              <a:solidFill>
                <a:schemeClr val="dk1"/>
              </a:solidFill>
              <a:effectLst/>
              <a:latin typeface="+mn-lt"/>
              <a:ea typeface="+mn-ea"/>
              <a:cs typeface="+mn-cs"/>
            </a:rPr>
            <a:t>農業集落排水事業</a:t>
          </a:r>
          <a:r>
            <a:rPr lang="ja-JP" altLang="ja-JP" sz="1100" b="0" i="0" baseline="0">
              <a:solidFill>
                <a:schemeClr val="dk1"/>
              </a:solidFill>
              <a:effectLst/>
              <a:latin typeface="+mn-lt"/>
              <a:ea typeface="+mn-ea"/>
              <a:cs typeface="+mn-cs"/>
            </a:rPr>
            <a:t>特別会計、介護保険特別会計への繰出金について増加した。</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149860</xdr:rowOff>
    </xdr:from>
    <xdr:to>
      <xdr:col>24</xdr:col>
      <xdr:colOff>31750</xdr:colOff>
      <xdr:row>59</xdr:row>
      <xdr:rowOff>54610</xdr:rowOff>
    </xdr:to>
    <xdr:cxnSp macro="">
      <xdr:nvCxnSpPr>
        <xdr:cNvPr id="248" name="直線コネクタ 247"/>
        <xdr:cNvCxnSpPr/>
      </xdr:nvCxnSpPr>
      <xdr:spPr>
        <a:xfrm>
          <a:off x="15671800" y="100939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149860</xdr:rowOff>
    </xdr:from>
    <xdr:to>
      <xdr:col>22</xdr:col>
      <xdr:colOff>565150</xdr:colOff>
      <xdr:row>59</xdr:row>
      <xdr:rowOff>1270</xdr:rowOff>
    </xdr:to>
    <xdr:cxnSp macro="">
      <xdr:nvCxnSpPr>
        <xdr:cNvPr id="251" name="直線コネクタ 250"/>
        <xdr:cNvCxnSpPr/>
      </xdr:nvCxnSpPr>
      <xdr:spPr>
        <a:xfrm flipV="1">
          <a:off x="14782800" y="100939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123190</xdr:rowOff>
    </xdr:from>
    <xdr:to>
      <xdr:col>21</xdr:col>
      <xdr:colOff>361950</xdr:colOff>
      <xdr:row>59</xdr:row>
      <xdr:rowOff>1270</xdr:rowOff>
    </xdr:to>
    <xdr:cxnSp macro="">
      <xdr:nvCxnSpPr>
        <xdr:cNvPr id="254" name="直線コネクタ 253"/>
        <xdr:cNvCxnSpPr/>
      </xdr:nvCxnSpPr>
      <xdr:spPr>
        <a:xfrm>
          <a:off x="13893800" y="989584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123190</xdr:rowOff>
    </xdr:from>
    <xdr:to>
      <xdr:col>20</xdr:col>
      <xdr:colOff>158750</xdr:colOff>
      <xdr:row>58</xdr:row>
      <xdr:rowOff>27940</xdr:rowOff>
    </xdr:to>
    <xdr:cxnSp macro="">
      <xdr:nvCxnSpPr>
        <xdr:cNvPr id="257" name="直線コネクタ 256"/>
        <xdr:cNvCxnSpPr/>
      </xdr:nvCxnSpPr>
      <xdr:spPr>
        <a:xfrm flipV="1">
          <a:off x="13004800" y="98958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8" name="フローチャート : 判断 257"/>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59" name="テキスト ボックス 258"/>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69867</xdr:rowOff>
    </xdr:from>
    <xdr:ext cx="762000" cy="259045"/>
    <xdr:sp macro="" textlink="">
      <xdr:nvSpPr>
        <xdr:cNvPr id="261" name="テキスト ボックス 260"/>
        <xdr:cNvSpPr txBox="1"/>
      </xdr:nvSpPr>
      <xdr:spPr>
        <a:xfrm>
          <a:off x="12623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3810</xdr:rowOff>
    </xdr:from>
    <xdr:to>
      <xdr:col>24</xdr:col>
      <xdr:colOff>82550</xdr:colOff>
      <xdr:row>59</xdr:row>
      <xdr:rowOff>105410</xdr:rowOff>
    </xdr:to>
    <xdr:sp macro="" textlink="">
      <xdr:nvSpPr>
        <xdr:cNvPr id="267" name="円/楕円 266"/>
        <xdr:cNvSpPr/>
      </xdr:nvSpPr>
      <xdr:spPr>
        <a:xfrm>
          <a:off x="164592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147337</xdr:rowOff>
    </xdr:from>
    <xdr:ext cx="762000" cy="259045"/>
    <xdr:sp macro="" textlink="">
      <xdr:nvSpPr>
        <xdr:cNvPr id="268" name="その他該当値テキスト"/>
        <xdr:cNvSpPr txBox="1"/>
      </xdr:nvSpPr>
      <xdr:spPr>
        <a:xfrm>
          <a:off x="16598900" y="1009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99060</xdr:rowOff>
    </xdr:from>
    <xdr:to>
      <xdr:col>22</xdr:col>
      <xdr:colOff>615950</xdr:colOff>
      <xdr:row>59</xdr:row>
      <xdr:rowOff>29210</xdr:rowOff>
    </xdr:to>
    <xdr:sp macro="" textlink="">
      <xdr:nvSpPr>
        <xdr:cNvPr id="269" name="円/楕円 268"/>
        <xdr:cNvSpPr/>
      </xdr:nvSpPr>
      <xdr:spPr>
        <a:xfrm>
          <a:off x="15621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13987</xdr:rowOff>
    </xdr:from>
    <xdr:ext cx="736600" cy="259045"/>
    <xdr:sp macro="" textlink="">
      <xdr:nvSpPr>
        <xdr:cNvPr id="270" name="テキスト ボックス 269"/>
        <xdr:cNvSpPr txBox="1"/>
      </xdr:nvSpPr>
      <xdr:spPr>
        <a:xfrm>
          <a:off x="15290800" y="1012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121920</xdr:rowOff>
    </xdr:from>
    <xdr:to>
      <xdr:col>21</xdr:col>
      <xdr:colOff>412750</xdr:colOff>
      <xdr:row>59</xdr:row>
      <xdr:rowOff>52070</xdr:rowOff>
    </xdr:to>
    <xdr:sp macro="" textlink="">
      <xdr:nvSpPr>
        <xdr:cNvPr id="271" name="円/楕円 270"/>
        <xdr:cNvSpPr/>
      </xdr:nvSpPr>
      <xdr:spPr>
        <a:xfrm>
          <a:off x="14732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36847</xdr:rowOff>
    </xdr:from>
    <xdr:ext cx="762000" cy="259045"/>
    <xdr:sp macro="" textlink="">
      <xdr:nvSpPr>
        <xdr:cNvPr id="272" name="テキスト ボックス 271"/>
        <xdr:cNvSpPr txBox="1"/>
      </xdr:nvSpPr>
      <xdr:spPr>
        <a:xfrm>
          <a:off x="144018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72390</xdr:rowOff>
    </xdr:from>
    <xdr:to>
      <xdr:col>20</xdr:col>
      <xdr:colOff>209550</xdr:colOff>
      <xdr:row>58</xdr:row>
      <xdr:rowOff>2540</xdr:rowOff>
    </xdr:to>
    <xdr:sp macro="" textlink="">
      <xdr:nvSpPr>
        <xdr:cNvPr id="273" name="円/楕円 272"/>
        <xdr:cNvSpPr/>
      </xdr:nvSpPr>
      <xdr:spPr>
        <a:xfrm>
          <a:off x="13843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158767</xdr:rowOff>
    </xdr:from>
    <xdr:ext cx="762000" cy="259045"/>
    <xdr:sp macro="" textlink="">
      <xdr:nvSpPr>
        <xdr:cNvPr id="274" name="テキスト ボックス 273"/>
        <xdr:cNvSpPr txBox="1"/>
      </xdr:nvSpPr>
      <xdr:spPr>
        <a:xfrm>
          <a:off x="13512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148590</xdr:rowOff>
    </xdr:from>
    <xdr:to>
      <xdr:col>19</xdr:col>
      <xdr:colOff>6350</xdr:colOff>
      <xdr:row>58</xdr:row>
      <xdr:rowOff>78740</xdr:rowOff>
    </xdr:to>
    <xdr:sp macro="" textlink="">
      <xdr:nvSpPr>
        <xdr:cNvPr id="275" name="円/楕円 274"/>
        <xdr:cNvSpPr/>
      </xdr:nvSpPr>
      <xdr:spPr>
        <a:xfrm>
          <a:off x="129540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63517</xdr:rowOff>
    </xdr:from>
    <xdr:ext cx="762000" cy="259045"/>
    <xdr:sp macro="" textlink="">
      <xdr:nvSpPr>
        <xdr:cNvPr id="276" name="テキスト ボックス 275"/>
        <xdr:cNvSpPr txBox="1"/>
      </xdr:nvSpPr>
      <xdr:spPr>
        <a:xfrm>
          <a:off x="12623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類似団体に比べ概ね</a:t>
          </a:r>
          <a:r>
            <a:rPr lang="ja-JP" altLang="en-US" sz="1100" b="0" i="0" baseline="0">
              <a:solidFill>
                <a:schemeClr val="dk1"/>
              </a:solidFill>
              <a:effectLst/>
              <a:latin typeface="+mn-lt"/>
              <a:ea typeface="+mn-ea"/>
              <a:cs typeface="+mn-cs"/>
            </a:rPr>
            <a:t>２．９</a:t>
          </a:r>
          <a:r>
            <a:rPr lang="ja-JP" altLang="ja-JP" sz="1100" b="0" i="0" baseline="0">
              <a:solidFill>
                <a:schemeClr val="dk1"/>
              </a:solidFill>
              <a:effectLst/>
              <a:latin typeface="+mn-lt"/>
              <a:ea typeface="+mn-ea"/>
              <a:cs typeface="+mn-cs"/>
            </a:rPr>
            <a:t>ポイント低い状況にある。このことは、平成</a:t>
          </a:r>
          <a:r>
            <a:rPr lang="ja-JP" altLang="en-US" sz="1100" b="0" i="0" baseline="0">
              <a:solidFill>
                <a:schemeClr val="dk1"/>
              </a:solidFill>
              <a:effectLst/>
              <a:latin typeface="+mn-lt"/>
              <a:ea typeface="+mn-ea"/>
              <a:cs typeface="+mn-cs"/>
            </a:rPr>
            <a:t>１４</a:t>
          </a:r>
          <a:r>
            <a:rPr lang="ja-JP" altLang="ja-JP" sz="1100" b="0" i="0" baseline="0">
              <a:solidFill>
                <a:schemeClr val="dk1"/>
              </a:solidFill>
              <a:effectLst/>
              <a:latin typeface="+mn-lt"/>
              <a:ea typeface="+mn-ea"/>
              <a:cs typeface="+mn-cs"/>
            </a:rPr>
            <a:t>年度からの補助金</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段階的な削減並びに平成</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年度からの篠山再生計画による補助金等の見直しに取り組んだことによる。今後も篠山再生計画の着実な実施により適正な水準の維持に努める。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88138</xdr:rowOff>
    </xdr:from>
    <xdr:to>
      <xdr:col>24</xdr:col>
      <xdr:colOff>31750</xdr:colOff>
      <xdr:row>35</xdr:row>
      <xdr:rowOff>97282</xdr:rowOff>
    </xdr:to>
    <xdr:cxnSp macro="">
      <xdr:nvCxnSpPr>
        <xdr:cNvPr id="306" name="直線コネクタ 305"/>
        <xdr:cNvCxnSpPr/>
      </xdr:nvCxnSpPr>
      <xdr:spPr>
        <a:xfrm flipV="1">
          <a:off x="15671800" y="608888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97282</xdr:rowOff>
    </xdr:from>
    <xdr:to>
      <xdr:col>22</xdr:col>
      <xdr:colOff>565150</xdr:colOff>
      <xdr:row>35</xdr:row>
      <xdr:rowOff>115570</xdr:rowOff>
    </xdr:to>
    <xdr:cxnSp macro="">
      <xdr:nvCxnSpPr>
        <xdr:cNvPr id="309" name="直線コネクタ 308"/>
        <xdr:cNvCxnSpPr/>
      </xdr:nvCxnSpPr>
      <xdr:spPr>
        <a:xfrm flipV="1">
          <a:off x="14782800" y="60980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46990</xdr:rowOff>
    </xdr:from>
    <xdr:to>
      <xdr:col>21</xdr:col>
      <xdr:colOff>361950</xdr:colOff>
      <xdr:row>35</xdr:row>
      <xdr:rowOff>115570</xdr:rowOff>
    </xdr:to>
    <xdr:cxnSp macro="">
      <xdr:nvCxnSpPr>
        <xdr:cNvPr id="312" name="直線コネクタ 311"/>
        <xdr:cNvCxnSpPr/>
      </xdr:nvCxnSpPr>
      <xdr:spPr>
        <a:xfrm>
          <a:off x="13893800" y="60477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46990</xdr:rowOff>
    </xdr:from>
    <xdr:to>
      <xdr:col>20</xdr:col>
      <xdr:colOff>158750</xdr:colOff>
      <xdr:row>35</xdr:row>
      <xdr:rowOff>46990</xdr:rowOff>
    </xdr:to>
    <xdr:cxnSp macro="">
      <xdr:nvCxnSpPr>
        <xdr:cNvPr id="315" name="直線コネクタ 314"/>
        <xdr:cNvCxnSpPr/>
      </xdr:nvCxnSpPr>
      <xdr:spPr>
        <a:xfrm>
          <a:off x="13004800" y="6047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7" name="テキスト ボックス 316"/>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18" name="フローチャート : 判断 317"/>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84853</xdr:rowOff>
    </xdr:from>
    <xdr:ext cx="762000" cy="259045"/>
    <xdr:sp macro="" textlink="">
      <xdr:nvSpPr>
        <xdr:cNvPr id="319" name="テキスト ボックス 318"/>
        <xdr:cNvSpPr txBox="1"/>
      </xdr:nvSpPr>
      <xdr:spPr>
        <a:xfrm>
          <a:off x="12623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37338</xdr:rowOff>
    </xdr:from>
    <xdr:to>
      <xdr:col>24</xdr:col>
      <xdr:colOff>82550</xdr:colOff>
      <xdr:row>35</xdr:row>
      <xdr:rowOff>138938</xdr:rowOff>
    </xdr:to>
    <xdr:sp macro="" textlink="">
      <xdr:nvSpPr>
        <xdr:cNvPr id="325" name="円/楕円 324"/>
        <xdr:cNvSpPr/>
      </xdr:nvSpPr>
      <xdr:spPr>
        <a:xfrm>
          <a:off x="164592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53865</xdr:rowOff>
    </xdr:from>
    <xdr:ext cx="762000" cy="259045"/>
    <xdr:sp macro="" textlink="">
      <xdr:nvSpPr>
        <xdr:cNvPr id="326" name="補助費等該当値テキスト"/>
        <xdr:cNvSpPr txBox="1"/>
      </xdr:nvSpPr>
      <xdr:spPr>
        <a:xfrm>
          <a:off x="16598900" y="588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46482</xdr:rowOff>
    </xdr:from>
    <xdr:to>
      <xdr:col>22</xdr:col>
      <xdr:colOff>615950</xdr:colOff>
      <xdr:row>35</xdr:row>
      <xdr:rowOff>148082</xdr:rowOff>
    </xdr:to>
    <xdr:sp macro="" textlink="">
      <xdr:nvSpPr>
        <xdr:cNvPr id="327" name="円/楕円 326"/>
        <xdr:cNvSpPr/>
      </xdr:nvSpPr>
      <xdr:spPr>
        <a:xfrm>
          <a:off x="156210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158259</xdr:rowOff>
    </xdr:from>
    <xdr:ext cx="736600" cy="259045"/>
    <xdr:sp macro="" textlink="">
      <xdr:nvSpPr>
        <xdr:cNvPr id="328" name="テキスト ボックス 327"/>
        <xdr:cNvSpPr txBox="1"/>
      </xdr:nvSpPr>
      <xdr:spPr>
        <a:xfrm>
          <a:off x="15290800" y="5816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64770</xdr:rowOff>
    </xdr:from>
    <xdr:to>
      <xdr:col>21</xdr:col>
      <xdr:colOff>412750</xdr:colOff>
      <xdr:row>35</xdr:row>
      <xdr:rowOff>166370</xdr:rowOff>
    </xdr:to>
    <xdr:sp macro="" textlink="">
      <xdr:nvSpPr>
        <xdr:cNvPr id="329" name="円/楕円 328"/>
        <xdr:cNvSpPr/>
      </xdr:nvSpPr>
      <xdr:spPr>
        <a:xfrm>
          <a:off x="14732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5097</xdr:rowOff>
    </xdr:from>
    <xdr:ext cx="762000" cy="259045"/>
    <xdr:sp macro="" textlink="">
      <xdr:nvSpPr>
        <xdr:cNvPr id="330" name="テキスト ボックス 329"/>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167640</xdr:rowOff>
    </xdr:from>
    <xdr:to>
      <xdr:col>20</xdr:col>
      <xdr:colOff>209550</xdr:colOff>
      <xdr:row>35</xdr:row>
      <xdr:rowOff>97790</xdr:rowOff>
    </xdr:to>
    <xdr:sp macro="" textlink="">
      <xdr:nvSpPr>
        <xdr:cNvPr id="331" name="円/楕円 330"/>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107967</xdr:rowOff>
    </xdr:from>
    <xdr:ext cx="762000" cy="259045"/>
    <xdr:sp macro="" textlink="">
      <xdr:nvSpPr>
        <xdr:cNvPr id="332" name="テキスト ボックス 331"/>
        <xdr:cNvSpPr txBox="1"/>
      </xdr:nvSpPr>
      <xdr:spPr>
        <a:xfrm>
          <a:off x="13512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167640</xdr:rowOff>
    </xdr:from>
    <xdr:to>
      <xdr:col>19</xdr:col>
      <xdr:colOff>6350</xdr:colOff>
      <xdr:row>35</xdr:row>
      <xdr:rowOff>97790</xdr:rowOff>
    </xdr:to>
    <xdr:sp macro="" textlink="">
      <xdr:nvSpPr>
        <xdr:cNvPr id="333" name="円/楕円 332"/>
        <xdr:cNvSpPr/>
      </xdr:nvSpPr>
      <xdr:spPr>
        <a:xfrm>
          <a:off x="12954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107967</xdr:rowOff>
    </xdr:from>
    <xdr:ext cx="762000" cy="259045"/>
    <xdr:sp macro="" textlink="">
      <xdr:nvSpPr>
        <xdr:cNvPr id="334" name="テキスト ボックス 333"/>
        <xdr:cNvSpPr txBox="1"/>
      </xdr:nvSpPr>
      <xdr:spPr>
        <a:xfrm>
          <a:off x="12623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１１</a:t>
          </a:r>
          <a:r>
            <a:rPr lang="ja-JP" altLang="ja-JP" sz="1100" b="0" i="0" baseline="0">
              <a:solidFill>
                <a:schemeClr val="dk1"/>
              </a:solidFill>
              <a:effectLst/>
              <a:latin typeface="+mn-lt"/>
              <a:ea typeface="+mn-ea"/>
              <a:cs typeface="+mn-cs"/>
            </a:rPr>
            <a:t>年度の合併後から地方債を活用した大規模事業が続いたため、類似団体に比べ経常収支比率が高い状況にある。しかしながら財政健全化計画に基づく補償金免除繰上償還や銀行等資金の繰上償還を実施するとともに投資的経費を大幅に抑制し発行抑制に努めている。</a:t>
          </a:r>
          <a:endParaRPr lang="ja-JP" altLang="ja-JP" sz="1400">
            <a:effectLst/>
          </a:endParaRPr>
        </a:p>
        <a:p>
          <a:r>
            <a:rPr lang="ja-JP" altLang="ja-JP" sz="1100" b="0" i="0" baseline="0">
              <a:solidFill>
                <a:schemeClr val="dk1"/>
              </a:solidFill>
              <a:effectLst/>
              <a:latin typeface="+mn-lt"/>
              <a:ea typeface="+mn-ea"/>
              <a:cs typeface="+mn-cs"/>
            </a:rPr>
            <a:t>　今後も繰上償還を実施し、財政の健全化に努める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18414</xdr:rowOff>
    </xdr:from>
    <xdr:to>
      <xdr:col>7</xdr:col>
      <xdr:colOff>15875</xdr:colOff>
      <xdr:row>76</xdr:row>
      <xdr:rowOff>31750</xdr:rowOff>
    </xdr:to>
    <xdr:cxnSp macro="">
      <xdr:nvCxnSpPr>
        <xdr:cNvPr id="366" name="直線コネクタ 365"/>
        <xdr:cNvCxnSpPr/>
      </xdr:nvCxnSpPr>
      <xdr:spPr>
        <a:xfrm flipV="1">
          <a:off x="3987800" y="13048614"/>
          <a:ext cx="8382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31750</xdr:rowOff>
    </xdr:from>
    <xdr:to>
      <xdr:col>5</xdr:col>
      <xdr:colOff>549275</xdr:colOff>
      <xdr:row>76</xdr:row>
      <xdr:rowOff>94614</xdr:rowOff>
    </xdr:to>
    <xdr:cxnSp macro="">
      <xdr:nvCxnSpPr>
        <xdr:cNvPr id="369" name="直線コネクタ 368"/>
        <xdr:cNvCxnSpPr/>
      </xdr:nvCxnSpPr>
      <xdr:spPr>
        <a:xfrm flipV="1">
          <a:off x="3098800" y="13061950"/>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3175</xdr:rowOff>
    </xdr:from>
    <xdr:to>
      <xdr:col>4</xdr:col>
      <xdr:colOff>346075</xdr:colOff>
      <xdr:row>76</xdr:row>
      <xdr:rowOff>94614</xdr:rowOff>
    </xdr:to>
    <xdr:cxnSp macro="">
      <xdr:nvCxnSpPr>
        <xdr:cNvPr id="372" name="直線コネクタ 371"/>
        <xdr:cNvCxnSpPr/>
      </xdr:nvCxnSpPr>
      <xdr:spPr>
        <a:xfrm>
          <a:off x="2209800" y="13033375"/>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3175</xdr:rowOff>
    </xdr:from>
    <xdr:to>
      <xdr:col>3</xdr:col>
      <xdr:colOff>142875</xdr:colOff>
      <xdr:row>76</xdr:row>
      <xdr:rowOff>48895</xdr:rowOff>
    </xdr:to>
    <xdr:cxnSp macro="">
      <xdr:nvCxnSpPr>
        <xdr:cNvPr id="375" name="直線コネクタ 374"/>
        <xdr:cNvCxnSpPr/>
      </xdr:nvCxnSpPr>
      <xdr:spPr>
        <a:xfrm flipV="1">
          <a:off x="1320800" y="1303337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6" name="フローチャート : 判断 375"/>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77" name="テキスト ボックス 376"/>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xdr:rowOff>
    </xdr:from>
    <xdr:to>
      <xdr:col>1</xdr:col>
      <xdr:colOff>676275</xdr:colOff>
      <xdr:row>75</xdr:row>
      <xdr:rowOff>114935</xdr:rowOff>
    </xdr:to>
    <xdr:sp macro="" textlink="">
      <xdr:nvSpPr>
        <xdr:cNvPr id="378" name="フローチャート : 判断 377"/>
        <xdr:cNvSpPr/>
      </xdr:nvSpPr>
      <xdr:spPr>
        <a:xfrm>
          <a:off x="1270000" y="128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125112</xdr:rowOff>
    </xdr:from>
    <xdr:ext cx="762000" cy="259045"/>
    <xdr:sp macro="" textlink="">
      <xdr:nvSpPr>
        <xdr:cNvPr id="379" name="テキスト ボックス 378"/>
        <xdr:cNvSpPr txBox="1"/>
      </xdr:nvSpPr>
      <xdr:spPr>
        <a:xfrm>
          <a:off x="939800" y="126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139065</xdr:rowOff>
    </xdr:from>
    <xdr:to>
      <xdr:col>7</xdr:col>
      <xdr:colOff>66675</xdr:colOff>
      <xdr:row>76</xdr:row>
      <xdr:rowOff>69214</xdr:rowOff>
    </xdr:to>
    <xdr:sp macro="" textlink="">
      <xdr:nvSpPr>
        <xdr:cNvPr id="385" name="円/楕円 384"/>
        <xdr:cNvSpPr/>
      </xdr:nvSpPr>
      <xdr:spPr>
        <a:xfrm>
          <a:off x="4775200" y="129978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111141</xdr:rowOff>
    </xdr:from>
    <xdr:ext cx="762000" cy="259045"/>
    <xdr:sp macro="" textlink="">
      <xdr:nvSpPr>
        <xdr:cNvPr id="386" name="公債費該当値テキスト"/>
        <xdr:cNvSpPr txBox="1"/>
      </xdr:nvSpPr>
      <xdr:spPr>
        <a:xfrm>
          <a:off x="4914900" y="12969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152400</xdr:rowOff>
    </xdr:from>
    <xdr:to>
      <xdr:col>5</xdr:col>
      <xdr:colOff>600075</xdr:colOff>
      <xdr:row>76</xdr:row>
      <xdr:rowOff>82550</xdr:rowOff>
    </xdr:to>
    <xdr:sp macro="" textlink="">
      <xdr:nvSpPr>
        <xdr:cNvPr id="387" name="円/楕円 386"/>
        <xdr:cNvSpPr/>
      </xdr:nvSpPr>
      <xdr:spPr>
        <a:xfrm>
          <a:off x="3937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67327</xdr:rowOff>
    </xdr:from>
    <xdr:ext cx="736600" cy="259045"/>
    <xdr:sp macro="" textlink="">
      <xdr:nvSpPr>
        <xdr:cNvPr id="388" name="テキスト ボックス 387"/>
        <xdr:cNvSpPr txBox="1"/>
      </xdr:nvSpPr>
      <xdr:spPr>
        <a:xfrm>
          <a:off x="3606800" y="13097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43814</xdr:rowOff>
    </xdr:from>
    <xdr:to>
      <xdr:col>4</xdr:col>
      <xdr:colOff>396875</xdr:colOff>
      <xdr:row>76</xdr:row>
      <xdr:rowOff>145414</xdr:rowOff>
    </xdr:to>
    <xdr:sp macro="" textlink="">
      <xdr:nvSpPr>
        <xdr:cNvPr id="389" name="円/楕円 388"/>
        <xdr:cNvSpPr/>
      </xdr:nvSpPr>
      <xdr:spPr>
        <a:xfrm>
          <a:off x="3048000" y="13074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130191</xdr:rowOff>
    </xdr:from>
    <xdr:ext cx="762000" cy="259045"/>
    <xdr:sp macro="" textlink="">
      <xdr:nvSpPr>
        <xdr:cNvPr id="390" name="テキスト ボックス 389"/>
        <xdr:cNvSpPr txBox="1"/>
      </xdr:nvSpPr>
      <xdr:spPr>
        <a:xfrm>
          <a:off x="2717800" y="1316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123825</xdr:rowOff>
    </xdr:from>
    <xdr:to>
      <xdr:col>3</xdr:col>
      <xdr:colOff>193675</xdr:colOff>
      <xdr:row>76</xdr:row>
      <xdr:rowOff>53975</xdr:rowOff>
    </xdr:to>
    <xdr:sp macro="" textlink="">
      <xdr:nvSpPr>
        <xdr:cNvPr id="391" name="円/楕円 390"/>
        <xdr:cNvSpPr/>
      </xdr:nvSpPr>
      <xdr:spPr>
        <a:xfrm>
          <a:off x="2159000" y="1298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38752</xdr:rowOff>
    </xdr:from>
    <xdr:ext cx="762000" cy="259045"/>
    <xdr:sp macro="" textlink="">
      <xdr:nvSpPr>
        <xdr:cNvPr id="392" name="テキスト ボックス 391"/>
        <xdr:cNvSpPr txBox="1"/>
      </xdr:nvSpPr>
      <xdr:spPr>
        <a:xfrm>
          <a:off x="1828800" y="1306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169545</xdr:rowOff>
    </xdr:from>
    <xdr:to>
      <xdr:col>1</xdr:col>
      <xdr:colOff>676275</xdr:colOff>
      <xdr:row>76</xdr:row>
      <xdr:rowOff>99695</xdr:rowOff>
    </xdr:to>
    <xdr:sp macro="" textlink="">
      <xdr:nvSpPr>
        <xdr:cNvPr id="393" name="円/楕円 392"/>
        <xdr:cNvSpPr/>
      </xdr:nvSpPr>
      <xdr:spPr>
        <a:xfrm>
          <a:off x="1270000" y="1302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84472</xdr:rowOff>
    </xdr:from>
    <xdr:ext cx="762000" cy="259045"/>
    <xdr:sp macro="" textlink="">
      <xdr:nvSpPr>
        <xdr:cNvPr id="394" name="テキスト ボックス 393"/>
        <xdr:cNvSpPr txBox="1"/>
      </xdr:nvSpPr>
      <xdr:spPr>
        <a:xfrm>
          <a:off x="939800" y="13114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収支比率のうち公債費以外については類似団体とほぼ同水準もしくは低い比率となっている。これは、その他項目（繰出金）が類似団体に比べ経常収支比率が高いが、それ以外の項目については類似団体と同水準もしくは低い比率となっていることによ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81280</xdr:rowOff>
    </xdr:from>
    <xdr:to>
      <xdr:col>24</xdr:col>
      <xdr:colOff>31750</xdr:colOff>
      <xdr:row>76</xdr:row>
      <xdr:rowOff>104139</xdr:rowOff>
    </xdr:to>
    <xdr:cxnSp macro="">
      <xdr:nvCxnSpPr>
        <xdr:cNvPr id="427" name="直線コネクタ 426"/>
        <xdr:cNvCxnSpPr/>
      </xdr:nvCxnSpPr>
      <xdr:spPr>
        <a:xfrm>
          <a:off x="15671800" y="131114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77</xdr:row>
      <xdr:rowOff>8889</xdr:rowOff>
    </xdr:to>
    <xdr:cxnSp macro="">
      <xdr:nvCxnSpPr>
        <xdr:cNvPr id="430" name="直線コネクタ 429"/>
        <xdr:cNvCxnSpPr/>
      </xdr:nvCxnSpPr>
      <xdr:spPr>
        <a:xfrm flipV="1">
          <a:off x="14782800" y="1311148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115570</xdr:rowOff>
    </xdr:from>
    <xdr:to>
      <xdr:col>21</xdr:col>
      <xdr:colOff>361950</xdr:colOff>
      <xdr:row>77</xdr:row>
      <xdr:rowOff>8889</xdr:rowOff>
    </xdr:to>
    <xdr:cxnSp macro="">
      <xdr:nvCxnSpPr>
        <xdr:cNvPr id="433" name="直線コネクタ 432"/>
        <xdr:cNvCxnSpPr/>
      </xdr:nvCxnSpPr>
      <xdr:spPr>
        <a:xfrm>
          <a:off x="13893800" y="12802870"/>
          <a:ext cx="889000" cy="40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115570</xdr:rowOff>
    </xdr:from>
    <xdr:to>
      <xdr:col>20</xdr:col>
      <xdr:colOff>158750</xdr:colOff>
      <xdr:row>74</xdr:row>
      <xdr:rowOff>165100</xdr:rowOff>
    </xdr:to>
    <xdr:cxnSp macro="">
      <xdr:nvCxnSpPr>
        <xdr:cNvPr id="436" name="直線コネクタ 435"/>
        <xdr:cNvCxnSpPr/>
      </xdr:nvCxnSpPr>
      <xdr:spPr>
        <a:xfrm flipV="1">
          <a:off x="13004800" y="1280287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7" name="フローチャート : 判断 436"/>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8" name="テキスト ボックス 437"/>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39" name="フローチャート : 判断 438"/>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21607</xdr:rowOff>
    </xdr:from>
    <xdr:ext cx="762000" cy="259045"/>
    <xdr:sp macro="" textlink="">
      <xdr:nvSpPr>
        <xdr:cNvPr id="440" name="テキスト ボックス 439"/>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46" name="円/楕円 445"/>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47"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30480</xdr:rowOff>
    </xdr:from>
    <xdr:to>
      <xdr:col>22</xdr:col>
      <xdr:colOff>615950</xdr:colOff>
      <xdr:row>76</xdr:row>
      <xdr:rowOff>132080</xdr:rowOff>
    </xdr:to>
    <xdr:sp macro="" textlink="">
      <xdr:nvSpPr>
        <xdr:cNvPr id="448" name="円/楕円 447"/>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142257</xdr:rowOff>
    </xdr:from>
    <xdr:ext cx="736600" cy="259045"/>
    <xdr:sp macro="" textlink="">
      <xdr:nvSpPr>
        <xdr:cNvPr id="449" name="テキスト ボックス 448"/>
        <xdr:cNvSpPr txBox="1"/>
      </xdr:nvSpPr>
      <xdr:spPr>
        <a:xfrm>
          <a:off x="15290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129539</xdr:rowOff>
    </xdr:from>
    <xdr:to>
      <xdr:col>21</xdr:col>
      <xdr:colOff>412750</xdr:colOff>
      <xdr:row>77</xdr:row>
      <xdr:rowOff>59689</xdr:rowOff>
    </xdr:to>
    <xdr:sp macro="" textlink="">
      <xdr:nvSpPr>
        <xdr:cNvPr id="450" name="円/楕円 449"/>
        <xdr:cNvSpPr/>
      </xdr:nvSpPr>
      <xdr:spPr>
        <a:xfrm>
          <a:off x="14732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69867</xdr:rowOff>
    </xdr:from>
    <xdr:ext cx="762000" cy="259045"/>
    <xdr:sp macro="" textlink="">
      <xdr:nvSpPr>
        <xdr:cNvPr id="451" name="テキスト ボックス 450"/>
        <xdr:cNvSpPr txBox="1"/>
      </xdr:nvSpPr>
      <xdr:spPr>
        <a:xfrm>
          <a:off x="14401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64770</xdr:rowOff>
    </xdr:from>
    <xdr:to>
      <xdr:col>20</xdr:col>
      <xdr:colOff>209550</xdr:colOff>
      <xdr:row>74</xdr:row>
      <xdr:rowOff>166370</xdr:rowOff>
    </xdr:to>
    <xdr:sp macro="" textlink="">
      <xdr:nvSpPr>
        <xdr:cNvPr id="452" name="円/楕円 451"/>
        <xdr:cNvSpPr/>
      </xdr:nvSpPr>
      <xdr:spPr>
        <a:xfrm>
          <a:off x="13843000" y="1275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5097</xdr:rowOff>
    </xdr:from>
    <xdr:ext cx="762000" cy="259045"/>
    <xdr:sp macro="" textlink="">
      <xdr:nvSpPr>
        <xdr:cNvPr id="453" name="テキスト ボックス 452"/>
        <xdr:cNvSpPr txBox="1"/>
      </xdr:nvSpPr>
      <xdr:spPr>
        <a:xfrm>
          <a:off x="13512800" y="1252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114300</xdr:rowOff>
    </xdr:from>
    <xdr:to>
      <xdr:col>19</xdr:col>
      <xdr:colOff>6350</xdr:colOff>
      <xdr:row>75</xdr:row>
      <xdr:rowOff>44450</xdr:rowOff>
    </xdr:to>
    <xdr:sp macro="" textlink="">
      <xdr:nvSpPr>
        <xdr:cNvPr id="454" name="円/楕円 453"/>
        <xdr:cNvSpPr/>
      </xdr:nvSpPr>
      <xdr:spPr>
        <a:xfrm>
          <a:off x="12954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54627</xdr:rowOff>
    </xdr:from>
    <xdr:ext cx="762000" cy="259045"/>
    <xdr:sp macro="" textlink="">
      <xdr:nvSpPr>
        <xdr:cNvPr id="455" name="テキスト ボックス 454"/>
        <xdr:cNvSpPr txBox="1"/>
      </xdr:nvSpPr>
      <xdr:spPr>
        <a:xfrm>
          <a:off x="12623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兵庫県篠山市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42418</xdr:rowOff>
    </xdr:from>
    <xdr:to>
      <xdr:col>4</xdr:col>
      <xdr:colOff>1117600</xdr:colOff>
      <xdr:row>19</xdr:row>
      <xdr:rowOff>47396</xdr:rowOff>
    </xdr:to>
    <xdr:cxnSp macro="">
      <xdr:nvCxnSpPr>
        <xdr:cNvPr id="50" name="直線コネクタ 49"/>
        <xdr:cNvCxnSpPr/>
      </xdr:nvCxnSpPr>
      <xdr:spPr bwMode="auto">
        <a:xfrm>
          <a:off x="5003800" y="3347593"/>
          <a:ext cx="647700" cy="4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140500</xdr:rowOff>
    </xdr:from>
    <xdr:to>
      <xdr:col>4</xdr:col>
      <xdr:colOff>469900</xdr:colOff>
      <xdr:row>19</xdr:row>
      <xdr:rowOff>42418</xdr:rowOff>
    </xdr:to>
    <xdr:cxnSp macro="">
      <xdr:nvCxnSpPr>
        <xdr:cNvPr id="53" name="直線コネクタ 52"/>
        <xdr:cNvCxnSpPr/>
      </xdr:nvCxnSpPr>
      <xdr:spPr bwMode="auto">
        <a:xfrm>
          <a:off x="4305300" y="3274225"/>
          <a:ext cx="698500" cy="73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140500</xdr:rowOff>
    </xdr:from>
    <xdr:to>
      <xdr:col>3</xdr:col>
      <xdr:colOff>904875</xdr:colOff>
      <xdr:row>18</xdr:row>
      <xdr:rowOff>164135</xdr:rowOff>
    </xdr:to>
    <xdr:cxnSp macro="">
      <xdr:nvCxnSpPr>
        <xdr:cNvPr id="56" name="直線コネクタ 55"/>
        <xdr:cNvCxnSpPr/>
      </xdr:nvCxnSpPr>
      <xdr:spPr bwMode="auto">
        <a:xfrm flipV="1">
          <a:off x="3606800" y="3274225"/>
          <a:ext cx="698500" cy="236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164135</xdr:rowOff>
    </xdr:from>
    <xdr:to>
      <xdr:col>3</xdr:col>
      <xdr:colOff>206375</xdr:colOff>
      <xdr:row>19</xdr:row>
      <xdr:rowOff>2337</xdr:rowOff>
    </xdr:to>
    <xdr:cxnSp macro="">
      <xdr:nvCxnSpPr>
        <xdr:cNvPr id="59" name="直線コネクタ 58"/>
        <xdr:cNvCxnSpPr/>
      </xdr:nvCxnSpPr>
      <xdr:spPr bwMode="auto">
        <a:xfrm flipV="1">
          <a:off x="2908300" y="3297860"/>
          <a:ext cx="698500" cy="9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82601</xdr:rowOff>
    </xdr:from>
    <xdr:to>
      <xdr:col>3</xdr:col>
      <xdr:colOff>257175</xdr:colOff>
      <xdr:row>18</xdr:row>
      <xdr:rowOff>12751</xdr:rowOff>
    </xdr:to>
    <xdr:sp macro="" textlink="">
      <xdr:nvSpPr>
        <xdr:cNvPr id="60" name="フローチャート : 判断 59"/>
        <xdr:cNvSpPr/>
      </xdr:nvSpPr>
      <xdr:spPr bwMode="auto">
        <a:xfrm>
          <a:off x="35560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22928</xdr:rowOff>
    </xdr:from>
    <xdr:ext cx="762000" cy="259045"/>
    <xdr:sp macro="" textlink="">
      <xdr:nvSpPr>
        <xdr:cNvPr id="61" name="テキスト ボックス 60"/>
        <xdr:cNvSpPr txBox="1"/>
      </xdr:nvSpPr>
      <xdr:spPr>
        <a:xfrm>
          <a:off x="32258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82461</xdr:rowOff>
    </xdr:from>
    <xdr:to>
      <xdr:col>2</xdr:col>
      <xdr:colOff>692150</xdr:colOff>
      <xdr:row>18</xdr:row>
      <xdr:rowOff>12611</xdr:rowOff>
    </xdr:to>
    <xdr:sp macro="" textlink="">
      <xdr:nvSpPr>
        <xdr:cNvPr id="62" name="フローチャート : 判断 61"/>
        <xdr:cNvSpPr/>
      </xdr:nvSpPr>
      <xdr:spPr bwMode="auto">
        <a:xfrm>
          <a:off x="2857500" y="304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22788</xdr:rowOff>
    </xdr:from>
    <xdr:ext cx="762000" cy="259045"/>
    <xdr:sp macro="" textlink="">
      <xdr:nvSpPr>
        <xdr:cNvPr id="63" name="テキスト ボックス 62"/>
        <xdr:cNvSpPr txBox="1"/>
      </xdr:nvSpPr>
      <xdr:spPr>
        <a:xfrm>
          <a:off x="2527300" y="28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168046</xdr:rowOff>
    </xdr:from>
    <xdr:to>
      <xdr:col>5</xdr:col>
      <xdr:colOff>34925</xdr:colOff>
      <xdr:row>19</xdr:row>
      <xdr:rowOff>98196</xdr:rowOff>
    </xdr:to>
    <xdr:sp macro="" textlink="">
      <xdr:nvSpPr>
        <xdr:cNvPr id="69" name="円/楕円 68"/>
        <xdr:cNvSpPr/>
      </xdr:nvSpPr>
      <xdr:spPr bwMode="auto">
        <a:xfrm>
          <a:off x="5600700" y="3301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140123</xdr:rowOff>
    </xdr:from>
    <xdr:ext cx="762000" cy="259045"/>
    <xdr:sp macro="" textlink="">
      <xdr:nvSpPr>
        <xdr:cNvPr id="70" name="人口1人当たり決算額の推移該当値テキスト130"/>
        <xdr:cNvSpPr txBox="1"/>
      </xdr:nvSpPr>
      <xdr:spPr>
        <a:xfrm>
          <a:off x="5740400" y="3273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76,018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163068</xdr:rowOff>
    </xdr:from>
    <xdr:to>
      <xdr:col>4</xdr:col>
      <xdr:colOff>520700</xdr:colOff>
      <xdr:row>19</xdr:row>
      <xdr:rowOff>93218</xdr:rowOff>
    </xdr:to>
    <xdr:sp macro="" textlink="">
      <xdr:nvSpPr>
        <xdr:cNvPr id="71" name="円/楕円 70"/>
        <xdr:cNvSpPr/>
      </xdr:nvSpPr>
      <xdr:spPr bwMode="auto">
        <a:xfrm>
          <a:off x="4953000" y="3296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77995</xdr:rowOff>
    </xdr:from>
    <xdr:ext cx="736600" cy="259045"/>
    <xdr:sp macro="" textlink="">
      <xdr:nvSpPr>
        <xdr:cNvPr id="72" name="テキスト ボックス 71"/>
        <xdr:cNvSpPr txBox="1"/>
      </xdr:nvSpPr>
      <xdr:spPr>
        <a:xfrm>
          <a:off x="4622800" y="3383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76,410</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89700</xdr:rowOff>
    </xdr:from>
    <xdr:to>
      <xdr:col>3</xdr:col>
      <xdr:colOff>955675</xdr:colOff>
      <xdr:row>19</xdr:row>
      <xdr:rowOff>19850</xdr:rowOff>
    </xdr:to>
    <xdr:sp macro="" textlink="">
      <xdr:nvSpPr>
        <xdr:cNvPr id="73" name="円/楕円 72"/>
        <xdr:cNvSpPr/>
      </xdr:nvSpPr>
      <xdr:spPr bwMode="auto">
        <a:xfrm>
          <a:off x="4254500" y="3223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4627</xdr:rowOff>
    </xdr:from>
    <xdr:ext cx="762000" cy="259045"/>
    <xdr:sp macro="" textlink="">
      <xdr:nvSpPr>
        <xdr:cNvPr id="74" name="テキスト ボックス 73"/>
        <xdr:cNvSpPr txBox="1"/>
      </xdr:nvSpPr>
      <xdr:spPr>
        <a:xfrm>
          <a:off x="3924300" y="3309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82,187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113335</xdr:rowOff>
    </xdr:from>
    <xdr:to>
      <xdr:col>3</xdr:col>
      <xdr:colOff>257175</xdr:colOff>
      <xdr:row>19</xdr:row>
      <xdr:rowOff>43485</xdr:rowOff>
    </xdr:to>
    <xdr:sp macro="" textlink="">
      <xdr:nvSpPr>
        <xdr:cNvPr id="75" name="円/楕円 74"/>
        <xdr:cNvSpPr/>
      </xdr:nvSpPr>
      <xdr:spPr bwMode="auto">
        <a:xfrm>
          <a:off x="3556000" y="3247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28262</xdr:rowOff>
    </xdr:from>
    <xdr:ext cx="762000" cy="259045"/>
    <xdr:sp macro="" textlink="">
      <xdr:nvSpPr>
        <xdr:cNvPr id="76" name="テキスト ボックス 75"/>
        <xdr:cNvSpPr txBox="1"/>
      </xdr:nvSpPr>
      <xdr:spPr>
        <a:xfrm>
          <a:off x="3225800" y="333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80,326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122987</xdr:rowOff>
    </xdr:from>
    <xdr:to>
      <xdr:col>2</xdr:col>
      <xdr:colOff>692150</xdr:colOff>
      <xdr:row>19</xdr:row>
      <xdr:rowOff>53137</xdr:rowOff>
    </xdr:to>
    <xdr:sp macro="" textlink="">
      <xdr:nvSpPr>
        <xdr:cNvPr id="77" name="円/楕円 76"/>
        <xdr:cNvSpPr/>
      </xdr:nvSpPr>
      <xdr:spPr bwMode="auto">
        <a:xfrm>
          <a:off x="2857500" y="3256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37914</xdr:rowOff>
    </xdr:from>
    <xdr:ext cx="762000" cy="259045"/>
    <xdr:sp macro="" textlink="">
      <xdr:nvSpPr>
        <xdr:cNvPr id="78" name="テキスト ボックス 77"/>
        <xdr:cNvSpPr txBox="1"/>
      </xdr:nvSpPr>
      <xdr:spPr>
        <a:xfrm>
          <a:off x="2527300" y="334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79,566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217708</xdr:rowOff>
    </xdr:from>
    <xdr:to>
      <xdr:col>4</xdr:col>
      <xdr:colOff>1117600</xdr:colOff>
      <xdr:row>37</xdr:row>
      <xdr:rowOff>232903</xdr:rowOff>
    </xdr:to>
    <xdr:cxnSp macro="">
      <xdr:nvCxnSpPr>
        <xdr:cNvPr id="112" name="直線コネクタ 111"/>
        <xdr:cNvCxnSpPr/>
      </xdr:nvCxnSpPr>
      <xdr:spPr bwMode="auto">
        <a:xfrm>
          <a:off x="5003800" y="7342408"/>
          <a:ext cx="647700" cy="15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192067</xdr:rowOff>
    </xdr:from>
    <xdr:to>
      <xdr:col>4</xdr:col>
      <xdr:colOff>469900</xdr:colOff>
      <xdr:row>37</xdr:row>
      <xdr:rowOff>217708</xdr:rowOff>
    </xdr:to>
    <xdr:cxnSp macro="">
      <xdr:nvCxnSpPr>
        <xdr:cNvPr id="115" name="直線コネクタ 114"/>
        <xdr:cNvCxnSpPr/>
      </xdr:nvCxnSpPr>
      <xdr:spPr bwMode="auto">
        <a:xfrm>
          <a:off x="4305300" y="7316767"/>
          <a:ext cx="698500" cy="25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192067</xdr:rowOff>
    </xdr:from>
    <xdr:to>
      <xdr:col>3</xdr:col>
      <xdr:colOff>904875</xdr:colOff>
      <xdr:row>37</xdr:row>
      <xdr:rowOff>213365</xdr:rowOff>
    </xdr:to>
    <xdr:cxnSp macro="">
      <xdr:nvCxnSpPr>
        <xdr:cNvPr id="118" name="直線コネクタ 117"/>
        <xdr:cNvCxnSpPr/>
      </xdr:nvCxnSpPr>
      <xdr:spPr bwMode="auto">
        <a:xfrm flipV="1">
          <a:off x="3606800" y="7316767"/>
          <a:ext cx="698500" cy="21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202042</xdr:rowOff>
    </xdr:from>
    <xdr:to>
      <xdr:col>3</xdr:col>
      <xdr:colOff>206375</xdr:colOff>
      <xdr:row>37</xdr:row>
      <xdr:rowOff>213365</xdr:rowOff>
    </xdr:to>
    <xdr:cxnSp macro="">
      <xdr:nvCxnSpPr>
        <xdr:cNvPr id="121" name="直線コネクタ 120"/>
        <xdr:cNvCxnSpPr/>
      </xdr:nvCxnSpPr>
      <xdr:spPr bwMode="auto">
        <a:xfrm>
          <a:off x="2908300" y="7326742"/>
          <a:ext cx="698500" cy="11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243367</xdr:rowOff>
    </xdr:from>
    <xdr:to>
      <xdr:col>3</xdr:col>
      <xdr:colOff>257175</xdr:colOff>
      <xdr:row>38</xdr:row>
      <xdr:rowOff>2067</xdr:rowOff>
    </xdr:to>
    <xdr:sp macro="" textlink="">
      <xdr:nvSpPr>
        <xdr:cNvPr id="122" name="フローチャート : 判断 121"/>
        <xdr:cNvSpPr/>
      </xdr:nvSpPr>
      <xdr:spPr bwMode="auto">
        <a:xfrm>
          <a:off x="35560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329744</xdr:rowOff>
    </xdr:from>
    <xdr:ext cx="762000" cy="259045"/>
    <xdr:sp macro="" textlink="">
      <xdr:nvSpPr>
        <xdr:cNvPr id="123" name="テキスト ボックス 122"/>
        <xdr:cNvSpPr txBox="1"/>
      </xdr:nvSpPr>
      <xdr:spPr>
        <a:xfrm>
          <a:off x="32258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236076</xdr:rowOff>
    </xdr:from>
    <xdr:to>
      <xdr:col>2</xdr:col>
      <xdr:colOff>692150</xdr:colOff>
      <xdr:row>37</xdr:row>
      <xdr:rowOff>337676</xdr:rowOff>
    </xdr:to>
    <xdr:sp macro="" textlink="">
      <xdr:nvSpPr>
        <xdr:cNvPr id="124" name="フローチャート : 判断 123"/>
        <xdr:cNvSpPr/>
      </xdr:nvSpPr>
      <xdr:spPr bwMode="auto">
        <a:xfrm>
          <a:off x="2857500" y="73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322453</xdr:rowOff>
    </xdr:from>
    <xdr:ext cx="762000" cy="259045"/>
    <xdr:sp macro="" textlink="">
      <xdr:nvSpPr>
        <xdr:cNvPr id="125" name="テキスト ボックス 124"/>
        <xdr:cNvSpPr txBox="1"/>
      </xdr:nvSpPr>
      <xdr:spPr>
        <a:xfrm>
          <a:off x="2527300" y="744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182103</xdr:rowOff>
    </xdr:from>
    <xdr:to>
      <xdr:col>5</xdr:col>
      <xdr:colOff>34925</xdr:colOff>
      <xdr:row>37</xdr:row>
      <xdr:rowOff>283703</xdr:rowOff>
    </xdr:to>
    <xdr:sp macro="" textlink="">
      <xdr:nvSpPr>
        <xdr:cNvPr id="131" name="円/楕円 130"/>
        <xdr:cNvSpPr/>
      </xdr:nvSpPr>
      <xdr:spPr bwMode="auto">
        <a:xfrm>
          <a:off x="5600700" y="7306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27180</xdr:rowOff>
    </xdr:from>
    <xdr:ext cx="762000" cy="259045"/>
    <xdr:sp macro="" textlink="">
      <xdr:nvSpPr>
        <xdr:cNvPr id="132" name="人口1人当たり決算額の推移該当値テキスト445"/>
        <xdr:cNvSpPr txBox="1"/>
      </xdr:nvSpPr>
      <xdr:spPr>
        <a:xfrm>
          <a:off x="5740400" y="7151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52,204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166908</xdr:rowOff>
    </xdr:from>
    <xdr:to>
      <xdr:col>4</xdr:col>
      <xdr:colOff>520700</xdr:colOff>
      <xdr:row>37</xdr:row>
      <xdr:rowOff>268508</xdr:rowOff>
    </xdr:to>
    <xdr:sp macro="" textlink="">
      <xdr:nvSpPr>
        <xdr:cNvPr id="133" name="円/楕円 132"/>
        <xdr:cNvSpPr/>
      </xdr:nvSpPr>
      <xdr:spPr bwMode="auto">
        <a:xfrm>
          <a:off x="4953000" y="7291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107235</xdr:rowOff>
    </xdr:from>
    <xdr:ext cx="736600" cy="259045"/>
    <xdr:sp macro="" textlink="">
      <xdr:nvSpPr>
        <xdr:cNvPr id="134" name="テキスト ボックス 133"/>
        <xdr:cNvSpPr txBox="1"/>
      </xdr:nvSpPr>
      <xdr:spPr>
        <a:xfrm>
          <a:off x="4622800" y="706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56,192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141267</xdr:rowOff>
    </xdr:from>
    <xdr:to>
      <xdr:col>3</xdr:col>
      <xdr:colOff>955675</xdr:colOff>
      <xdr:row>37</xdr:row>
      <xdr:rowOff>242867</xdr:rowOff>
    </xdr:to>
    <xdr:sp macro="" textlink="">
      <xdr:nvSpPr>
        <xdr:cNvPr id="135" name="円/楕円 134"/>
        <xdr:cNvSpPr/>
      </xdr:nvSpPr>
      <xdr:spPr bwMode="auto">
        <a:xfrm>
          <a:off x="4254500" y="7265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81594</xdr:rowOff>
    </xdr:from>
    <xdr:ext cx="762000" cy="259045"/>
    <xdr:sp macro="" textlink="">
      <xdr:nvSpPr>
        <xdr:cNvPr id="136" name="テキスト ボックス 135"/>
        <xdr:cNvSpPr txBox="1"/>
      </xdr:nvSpPr>
      <xdr:spPr>
        <a:xfrm>
          <a:off x="3924300" y="7034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62,922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162565</xdr:rowOff>
    </xdr:from>
    <xdr:to>
      <xdr:col>3</xdr:col>
      <xdr:colOff>257175</xdr:colOff>
      <xdr:row>37</xdr:row>
      <xdr:rowOff>264165</xdr:rowOff>
    </xdr:to>
    <xdr:sp macro="" textlink="">
      <xdr:nvSpPr>
        <xdr:cNvPr id="137" name="円/楕円 136"/>
        <xdr:cNvSpPr/>
      </xdr:nvSpPr>
      <xdr:spPr bwMode="auto">
        <a:xfrm>
          <a:off x="3556000" y="7287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102892</xdr:rowOff>
    </xdr:from>
    <xdr:ext cx="762000" cy="259045"/>
    <xdr:sp macro="" textlink="">
      <xdr:nvSpPr>
        <xdr:cNvPr id="138" name="テキスト ボックス 137"/>
        <xdr:cNvSpPr txBox="1"/>
      </xdr:nvSpPr>
      <xdr:spPr>
        <a:xfrm>
          <a:off x="3225800" y="705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57,332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151242</xdr:rowOff>
    </xdr:from>
    <xdr:to>
      <xdr:col>2</xdr:col>
      <xdr:colOff>692150</xdr:colOff>
      <xdr:row>37</xdr:row>
      <xdr:rowOff>252842</xdr:rowOff>
    </xdr:to>
    <xdr:sp macro="" textlink="">
      <xdr:nvSpPr>
        <xdr:cNvPr id="139" name="円/楕円 138"/>
        <xdr:cNvSpPr/>
      </xdr:nvSpPr>
      <xdr:spPr bwMode="auto">
        <a:xfrm>
          <a:off x="2857500" y="7275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91569</xdr:rowOff>
    </xdr:from>
    <xdr:ext cx="762000" cy="259045"/>
    <xdr:sp macro="" textlink="">
      <xdr:nvSpPr>
        <xdr:cNvPr id="140" name="テキスト ボックス 139"/>
        <xdr:cNvSpPr txBox="1"/>
      </xdr:nvSpPr>
      <xdr:spPr>
        <a:xfrm>
          <a:off x="2527300" y="704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60,304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１９</a:t>
          </a:r>
          <a:r>
            <a:rPr lang="ja-JP" altLang="ja-JP" sz="1100" b="0" i="0" baseline="0">
              <a:solidFill>
                <a:schemeClr val="dk1"/>
              </a:solidFill>
              <a:effectLst/>
              <a:latin typeface="+mn-lt"/>
              <a:ea typeface="+mn-ea"/>
              <a:cs typeface="+mn-cs"/>
            </a:rPr>
            <a:t>年度の財政調整基金残高が合併以降で最も少なく</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年度末残高がもっとも多くなっている。この財政調整基金の大幅な増加については、市内の特定法人からの税収増があり年度末ということから財政調整基金に積立てをしたことによる。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また、平成</a:t>
          </a:r>
          <a:r>
            <a:rPr lang="ja-JP" altLang="en-US" sz="1100" b="0" i="0" baseline="0">
              <a:solidFill>
                <a:schemeClr val="dk1"/>
              </a:solidFill>
              <a:effectLst/>
              <a:latin typeface="+mn-lt"/>
              <a:ea typeface="+mn-ea"/>
              <a:cs typeface="+mn-cs"/>
            </a:rPr>
            <a:t>２５</a:t>
          </a:r>
          <a:r>
            <a:rPr lang="ja-JP" altLang="ja-JP" sz="1100" b="0" i="0" baseline="0">
              <a:solidFill>
                <a:schemeClr val="dk1"/>
              </a:solidFill>
              <a:effectLst/>
              <a:latin typeface="+mn-lt"/>
              <a:ea typeface="+mn-ea"/>
              <a:cs typeface="+mn-cs"/>
            </a:rPr>
            <a:t>年度においては、</a:t>
          </a:r>
          <a:r>
            <a:rPr lang="ja-JP" altLang="en-US" sz="1100" b="0" i="0" baseline="0">
              <a:solidFill>
                <a:schemeClr val="dk1"/>
              </a:solidFill>
              <a:effectLst/>
              <a:latin typeface="+mn-lt"/>
              <a:ea typeface="+mn-ea"/>
              <a:cs typeface="+mn-cs"/>
            </a:rPr>
            <a:t>８．８</a:t>
          </a:r>
          <a:r>
            <a:rPr lang="ja-JP" altLang="ja-JP" sz="1100" b="0" i="0" baseline="0">
              <a:solidFill>
                <a:schemeClr val="dk1"/>
              </a:solidFill>
              <a:effectLst/>
              <a:latin typeface="+mn-lt"/>
              <a:ea typeface="+mn-ea"/>
              <a:cs typeface="+mn-cs"/>
            </a:rPr>
            <a:t>億円の繰上償還等を行ったことから、財政調整基金残高は</a:t>
          </a:r>
          <a:r>
            <a:rPr lang="ja-JP" altLang="en-US" sz="1100" b="0" i="0" baseline="0">
              <a:solidFill>
                <a:schemeClr val="dk1"/>
              </a:solidFill>
              <a:effectLst/>
              <a:latin typeface="+mn-lt"/>
              <a:ea typeface="+mn-ea"/>
              <a:cs typeface="+mn-cs"/>
            </a:rPr>
            <a:t>４０</a:t>
          </a:r>
          <a:r>
            <a:rPr lang="ja-JP" altLang="ja-JP" sz="1100" b="0" i="0" baseline="0">
              <a:solidFill>
                <a:schemeClr val="dk1"/>
              </a:solidFill>
              <a:effectLst/>
              <a:latin typeface="+mn-lt"/>
              <a:ea typeface="+mn-ea"/>
              <a:cs typeface="+mn-cs"/>
            </a:rPr>
            <a:t>億円となった。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今後同様な税収増加が見込めないため</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実質単年度収支は減少することが見込まれる。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住宅資金特別会計以外の会計については、年度によって多少ばらつきがあるものの黒字額となっている。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住宅資金特別会計にあっては、貸付事業は終了しているが、この返済が滞っているため滞納額が多く赤字額が生じている。回収率向上に向け弁護士に依頼するなどの取り組みを進めている。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元利償還金等</a:t>
          </a:r>
          <a:r>
            <a:rPr lang="ja-JP" altLang="en-US" sz="1100" b="0" i="0" baseline="0">
              <a:solidFill>
                <a:schemeClr val="dk1"/>
              </a:solidFill>
              <a:effectLst/>
              <a:latin typeface="+mn-lt"/>
              <a:ea typeface="+mn-ea"/>
              <a:cs typeface="+mn-cs"/>
            </a:rPr>
            <a:t>（Ａ）</a:t>
          </a:r>
          <a:r>
            <a:rPr lang="ja-JP" altLang="ja-JP" sz="1100" b="0" i="0" baseline="0">
              <a:solidFill>
                <a:schemeClr val="dk1"/>
              </a:solidFill>
              <a:effectLst/>
              <a:latin typeface="+mn-lt"/>
              <a:ea typeface="+mn-ea"/>
              <a:cs typeface="+mn-cs"/>
            </a:rPr>
            <a:t>のうち一般会計等に係る元利償還金については、公債費抑制のため国の補償金免除繰上償還ならびに銀行等資金の繰上償還の実施により減となっている。しかしながら高料金対策等による水道会計への繰出金や下水道会計への繰出金が依然として多く、公営企業債の元利償還金が若干減少はしているものの、ほぼ横ばいで推移していることから指数が大きく改善しない状況とな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年度から普通交付税の段階的縮減が</a:t>
          </a:r>
          <a:r>
            <a:rPr lang="ja-JP" altLang="en-US" sz="1100" b="0" i="0" baseline="0">
              <a:solidFill>
                <a:schemeClr val="dk1"/>
              </a:solidFill>
              <a:effectLst/>
              <a:latin typeface="+mn-lt"/>
              <a:ea typeface="+mn-ea"/>
              <a:cs typeface="+mn-cs"/>
            </a:rPr>
            <a:t>始まっており</a:t>
          </a:r>
          <a:r>
            <a:rPr lang="ja-JP" altLang="ja-JP" sz="1100" b="0" i="0" baseline="0">
              <a:solidFill>
                <a:schemeClr val="dk1"/>
              </a:solidFill>
              <a:effectLst/>
              <a:latin typeface="+mn-lt"/>
              <a:ea typeface="+mn-ea"/>
              <a:cs typeface="+mn-cs"/>
            </a:rPr>
            <a:t>、高い水準が続</a:t>
          </a:r>
          <a:r>
            <a:rPr lang="ja-JP" altLang="en-US" sz="1100" b="0" i="0" baseline="0">
              <a:solidFill>
                <a:schemeClr val="dk1"/>
              </a:solidFill>
              <a:effectLst/>
              <a:latin typeface="+mn-lt"/>
              <a:ea typeface="+mn-ea"/>
              <a:cs typeface="+mn-cs"/>
            </a:rPr>
            <a:t>いていたが、平成２６年度から普通交付税の支所に要する経費等の算定方法の見直しにより、基準財政需要額が増となることから指数は徐々に改善していく見込み。</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兵庫県篠山市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将来負担額</a:t>
          </a:r>
          <a:r>
            <a:rPr lang="ja-JP" altLang="en-US" sz="1100" b="0" i="0" baseline="0">
              <a:solidFill>
                <a:schemeClr val="dk1"/>
              </a:solidFill>
              <a:effectLst/>
              <a:latin typeface="+mn-lt"/>
              <a:ea typeface="+mn-ea"/>
              <a:cs typeface="+mn-cs"/>
            </a:rPr>
            <a:t>（Ａ）のうち一般会計等に係る地方債の残高については、補償金免除繰上償還</a:t>
          </a:r>
          <a:r>
            <a:rPr lang="ja-JP" altLang="ja-JP" sz="1100" b="0" i="0" baseline="0">
              <a:solidFill>
                <a:schemeClr val="dk1"/>
              </a:solidFill>
              <a:effectLst/>
              <a:latin typeface="+mn-lt"/>
              <a:ea typeface="+mn-ea"/>
              <a:cs typeface="+mn-cs"/>
            </a:rPr>
            <a:t>ならびに銀行等資金の繰上償還の実施により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a:t>
          </a:r>
          <a:r>
            <a:rPr lang="ja-JP" altLang="en-US" sz="1100" b="0" i="0" baseline="0">
              <a:solidFill>
                <a:schemeClr val="dk1"/>
              </a:solidFill>
              <a:effectLst/>
              <a:latin typeface="+mn-lt"/>
              <a:ea typeface="+mn-ea"/>
              <a:cs typeface="+mn-cs"/>
            </a:rPr>
            <a:t>２１</a:t>
          </a:r>
          <a:r>
            <a:rPr lang="ja-JP" altLang="ja-JP" sz="1100" b="0" i="0" baseline="0">
              <a:solidFill>
                <a:schemeClr val="dk1"/>
              </a:solidFill>
              <a:effectLst/>
              <a:latin typeface="+mn-lt"/>
              <a:ea typeface="+mn-ea"/>
              <a:cs typeface="+mn-cs"/>
            </a:rPr>
            <a:t>年度に比べ約</a:t>
          </a:r>
          <a:r>
            <a:rPr lang="ja-JP" altLang="en-US" sz="1100" b="0" i="0" baseline="0">
              <a:solidFill>
                <a:schemeClr val="dk1"/>
              </a:solidFill>
              <a:effectLst/>
              <a:latin typeface="+mn-lt"/>
              <a:ea typeface="+mn-ea"/>
              <a:cs typeface="+mn-cs"/>
            </a:rPr>
            <a:t>３４</a:t>
          </a:r>
          <a:r>
            <a:rPr lang="ja-JP" altLang="ja-JP" sz="1100" b="0" i="0" baseline="0">
              <a:solidFill>
                <a:schemeClr val="dk1"/>
              </a:solidFill>
              <a:effectLst/>
              <a:latin typeface="+mn-lt"/>
              <a:ea typeface="+mn-ea"/>
              <a:cs typeface="+mn-cs"/>
            </a:rPr>
            <a:t>％の残高の減となっている。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また、公営企業債等繰入見込額については、下水道公債費償還終了により下水道事業会計への繰出金が減少したことにより減となっている。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一方充当可能財源等</a:t>
          </a:r>
          <a:r>
            <a:rPr lang="ja-JP" altLang="en-US" sz="1100" b="0" i="0" baseline="0">
              <a:solidFill>
                <a:schemeClr val="dk1"/>
              </a:solidFill>
              <a:effectLst/>
              <a:latin typeface="+mn-lt"/>
              <a:ea typeface="+mn-ea"/>
              <a:cs typeface="+mn-cs"/>
            </a:rPr>
            <a:t>（Ｂ）</a:t>
          </a:r>
          <a:r>
            <a:rPr lang="ja-JP" altLang="ja-JP" sz="1100" b="0" i="0" baseline="0">
              <a:solidFill>
                <a:schemeClr val="dk1"/>
              </a:solidFill>
              <a:effectLst/>
              <a:latin typeface="+mn-lt"/>
              <a:ea typeface="+mn-ea"/>
              <a:cs typeface="+mn-cs"/>
            </a:rPr>
            <a:t>のうち基準財政需要額算入見込額については、公債費の償還終了により減となり</a:t>
          </a:r>
          <a:r>
            <a:rPr lang="ja-JP" altLang="en-US" sz="1100" b="0" i="0" baseline="0">
              <a:solidFill>
                <a:schemeClr val="dk1"/>
              </a:solidFill>
              <a:effectLst/>
              <a:latin typeface="+mn-lt"/>
              <a:ea typeface="+mn-ea"/>
              <a:cs typeface="+mn-cs"/>
            </a:rPr>
            <a:t>又</a:t>
          </a:r>
          <a:r>
            <a:rPr lang="ja-JP" altLang="ja-JP" sz="1100" b="0" i="0" baseline="0">
              <a:solidFill>
                <a:schemeClr val="dk1"/>
              </a:solidFill>
              <a:effectLst/>
              <a:latin typeface="+mn-lt"/>
              <a:ea typeface="+mn-ea"/>
              <a:cs typeface="+mn-cs"/>
            </a:rPr>
            <a:t>、充当可能基金についても平成</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年度をピークに減少している。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平成</a:t>
          </a:r>
          <a:r>
            <a:rPr lang="ja-JP" altLang="en-US" sz="1100" b="0" i="0" baseline="0">
              <a:solidFill>
                <a:schemeClr val="dk1"/>
              </a:solidFill>
              <a:effectLst/>
              <a:latin typeface="+mn-lt"/>
              <a:ea typeface="+mn-ea"/>
              <a:cs typeface="+mn-cs"/>
            </a:rPr>
            <a:t>２２</a:t>
          </a:r>
          <a:r>
            <a:rPr lang="ja-JP" altLang="ja-JP" sz="1100" b="0" i="0" baseline="0">
              <a:solidFill>
                <a:schemeClr val="dk1"/>
              </a:solidFill>
              <a:effectLst/>
              <a:latin typeface="+mn-lt"/>
              <a:ea typeface="+mn-ea"/>
              <a:cs typeface="+mn-cs"/>
            </a:rPr>
            <a:t>年度から普通交付税</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段階的</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縮減</a:t>
          </a:r>
          <a:r>
            <a:rPr lang="ja-JP" altLang="en-US" sz="1100" b="0" i="0" baseline="0">
              <a:solidFill>
                <a:schemeClr val="dk1"/>
              </a:solidFill>
              <a:effectLst/>
              <a:latin typeface="+mn-lt"/>
              <a:ea typeface="+mn-ea"/>
              <a:cs typeface="+mn-cs"/>
            </a:rPr>
            <a:t>となり、充当可能基金残高が減少していくことから、指数は平成２６年度～平成２８年度にかけ増加傾向にあり、平成２９年度から徐々に改善していく見込み。</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dk1"/>
            </a:solidFill>
            <a:effectLst/>
            <a:latin typeface="+mn-lt"/>
            <a:ea typeface="+mn-ea"/>
            <a:cs typeface="+mn-cs"/>
          </a:endParaRPr>
        </a:p>
        <a:p>
          <a:pPr rtl="0" eaLnBrk="1" fontAlgn="auto" latinLnBrk="0" hangingPunct="1"/>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23794206</v>
      </c>
      <c r="BO4" s="349"/>
      <c r="BP4" s="349"/>
      <c r="BQ4" s="349"/>
      <c r="BR4" s="349"/>
      <c r="BS4" s="349"/>
      <c r="BT4" s="349"/>
      <c r="BU4" s="350"/>
      <c r="BV4" s="348">
        <v>23014358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v>
      </c>
      <c r="CU4" s="355"/>
      <c r="CV4" s="355"/>
      <c r="CW4" s="355"/>
      <c r="CX4" s="355"/>
      <c r="CY4" s="355"/>
      <c r="CZ4" s="355"/>
      <c r="DA4" s="356"/>
      <c r="DB4" s="354">
        <v>2.5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23201765</v>
      </c>
      <c r="BO5" s="386"/>
      <c r="BP5" s="386"/>
      <c r="BQ5" s="386"/>
      <c r="BR5" s="386"/>
      <c r="BS5" s="386"/>
      <c r="BT5" s="386"/>
      <c r="BU5" s="387"/>
      <c r="BV5" s="385">
        <v>22604139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94.7</v>
      </c>
      <c r="CU5" s="383"/>
      <c r="CV5" s="383"/>
      <c r="CW5" s="383"/>
      <c r="CX5" s="383"/>
      <c r="CY5" s="383"/>
      <c r="CZ5" s="383"/>
      <c r="DA5" s="384"/>
      <c r="DB5" s="382">
        <v>94.8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592441</v>
      </c>
      <c r="BO6" s="386"/>
      <c r="BP6" s="386"/>
      <c r="BQ6" s="386"/>
      <c r="BR6" s="386"/>
      <c r="BS6" s="386"/>
      <c r="BT6" s="386"/>
      <c r="BU6" s="387"/>
      <c r="BV6" s="385">
        <v>410219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101.7</v>
      </c>
      <c r="CU6" s="423"/>
      <c r="CV6" s="423"/>
      <c r="CW6" s="423"/>
      <c r="CX6" s="423"/>
      <c r="CY6" s="423"/>
      <c r="CZ6" s="423"/>
      <c r="DA6" s="424"/>
      <c r="DB6" s="422">
        <v>101.5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151815</v>
      </c>
      <c r="BO7" s="386"/>
      <c r="BP7" s="386"/>
      <c r="BQ7" s="386"/>
      <c r="BR7" s="386"/>
      <c r="BS7" s="386"/>
      <c r="BT7" s="386"/>
      <c r="BU7" s="387"/>
      <c r="BV7" s="385">
        <v>29807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14703024</v>
      </c>
      <c r="CU7" s="386"/>
      <c r="CV7" s="386"/>
      <c r="CW7" s="386"/>
      <c r="CX7" s="386"/>
      <c r="CY7" s="386"/>
      <c r="CZ7" s="386"/>
      <c r="DA7" s="387"/>
      <c r="DB7" s="385">
        <v>15143297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440626</v>
      </c>
      <c r="BO8" s="386"/>
      <c r="BP8" s="386"/>
      <c r="BQ8" s="386"/>
      <c r="BR8" s="386"/>
      <c r="BS8" s="386"/>
      <c r="BT8" s="386"/>
      <c r="BU8" s="387"/>
      <c r="BV8" s="385">
        <v>380412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0.43</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43263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60214</v>
      </c>
      <c r="BO9" s="386"/>
      <c r="BP9" s="386"/>
      <c r="BQ9" s="386"/>
      <c r="BR9" s="386"/>
      <c r="BS9" s="386"/>
      <c r="BT9" s="386"/>
      <c r="BU9" s="387"/>
      <c r="BV9" s="385">
        <v>-14100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27.5</v>
      </c>
      <c r="CU9" s="383"/>
      <c r="CV9" s="383"/>
      <c r="CW9" s="383"/>
      <c r="CX9" s="383"/>
      <c r="CY9" s="383"/>
      <c r="CZ9" s="383"/>
      <c r="DA9" s="384"/>
      <c r="DB9" s="382">
        <v>28.3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45245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1662027</v>
      </c>
      <c r="BO10" s="386"/>
      <c r="BP10" s="386"/>
      <c r="BQ10" s="386"/>
      <c r="BR10" s="386"/>
      <c r="BS10" s="386"/>
      <c r="BT10" s="386"/>
      <c r="BU10" s="387"/>
      <c r="BV10" s="385">
        <v>740423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881484</v>
      </c>
      <c r="BO11" s="386"/>
      <c r="BP11" s="386"/>
      <c r="BQ11" s="386"/>
      <c r="BR11" s="386"/>
      <c r="BS11" s="386"/>
      <c r="BT11" s="386"/>
      <c r="BU11" s="387"/>
      <c r="BV11" s="385">
        <v>830751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43793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1895924</v>
      </c>
      <c r="BO12" s="386"/>
      <c r="BP12" s="386"/>
      <c r="BQ12" s="386"/>
      <c r="BR12" s="386"/>
      <c r="BS12" s="386"/>
      <c r="BT12" s="386"/>
      <c r="BU12" s="387"/>
      <c r="BV12" s="385">
        <v>1303807</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43303</v>
      </c>
      <c r="S13" s="467"/>
      <c r="T13" s="467"/>
      <c r="U13" s="467"/>
      <c r="V13" s="468"/>
      <c r="W13" s="401" t="s">
        <v>124</v>
      </c>
      <c r="X13" s="402"/>
      <c r="Y13" s="402"/>
      <c r="Z13" s="402"/>
      <c r="AA13" s="402"/>
      <c r="AB13" s="392"/>
      <c r="AC13" s="436">
        <v>2590</v>
      </c>
      <c r="AD13" s="437"/>
      <c r="AE13" s="437"/>
      <c r="AF13" s="437"/>
      <c r="AG13" s="476"/>
      <c r="AH13" s="436">
        <v>3531</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707801</v>
      </c>
      <c r="BO13" s="386"/>
      <c r="BP13" s="386"/>
      <c r="BQ13" s="386"/>
      <c r="BR13" s="386"/>
      <c r="BS13" s="386"/>
      <c r="BT13" s="386"/>
      <c r="BU13" s="387"/>
      <c r="BV13" s="385">
        <v>253267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22.6</v>
      </c>
      <c r="CU13" s="383"/>
      <c r="CV13" s="383"/>
      <c r="CW13" s="383"/>
      <c r="CX13" s="383"/>
      <c r="CY13" s="383"/>
      <c r="CZ13" s="383"/>
      <c r="DA13" s="384"/>
      <c r="DB13" s="382">
        <v>22.4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44059</v>
      </c>
      <c r="S14" s="467"/>
      <c r="T14" s="467"/>
      <c r="U14" s="467"/>
      <c r="V14" s="468"/>
      <c r="W14" s="375"/>
      <c r="X14" s="376"/>
      <c r="Y14" s="376"/>
      <c r="Z14" s="376"/>
      <c r="AA14" s="376"/>
      <c r="AB14" s="365"/>
      <c r="AC14" s="469">
        <v>12.7</v>
      </c>
      <c r="AD14" s="470"/>
      <c r="AE14" s="470"/>
      <c r="AF14" s="470"/>
      <c r="AG14" s="471"/>
      <c r="AH14" s="469">
        <v>14.9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219.1</v>
      </c>
      <c r="CU14" s="481"/>
      <c r="CV14" s="481"/>
      <c r="CW14" s="481"/>
      <c r="CX14" s="481"/>
      <c r="CY14" s="481"/>
      <c r="CZ14" s="481"/>
      <c r="DA14" s="482"/>
      <c r="DB14" s="480">
        <v>239.2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43535</v>
      </c>
      <c r="S15" s="467"/>
      <c r="T15" s="467"/>
      <c r="U15" s="467"/>
      <c r="V15" s="468"/>
      <c r="W15" s="401" t="s">
        <v>130</v>
      </c>
      <c r="X15" s="402"/>
      <c r="Y15" s="402"/>
      <c r="Z15" s="402"/>
      <c r="AA15" s="402"/>
      <c r="AB15" s="392"/>
      <c r="AC15" s="436">
        <v>5610</v>
      </c>
      <c r="AD15" s="437"/>
      <c r="AE15" s="437"/>
      <c r="AF15" s="437"/>
      <c r="AG15" s="476"/>
      <c r="AH15" s="436">
        <v>7028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4749436</v>
      </c>
      <c r="BO15" s="349"/>
      <c r="BP15" s="349"/>
      <c r="BQ15" s="349"/>
      <c r="BR15" s="349"/>
      <c r="BS15" s="349"/>
      <c r="BT15" s="349"/>
      <c r="BU15" s="350"/>
      <c r="BV15" s="348">
        <v>4755411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27.6</v>
      </c>
      <c r="AD16" s="470"/>
      <c r="AE16" s="470"/>
      <c r="AF16" s="470"/>
      <c r="AG16" s="471"/>
      <c r="AH16" s="469">
        <v>29.7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11729698</v>
      </c>
      <c r="BO16" s="386"/>
      <c r="BP16" s="386"/>
      <c r="BQ16" s="386"/>
      <c r="BR16" s="386"/>
      <c r="BS16" s="386"/>
      <c r="BT16" s="386"/>
      <c r="BU16" s="387"/>
      <c r="BV16" s="385">
        <v>11866032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12122</v>
      </c>
      <c r="AD17" s="437"/>
      <c r="AE17" s="437"/>
      <c r="AF17" s="437"/>
      <c r="AG17" s="476"/>
      <c r="AH17" s="436">
        <v>12923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6107210</v>
      </c>
      <c r="BO17" s="386"/>
      <c r="BP17" s="386"/>
      <c r="BQ17" s="386"/>
      <c r="BR17" s="386"/>
      <c r="BS17" s="386"/>
      <c r="BT17" s="386"/>
      <c r="BU17" s="387"/>
      <c r="BV17" s="385">
        <v>6098910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377.61</v>
      </c>
      <c r="M18" s="498"/>
      <c r="N18" s="498"/>
      <c r="O18" s="498"/>
      <c r="P18" s="498"/>
      <c r="Q18" s="498"/>
      <c r="R18" s="499"/>
      <c r="S18" s="499"/>
      <c r="T18" s="499"/>
      <c r="U18" s="499"/>
      <c r="V18" s="500"/>
      <c r="W18" s="403"/>
      <c r="X18" s="404"/>
      <c r="Y18" s="404"/>
      <c r="Z18" s="404"/>
      <c r="AA18" s="404"/>
      <c r="AB18" s="395"/>
      <c r="AC18" s="501">
        <v>59.6</v>
      </c>
      <c r="AD18" s="502"/>
      <c r="AE18" s="502"/>
      <c r="AF18" s="502"/>
      <c r="AG18" s="503"/>
      <c r="AH18" s="501">
        <v>54.6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14426343</v>
      </c>
      <c r="BO18" s="386"/>
      <c r="BP18" s="386"/>
      <c r="BQ18" s="386"/>
      <c r="BR18" s="386"/>
      <c r="BS18" s="386"/>
      <c r="BT18" s="386"/>
      <c r="BU18" s="387"/>
      <c r="BV18" s="385">
        <v>14579959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115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18915787</v>
      </c>
      <c r="BO19" s="386"/>
      <c r="BP19" s="386"/>
      <c r="BQ19" s="386"/>
      <c r="BR19" s="386"/>
      <c r="BS19" s="386"/>
      <c r="BT19" s="386"/>
      <c r="BU19" s="387"/>
      <c r="BV19" s="385">
        <v>18437670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15342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26706319</v>
      </c>
      <c r="BO23" s="386"/>
      <c r="BP23" s="386"/>
      <c r="BQ23" s="386"/>
      <c r="BR23" s="386"/>
      <c r="BS23" s="386"/>
      <c r="BT23" s="386"/>
      <c r="BU23" s="387"/>
      <c r="BV23" s="385">
        <v>30231947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5859</v>
      </c>
      <c r="R24" s="437"/>
      <c r="S24" s="437"/>
      <c r="T24" s="437"/>
      <c r="U24" s="437"/>
      <c r="V24" s="476"/>
      <c r="W24" s="531"/>
      <c r="X24" s="519"/>
      <c r="Y24" s="520"/>
      <c r="Z24" s="435" t="s">
        <v>154</v>
      </c>
      <c r="AA24" s="415"/>
      <c r="AB24" s="415"/>
      <c r="AC24" s="415"/>
      <c r="AD24" s="415"/>
      <c r="AE24" s="415"/>
      <c r="AF24" s="415"/>
      <c r="AG24" s="416"/>
      <c r="AH24" s="436">
        <v>374</v>
      </c>
      <c r="AI24" s="437"/>
      <c r="AJ24" s="437"/>
      <c r="AK24" s="437"/>
      <c r="AL24" s="476"/>
      <c r="AM24" s="436">
        <v>1147058</v>
      </c>
      <c r="AN24" s="437"/>
      <c r="AO24" s="437"/>
      <c r="AP24" s="437"/>
      <c r="AQ24" s="437"/>
      <c r="AR24" s="476"/>
      <c r="AS24" s="436">
        <v>3067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18903419</v>
      </c>
      <c r="BO24" s="386"/>
      <c r="BP24" s="386"/>
      <c r="BQ24" s="386"/>
      <c r="BR24" s="386"/>
      <c r="BS24" s="386"/>
      <c r="BT24" s="386"/>
      <c r="BU24" s="387"/>
      <c r="BV24" s="385">
        <v>20668021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5661</v>
      </c>
      <c r="R25" s="437"/>
      <c r="S25" s="437"/>
      <c r="T25" s="437"/>
      <c r="U25" s="437"/>
      <c r="V25" s="476"/>
      <c r="W25" s="531"/>
      <c r="X25" s="519"/>
      <c r="Y25" s="520"/>
      <c r="Z25" s="435" t="s">
        <v>157</v>
      </c>
      <c r="AA25" s="415"/>
      <c r="AB25" s="415"/>
      <c r="AC25" s="415"/>
      <c r="AD25" s="415"/>
      <c r="AE25" s="415"/>
      <c r="AF25" s="415"/>
      <c r="AG25" s="416"/>
      <c r="AH25" s="436">
        <v>64</v>
      </c>
      <c r="AI25" s="437"/>
      <c r="AJ25" s="437"/>
      <c r="AK25" s="437"/>
      <c r="AL25" s="476"/>
      <c r="AM25" s="436">
        <v>195328</v>
      </c>
      <c r="AN25" s="437"/>
      <c r="AO25" s="437"/>
      <c r="AP25" s="437"/>
      <c r="AQ25" s="437"/>
      <c r="AR25" s="476"/>
      <c r="AS25" s="436">
        <v>3052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877662</v>
      </c>
      <c r="BO25" s="349"/>
      <c r="BP25" s="349"/>
      <c r="BQ25" s="349"/>
      <c r="BR25" s="349"/>
      <c r="BS25" s="349"/>
      <c r="BT25" s="349"/>
      <c r="BU25" s="350"/>
      <c r="BV25" s="348">
        <v>259828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5202</v>
      </c>
      <c r="R26" s="437"/>
      <c r="S26" s="437"/>
      <c r="T26" s="437"/>
      <c r="U26" s="437"/>
      <c r="V26" s="476"/>
      <c r="W26" s="531"/>
      <c r="X26" s="519"/>
      <c r="Y26" s="520"/>
      <c r="Z26" s="435" t="s">
        <v>160</v>
      </c>
      <c r="AA26" s="539"/>
      <c r="AB26" s="539"/>
      <c r="AC26" s="539"/>
      <c r="AD26" s="539"/>
      <c r="AE26" s="539"/>
      <c r="AF26" s="539"/>
      <c r="AG26" s="540"/>
      <c r="AH26" s="436">
        <v>15</v>
      </c>
      <c r="AI26" s="437"/>
      <c r="AJ26" s="437"/>
      <c r="AK26" s="437"/>
      <c r="AL26" s="476"/>
      <c r="AM26" s="436">
        <v>47235</v>
      </c>
      <c r="AN26" s="437"/>
      <c r="AO26" s="437"/>
      <c r="AP26" s="437"/>
      <c r="AQ26" s="437"/>
      <c r="AR26" s="476"/>
      <c r="AS26" s="436">
        <v>3149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4750</v>
      </c>
      <c r="R27" s="437"/>
      <c r="S27" s="437"/>
      <c r="T27" s="437"/>
      <c r="U27" s="437"/>
      <c r="V27" s="476"/>
      <c r="W27" s="531"/>
      <c r="X27" s="519"/>
      <c r="Y27" s="520"/>
      <c r="Z27" s="435" t="s">
        <v>163</v>
      </c>
      <c r="AA27" s="415"/>
      <c r="AB27" s="415"/>
      <c r="AC27" s="415"/>
      <c r="AD27" s="415"/>
      <c r="AE27" s="415"/>
      <c r="AF27" s="415"/>
      <c r="AG27" s="416"/>
      <c r="AH27" s="436">
        <v>23</v>
      </c>
      <c r="AI27" s="437"/>
      <c r="AJ27" s="437"/>
      <c r="AK27" s="437"/>
      <c r="AL27" s="476"/>
      <c r="AM27" s="436">
        <v>61686</v>
      </c>
      <c r="AN27" s="437"/>
      <c r="AO27" s="437"/>
      <c r="AP27" s="437"/>
      <c r="AQ27" s="437"/>
      <c r="AR27" s="476"/>
      <c r="AS27" s="436">
        <v>2682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140000</v>
      </c>
      <c r="BO27" s="553"/>
      <c r="BP27" s="553"/>
      <c r="BQ27" s="553"/>
      <c r="BR27" s="553"/>
      <c r="BS27" s="553"/>
      <c r="BT27" s="553"/>
      <c r="BU27" s="554"/>
      <c r="BV27" s="552">
        <v>140000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3850</v>
      </c>
      <c r="R28" s="437"/>
      <c r="S28" s="437"/>
      <c r="T28" s="437"/>
      <c r="U28" s="437"/>
      <c r="V28" s="476"/>
      <c r="W28" s="531"/>
      <c r="X28" s="519"/>
      <c r="Y28" s="520"/>
      <c r="Z28" s="435" t="s">
        <v>166</v>
      </c>
      <c r="AA28" s="415"/>
      <c r="AB28" s="415"/>
      <c r="AC28" s="415"/>
      <c r="AD28" s="415"/>
      <c r="AE28" s="415"/>
      <c r="AF28" s="415"/>
      <c r="AG28" s="416"/>
      <c r="AH28" s="436">
        <v>1</v>
      </c>
      <c r="AI28" s="437"/>
      <c r="AJ28" s="437"/>
      <c r="AK28" s="437"/>
      <c r="AL28" s="476"/>
      <c r="AM28" s="436">
        <v>3051</v>
      </c>
      <c r="AN28" s="437"/>
      <c r="AO28" s="437"/>
      <c r="AP28" s="437"/>
      <c r="AQ28" s="437"/>
      <c r="AR28" s="476"/>
      <c r="AS28" s="436">
        <v>3051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3997506</v>
      </c>
      <c r="BO28" s="349"/>
      <c r="BP28" s="349"/>
      <c r="BQ28" s="349"/>
      <c r="BR28" s="349"/>
      <c r="BS28" s="349"/>
      <c r="BT28" s="349"/>
      <c r="BU28" s="350"/>
      <c r="BV28" s="348">
        <v>4025403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16</v>
      </c>
      <c r="M29" s="437"/>
      <c r="N29" s="437"/>
      <c r="O29" s="437"/>
      <c r="P29" s="476"/>
      <c r="Q29" s="436">
        <v>3500</v>
      </c>
      <c r="R29" s="437"/>
      <c r="S29" s="437"/>
      <c r="T29" s="437"/>
      <c r="U29" s="437"/>
      <c r="V29" s="476"/>
      <c r="W29" s="531"/>
      <c r="X29" s="519"/>
      <c r="Y29" s="520"/>
      <c r="Z29" s="435" t="s">
        <v>170</v>
      </c>
      <c r="AA29" s="415"/>
      <c r="AB29" s="415"/>
      <c r="AC29" s="415"/>
      <c r="AD29" s="415"/>
      <c r="AE29" s="415"/>
      <c r="AF29" s="415"/>
      <c r="AG29" s="416"/>
      <c r="AH29" s="436">
        <v>398</v>
      </c>
      <c r="AI29" s="437"/>
      <c r="AJ29" s="437"/>
      <c r="AK29" s="437"/>
      <c r="AL29" s="476"/>
      <c r="AM29" s="436">
        <v>1211795</v>
      </c>
      <c r="AN29" s="437"/>
      <c r="AO29" s="437"/>
      <c r="AP29" s="437"/>
      <c r="AQ29" s="437"/>
      <c r="AR29" s="476"/>
      <c r="AS29" s="436">
        <v>3045</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86063</v>
      </c>
      <c r="BO29" s="386"/>
      <c r="BP29" s="386"/>
      <c r="BQ29" s="386"/>
      <c r="BR29" s="386"/>
      <c r="BS29" s="386"/>
      <c r="BT29" s="386"/>
      <c r="BU29" s="387"/>
      <c r="BV29" s="385">
        <v>235913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4406083</v>
      </c>
      <c r="BO30" s="553"/>
      <c r="BP30" s="553"/>
      <c r="BQ30" s="553"/>
      <c r="BR30" s="553"/>
      <c r="BS30" s="553"/>
      <c r="BT30" s="553"/>
      <c r="BU30" s="554"/>
      <c r="BV30" s="552">
        <v>4449252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IF('各会計、関係団体の財政状況及び健全化判断比率'!B34="","",'各会計、関係団体の財政状況及び健全化判断比率'!B34)</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兵庫県市町村職員退職手当組合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アクト篠山</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住宅資金特別会計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IF('各会計、関係団体の財政状況及び健全化判断比率'!B33="","",'各会計、関係団体の財政状況及び健全化判断比率'!B33)</f>
        <v>農業共済事業会計</v>
      </c>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IF('各会計、関係団体の財政状況及び健全化判断比率'!B35="","",'各会計、関係団体の財政状況及び健全化判断比率'!B35)</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兵庫県町議会議員公務災害補償組合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グリーンファームささやま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丹波少年自然の家事務組合</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ノオト</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公営駐車場事業特別会計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兵庫県後期高齢者医療広域連合（一般会計）</v>
      </c>
      <c r="BZ37" s="565"/>
      <c r="CA37" s="565"/>
      <c r="CB37" s="565"/>
      <c r="CC37" s="565"/>
      <c r="CD37" s="565"/>
      <c r="CE37" s="565"/>
      <c r="CF37" s="565"/>
      <c r="CG37" s="565"/>
      <c r="CH37" s="565"/>
      <c r="CI37" s="565"/>
      <c r="CJ37" s="565"/>
      <c r="CK37" s="565"/>
      <c r="CL37" s="565"/>
      <c r="CM37" s="565"/>
      <c r="CN37" s="165"/>
      <c r="CO37" s="564">
        <f t="shared" si="3"/>
        <v>19</v>
      </c>
      <c r="CP37" s="564"/>
      <c r="CQ37" s="565" t="str">
        <f>IF('各会計、関係団体の財政状況及び健全化判断比率'!BS10="","",'各会計、関係団体の財政状況及び健全化判断比率'!BS10)</f>
        <v>夢こんだ</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兵庫県後期高齢者医療広域連合（特別会計）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SheetLayoutView="100" workbookViewId="0">
      <selection activeCell="S46" sqref="S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7" t="s">
        <v>24</v>
      </c>
      <c r="C41" s="1168"/>
      <c r="D41" s="81"/>
      <c r="E41" s="1173" t="s">
        <v>25</v>
      </c>
      <c r="F41" s="1173"/>
      <c r="G41" s="1173"/>
      <c r="H41" s="1174"/>
      <c r="I41" s="82">
        <v>40739</v>
      </c>
      <c r="J41" s="83">
        <v>38194</v>
      </c>
      <c r="K41" s="83">
        <v>33921</v>
      </c>
      <c r="L41" s="83">
        <v>30232</v>
      </c>
      <c r="M41" s="84">
        <v>26706</v>
      </c>
    </row>
    <row r="42" spans="2:13" ht="27.75" customHeight="1">
      <c r="B42" s="1169"/>
      <c r="C42" s="1170"/>
      <c r="D42" s="85"/>
      <c r="E42" s="1175" t="s">
        <v>26</v>
      </c>
      <c r="F42" s="1175"/>
      <c r="G42" s="1175"/>
      <c r="H42" s="1176"/>
      <c r="I42" s="86">
        <v>62</v>
      </c>
      <c r="J42" s="87">
        <v>52</v>
      </c>
      <c r="K42" s="87">
        <v>46</v>
      </c>
      <c r="L42" s="87">
        <v>36</v>
      </c>
      <c r="M42" s="88">
        <v>31</v>
      </c>
    </row>
    <row r="43" spans="2:13" ht="27.75" customHeight="1">
      <c r="B43" s="1169"/>
      <c r="C43" s="1170"/>
      <c r="D43" s="85"/>
      <c r="E43" s="1175" t="s">
        <v>27</v>
      </c>
      <c r="F43" s="1175"/>
      <c r="G43" s="1175"/>
      <c r="H43" s="1176"/>
      <c r="I43" s="86">
        <v>40340</v>
      </c>
      <c r="J43" s="87">
        <v>40699</v>
      </c>
      <c r="K43" s="87">
        <v>39563</v>
      </c>
      <c r="L43" s="87">
        <v>38188</v>
      </c>
      <c r="M43" s="88">
        <v>36797</v>
      </c>
    </row>
    <row r="44" spans="2:13" ht="27.75" customHeight="1">
      <c r="B44" s="1169"/>
      <c r="C44" s="1170"/>
      <c r="D44" s="85"/>
      <c r="E44" s="1175" t="s">
        <v>28</v>
      </c>
      <c r="F44" s="1175"/>
      <c r="G44" s="1175"/>
      <c r="H44" s="1176"/>
      <c r="I44" s="86" t="s">
        <v>478</v>
      </c>
      <c r="J44" s="87" t="s">
        <v>478</v>
      </c>
      <c r="K44" s="87" t="s">
        <v>478</v>
      </c>
      <c r="L44" s="87" t="s">
        <v>478</v>
      </c>
      <c r="M44" s="88" t="s">
        <v>478</v>
      </c>
    </row>
    <row r="45" spans="2:13" ht="27.75" customHeight="1">
      <c r="B45" s="1169"/>
      <c r="C45" s="1170"/>
      <c r="D45" s="85"/>
      <c r="E45" s="1175" t="s">
        <v>29</v>
      </c>
      <c r="F45" s="1175"/>
      <c r="G45" s="1175"/>
      <c r="H45" s="1176"/>
      <c r="I45" s="86">
        <v>6663</v>
      </c>
      <c r="J45" s="87">
        <v>6379</v>
      </c>
      <c r="K45" s="87">
        <v>6064</v>
      </c>
      <c r="L45" s="87">
        <v>5836</v>
      </c>
      <c r="M45" s="88">
        <v>5619</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5775</v>
      </c>
      <c r="J49" s="87">
        <v>8183</v>
      </c>
      <c r="K49" s="87">
        <v>7007</v>
      </c>
      <c r="L49" s="87">
        <v>6942</v>
      </c>
      <c r="M49" s="88">
        <v>6923</v>
      </c>
    </row>
    <row r="50" spans="2:13" ht="27.75" customHeight="1">
      <c r="B50" s="1169"/>
      <c r="C50" s="1170"/>
      <c r="D50" s="85"/>
      <c r="E50" s="1175" t="s">
        <v>35</v>
      </c>
      <c r="F50" s="1175"/>
      <c r="G50" s="1175"/>
      <c r="H50" s="1176"/>
      <c r="I50" s="86">
        <v>1748</v>
      </c>
      <c r="J50" s="87">
        <v>1688</v>
      </c>
      <c r="K50" s="87">
        <v>1378</v>
      </c>
      <c r="L50" s="87">
        <v>1199</v>
      </c>
      <c r="M50" s="88">
        <v>977</v>
      </c>
    </row>
    <row r="51" spans="2:13" ht="27.75" customHeight="1">
      <c r="B51" s="1171"/>
      <c r="C51" s="1172"/>
      <c r="D51" s="85"/>
      <c r="E51" s="1175" t="s">
        <v>36</v>
      </c>
      <c r="F51" s="1175"/>
      <c r="G51" s="1175"/>
      <c r="H51" s="1176"/>
      <c r="I51" s="86">
        <v>46938</v>
      </c>
      <c r="J51" s="87">
        <v>44854</v>
      </c>
      <c r="K51" s="87">
        <v>42238</v>
      </c>
      <c r="L51" s="87">
        <v>40010</v>
      </c>
      <c r="M51" s="88">
        <v>38136</v>
      </c>
    </row>
    <row r="52" spans="2:13" ht="27.75" customHeight="1" thickBot="1">
      <c r="B52" s="1179" t="s">
        <v>37</v>
      </c>
      <c r="C52" s="1180"/>
      <c r="D52" s="90"/>
      <c r="E52" s="1181" t="s">
        <v>38</v>
      </c>
      <c r="F52" s="1181"/>
      <c r="G52" s="1181"/>
      <c r="H52" s="1182"/>
      <c r="I52" s="91">
        <v>33344</v>
      </c>
      <c r="J52" s="92">
        <v>30599</v>
      </c>
      <c r="K52" s="92">
        <v>28971</v>
      </c>
      <c r="L52" s="92">
        <v>26141</v>
      </c>
      <c r="M52" s="93">
        <v>23118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72916</v>
      </c>
      <c r="E3" s="116"/>
      <c r="F3" s="117">
        <v>79008</v>
      </c>
      <c r="G3" s="118"/>
      <c r="H3" s="119"/>
    </row>
    <row r="4" spans="1:8">
      <c r="A4" s="120"/>
      <c r="B4" s="121"/>
      <c r="C4" s="122"/>
      <c r="D4" s="123">
        <v>61609</v>
      </c>
      <c r="E4" s="124"/>
      <c r="F4" s="125">
        <v>46014</v>
      </c>
      <c r="G4" s="126"/>
      <c r="H4" s="127"/>
    </row>
    <row r="5" spans="1:8">
      <c r="A5" s="108" t="s">
        <v>511</v>
      </c>
      <c r="B5" s="113"/>
      <c r="C5" s="114"/>
      <c r="D5" s="115">
        <v>54259</v>
      </c>
      <c r="E5" s="116"/>
      <c r="F5" s="117">
        <v>86381</v>
      </c>
      <c r="G5" s="118"/>
      <c r="H5" s="119"/>
    </row>
    <row r="6" spans="1:8">
      <c r="A6" s="120"/>
      <c r="B6" s="121"/>
      <c r="C6" s="122"/>
      <c r="D6" s="123">
        <v>34477</v>
      </c>
      <c r="E6" s="124"/>
      <c r="F6" s="125">
        <v>41242</v>
      </c>
      <c r="G6" s="126"/>
      <c r="H6" s="127"/>
    </row>
    <row r="7" spans="1:8">
      <c r="A7" s="108" t="s">
        <v>512</v>
      </c>
      <c r="B7" s="113"/>
      <c r="C7" s="114"/>
      <c r="D7" s="115">
        <v>24427</v>
      </c>
      <c r="E7" s="116"/>
      <c r="F7" s="117">
        <v>67201</v>
      </c>
      <c r="G7" s="118"/>
      <c r="H7" s="119"/>
    </row>
    <row r="8" spans="1:8">
      <c r="A8" s="120"/>
      <c r="B8" s="121"/>
      <c r="C8" s="122"/>
      <c r="D8" s="123">
        <v>20309</v>
      </c>
      <c r="E8" s="124"/>
      <c r="F8" s="125">
        <v>35210</v>
      </c>
      <c r="G8" s="126"/>
      <c r="H8" s="127"/>
    </row>
    <row r="9" spans="1:8">
      <c r="A9" s="108" t="s">
        <v>513</v>
      </c>
      <c r="B9" s="113"/>
      <c r="C9" s="114"/>
      <c r="D9" s="115">
        <v>26084</v>
      </c>
      <c r="E9" s="116"/>
      <c r="F9" s="117">
        <v>75709</v>
      </c>
      <c r="G9" s="118"/>
      <c r="H9" s="119"/>
    </row>
    <row r="10" spans="1:8">
      <c r="A10" s="120"/>
      <c r="B10" s="121"/>
      <c r="C10" s="122"/>
      <c r="D10" s="123">
        <v>9321</v>
      </c>
      <c r="E10" s="124"/>
      <c r="F10" s="125">
        <v>35212</v>
      </c>
      <c r="G10" s="126"/>
      <c r="H10" s="127"/>
    </row>
    <row r="11" spans="1:8">
      <c r="A11" s="108" t="s">
        <v>514</v>
      </c>
      <c r="B11" s="113"/>
      <c r="C11" s="114"/>
      <c r="D11" s="115">
        <v>28816</v>
      </c>
      <c r="E11" s="116"/>
      <c r="F11" s="117">
        <v>90961</v>
      </c>
      <c r="G11" s="118"/>
      <c r="H11" s="119"/>
    </row>
    <row r="12" spans="1:8">
      <c r="A12" s="120"/>
      <c r="B12" s="121"/>
      <c r="C12" s="128"/>
      <c r="D12" s="123">
        <v>13757</v>
      </c>
      <c r="E12" s="124"/>
      <c r="F12" s="125">
        <v>37720</v>
      </c>
      <c r="G12" s="126"/>
      <c r="H12" s="127"/>
    </row>
    <row r="13" spans="1:8">
      <c r="A13" s="108"/>
      <c r="B13" s="113"/>
      <c r="C13" s="129"/>
      <c r="D13" s="130">
        <v>41300</v>
      </c>
      <c r="E13" s="131"/>
      <c r="F13" s="132">
        <v>79852</v>
      </c>
      <c r="G13" s="133"/>
      <c r="H13" s="119"/>
    </row>
    <row r="14" spans="1:8">
      <c r="A14" s="120"/>
      <c r="B14" s="121"/>
      <c r="C14" s="122"/>
      <c r="D14" s="123">
        <v>27895</v>
      </c>
      <c r="E14" s="124"/>
      <c r="F14" s="125">
        <v>39080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2.21</v>
      </c>
      <c r="C19" s="134">
        <f>ROUND(VALUE(SUBSTITUTE(実質収支比率等に係る経年分析!G$48,"▲","-")),2)</f>
        <v>2.64</v>
      </c>
      <c r="D19" s="134">
        <f>ROUND(VALUE(SUBSTITUTE(実質収支比率等に係る経年分析!H$48,"▲","-")),2)</f>
        <v>2.46</v>
      </c>
      <c r="E19" s="134">
        <f>ROUND(VALUE(SUBSTITUTE(実質収支比率等に係る経年分析!I$48,"▲","-")),2)</f>
        <v>2.5099999999999998</v>
      </c>
      <c r="F19" s="134">
        <f>ROUND(VALUE(SUBSTITUTE(実質収支比率等に係る経年分析!J$48,"▲","-")),2)</f>
        <v>3</v>
      </c>
    </row>
    <row r="20" spans="1:11">
      <c r="A20" s="134" t="s">
        <v>43</v>
      </c>
      <c r="B20" s="134">
        <f>ROUND(VALUE(SUBSTITUTE(実質収支比率等に係る経年分析!F$47,"▲","-")),2)</f>
        <v>22.08</v>
      </c>
      <c r="C20" s="134">
        <f>ROUND(VALUE(SUBSTITUTE(実質収支比率等に係る経年分析!G$47,"▲","-")),2)</f>
        <v>36.47</v>
      </c>
      <c r="D20" s="134">
        <f>ROUND(VALUE(SUBSTITUTE(実質収支比率等に係る経年分析!H$47,"▲","-")),2)</f>
        <v>27.26</v>
      </c>
      <c r="E20" s="134">
        <f>ROUND(VALUE(SUBSTITUTE(実質収支比率等に係る経年分析!I$47,"▲","-")),2)</f>
        <v>26.58</v>
      </c>
      <c r="F20" s="134">
        <f>ROUND(VALUE(SUBSTITUTE(実質収支比率等に係る経年分析!J$47,"▲","-")),2)</f>
        <v>27.19</v>
      </c>
    </row>
    <row r="21" spans="1:11">
      <c r="A21" s="134" t="s">
        <v>44</v>
      </c>
      <c r="B21" s="134">
        <f>IF(ISNUMBER(VALUE(SUBSTITUTE(実質収支比率等に係る経年分析!F$49,"▲","-"))),ROUND(VALUE(SUBSTITUTE(実質収支比率等に係る経年分析!F$49,"▲","-")),2),NA())</f>
        <v>8.73</v>
      </c>
      <c r="C21" s="134">
        <f>IF(ISNUMBER(VALUE(SUBSTITUTE(実質収支比率等に係る経年分析!G$49,"▲","-"))),ROUND(VALUE(SUBSTITUTE(実質収支比率等に係る経年分析!G$49,"▲","-")),2),NA())</f>
        <v>14.04</v>
      </c>
      <c r="D21" s="134">
        <f>IF(ISNUMBER(VALUE(SUBSTITUTE(実質収支比率等に係る経年分析!H$49,"▲","-"))),ROUND(VALUE(SUBSTITUTE(実質収支比率等に係る経年分析!H$49,"▲","-")),2),NA())</f>
        <v>-6.52</v>
      </c>
      <c r="E21" s="134">
        <f>IF(ISNUMBER(VALUE(SUBSTITUTE(実質収支比率等に係る経年分析!I$49,"▲","-"))),ROUND(VALUE(SUBSTITUTE(実質収支比率等に係る経年分析!I$49,"▲","-")),2),NA())</f>
        <v>1.67</v>
      </c>
      <c r="F21" s="134">
        <f>IF(ISNUMBER(VALUE(SUBSTITUTE(実質収支比率等に係る経年分析!J$49,"▲","-"))),ROUND(VALUE(SUBSTITUTE(実質収支比率等に係る経年分析!J$49,"▲","-")),2),NA())</f>
        <v>4.8099999999999996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農業共済事業会計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2.4300000000000002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10.35</v>
      </c>
    </row>
    <row r="36" spans="1:16">
      <c r="A36" s="135" t="str">
        <f>IF(連結実質赤字比率に係る赤字・黒字の構成分析!C$34="",NA(),連結実質赤字比率に係る赤字・黒字の構成分析!C$34)</f>
        <v>住宅資金特別会計</v>
      </c>
      <c r="B36" s="135">
        <f>IF(ROUND(VALUE(SUBSTITUTE(連結実質赤字比率に係る赤字・黒字の構成分析!F$34,"▲", "-")), 2) &lt; 0, ABS(ROUND(VALUE(SUBSTITUTE(連結実質赤字比率に係る赤字・黒字の構成分析!F$34,"▲", "-")), 2)), NA())</f>
        <v>0.22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0.21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0.21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0.21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4905</v>
      </c>
      <c r="E42" s="136"/>
      <c r="F42" s="136"/>
      <c r="G42" s="136">
        <f>'実質公債費比率（分子）の構造'!L$52</f>
        <v>4791</v>
      </c>
      <c r="H42" s="136"/>
      <c r="I42" s="136"/>
      <c r="J42" s="136">
        <f>'実質公債費比率（分子）の構造'!M$52</f>
        <v>4517</v>
      </c>
      <c r="K42" s="136"/>
      <c r="L42" s="136"/>
      <c r="M42" s="136">
        <f>'実質公債費比率（分子）の構造'!N$52</f>
        <v>4418</v>
      </c>
      <c r="N42" s="136"/>
      <c r="O42" s="136"/>
      <c r="P42" s="136">
        <f>'実質公債費比率（分子）の構造'!O$52</f>
        <v>4357</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11</v>
      </c>
      <c r="C44" s="136"/>
      <c r="D44" s="136"/>
      <c r="E44" s="136">
        <f>'実質公債費比率（分子）の構造'!L$50</f>
        <v>11</v>
      </c>
      <c r="F44" s="136"/>
      <c r="G44" s="136"/>
      <c r="H44" s="136">
        <f>'実質公債費比率（分子）の構造'!M$50</f>
        <v>11</v>
      </c>
      <c r="I44" s="136"/>
      <c r="J44" s="136"/>
      <c r="K44" s="136">
        <f>'実質公債費比率（分子）の構造'!N$50</f>
        <v>7</v>
      </c>
      <c r="L44" s="136"/>
      <c r="M44" s="136"/>
      <c r="N44" s="136">
        <f>'実質公債費比率（分子）の構造'!O$50</f>
        <v>6</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2327</v>
      </c>
      <c r="C46" s="136"/>
      <c r="D46" s="136"/>
      <c r="E46" s="136">
        <f>'実質公債費比率（分子）の構造'!L$48</f>
        <v>2277</v>
      </c>
      <c r="F46" s="136"/>
      <c r="G46" s="136"/>
      <c r="H46" s="136">
        <f>'実質公債費比率（分子）の構造'!M$48</f>
        <v>2294</v>
      </c>
      <c r="I46" s="136"/>
      <c r="J46" s="136"/>
      <c r="K46" s="136">
        <f>'実質公債費比率（分子）の構造'!N$48</f>
        <v>2228</v>
      </c>
      <c r="L46" s="136"/>
      <c r="M46" s="136"/>
      <c r="N46" s="136">
        <f>'実質公債費比率（分子）の構造'!O$48</f>
        <v>2216</v>
      </c>
      <c r="O46" s="136"/>
      <c r="P46" s="136"/>
    </row>
    <row r="47" spans="1:16">
      <c r="A47" s="136" t="s">
        <v>56</v>
      </c>
      <c r="B47" s="136">
        <f>'実質公債費比率（分子）の構造'!K$47</f>
        <v>43</v>
      </c>
      <c r="C47" s="136"/>
      <c r="D47" s="136"/>
      <c r="E47" s="136">
        <f>'実質公債費比率（分子）の構造'!L$47</f>
        <v>27</v>
      </c>
      <c r="F47" s="136"/>
      <c r="G47" s="136"/>
      <c r="H47" s="136">
        <f>'実質公債費比率（分子）の構造'!M$47</f>
        <v>20</v>
      </c>
      <c r="I47" s="136"/>
      <c r="J47" s="136"/>
      <c r="K47" s="136">
        <f>'実質公債費比率（分子）の構造'!N$47</f>
        <v>3</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5211</v>
      </c>
      <c r="C49" s="136"/>
      <c r="D49" s="136"/>
      <c r="E49" s="136">
        <f>'実質公債費比率（分子）の構造'!L$45</f>
        <v>5014</v>
      </c>
      <c r="F49" s="136"/>
      <c r="G49" s="136"/>
      <c r="H49" s="136">
        <f>'実質公債費比率（分子）の構造'!M$45</f>
        <v>4957</v>
      </c>
      <c r="I49" s="136"/>
      <c r="J49" s="136"/>
      <c r="K49" s="136">
        <f>'実質公債費比率（分子）の構造'!N$45</f>
        <v>4656</v>
      </c>
      <c r="L49" s="136"/>
      <c r="M49" s="136"/>
      <c r="N49" s="136">
        <f>'実質公債費比率（分子）の構造'!O$45</f>
        <v>4422</v>
      </c>
      <c r="O49" s="136"/>
      <c r="P49" s="136"/>
    </row>
    <row r="50" spans="1:16">
      <c r="A50" s="136" t="s">
        <v>59</v>
      </c>
      <c r="B50" s="136" t="e">
        <f>NA()</f>
        <v>#N/A</v>
      </c>
      <c r="C50" s="136">
        <f>IF(ISNUMBER('実質公債費比率（分子）の構造'!K$53),'実質公債費比率（分子）の構造'!K$53,NA())</f>
        <v>2687</v>
      </c>
      <c r="D50" s="136" t="e">
        <f>NA()</f>
        <v>#N/A</v>
      </c>
      <c r="E50" s="136" t="e">
        <f>NA()</f>
        <v>#N/A</v>
      </c>
      <c r="F50" s="136">
        <f>IF(ISNUMBER('実質公債費比率（分子）の構造'!L$53),'実質公債費比率（分子）の構造'!L$53,NA())</f>
        <v>2538</v>
      </c>
      <c r="G50" s="136" t="e">
        <f>NA()</f>
        <v>#N/A</v>
      </c>
      <c r="H50" s="136" t="e">
        <f>NA()</f>
        <v>#N/A</v>
      </c>
      <c r="I50" s="136">
        <f>IF(ISNUMBER('実質公債費比率（分子）の構造'!M$53),'実質公債費比率（分子）の構造'!M$53,NA())</f>
        <v>2765</v>
      </c>
      <c r="J50" s="136" t="e">
        <f>NA()</f>
        <v>#N/A</v>
      </c>
      <c r="K50" s="136" t="e">
        <f>NA()</f>
        <v>#N/A</v>
      </c>
      <c r="L50" s="136">
        <f>IF(ISNUMBER('実質公債費比率（分子）の構造'!N$53),'実質公債費比率（分子）の構造'!N$53,NA())</f>
        <v>2476</v>
      </c>
      <c r="M50" s="136" t="e">
        <f>NA()</f>
        <v>#N/A</v>
      </c>
      <c r="N50" s="136" t="e">
        <f>NA()</f>
        <v>#N/A</v>
      </c>
      <c r="O50" s="136">
        <f>IF(ISNUMBER('実質公債費比率（分子）の構造'!O$53),'実質公債費比率（分子）の構造'!O$53,NA())</f>
        <v>2287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46938</v>
      </c>
      <c r="E56" s="135"/>
      <c r="F56" s="135"/>
      <c r="G56" s="135">
        <f>'将来負担比率（分子）の構造'!J$51</f>
        <v>44854</v>
      </c>
      <c r="H56" s="135"/>
      <c r="I56" s="135"/>
      <c r="J56" s="135">
        <f>'将来負担比率（分子）の構造'!K$51</f>
        <v>42238</v>
      </c>
      <c r="K56" s="135"/>
      <c r="L56" s="135"/>
      <c r="M56" s="135">
        <f>'将来負担比率（分子）の構造'!L$51</f>
        <v>40010</v>
      </c>
      <c r="N56" s="135"/>
      <c r="O56" s="135"/>
      <c r="P56" s="135">
        <f>'将来負担比率（分子）の構造'!M$51</f>
        <v>38136</v>
      </c>
    </row>
    <row r="57" spans="1:16">
      <c r="A57" s="135" t="s">
        <v>35</v>
      </c>
      <c r="B57" s="135"/>
      <c r="C57" s="135"/>
      <c r="D57" s="135">
        <f>'将来負担比率（分子）の構造'!I$50</f>
        <v>1748</v>
      </c>
      <c r="E57" s="135"/>
      <c r="F57" s="135"/>
      <c r="G57" s="135">
        <f>'将来負担比率（分子）の構造'!J$50</f>
        <v>1688</v>
      </c>
      <c r="H57" s="135"/>
      <c r="I57" s="135"/>
      <c r="J57" s="135">
        <f>'将来負担比率（分子）の構造'!K$50</f>
        <v>1378</v>
      </c>
      <c r="K57" s="135"/>
      <c r="L57" s="135"/>
      <c r="M57" s="135">
        <f>'将来負担比率（分子）の構造'!L$50</f>
        <v>1199</v>
      </c>
      <c r="N57" s="135"/>
      <c r="O57" s="135"/>
      <c r="P57" s="135">
        <f>'将来負担比率（分子）の構造'!M$50</f>
        <v>977</v>
      </c>
    </row>
    <row r="58" spans="1:16">
      <c r="A58" s="135" t="s">
        <v>34</v>
      </c>
      <c r="B58" s="135"/>
      <c r="C58" s="135"/>
      <c r="D58" s="135">
        <f>'将来負担比率（分子）の構造'!I$49</f>
        <v>5775</v>
      </c>
      <c r="E58" s="135"/>
      <c r="F58" s="135"/>
      <c r="G58" s="135">
        <f>'将来負担比率（分子）の構造'!J$49</f>
        <v>8183</v>
      </c>
      <c r="H58" s="135"/>
      <c r="I58" s="135"/>
      <c r="J58" s="135">
        <f>'将来負担比率（分子）の構造'!K$49</f>
        <v>7007</v>
      </c>
      <c r="K58" s="135"/>
      <c r="L58" s="135"/>
      <c r="M58" s="135">
        <f>'将来負担比率（分子）の構造'!L$49</f>
        <v>6942</v>
      </c>
      <c r="N58" s="135"/>
      <c r="O58" s="135"/>
      <c r="P58" s="135">
        <f>'将来負担比率（分子）の構造'!M$49</f>
        <v>6923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6663</v>
      </c>
      <c r="C62" s="135"/>
      <c r="D62" s="135"/>
      <c r="E62" s="135">
        <f>'将来負担比率（分子）の構造'!J$45</f>
        <v>6379</v>
      </c>
      <c r="F62" s="135"/>
      <c r="G62" s="135"/>
      <c r="H62" s="135">
        <f>'将来負担比率（分子）の構造'!K$45</f>
        <v>6064</v>
      </c>
      <c r="I62" s="135"/>
      <c r="J62" s="135"/>
      <c r="K62" s="135">
        <f>'将来負担比率（分子）の構造'!L$45</f>
        <v>5836</v>
      </c>
      <c r="L62" s="135"/>
      <c r="M62" s="135"/>
      <c r="N62" s="135">
        <f>'将来負担比率（分子）の構造'!M$45</f>
        <v>5619</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40340</v>
      </c>
      <c r="C64" s="135"/>
      <c r="D64" s="135"/>
      <c r="E64" s="135">
        <f>'将来負担比率（分子）の構造'!J$43</f>
        <v>40699</v>
      </c>
      <c r="F64" s="135"/>
      <c r="G64" s="135"/>
      <c r="H64" s="135">
        <f>'将来負担比率（分子）の構造'!K$43</f>
        <v>39563</v>
      </c>
      <c r="I64" s="135"/>
      <c r="J64" s="135"/>
      <c r="K64" s="135">
        <f>'将来負担比率（分子）の構造'!L$43</f>
        <v>38188</v>
      </c>
      <c r="L64" s="135"/>
      <c r="M64" s="135"/>
      <c r="N64" s="135">
        <f>'将来負担比率（分子）の構造'!M$43</f>
        <v>36797</v>
      </c>
      <c r="O64" s="135"/>
      <c r="P64" s="135"/>
    </row>
    <row r="65" spans="1:16">
      <c r="A65" s="135" t="s">
        <v>26</v>
      </c>
      <c r="B65" s="135">
        <f>'将来負担比率（分子）の構造'!I$42</f>
        <v>62</v>
      </c>
      <c r="C65" s="135"/>
      <c r="D65" s="135"/>
      <c r="E65" s="135">
        <f>'将来負担比率（分子）の構造'!J$42</f>
        <v>52</v>
      </c>
      <c r="F65" s="135"/>
      <c r="G65" s="135"/>
      <c r="H65" s="135">
        <f>'将来負担比率（分子）の構造'!K$42</f>
        <v>46</v>
      </c>
      <c r="I65" s="135"/>
      <c r="J65" s="135"/>
      <c r="K65" s="135">
        <f>'将来負担比率（分子）の構造'!L$42</f>
        <v>36</v>
      </c>
      <c r="L65" s="135"/>
      <c r="M65" s="135"/>
      <c r="N65" s="135">
        <f>'将来負担比率（分子）の構造'!M$42</f>
        <v>31</v>
      </c>
      <c r="O65" s="135"/>
      <c r="P65" s="135"/>
    </row>
    <row r="66" spans="1:16">
      <c r="A66" s="135" t="s">
        <v>25</v>
      </c>
      <c r="B66" s="135">
        <f>'将来負担比率（分子）の構造'!I$41</f>
        <v>40739</v>
      </c>
      <c r="C66" s="135"/>
      <c r="D66" s="135"/>
      <c r="E66" s="135">
        <f>'将来負担比率（分子）の構造'!J$41</f>
        <v>38194</v>
      </c>
      <c r="F66" s="135"/>
      <c r="G66" s="135"/>
      <c r="H66" s="135">
        <f>'将来負担比率（分子）の構造'!K$41</f>
        <v>33921</v>
      </c>
      <c r="I66" s="135"/>
      <c r="J66" s="135"/>
      <c r="K66" s="135">
        <f>'将来負担比率（分子）の構造'!L$41</f>
        <v>30232</v>
      </c>
      <c r="L66" s="135"/>
      <c r="M66" s="135"/>
      <c r="N66" s="135">
        <f>'将来負担比率（分子）の構造'!M$41</f>
        <v>26706</v>
      </c>
      <c r="O66" s="135"/>
      <c r="P66" s="135"/>
    </row>
    <row r="67" spans="1:16">
      <c r="A67" s="135" t="s">
        <v>63</v>
      </c>
      <c r="B67" s="135" t="e">
        <f>NA()</f>
        <v>#N/A</v>
      </c>
      <c r="C67" s="135">
        <f>IF(ISNUMBER('将来負担比率（分子）の構造'!I$52), IF('将来負担比率（分子）の構造'!I$52 &lt; 0, 0, '将来負担比率（分子）の構造'!I$52), NA())</f>
        <v>33344</v>
      </c>
      <c r="D67" s="135" t="e">
        <f>NA()</f>
        <v>#N/A</v>
      </c>
      <c r="E67" s="135" t="e">
        <f>NA()</f>
        <v>#N/A</v>
      </c>
      <c r="F67" s="135">
        <f>IF(ISNUMBER('将来負担比率（分子）の構造'!J$52), IF('将来負担比率（分子）の構造'!J$52 &lt; 0, 0, '将来負担比率（分子）の構造'!J$52), NA())</f>
        <v>30599</v>
      </c>
      <c r="G67" s="135" t="e">
        <f>NA()</f>
        <v>#N/A</v>
      </c>
      <c r="H67" s="135" t="e">
        <f>NA()</f>
        <v>#N/A</v>
      </c>
      <c r="I67" s="135">
        <f>IF(ISNUMBER('将来負担比率（分子）の構造'!K$52), IF('将来負担比率（分子）の構造'!K$52 &lt; 0, 0, '将来負担比率（分子）の構造'!K$52), NA())</f>
        <v>28971</v>
      </c>
      <c r="J67" s="135" t="e">
        <f>NA()</f>
        <v>#N/A</v>
      </c>
      <c r="K67" s="135" t="e">
        <f>NA()</f>
        <v>#N/A</v>
      </c>
      <c r="L67" s="135">
        <f>IF(ISNUMBER('将来負担比率（分子）の構造'!L$52), IF('将来負担比率（分子）の構造'!L$52 &lt; 0, 0, '将来負担比率（分子）の構造'!L$52), NA())</f>
        <v>26141</v>
      </c>
      <c r="M67" s="135" t="e">
        <f>NA()</f>
        <v>#N/A</v>
      </c>
      <c r="N67" s="135" t="e">
        <f>NA()</f>
        <v>#N/A</v>
      </c>
      <c r="O67" s="135">
        <f>IF(ISNUMBER('将来負担比率（分子）の構造'!M$52), IF('将来負担比率（分子）の構造'!M$52 &lt; 0, 0, '将来負担比率（分子）の構造'!M$52), NA())</f>
        <v>23118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22" workbookViewId="0">
      <selection activeCell="R25" sqref="R25:Y2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5650173</v>
      </c>
      <c r="S5" s="581"/>
      <c r="T5" s="581"/>
      <c r="U5" s="581"/>
      <c r="V5" s="581"/>
      <c r="W5" s="581"/>
      <c r="X5" s="581"/>
      <c r="Y5" s="582"/>
      <c r="Z5" s="583">
        <v>23.7</v>
      </c>
      <c r="AA5" s="583"/>
      <c r="AB5" s="583"/>
      <c r="AC5" s="583"/>
      <c r="AD5" s="584">
        <v>5650173</v>
      </c>
      <c r="AE5" s="584"/>
      <c r="AF5" s="584"/>
      <c r="AG5" s="584"/>
      <c r="AH5" s="584"/>
      <c r="AI5" s="584"/>
      <c r="AJ5" s="584"/>
      <c r="AK5" s="584"/>
      <c r="AL5" s="585">
        <v>39.799999999999997</v>
      </c>
      <c r="AM5" s="586"/>
      <c r="AN5" s="586"/>
      <c r="AO5" s="587"/>
      <c r="AP5" s="577" t="s">
        <v>208</v>
      </c>
      <c r="AQ5" s="578"/>
      <c r="AR5" s="578"/>
      <c r="AS5" s="578"/>
      <c r="AT5" s="578"/>
      <c r="AU5" s="578"/>
      <c r="AV5" s="578"/>
      <c r="AW5" s="578"/>
      <c r="AX5" s="578"/>
      <c r="AY5" s="578"/>
      <c r="AZ5" s="578"/>
      <c r="BA5" s="578"/>
      <c r="BB5" s="578"/>
      <c r="BC5" s="578"/>
      <c r="BD5" s="578"/>
      <c r="BE5" s="578"/>
      <c r="BF5" s="579"/>
      <c r="BG5" s="591">
        <v>5621732</v>
      </c>
      <c r="BH5" s="592"/>
      <c r="BI5" s="592"/>
      <c r="BJ5" s="592"/>
      <c r="BK5" s="592"/>
      <c r="BL5" s="592"/>
      <c r="BM5" s="592"/>
      <c r="BN5" s="593"/>
      <c r="BO5" s="594">
        <v>99.5</v>
      </c>
      <c r="BP5" s="594"/>
      <c r="BQ5" s="594"/>
      <c r="BR5" s="594"/>
      <c r="BS5" s="595">
        <v>126005</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255020</v>
      </c>
      <c r="S6" s="592"/>
      <c r="T6" s="592"/>
      <c r="U6" s="592"/>
      <c r="V6" s="592"/>
      <c r="W6" s="592"/>
      <c r="X6" s="592"/>
      <c r="Y6" s="593"/>
      <c r="Z6" s="594">
        <v>1.1000000000000001</v>
      </c>
      <c r="AA6" s="594"/>
      <c r="AB6" s="594"/>
      <c r="AC6" s="594"/>
      <c r="AD6" s="595">
        <v>255020</v>
      </c>
      <c r="AE6" s="595"/>
      <c r="AF6" s="595"/>
      <c r="AG6" s="595"/>
      <c r="AH6" s="595"/>
      <c r="AI6" s="595"/>
      <c r="AJ6" s="595"/>
      <c r="AK6" s="595"/>
      <c r="AL6" s="596">
        <v>1.8</v>
      </c>
      <c r="AM6" s="597"/>
      <c r="AN6" s="597"/>
      <c r="AO6" s="598"/>
      <c r="AP6" s="588" t="s">
        <v>213</v>
      </c>
      <c r="AQ6" s="589"/>
      <c r="AR6" s="589"/>
      <c r="AS6" s="589"/>
      <c r="AT6" s="589"/>
      <c r="AU6" s="589"/>
      <c r="AV6" s="589"/>
      <c r="AW6" s="589"/>
      <c r="AX6" s="589"/>
      <c r="AY6" s="589"/>
      <c r="AZ6" s="589"/>
      <c r="BA6" s="589"/>
      <c r="BB6" s="589"/>
      <c r="BC6" s="589"/>
      <c r="BD6" s="589"/>
      <c r="BE6" s="589"/>
      <c r="BF6" s="590"/>
      <c r="BG6" s="591">
        <v>5621732</v>
      </c>
      <c r="BH6" s="592"/>
      <c r="BI6" s="592"/>
      <c r="BJ6" s="592"/>
      <c r="BK6" s="592"/>
      <c r="BL6" s="592"/>
      <c r="BM6" s="592"/>
      <c r="BN6" s="593"/>
      <c r="BO6" s="594">
        <v>99.5</v>
      </c>
      <c r="BP6" s="594"/>
      <c r="BQ6" s="594"/>
      <c r="BR6" s="594"/>
      <c r="BS6" s="595">
        <v>126005</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191965</v>
      </c>
      <c r="CS6" s="592"/>
      <c r="CT6" s="592"/>
      <c r="CU6" s="592"/>
      <c r="CV6" s="592"/>
      <c r="CW6" s="592"/>
      <c r="CX6" s="592"/>
      <c r="CY6" s="593"/>
      <c r="CZ6" s="594">
        <v>0.8</v>
      </c>
      <c r="DA6" s="594"/>
      <c r="DB6" s="594"/>
      <c r="DC6" s="594"/>
      <c r="DD6" s="600" t="s">
        <v>215</v>
      </c>
      <c r="DE6" s="592"/>
      <c r="DF6" s="592"/>
      <c r="DG6" s="592"/>
      <c r="DH6" s="592"/>
      <c r="DI6" s="592"/>
      <c r="DJ6" s="592"/>
      <c r="DK6" s="592"/>
      <c r="DL6" s="592"/>
      <c r="DM6" s="592"/>
      <c r="DN6" s="592"/>
      <c r="DO6" s="592"/>
      <c r="DP6" s="593"/>
      <c r="DQ6" s="600">
        <v>191846</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14192</v>
      </c>
      <c r="S7" s="592"/>
      <c r="T7" s="592"/>
      <c r="U7" s="592"/>
      <c r="V7" s="592"/>
      <c r="W7" s="592"/>
      <c r="X7" s="592"/>
      <c r="Y7" s="593"/>
      <c r="Z7" s="594">
        <v>0.1</v>
      </c>
      <c r="AA7" s="594"/>
      <c r="AB7" s="594"/>
      <c r="AC7" s="594"/>
      <c r="AD7" s="595">
        <v>14192</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2646643</v>
      </c>
      <c r="BH7" s="592"/>
      <c r="BI7" s="592"/>
      <c r="BJ7" s="592"/>
      <c r="BK7" s="592"/>
      <c r="BL7" s="592"/>
      <c r="BM7" s="592"/>
      <c r="BN7" s="593"/>
      <c r="BO7" s="594">
        <v>46.8</v>
      </c>
      <c r="BP7" s="594"/>
      <c r="BQ7" s="594"/>
      <c r="BR7" s="594"/>
      <c r="BS7" s="595">
        <v>126005</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3658282</v>
      </c>
      <c r="CS7" s="592"/>
      <c r="CT7" s="592"/>
      <c r="CU7" s="592"/>
      <c r="CV7" s="592"/>
      <c r="CW7" s="592"/>
      <c r="CX7" s="592"/>
      <c r="CY7" s="593"/>
      <c r="CZ7" s="594">
        <v>15.8</v>
      </c>
      <c r="DA7" s="594"/>
      <c r="DB7" s="594"/>
      <c r="DC7" s="594"/>
      <c r="DD7" s="600">
        <v>126335</v>
      </c>
      <c r="DE7" s="592"/>
      <c r="DF7" s="592"/>
      <c r="DG7" s="592"/>
      <c r="DH7" s="592"/>
      <c r="DI7" s="592"/>
      <c r="DJ7" s="592"/>
      <c r="DK7" s="592"/>
      <c r="DL7" s="592"/>
      <c r="DM7" s="592"/>
      <c r="DN7" s="592"/>
      <c r="DO7" s="592"/>
      <c r="DP7" s="593"/>
      <c r="DQ7" s="600">
        <v>3289707</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27454</v>
      </c>
      <c r="S8" s="592"/>
      <c r="T8" s="592"/>
      <c r="U8" s="592"/>
      <c r="V8" s="592"/>
      <c r="W8" s="592"/>
      <c r="X8" s="592"/>
      <c r="Y8" s="593"/>
      <c r="Z8" s="594">
        <v>0.1</v>
      </c>
      <c r="AA8" s="594"/>
      <c r="AB8" s="594"/>
      <c r="AC8" s="594"/>
      <c r="AD8" s="595">
        <v>27454</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60077</v>
      </c>
      <c r="BH8" s="592"/>
      <c r="BI8" s="592"/>
      <c r="BJ8" s="592"/>
      <c r="BK8" s="592"/>
      <c r="BL8" s="592"/>
      <c r="BM8" s="592"/>
      <c r="BN8" s="593"/>
      <c r="BO8" s="594">
        <v>1.1000000000000001</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4970604</v>
      </c>
      <c r="CS8" s="592"/>
      <c r="CT8" s="592"/>
      <c r="CU8" s="592"/>
      <c r="CV8" s="592"/>
      <c r="CW8" s="592"/>
      <c r="CX8" s="592"/>
      <c r="CY8" s="593"/>
      <c r="CZ8" s="594">
        <v>21.4</v>
      </c>
      <c r="DA8" s="594"/>
      <c r="DB8" s="594"/>
      <c r="DC8" s="594"/>
      <c r="DD8" s="600">
        <v>74095</v>
      </c>
      <c r="DE8" s="592"/>
      <c r="DF8" s="592"/>
      <c r="DG8" s="592"/>
      <c r="DH8" s="592"/>
      <c r="DI8" s="592"/>
      <c r="DJ8" s="592"/>
      <c r="DK8" s="592"/>
      <c r="DL8" s="592"/>
      <c r="DM8" s="592"/>
      <c r="DN8" s="592"/>
      <c r="DO8" s="592"/>
      <c r="DP8" s="593"/>
      <c r="DQ8" s="600">
        <v>2775228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43714</v>
      </c>
      <c r="S9" s="592"/>
      <c r="T9" s="592"/>
      <c r="U9" s="592"/>
      <c r="V9" s="592"/>
      <c r="W9" s="592"/>
      <c r="X9" s="592"/>
      <c r="Y9" s="593"/>
      <c r="Z9" s="594">
        <v>0.2</v>
      </c>
      <c r="AA9" s="594"/>
      <c r="AB9" s="594"/>
      <c r="AC9" s="594"/>
      <c r="AD9" s="595">
        <v>43714</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1706934</v>
      </c>
      <c r="BH9" s="592"/>
      <c r="BI9" s="592"/>
      <c r="BJ9" s="592"/>
      <c r="BK9" s="592"/>
      <c r="BL9" s="592"/>
      <c r="BM9" s="592"/>
      <c r="BN9" s="593"/>
      <c r="BO9" s="594">
        <v>30.2</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1998275</v>
      </c>
      <c r="CS9" s="592"/>
      <c r="CT9" s="592"/>
      <c r="CU9" s="592"/>
      <c r="CV9" s="592"/>
      <c r="CW9" s="592"/>
      <c r="CX9" s="592"/>
      <c r="CY9" s="593"/>
      <c r="CZ9" s="594">
        <v>8.6</v>
      </c>
      <c r="DA9" s="594"/>
      <c r="DB9" s="594"/>
      <c r="DC9" s="594"/>
      <c r="DD9" s="600">
        <v>4371</v>
      </c>
      <c r="DE9" s="592"/>
      <c r="DF9" s="592"/>
      <c r="DG9" s="592"/>
      <c r="DH9" s="592"/>
      <c r="DI9" s="592"/>
      <c r="DJ9" s="592"/>
      <c r="DK9" s="592"/>
      <c r="DL9" s="592"/>
      <c r="DM9" s="592"/>
      <c r="DN9" s="592"/>
      <c r="DO9" s="592"/>
      <c r="DP9" s="593"/>
      <c r="DQ9" s="600">
        <v>1511731</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380770</v>
      </c>
      <c r="S10" s="592"/>
      <c r="T10" s="592"/>
      <c r="U10" s="592"/>
      <c r="V10" s="592"/>
      <c r="W10" s="592"/>
      <c r="X10" s="592"/>
      <c r="Y10" s="593"/>
      <c r="Z10" s="594">
        <v>1.6</v>
      </c>
      <c r="AA10" s="594"/>
      <c r="AB10" s="594"/>
      <c r="AC10" s="594"/>
      <c r="AD10" s="595">
        <v>380770</v>
      </c>
      <c r="AE10" s="595"/>
      <c r="AF10" s="595"/>
      <c r="AG10" s="595"/>
      <c r="AH10" s="595"/>
      <c r="AI10" s="595"/>
      <c r="AJ10" s="595"/>
      <c r="AK10" s="595"/>
      <c r="AL10" s="596">
        <v>2.7</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97946</v>
      </c>
      <c r="BH10" s="592"/>
      <c r="BI10" s="592"/>
      <c r="BJ10" s="592"/>
      <c r="BK10" s="592"/>
      <c r="BL10" s="592"/>
      <c r="BM10" s="592"/>
      <c r="BN10" s="593"/>
      <c r="BO10" s="594">
        <v>1.7</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121120</v>
      </c>
      <c r="CS10" s="592"/>
      <c r="CT10" s="592"/>
      <c r="CU10" s="592"/>
      <c r="CV10" s="592"/>
      <c r="CW10" s="592"/>
      <c r="CX10" s="592"/>
      <c r="CY10" s="593"/>
      <c r="CZ10" s="594">
        <v>0.5</v>
      </c>
      <c r="DA10" s="594"/>
      <c r="DB10" s="594"/>
      <c r="DC10" s="594"/>
      <c r="DD10" s="600">
        <v>499</v>
      </c>
      <c r="DE10" s="592"/>
      <c r="DF10" s="592"/>
      <c r="DG10" s="592"/>
      <c r="DH10" s="592"/>
      <c r="DI10" s="592"/>
      <c r="DJ10" s="592"/>
      <c r="DK10" s="592"/>
      <c r="DL10" s="592"/>
      <c r="DM10" s="592"/>
      <c r="DN10" s="592"/>
      <c r="DO10" s="592"/>
      <c r="DP10" s="593"/>
      <c r="DQ10" s="600">
        <v>24843</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110302</v>
      </c>
      <c r="S11" s="592"/>
      <c r="T11" s="592"/>
      <c r="U11" s="592"/>
      <c r="V11" s="592"/>
      <c r="W11" s="592"/>
      <c r="X11" s="592"/>
      <c r="Y11" s="593"/>
      <c r="Z11" s="594">
        <v>0.5</v>
      </c>
      <c r="AA11" s="594"/>
      <c r="AB11" s="594"/>
      <c r="AC11" s="594"/>
      <c r="AD11" s="595">
        <v>110302</v>
      </c>
      <c r="AE11" s="595"/>
      <c r="AF11" s="595"/>
      <c r="AG11" s="595"/>
      <c r="AH11" s="595"/>
      <c r="AI11" s="595"/>
      <c r="AJ11" s="595"/>
      <c r="AK11" s="595"/>
      <c r="AL11" s="596">
        <v>0.8</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781686</v>
      </c>
      <c r="BH11" s="592"/>
      <c r="BI11" s="592"/>
      <c r="BJ11" s="592"/>
      <c r="BK11" s="592"/>
      <c r="BL11" s="592"/>
      <c r="BM11" s="592"/>
      <c r="BN11" s="593"/>
      <c r="BO11" s="594">
        <v>13.8</v>
      </c>
      <c r="BP11" s="594"/>
      <c r="BQ11" s="594"/>
      <c r="BR11" s="594"/>
      <c r="BS11" s="600">
        <v>126005</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1447899</v>
      </c>
      <c r="CS11" s="592"/>
      <c r="CT11" s="592"/>
      <c r="CU11" s="592"/>
      <c r="CV11" s="592"/>
      <c r="CW11" s="592"/>
      <c r="CX11" s="592"/>
      <c r="CY11" s="593"/>
      <c r="CZ11" s="594">
        <v>6.2</v>
      </c>
      <c r="DA11" s="594"/>
      <c r="DB11" s="594"/>
      <c r="DC11" s="594"/>
      <c r="DD11" s="600">
        <v>173214</v>
      </c>
      <c r="DE11" s="592"/>
      <c r="DF11" s="592"/>
      <c r="DG11" s="592"/>
      <c r="DH11" s="592"/>
      <c r="DI11" s="592"/>
      <c r="DJ11" s="592"/>
      <c r="DK11" s="592"/>
      <c r="DL11" s="592"/>
      <c r="DM11" s="592"/>
      <c r="DN11" s="592"/>
      <c r="DO11" s="592"/>
      <c r="DP11" s="593"/>
      <c r="DQ11" s="600">
        <v>1028225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2578639</v>
      </c>
      <c r="BH12" s="592"/>
      <c r="BI12" s="592"/>
      <c r="BJ12" s="592"/>
      <c r="BK12" s="592"/>
      <c r="BL12" s="592"/>
      <c r="BM12" s="592"/>
      <c r="BN12" s="593"/>
      <c r="BO12" s="594">
        <v>45.6</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253100</v>
      </c>
      <c r="CS12" s="592"/>
      <c r="CT12" s="592"/>
      <c r="CU12" s="592"/>
      <c r="CV12" s="592"/>
      <c r="CW12" s="592"/>
      <c r="CX12" s="592"/>
      <c r="CY12" s="593"/>
      <c r="CZ12" s="594">
        <v>1.1000000000000001</v>
      </c>
      <c r="DA12" s="594"/>
      <c r="DB12" s="594"/>
      <c r="DC12" s="594"/>
      <c r="DD12" s="600">
        <v>11194</v>
      </c>
      <c r="DE12" s="592"/>
      <c r="DF12" s="592"/>
      <c r="DG12" s="592"/>
      <c r="DH12" s="592"/>
      <c r="DI12" s="592"/>
      <c r="DJ12" s="592"/>
      <c r="DK12" s="592"/>
      <c r="DL12" s="592"/>
      <c r="DM12" s="592"/>
      <c r="DN12" s="592"/>
      <c r="DO12" s="592"/>
      <c r="DP12" s="593"/>
      <c r="DQ12" s="600">
        <v>229914</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98824</v>
      </c>
      <c r="S13" s="592"/>
      <c r="T13" s="592"/>
      <c r="U13" s="592"/>
      <c r="V13" s="592"/>
      <c r="W13" s="592"/>
      <c r="X13" s="592"/>
      <c r="Y13" s="593"/>
      <c r="Z13" s="594">
        <v>0.4</v>
      </c>
      <c r="AA13" s="594"/>
      <c r="AB13" s="594"/>
      <c r="AC13" s="594"/>
      <c r="AD13" s="595">
        <v>98824</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2544438</v>
      </c>
      <c r="BH13" s="592"/>
      <c r="BI13" s="592"/>
      <c r="BJ13" s="592"/>
      <c r="BK13" s="592"/>
      <c r="BL13" s="592"/>
      <c r="BM13" s="592"/>
      <c r="BN13" s="593"/>
      <c r="BO13" s="594">
        <v>45</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1871422</v>
      </c>
      <c r="CS13" s="592"/>
      <c r="CT13" s="592"/>
      <c r="CU13" s="592"/>
      <c r="CV13" s="592"/>
      <c r="CW13" s="592"/>
      <c r="CX13" s="592"/>
      <c r="CY13" s="593"/>
      <c r="CZ13" s="594">
        <v>8.1</v>
      </c>
      <c r="DA13" s="594"/>
      <c r="DB13" s="594"/>
      <c r="DC13" s="594"/>
      <c r="DD13" s="600">
        <v>385483</v>
      </c>
      <c r="DE13" s="592"/>
      <c r="DF13" s="592"/>
      <c r="DG13" s="592"/>
      <c r="DH13" s="592"/>
      <c r="DI13" s="592"/>
      <c r="DJ13" s="592"/>
      <c r="DK13" s="592"/>
      <c r="DL13" s="592"/>
      <c r="DM13" s="592"/>
      <c r="DN13" s="592"/>
      <c r="DO13" s="592"/>
      <c r="DP13" s="593"/>
      <c r="DQ13" s="600">
        <v>1468554</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115373</v>
      </c>
      <c r="BH14" s="592"/>
      <c r="BI14" s="592"/>
      <c r="BJ14" s="592"/>
      <c r="BK14" s="592"/>
      <c r="BL14" s="592"/>
      <c r="BM14" s="592"/>
      <c r="BN14" s="593"/>
      <c r="BO14" s="594">
        <v>2</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715541</v>
      </c>
      <c r="CS14" s="592"/>
      <c r="CT14" s="592"/>
      <c r="CU14" s="592"/>
      <c r="CV14" s="592"/>
      <c r="CW14" s="592"/>
      <c r="CX14" s="592"/>
      <c r="CY14" s="593"/>
      <c r="CZ14" s="594">
        <v>3.1</v>
      </c>
      <c r="DA14" s="594"/>
      <c r="DB14" s="594"/>
      <c r="DC14" s="594"/>
      <c r="DD14" s="600">
        <v>31653</v>
      </c>
      <c r="DE14" s="592"/>
      <c r="DF14" s="592"/>
      <c r="DG14" s="592"/>
      <c r="DH14" s="592"/>
      <c r="DI14" s="592"/>
      <c r="DJ14" s="592"/>
      <c r="DK14" s="592"/>
      <c r="DL14" s="592"/>
      <c r="DM14" s="592"/>
      <c r="DN14" s="592"/>
      <c r="DO14" s="592"/>
      <c r="DP14" s="593"/>
      <c r="DQ14" s="600">
        <v>664564</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20634</v>
      </c>
      <c r="S15" s="592"/>
      <c r="T15" s="592"/>
      <c r="U15" s="592"/>
      <c r="V15" s="592"/>
      <c r="W15" s="592"/>
      <c r="X15" s="592"/>
      <c r="Y15" s="593"/>
      <c r="Z15" s="594">
        <v>0.1</v>
      </c>
      <c r="AA15" s="594"/>
      <c r="AB15" s="594"/>
      <c r="AC15" s="594"/>
      <c r="AD15" s="595">
        <v>20634</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281077</v>
      </c>
      <c r="BH15" s="592"/>
      <c r="BI15" s="592"/>
      <c r="BJ15" s="592"/>
      <c r="BK15" s="592"/>
      <c r="BL15" s="592"/>
      <c r="BM15" s="592"/>
      <c r="BN15" s="593"/>
      <c r="BO15" s="594">
        <v>5</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2442843</v>
      </c>
      <c r="CS15" s="592"/>
      <c r="CT15" s="592"/>
      <c r="CU15" s="592"/>
      <c r="CV15" s="592"/>
      <c r="CW15" s="592"/>
      <c r="CX15" s="592"/>
      <c r="CY15" s="593"/>
      <c r="CZ15" s="594">
        <v>10.5</v>
      </c>
      <c r="DA15" s="594"/>
      <c r="DB15" s="594"/>
      <c r="DC15" s="594"/>
      <c r="DD15" s="600">
        <v>455085</v>
      </c>
      <c r="DE15" s="592"/>
      <c r="DF15" s="592"/>
      <c r="DG15" s="592"/>
      <c r="DH15" s="592"/>
      <c r="DI15" s="592"/>
      <c r="DJ15" s="592"/>
      <c r="DK15" s="592"/>
      <c r="DL15" s="592"/>
      <c r="DM15" s="592"/>
      <c r="DN15" s="592"/>
      <c r="DO15" s="592"/>
      <c r="DP15" s="593"/>
      <c r="DQ15" s="600">
        <v>1887033</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8800241</v>
      </c>
      <c r="S16" s="592"/>
      <c r="T16" s="592"/>
      <c r="U16" s="592"/>
      <c r="V16" s="592"/>
      <c r="W16" s="592"/>
      <c r="X16" s="592"/>
      <c r="Y16" s="593"/>
      <c r="Z16" s="594">
        <v>37</v>
      </c>
      <c r="AA16" s="594"/>
      <c r="AB16" s="594"/>
      <c r="AC16" s="594"/>
      <c r="AD16" s="595">
        <v>7547924</v>
      </c>
      <c r="AE16" s="595"/>
      <c r="AF16" s="595"/>
      <c r="AG16" s="595"/>
      <c r="AH16" s="595"/>
      <c r="AI16" s="595"/>
      <c r="AJ16" s="595"/>
      <c r="AK16" s="595"/>
      <c r="AL16" s="596">
        <v>53.2</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92583</v>
      </c>
      <c r="CS16" s="592"/>
      <c r="CT16" s="592"/>
      <c r="CU16" s="592"/>
      <c r="CV16" s="592"/>
      <c r="CW16" s="592"/>
      <c r="CX16" s="592"/>
      <c r="CY16" s="593"/>
      <c r="CZ16" s="594">
        <v>0.4</v>
      </c>
      <c r="DA16" s="594"/>
      <c r="DB16" s="594"/>
      <c r="DC16" s="594"/>
      <c r="DD16" s="600" t="s">
        <v>113</v>
      </c>
      <c r="DE16" s="592"/>
      <c r="DF16" s="592"/>
      <c r="DG16" s="592"/>
      <c r="DH16" s="592"/>
      <c r="DI16" s="592"/>
      <c r="DJ16" s="592"/>
      <c r="DK16" s="592"/>
      <c r="DL16" s="592"/>
      <c r="DM16" s="592"/>
      <c r="DN16" s="592"/>
      <c r="DO16" s="592"/>
      <c r="DP16" s="593"/>
      <c r="DQ16" s="600">
        <v>18183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7547924</v>
      </c>
      <c r="S17" s="592"/>
      <c r="T17" s="592"/>
      <c r="U17" s="592"/>
      <c r="V17" s="592"/>
      <c r="W17" s="592"/>
      <c r="X17" s="592"/>
      <c r="Y17" s="593"/>
      <c r="Z17" s="594">
        <v>31.7</v>
      </c>
      <c r="AA17" s="594"/>
      <c r="AB17" s="594"/>
      <c r="AC17" s="594"/>
      <c r="AD17" s="595">
        <v>7547924</v>
      </c>
      <c r="AE17" s="595"/>
      <c r="AF17" s="595"/>
      <c r="AG17" s="595"/>
      <c r="AH17" s="595"/>
      <c r="AI17" s="595"/>
      <c r="AJ17" s="595"/>
      <c r="AK17" s="595"/>
      <c r="AL17" s="596">
        <v>53.2</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5438131</v>
      </c>
      <c r="CS17" s="592"/>
      <c r="CT17" s="592"/>
      <c r="CU17" s="592"/>
      <c r="CV17" s="592"/>
      <c r="CW17" s="592"/>
      <c r="CX17" s="592"/>
      <c r="CY17" s="593"/>
      <c r="CZ17" s="594">
        <v>23.4</v>
      </c>
      <c r="DA17" s="594"/>
      <c r="DB17" s="594"/>
      <c r="DC17" s="594"/>
      <c r="DD17" s="600" t="s">
        <v>113</v>
      </c>
      <c r="DE17" s="592"/>
      <c r="DF17" s="592"/>
      <c r="DG17" s="592"/>
      <c r="DH17" s="592"/>
      <c r="DI17" s="592"/>
      <c r="DJ17" s="592"/>
      <c r="DK17" s="592"/>
      <c r="DL17" s="592"/>
      <c r="DM17" s="592"/>
      <c r="DN17" s="592"/>
      <c r="DO17" s="592"/>
      <c r="DP17" s="593"/>
      <c r="DQ17" s="600">
        <v>5233518</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1251324</v>
      </c>
      <c r="S18" s="592"/>
      <c r="T18" s="592"/>
      <c r="U18" s="592"/>
      <c r="V18" s="592"/>
      <c r="W18" s="592"/>
      <c r="X18" s="592"/>
      <c r="Y18" s="593"/>
      <c r="Z18" s="594">
        <v>5.3</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993</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28441</v>
      </c>
      <c r="BH19" s="592"/>
      <c r="BI19" s="592"/>
      <c r="BJ19" s="592"/>
      <c r="BK19" s="592"/>
      <c r="BL19" s="592"/>
      <c r="BM19" s="592"/>
      <c r="BN19" s="593"/>
      <c r="BO19" s="594">
        <v>0.5</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15401324</v>
      </c>
      <c r="S20" s="592"/>
      <c r="T20" s="592"/>
      <c r="U20" s="592"/>
      <c r="V20" s="592"/>
      <c r="W20" s="592"/>
      <c r="X20" s="592"/>
      <c r="Y20" s="593"/>
      <c r="Z20" s="594">
        <v>64.7</v>
      </c>
      <c r="AA20" s="594"/>
      <c r="AB20" s="594"/>
      <c r="AC20" s="594"/>
      <c r="AD20" s="595">
        <v>14149007</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28441</v>
      </c>
      <c r="BH20" s="592"/>
      <c r="BI20" s="592"/>
      <c r="BJ20" s="592"/>
      <c r="BK20" s="592"/>
      <c r="BL20" s="592"/>
      <c r="BM20" s="592"/>
      <c r="BN20" s="593"/>
      <c r="BO20" s="594">
        <v>0.5</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23201765</v>
      </c>
      <c r="CS20" s="592"/>
      <c r="CT20" s="592"/>
      <c r="CU20" s="592"/>
      <c r="CV20" s="592"/>
      <c r="CW20" s="592"/>
      <c r="CX20" s="592"/>
      <c r="CY20" s="593"/>
      <c r="CZ20" s="594">
        <v>100</v>
      </c>
      <c r="DA20" s="594"/>
      <c r="DB20" s="594"/>
      <c r="DC20" s="594"/>
      <c r="DD20" s="600">
        <v>1261929</v>
      </c>
      <c r="DE20" s="592"/>
      <c r="DF20" s="592"/>
      <c r="DG20" s="592"/>
      <c r="DH20" s="592"/>
      <c r="DI20" s="592"/>
      <c r="DJ20" s="592"/>
      <c r="DK20" s="592"/>
      <c r="DL20" s="592"/>
      <c r="DM20" s="592"/>
      <c r="DN20" s="592"/>
      <c r="DO20" s="592"/>
      <c r="DP20" s="593"/>
      <c r="DQ20" s="600">
        <v>18323346</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10390</v>
      </c>
      <c r="S21" s="592"/>
      <c r="T21" s="592"/>
      <c r="U21" s="592"/>
      <c r="V21" s="592"/>
      <c r="W21" s="592"/>
      <c r="X21" s="592"/>
      <c r="Y21" s="593"/>
      <c r="Z21" s="594">
        <v>0</v>
      </c>
      <c r="AA21" s="594"/>
      <c r="AB21" s="594"/>
      <c r="AC21" s="594"/>
      <c r="AD21" s="595">
        <v>10390</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28441</v>
      </c>
      <c r="BH21" s="592"/>
      <c r="BI21" s="592"/>
      <c r="BJ21" s="592"/>
      <c r="BK21" s="592"/>
      <c r="BL21" s="592"/>
      <c r="BM21" s="592"/>
      <c r="BN21" s="593"/>
      <c r="BO21" s="594">
        <v>0.5</v>
      </c>
      <c r="BP21" s="594"/>
      <c r="BQ21" s="594"/>
      <c r="BR21" s="594"/>
      <c r="BS21" s="600" t="s">
        <v>113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274653</v>
      </c>
      <c r="S22" s="592"/>
      <c r="T22" s="592"/>
      <c r="U22" s="592"/>
      <c r="V22" s="592"/>
      <c r="W22" s="592"/>
      <c r="X22" s="592"/>
      <c r="Y22" s="593"/>
      <c r="Z22" s="594">
        <v>1.2</v>
      </c>
      <c r="AA22" s="594"/>
      <c r="AB22" s="594"/>
      <c r="AC22" s="594"/>
      <c r="AD22" s="595">
        <v>966</v>
      </c>
      <c r="AE22" s="595"/>
      <c r="AF22" s="595"/>
      <c r="AG22" s="595"/>
      <c r="AH22" s="595"/>
      <c r="AI22" s="595"/>
      <c r="AJ22" s="595"/>
      <c r="AK22" s="595"/>
      <c r="AL22" s="596">
        <v>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441735</v>
      </c>
      <c r="S23" s="592"/>
      <c r="T23" s="592"/>
      <c r="U23" s="592"/>
      <c r="V23" s="592"/>
      <c r="W23" s="592"/>
      <c r="X23" s="592"/>
      <c r="Y23" s="593"/>
      <c r="Z23" s="594">
        <v>1.9</v>
      </c>
      <c r="AA23" s="594"/>
      <c r="AB23" s="594"/>
      <c r="AC23" s="594"/>
      <c r="AD23" s="595">
        <v>21509</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268969</v>
      </c>
      <c r="S24" s="592"/>
      <c r="T24" s="592"/>
      <c r="U24" s="592"/>
      <c r="V24" s="592"/>
      <c r="W24" s="592"/>
      <c r="X24" s="592"/>
      <c r="Y24" s="593"/>
      <c r="Z24" s="594">
        <v>1.1000000000000001</v>
      </c>
      <c r="AA24" s="594"/>
      <c r="AB24" s="594"/>
      <c r="AC24" s="594"/>
      <c r="AD24" s="595">
        <v>509</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11220349</v>
      </c>
      <c r="CS24" s="581"/>
      <c r="CT24" s="581"/>
      <c r="CU24" s="581"/>
      <c r="CV24" s="581"/>
      <c r="CW24" s="581"/>
      <c r="CX24" s="581"/>
      <c r="CY24" s="582"/>
      <c r="CZ24" s="620">
        <v>48.4</v>
      </c>
      <c r="DA24" s="621"/>
      <c r="DB24" s="621"/>
      <c r="DC24" s="622"/>
      <c r="DD24" s="619">
        <v>9180808</v>
      </c>
      <c r="DE24" s="581"/>
      <c r="DF24" s="581"/>
      <c r="DG24" s="581"/>
      <c r="DH24" s="581"/>
      <c r="DI24" s="581"/>
      <c r="DJ24" s="581"/>
      <c r="DK24" s="582"/>
      <c r="DL24" s="619">
        <v>8186025</v>
      </c>
      <c r="DM24" s="581"/>
      <c r="DN24" s="581"/>
      <c r="DO24" s="581"/>
      <c r="DP24" s="581"/>
      <c r="DQ24" s="581"/>
      <c r="DR24" s="581"/>
      <c r="DS24" s="581"/>
      <c r="DT24" s="581"/>
      <c r="DU24" s="581"/>
      <c r="DV24" s="582"/>
      <c r="DW24" s="585">
        <v>53.7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1691846</v>
      </c>
      <c r="S25" s="592"/>
      <c r="T25" s="592"/>
      <c r="U25" s="592"/>
      <c r="V25" s="592"/>
      <c r="W25" s="592"/>
      <c r="X25" s="592"/>
      <c r="Y25" s="593"/>
      <c r="Z25" s="594">
        <v>7.1</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3299295</v>
      </c>
      <c r="CS25" s="611"/>
      <c r="CT25" s="611"/>
      <c r="CU25" s="611"/>
      <c r="CV25" s="611"/>
      <c r="CW25" s="611"/>
      <c r="CX25" s="611"/>
      <c r="CY25" s="612"/>
      <c r="CZ25" s="625">
        <v>14.2</v>
      </c>
      <c r="DA25" s="626"/>
      <c r="DB25" s="626"/>
      <c r="DC25" s="627"/>
      <c r="DD25" s="600">
        <v>3155978</v>
      </c>
      <c r="DE25" s="611"/>
      <c r="DF25" s="611"/>
      <c r="DG25" s="611"/>
      <c r="DH25" s="611"/>
      <c r="DI25" s="611"/>
      <c r="DJ25" s="611"/>
      <c r="DK25" s="612"/>
      <c r="DL25" s="600">
        <v>3042679</v>
      </c>
      <c r="DM25" s="611"/>
      <c r="DN25" s="611"/>
      <c r="DO25" s="611"/>
      <c r="DP25" s="611"/>
      <c r="DQ25" s="611"/>
      <c r="DR25" s="611"/>
      <c r="DS25" s="611"/>
      <c r="DT25" s="611"/>
      <c r="DU25" s="611"/>
      <c r="DV25" s="612"/>
      <c r="DW25" s="596">
        <v>20</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2115618</v>
      </c>
      <c r="CS26" s="592"/>
      <c r="CT26" s="592"/>
      <c r="CU26" s="592"/>
      <c r="CV26" s="592"/>
      <c r="CW26" s="592"/>
      <c r="CX26" s="592"/>
      <c r="CY26" s="593"/>
      <c r="CZ26" s="625">
        <v>9.1</v>
      </c>
      <c r="DA26" s="626"/>
      <c r="DB26" s="626"/>
      <c r="DC26" s="627"/>
      <c r="DD26" s="600">
        <v>1994692</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1387795</v>
      </c>
      <c r="S27" s="592"/>
      <c r="T27" s="592"/>
      <c r="U27" s="592"/>
      <c r="V27" s="592"/>
      <c r="W27" s="592"/>
      <c r="X27" s="592"/>
      <c r="Y27" s="593"/>
      <c r="Z27" s="594">
        <v>5.8</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5650173</v>
      </c>
      <c r="BH27" s="592"/>
      <c r="BI27" s="592"/>
      <c r="BJ27" s="592"/>
      <c r="BK27" s="592"/>
      <c r="BL27" s="592"/>
      <c r="BM27" s="592"/>
      <c r="BN27" s="593"/>
      <c r="BO27" s="594">
        <v>100</v>
      </c>
      <c r="BP27" s="594"/>
      <c r="BQ27" s="594"/>
      <c r="BR27" s="594"/>
      <c r="BS27" s="600">
        <v>126005</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2517751</v>
      </c>
      <c r="CS27" s="611"/>
      <c r="CT27" s="611"/>
      <c r="CU27" s="611"/>
      <c r="CV27" s="611"/>
      <c r="CW27" s="611"/>
      <c r="CX27" s="611"/>
      <c r="CY27" s="612"/>
      <c r="CZ27" s="625">
        <v>10.9</v>
      </c>
      <c r="DA27" s="626"/>
      <c r="DB27" s="626"/>
      <c r="DC27" s="627"/>
      <c r="DD27" s="600">
        <v>826140</v>
      </c>
      <c r="DE27" s="611"/>
      <c r="DF27" s="611"/>
      <c r="DG27" s="611"/>
      <c r="DH27" s="611"/>
      <c r="DI27" s="611"/>
      <c r="DJ27" s="611"/>
      <c r="DK27" s="612"/>
      <c r="DL27" s="600">
        <v>826140</v>
      </c>
      <c r="DM27" s="611"/>
      <c r="DN27" s="611"/>
      <c r="DO27" s="611"/>
      <c r="DP27" s="611"/>
      <c r="DQ27" s="611"/>
      <c r="DR27" s="611"/>
      <c r="DS27" s="611"/>
      <c r="DT27" s="611"/>
      <c r="DU27" s="611"/>
      <c r="DV27" s="612"/>
      <c r="DW27" s="596">
        <v>5.4</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55848</v>
      </c>
      <c r="S28" s="592"/>
      <c r="T28" s="592"/>
      <c r="U28" s="592"/>
      <c r="V28" s="592"/>
      <c r="W28" s="592"/>
      <c r="X28" s="592"/>
      <c r="Y28" s="593"/>
      <c r="Z28" s="594">
        <v>0.2</v>
      </c>
      <c r="AA28" s="594"/>
      <c r="AB28" s="594"/>
      <c r="AC28" s="594"/>
      <c r="AD28" s="595">
        <v>1565</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5403303</v>
      </c>
      <c r="CS28" s="592"/>
      <c r="CT28" s="592"/>
      <c r="CU28" s="592"/>
      <c r="CV28" s="592"/>
      <c r="CW28" s="592"/>
      <c r="CX28" s="592"/>
      <c r="CY28" s="593"/>
      <c r="CZ28" s="625">
        <v>23.3</v>
      </c>
      <c r="DA28" s="626"/>
      <c r="DB28" s="626"/>
      <c r="DC28" s="627"/>
      <c r="DD28" s="600">
        <v>5198690</v>
      </c>
      <c r="DE28" s="592"/>
      <c r="DF28" s="592"/>
      <c r="DG28" s="592"/>
      <c r="DH28" s="592"/>
      <c r="DI28" s="592"/>
      <c r="DJ28" s="592"/>
      <c r="DK28" s="593"/>
      <c r="DL28" s="600">
        <v>4317206</v>
      </c>
      <c r="DM28" s="592"/>
      <c r="DN28" s="592"/>
      <c r="DO28" s="592"/>
      <c r="DP28" s="592"/>
      <c r="DQ28" s="592"/>
      <c r="DR28" s="592"/>
      <c r="DS28" s="592"/>
      <c r="DT28" s="592"/>
      <c r="DU28" s="592"/>
      <c r="DV28" s="593"/>
      <c r="DW28" s="596">
        <v>28.3</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23060</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5403303</v>
      </c>
      <c r="CS29" s="611"/>
      <c r="CT29" s="611"/>
      <c r="CU29" s="611"/>
      <c r="CV29" s="611"/>
      <c r="CW29" s="611"/>
      <c r="CX29" s="611"/>
      <c r="CY29" s="612"/>
      <c r="CZ29" s="625">
        <v>23.3</v>
      </c>
      <c r="DA29" s="626"/>
      <c r="DB29" s="626"/>
      <c r="DC29" s="627"/>
      <c r="DD29" s="600">
        <v>5198690</v>
      </c>
      <c r="DE29" s="611"/>
      <c r="DF29" s="611"/>
      <c r="DG29" s="611"/>
      <c r="DH29" s="611"/>
      <c r="DI29" s="611"/>
      <c r="DJ29" s="611"/>
      <c r="DK29" s="612"/>
      <c r="DL29" s="600">
        <v>4317206</v>
      </c>
      <c r="DM29" s="611"/>
      <c r="DN29" s="611"/>
      <c r="DO29" s="611"/>
      <c r="DP29" s="611"/>
      <c r="DQ29" s="611"/>
      <c r="DR29" s="611"/>
      <c r="DS29" s="611"/>
      <c r="DT29" s="611"/>
      <c r="DU29" s="611"/>
      <c r="DV29" s="612"/>
      <c r="DW29" s="596">
        <v>28.3</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2338409</v>
      </c>
      <c r="S30" s="592"/>
      <c r="T30" s="592"/>
      <c r="U30" s="592"/>
      <c r="V30" s="592"/>
      <c r="W30" s="592"/>
      <c r="X30" s="592"/>
      <c r="Y30" s="593"/>
      <c r="Z30" s="594">
        <v>9.8000000000000007</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v>
      </c>
      <c r="BH30" s="650"/>
      <c r="BI30" s="650"/>
      <c r="BJ30" s="650"/>
      <c r="BK30" s="650"/>
      <c r="BL30" s="650"/>
      <c r="BM30" s="586">
        <v>94.7</v>
      </c>
      <c r="BN30" s="650"/>
      <c r="BO30" s="650"/>
      <c r="BP30" s="650"/>
      <c r="BQ30" s="651"/>
      <c r="BR30" s="649">
        <v>98.7</v>
      </c>
      <c r="BS30" s="650"/>
      <c r="BT30" s="650"/>
      <c r="BU30" s="650"/>
      <c r="BV30" s="650"/>
      <c r="BW30" s="650"/>
      <c r="BX30" s="586">
        <v>94.1</v>
      </c>
      <c r="BY30" s="650"/>
      <c r="BZ30" s="650"/>
      <c r="CA30" s="650"/>
      <c r="CB30" s="651"/>
      <c r="CD30" s="654"/>
      <c r="CE30" s="655"/>
      <c r="CF30" s="605" t="s">
        <v>292</v>
      </c>
      <c r="CG30" s="606"/>
      <c r="CH30" s="606"/>
      <c r="CI30" s="606"/>
      <c r="CJ30" s="606"/>
      <c r="CK30" s="606"/>
      <c r="CL30" s="606"/>
      <c r="CM30" s="606"/>
      <c r="CN30" s="606"/>
      <c r="CO30" s="606"/>
      <c r="CP30" s="606"/>
      <c r="CQ30" s="607"/>
      <c r="CR30" s="591">
        <v>4963418</v>
      </c>
      <c r="CS30" s="592"/>
      <c r="CT30" s="592"/>
      <c r="CU30" s="592"/>
      <c r="CV30" s="592"/>
      <c r="CW30" s="592"/>
      <c r="CX30" s="592"/>
      <c r="CY30" s="593"/>
      <c r="CZ30" s="625">
        <v>21.4</v>
      </c>
      <c r="DA30" s="626"/>
      <c r="DB30" s="626"/>
      <c r="DC30" s="627"/>
      <c r="DD30" s="600">
        <v>4781612</v>
      </c>
      <c r="DE30" s="592"/>
      <c r="DF30" s="592"/>
      <c r="DG30" s="592"/>
      <c r="DH30" s="592"/>
      <c r="DI30" s="592"/>
      <c r="DJ30" s="592"/>
      <c r="DK30" s="593"/>
      <c r="DL30" s="600">
        <v>3900128</v>
      </c>
      <c r="DM30" s="592"/>
      <c r="DN30" s="592"/>
      <c r="DO30" s="592"/>
      <c r="DP30" s="592"/>
      <c r="DQ30" s="592"/>
      <c r="DR30" s="592"/>
      <c r="DS30" s="592"/>
      <c r="DT30" s="592"/>
      <c r="DU30" s="592"/>
      <c r="DV30" s="593"/>
      <c r="DW30" s="596">
        <v>25.6</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204219</v>
      </c>
      <c r="S31" s="592"/>
      <c r="T31" s="592"/>
      <c r="U31" s="592"/>
      <c r="V31" s="592"/>
      <c r="W31" s="592"/>
      <c r="X31" s="592"/>
      <c r="Y31" s="593"/>
      <c r="Z31" s="594">
        <v>0.9</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99.1</v>
      </c>
      <c r="BH31" s="611"/>
      <c r="BI31" s="611"/>
      <c r="BJ31" s="611"/>
      <c r="BK31" s="611"/>
      <c r="BL31" s="611"/>
      <c r="BM31" s="597">
        <v>96.3</v>
      </c>
      <c r="BN31" s="647"/>
      <c r="BO31" s="647"/>
      <c r="BP31" s="647"/>
      <c r="BQ31" s="648"/>
      <c r="BR31" s="646">
        <v>98.6</v>
      </c>
      <c r="BS31" s="611"/>
      <c r="BT31" s="611"/>
      <c r="BU31" s="611"/>
      <c r="BV31" s="611"/>
      <c r="BW31" s="611"/>
      <c r="BX31" s="597">
        <v>95.3</v>
      </c>
      <c r="BY31" s="647"/>
      <c r="BZ31" s="647"/>
      <c r="CA31" s="647"/>
      <c r="CB31" s="648"/>
      <c r="CD31" s="654"/>
      <c r="CE31" s="655"/>
      <c r="CF31" s="605" t="s">
        <v>296</v>
      </c>
      <c r="CG31" s="606"/>
      <c r="CH31" s="606"/>
      <c r="CI31" s="606"/>
      <c r="CJ31" s="606"/>
      <c r="CK31" s="606"/>
      <c r="CL31" s="606"/>
      <c r="CM31" s="606"/>
      <c r="CN31" s="606"/>
      <c r="CO31" s="606"/>
      <c r="CP31" s="606"/>
      <c r="CQ31" s="607"/>
      <c r="CR31" s="591">
        <v>439885</v>
      </c>
      <c r="CS31" s="611"/>
      <c r="CT31" s="611"/>
      <c r="CU31" s="611"/>
      <c r="CV31" s="611"/>
      <c r="CW31" s="611"/>
      <c r="CX31" s="611"/>
      <c r="CY31" s="612"/>
      <c r="CZ31" s="625">
        <v>1.9</v>
      </c>
      <c r="DA31" s="626"/>
      <c r="DB31" s="626"/>
      <c r="DC31" s="627"/>
      <c r="DD31" s="600">
        <v>417078</v>
      </c>
      <c r="DE31" s="611"/>
      <c r="DF31" s="611"/>
      <c r="DG31" s="611"/>
      <c r="DH31" s="611"/>
      <c r="DI31" s="611"/>
      <c r="DJ31" s="611"/>
      <c r="DK31" s="612"/>
      <c r="DL31" s="600">
        <v>417078</v>
      </c>
      <c r="DM31" s="611"/>
      <c r="DN31" s="611"/>
      <c r="DO31" s="611"/>
      <c r="DP31" s="611"/>
      <c r="DQ31" s="611"/>
      <c r="DR31" s="611"/>
      <c r="DS31" s="611"/>
      <c r="DT31" s="611"/>
      <c r="DU31" s="611"/>
      <c r="DV31" s="612"/>
      <c r="DW31" s="596">
        <v>2.7</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258168</v>
      </c>
      <c r="S32" s="592"/>
      <c r="T32" s="592"/>
      <c r="U32" s="592"/>
      <c r="V32" s="592"/>
      <c r="W32" s="592"/>
      <c r="X32" s="592"/>
      <c r="Y32" s="593"/>
      <c r="Z32" s="594">
        <v>1.1000000000000001</v>
      </c>
      <c r="AA32" s="594"/>
      <c r="AB32" s="594"/>
      <c r="AC32" s="594"/>
      <c r="AD32" s="595">
        <v>2815</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98.7</v>
      </c>
      <c r="BH32" s="659"/>
      <c r="BI32" s="659"/>
      <c r="BJ32" s="659"/>
      <c r="BK32" s="659"/>
      <c r="BL32" s="659"/>
      <c r="BM32" s="660">
        <v>92.5</v>
      </c>
      <c r="BN32" s="659"/>
      <c r="BO32" s="659"/>
      <c r="BP32" s="659"/>
      <c r="BQ32" s="661"/>
      <c r="BR32" s="658">
        <v>98.6</v>
      </c>
      <c r="BS32" s="659"/>
      <c r="BT32" s="659"/>
      <c r="BU32" s="659"/>
      <c r="BV32" s="659"/>
      <c r="BW32" s="659"/>
      <c r="BX32" s="660">
        <v>92.4</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1437790</v>
      </c>
      <c r="S33" s="592"/>
      <c r="T33" s="592"/>
      <c r="U33" s="592"/>
      <c r="V33" s="592"/>
      <c r="W33" s="592"/>
      <c r="X33" s="592"/>
      <c r="Y33" s="593"/>
      <c r="Z33" s="594">
        <v>6</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10626904</v>
      </c>
      <c r="CS33" s="611"/>
      <c r="CT33" s="611"/>
      <c r="CU33" s="611"/>
      <c r="CV33" s="611"/>
      <c r="CW33" s="611"/>
      <c r="CX33" s="611"/>
      <c r="CY33" s="612"/>
      <c r="CZ33" s="625">
        <v>45.8</v>
      </c>
      <c r="DA33" s="626"/>
      <c r="DB33" s="626"/>
      <c r="DC33" s="627"/>
      <c r="DD33" s="600">
        <v>8819817</v>
      </c>
      <c r="DE33" s="611"/>
      <c r="DF33" s="611"/>
      <c r="DG33" s="611"/>
      <c r="DH33" s="611"/>
      <c r="DI33" s="611"/>
      <c r="DJ33" s="611"/>
      <c r="DK33" s="612"/>
      <c r="DL33" s="600">
        <v>6240318</v>
      </c>
      <c r="DM33" s="611"/>
      <c r="DN33" s="611"/>
      <c r="DO33" s="611"/>
      <c r="DP33" s="611"/>
      <c r="DQ33" s="611"/>
      <c r="DR33" s="611"/>
      <c r="DS33" s="611"/>
      <c r="DT33" s="611"/>
      <c r="DU33" s="611"/>
      <c r="DV33" s="612"/>
      <c r="DW33" s="596">
        <v>41</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3332573</v>
      </c>
      <c r="CS34" s="592"/>
      <c r="CT34" s="592"/>
      <c r="CU34" s="592"/>
      <c r="CV34" s="592"/>
      <c r="CW34" s="592"/>
      <c r="CX34" s="592"/>
      <c r="CY34" s="593"/>
      <c r="CZ34" s="625">
        <v>14.4</v>
      </c>
      <c r="DA34" s="626"/>
      <c r="DB34" s="626"/>
      <c r="DC34" s="627"/>
      <c r="DD34" s="600">
        <v>2273642</v>
      </c>
      <c r="DE34" s="592"/>
      <c r="DF34" s="592"/>
      <c r="DG34" s="592"/>
      <c r="DH34" s="592"/>
      <c r="DI34" s="592"/>
      <c r="DJ34" s="592"/>
      <c r="DK34" s="593"/>
      <c r="DL34" s="600">
        <v>2105377</v>
      </c>
      <c r="DM34" s="592"/>
      <c r="DN34" s="592"/>
      <c r="DO34" s="592"/>
      <c r="DP34" s="592"/>
      <c r="DQ34" s="592"/>
      <c r="DR34" s="592"/>
      <c r="DS34" s="592"/>
      <c r="DT34" s="592"/>
      <c r="DU34" s="592"/>
      <c r="DV34" s="593"/>
      <c r="DW34" s="596">
        <v>13.8</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1047890</v>
      </c>
      <c r="S35" s="592"/>
      <c r="T35" s="592"/>
      <c r="U35" s="592"/>
      <c r="V35" s="592"/>
      <c r="W35" s="592"/>
      <c r="X35" s="592"/>
      <c r="Y35" s="593"/>
      <c r="Z35" s="594">
        <v>4.4000000000000004</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3897057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55026</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200071</v>
      </c>
      <c r="CS35" s="611"/>
      <c r="CT35" s="611"/>
      <c r="CU35" s="611"/>
      <c r="CV35" s="611"/>
      <c r="CW35" s="611"/>
      <c r="CX35" s="611"/>
      <c r="CY35" s="612"/>
      <c r="CZ35" s="625">
        <v>0.9</v>
      </c>
      <c r="DA35" s="626"/>
      <c r="DB35" s="626"/>
      <c r="DC35" s="627"/>
      <c r="DD35" s="600">
        <v>127106</v>
      </c>
      <c r="DE35" s="611"/>
      <c r="DF35" s="611"/>
      <c r="DG35" s="611"/>
      <c r="DH35" s="611"/>
      <c r="DI35" s="611"/>
      <c r="DJ35" s="611"/>
      <c r="DK35" s="612"/>
      <c r="DL35" s="600">
        <v>127106</v>
      </c>
      <c r="DM35" s="611"/>
      <c r="DN35" s="611"/>
      <c r="DO35" s="611"/>
      <c r="DP35" s="611"/>
      <c r="DQ35" s="611"/>
      <c r="DR35" s="611"/>
      <c r="DS35" s="611"/>
      <c r="DT35" s="611"/>
      <c r="DU35" s="611"/>
      <c r="DV35" s="612"/>
      <c r="DW35" s="596">
        <v>0.8</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23794206</v>
      </c>
      <c r="S36" s="664"/>
      <c r="T36" s="664"/>
      <c r="U36" s="664"/>
      <c r="V36" s="664"/>
      <c r="W36" s="664"/>
      <c r="X36" s="664"/>
      <c r="Y36" s="665"/>
      <c r="Z36" s="666">
        <v>100</v>
      </c>
      <c r="AA36" s="666"/>
      <c r="AB36" s="666"/>
      <c r="AC36" s="666"/>
      <c r="AD36" s="667">
        <v>14186761</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1828000</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3838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1828692</v>
      </c>
      <c r="CS36" s="592"/>
      <c r="CT36" s="592"/>
      <c r="CU36" s="592"/>
      <c r="CV36" s="592"/>
      <c r="CW36" s="592"/>
      <c r="CX36" s="592"/>
      <c r="CY36" s="593"/>
      <c r="CZ36" s="625">
        <v>7.9</v>
      </c>
      <c r="DA36" s="626"/>
      <c r="DB36" s="626"/>
      <c r="DC36" s="627"/>
      <c r="DD36" s="600">
        <v>1461405</v>
      </c>
      <c r="DE36" s="592"/>
      <c r="DF36" s="592"/>
      <c r="DG36" s="592"/>
      <c r="DH36" s="592"/>
      <c r="DI36" s="592"/>
      <c r="DJ36" s="592"/>
      <c r="DK36" s="593"/>
      <c r="DL36" s="600">
        <v>1202741</v>
      </c>
      <c r="DM36" s="592"/>
      <c r="DN36" s="592"/>
      <c r="DO36" s="592"/>
      <c r="DP36" s="592"/>
      <c r="DQ36" s="592"/>
      <c r="DR36" s="592"/>
      <c r="DS36" s="592"/>
      <c r="DT36" s="592"/>
      <c r="DU36" s="592"/>
      <c r="DV36" s="593"/>
      <c r="DW36" s="596">
        <v>7.9</v>
      </c>
      <c r="DX36" s="623"/>
      <c r="DY36" s="623"/>
      <c r="DZ36" s="623"/>
      <c r="EA36" s="623"/>
      <c r="EB36" s="623"/>
      <c r="EC36" s="624"/>
    </row>
    <row r="37" spans="2:133" ht="11.25" customHeight="1">
      <c r="AQ37" s="670" t="s">
        <v>314</v>
      </c>
      <c r="AR37" s="671"/>
      <c r="AS37" s="671"/>
      <c r="AT37" s="671"/>
      <c r="AU37" s="671"/>
      <c r="AV37" s="671"/>
      <c r="AW37" s="671"/>
      <c r="AX37" s="671"/>
      <c r="AY37" s="672"/>
      <c r="AZ37" s="591">
        <v>514635</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6272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5196</v>
      </c>
      <c r="CS37" s="611"/>
      <c r="CT37" s="611"/>
      <c r="CU37" s="611"/>
      <c r="CV37" s="611"/>
      <c r="CW37" s="611"/>
      <c r="CX37" s="611"/>
      <c r="CY37" s="612"/>
      <c r="CZ37" s="625">
        <v>0</v>
      </c>
      <c r="DA37" s="626"/>
      <c r="DB37" s="626"/>
      <c r="DC37" s="627"/>
      <c r="DD37" s="600">
        <v>5196</v>
      </c>
      <c r="DE37" s="611"/>
      <c r="DF37" s="611"/>
      <c r="DG37" s="611"/>
      <c r="DH37" s="611"/>
      <c r="DI37" s="611"/>
      <c r="DJ37" s="611"/>
      <c r="DK37" s="612"/>
      <c r="DL37" s="600">
        <v>5196</v>
      </c>
      <c r="DM37" s="611"/>
      <c r="DN37" s="611"/>
      <c r="DO37" s="611"/>
      <c r="DP37" s="611"/>
      <c r="DQ37" s="611"/>
      <c r="DR37" s="611"/>
      <c r="DS37" s="611"/>
      <c r="DT37" s="611"/>
      <c r="DU37" s="611"/>
      <c r="DV37" s="612"/>
      <c r="DW37" s="596">
        <v>0</v>
      </c>
      <c r="DX37" s="623"/>
      <c r="DY37" s="623"/>
      <c r="DZ37" s="623"/>
      <c r="EA37" s="623"/>
      <c r="EB37" s="623"/>
      <c r="EC37" s="624"/>
    </row>
    <row r="38" spans="2:133" ht="11.25" customHeight="1">
      <c r="AQ38" s="670" t="s">
        <v>317</v>
      </c>
      <c r="AR38" s="671"/>
      <c r="AS38" s="671"/>
      <c r="AT38" s="671"/>
      <c r="AU38" s="671"/>
      <c r="AV38" s="671"/>
      <c r="AW38" s="671"/>
      <c r="AX38" s="671"/>
      <c r="AY38" s="672"/>
      <c r="AZ38" s="591">
        <v>1560</v>
      </c>
      <c r="BA38" s="592"/>
      <c r="BB38" s="592"/>
      <c r="BC38" s="592"/>
      <c r="BD38" s="611"/>
      <c r="BE38" s="611"/>
      <c r="BF38" s="648"/>
      <c r="BG38" s="605" t="s">
        <v>318</v>
      </c>
      <c r="BH38" s="606"/>
      <c r="BI38" s="606"/>
      <c r="BJ38" s="606"/>
      <c r="BK38" s="606"/>
      <c r="BL38" s="606"/>
      <c r="BM38" s="606"/>
      <c r="BN38" s="606"/>
      <c r="BO38" s="606"/>
      <c r="BP38" s="606"/>
      <c r="BQ38" s="606"/>
      <c r="BR38" s="606"/>
      <c r="BS38" s="606"/>
      <c r="BT38" s="606"/>
      <c r="BU38" s="607"/>
      <c r="BV38" s="591">
        <v>10751</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3356959</v>
      </c>
      <c r="CS38" s="592"/>
      <c r="CT38" s="592"/>
      <c r="CU38" s="592"/>
      <c r="CV38" s="592"/>
      <c r="CW38" s="592"/>
      <c r="CX38" s="592"/>
      <c r="CY38" s="593"/>
      <c r="CZ38" s="625">
        <v>14.5</v>
      </c>
      <c r="DA38" s="626"/>
      <c r="DB38" s="626"/>
      <c r="DC38" s="627"/>
      <c r="DD38" s="600">
        <v>3142641</v>
      </c>
      <c r="DE38" s="592"/>
      <c r="DF38" s="592"/>
      <c r="DG38" s="592"/>
      <c r="DH38" s="592"/>
      <c r="DI38" s="592"/>
      <c r="DJ38" s="592"/>
      <c r="DK38" s="593"/>
      <c r="DL38" s="600">
        <v>2805094</v>
      </c>
      <c r="DM38" s="592"/>
      <c r="DN38" s="592"/>
      <c r="DO38" s="592"/>
      <c r="DP38" s="592"/>
      <c r="DQ38" s="592"/>
      <c r="DR38" s="592"/>
      <c r="DS38" s="592"/>
      <c r="DT38" s="592"/>
      <c r="DU38" s="592"/>
      <c r="DV38" s="593"/>
      <c r="DW38" s="596">
        <v>18.399999999999999</v>
      </c>
      <c r="DX38" s="623"/>
      <c r="DY38" s="623"/>
      <c r="DZ38" s="623"/>
      <c r="EA38" s="623"/>
      <c r="EB38" s="623"/>
      <c r="EC38" s="624"/>
    </row>
    <row r="39" spans="2:133" ht="11.25" customHeight="1">
      <c r="AQ39" s="670" t="s">
        <v>320</v>
      </c>
      <c r="AR39" s="671"/>
      <c r="AS39" s="671"/>
      <c r="AT39" s="671"/>
      <c r="AU39" s="671"/>
      <c r="AV39" s="671"/>
      <c r="AW39" s="671"/>
      <c r="AX39" s="671"/>
      <c r="AY39" s="672"/>
      <c r="AZ39" s="591" t="s">
        <v>113</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92</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1903689</v>
      </c>
      <c r="CS39" s="611"/>
      <c r="CT39" s="611"/>
      <c r="CU39" s="611"/>
      <c r="CV39" s="611"/>
      <c r="CW39" s="611"/>
      <c r="CX39" s="611"/>
      <c r="CY39" s="612"/>
      <c r="CZ39" s="625">
        <v>8.1999999999999993</v>
      </c>
      <c r="DA39" s="626"/>
      <c r="DB39" s="626"/>
      <c r="DC39" s="627"/>
      <c r="DD39" s="600">
        <v>1815023</v>
      </c>
      <c r="DE39" s="611"/>
      <c r="DF39" s="611"/>
      <c r="DG39" s="611"/>
      <c r="DH39" s="611"/>
      <c r="DI39" s="611"/>
      <c r="DJ39" s="611"/>
      <c r="DK39" s="612"/>
      <c r="DL39" s="600" t="s">
        <v>113</v>
      </c>
      <c r="DM39" s="611"/>
      <c r="DN39" s="611"/>
      <c r="DO39" s="611"/>
      <c r="DP39" s="611"/>
      <c r="DQ39" s="611"/>
      <c r="DR39" s="611"/>
      <c r="DS39" s="611"/>
      <c r="DT39" s="611"/>
      <c r="DU39" s="611"/>
      <c r="DV39" s="612"/>
      <c r="DW39" s="596" t="s">
        <v>113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334590</v>
      </c>
      <c r="BA40" s="592"/>
      <c r="BB40" s="592"/>
      <c r="BC40" s="592"/>
      <c r="BD40" s="611"/>
      <c r="BE40" s="611"/>
      <c r="BF40" s="648"/>
      <c r="BG40" s="676"/>
      <c r="BH40" s="677"/>
      <c r="BI40" s="677"/>
      <c r="BJ40" s="677"/>
      <c r="BK40" s="677"/>
      <c r="BL40" s="187"/>
      <c r="BM40" s="606" t="s">
        <v>325</v>
      </c>
      <c r="BN40" s="606"/>
      <c r="BO40" s="606"/>
      <c r="BP40" s="606"/>
      <c r="BQ40" s="606"/>
      <c r="BR40" s="606"/>
      <c r="BS40" s="606"/>
      <c r="BT40" s="606"/>
      <c r="BU40" s="607"/>
      <c r="BV40" s="591">
        <v>88</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4920</v>
      </c>
      <c r="CS40" s="592"/>
      <c r="CT40" s="592"/>
      <c r="CU40" s="592"/>
      <c r="CV40" s="592"/>
      <c r="CW40" s="592"/>
      <c r="CX40" s="592"/>
      <c r="CY40" s="593"/>
      <c r="CZ40" s="625">
        <v>0</v>
      </c>
      <c r="DA40" s="626"/>
      <c r="DB40" s="626"/>
      <c r="DC40" s="627"/>
      <c r="DD40" s="600" t="s">
        <v>113</v>
      </c>
      <c r="DE40" s="592"/>
      <c r="DF40" s="592"/>
      <c r="DG40" s="592"/>
      <c r="DH40" s="592"/>
      <c r="DI40" s="592"/>
      <c r="DJ40" s="592"/>
      <c r="DK40" s="593"/>
      <c r="DL40" s="600" t="s">
        <v>113</v>
      </c>
      <c r="DM40" s="592"/>
      <c r="DN40" s="592"/>
      <c r="DO40" s="592"/>
      <c r="DP40" s="592"/>
      <c r="DQ40" s="592"/>
      <c r="DR40" s="592"/>
      <c r="DS40" s="592"/>
      <c r="DT40" s="592"/>
      <c r="DU40" s="592"/>
      <c r="DV40" s="593"/>
      <c r="DW40" s="596" t="s">
        <v>113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3">
        <v>1218272</v>
      </c>
      <c r="BA41" s="664"/>
      <c r="BB41" s="664"/>
      <c r="BC41" s="664"/>
      <c r="BD41" s="659"/>
      <c r="BE41" s="659"/>
      <c r="BF41" s="661"/>
      <c r="BG41" s="678"/>
      <c r="BH41" s="679"/>
      <c r="BI41" s="679"/>
      <c r="BJ41" s="679"/>
      <c r="BK41" s="679"/>
      <c r="BL41" s="189"/>
      <c r="BM41" s="614" t="s">
        <v>328</v>
      </c>
      <c r="BN41" s="614"/>
      <c r="BO41" s="614"/>
      <c r="BP41" s="614"/>
      <c r="BQ41" s="614"/>
      <c r="BR41" s="614"/>
      <c r="BS41" s="614"/>
      <c r="BT41" s="614"/>
      <c r="BU41" s="615"/>
      <c r="BV41" s="663">
        <v>293</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215</v>
      </c>
      <c r="CS41" s="611"/>
      <c r="CT41" s="611"/>
      <c r="CU41" s="611"/>
      <c r="CV41" s="611"/>
      <c r="CW41" s="611"/>
      <c r="CX41" s="611"/>
      <c r="CY41" s="612"/>
      <c r="CZ41" s="625" t="s">
        <v>215</v>
      </c>
      <c r="DA41" s="626"/>
      <c r="DB41" s="626"/>
      <c r="DC41" s="627"/>
      <c r="DD41" s="600" t="s">
        <v>215</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1354512</v>
      </c>
      <c r="CS42" s="592"/>
      <c r="CT42" s="592"/>
      <c r="CU42" s="592"/>
      <c r="CV42" s="592"/>
      <c r="CW42" s="592"/>
      <c r="CX42" s="592"/>
      <c r="CY42" s="593"/>
      <c r="CZ42" s="625">
        <v>5.8</v>
      </c>
      <c r="DA42" s="674"/>
      <c r="DB42" s="674"/>
      <c r="DC42" s="675"/>
      <c r="DD42" s="600">
        <v>322721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26889</v>
      </c>
      <c r="CS43" s="611"/>
      <c r="CT43" s="611"/>
      <c r="CU43" s="611"/>
      <c r="CV43" s="611"/>
      <c r="CW43" s="611"/>
      <c r="CX43" s="611"/>
      <c r="CY43" s="612"/>
      <c r="CZ43" s="625">
        <v>0.1</v>
      </c>
      <c r="DA43" s="626"/>
      <c r="DB43" s="626"/>
      <c r="DC43" s="627"/>
      <c r="DD43" s="600">
        <v>26889</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287</v>
      </c>
      <c r="CE44" s="698"/>
      <c r="CF44" s="588" t="s">
        <v>335</v>
      </c>
      <c r="CG44" s="589"/>
      <c r="CH44" s="589"/>
      <c r="CI44" s="589"/>
      <c r="CJ44" s="589"/>
      <c r="CK44" s="589"/>
      <c r="CL44" s="589"/>
      <c r="CM44" s="589"/>
      <c r="CN44" s="589"/>
      <c r="CO44" s="589"/>
      <c r="CP44" s="589"/>
      <c r="CQ44" s="590"/>
      <c r="CR44" s="591">
        <v>1261929</v>
      </c>
      <c r="CS44" s="592"/>
      <c r="CT44" s="592"/>
      <c r="CU44" s="592"/>
      <c r="CV44" s="592"/>
      <c r="CW44" s="592"/>
      <c r="CX44" s="592"/>
      <c r="CY44" s="593"/>
      <c r="CZ44" s="625">
        <v>5.4</v>
      </c>
      <c r="DA44" s="674"/>
      <c r="DB44" s="674"/>
      <c r="DC44" s="675"/>
      <c r="DD44" s="600">
        <v>304538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647285</v>
      </c>
      <c r="CS45" s="611"/>
      <c r="CT45" s="611"/>
      <c r="CU45" s="611"/>
      <c r="CV45" s="611"/>
      <c r="CW45" s="611"/>
      <c r="CX45" s="611"/>
      <c r="CY45" s="612"/>
      <c r="CZ45" s="625">
        <v>2.8</v>
      </c>
      <c r="DA45" s="626"/>
      <c r="DB45" s="626"/>
      <c r="DC45" s="627"/>
      <c r="DD45" s="600">
        <v>36186</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602478</v>
      </c>
      <c r="CS46" s="592"/>
      <c r="CT46" s="592"/>
      <c r="CU46" s="592"/>
      <c r="CV46" s="592"/>
      <c r="CW46" s="592"/>
      <c r="CX46" s="592"/>
      <c r="CY46" s="593"/>
      <c r="CZ46" s="625">
        <v>2.6</v>
      </c>
      <c r="DA46" s="674"/>
      <c r="DB46" s="674"/>
      <c r="DC46" s="675"/>
      <c r="DD46" s="600">
        <v>265633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92583</v>
      </c>
      <c r="CS47" s="611"/>
      <c r="CT47" s="611"/>
      <c r="CU47" s="611"/>
      <c r="CV47" s="611"/>
      <c r="CW47" s="611"/>
      <c r="CX47" s="611"/>
      <c r="CY47" s="612"/>
      <c r="CZ47" s="625">
        <v>0.4</v>
      </c>
      <c r="DA47" s="626"/>
      <c r="DB47" s="626"/>
      <c r="DC47" s="627"/>
      <c r="DD47" s="600">
        <v>18183</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340</v>
      </c>
      <c r="CS48" s="592"/>
      <c r="CT48" s="592"/>
      <c r="CU48" s="592"/>
      <c r="CV48" s="592"/>
      <c r="CW48" s="592"/>
      <c r="CX48" s="592"/>
      <c r="CY48" s="593"/>
      <c r="CZ48" s="625" t="s">
        <v>340</v>
      </c>
      <c r="DA48" s="674"/>
      <c r="DB48" s="674"/>
      <c r="DC48" s="675"/>
      <c r="DD48" s="600" t="s">
        <v>340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23201765</v>
      </c>
      <c r="CS49" s="659"/>
      <c r="CT49" s="659"/>
      <c r="CU49" s="659"/>
      <c r="CV49" s="659"/>
      <c r="CW49" s="659"/>
      <c r="CX49" s="659"/>
      <c r="CY49" s="686"/>
      <c r="CZ49" s="687">
        <v>100</v>
      </c>
      <c r="DA49" s="688"/>
      <c r="DB49" s="688"/>
      <c r="DC49" s="689"/>
      <c r="DD49" s="690">
        <v>18323346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AF79" sqref="AF79:AJ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24018</v>
      </c>
      <c r="R7" s="721"/>
      <c r="S7" s="721"/>
      <c r="T7" s="721"/>
      <c r="U7" s="721"/>
      <c r="V7" s="721">
        <v>23394</v>
      </c>
      <c r="W7" s="721"/>
      <c r="X7" s="721"/>
      <c r="Y7" s="721"/>
      <c r="Z7" s="721"/>
      <c r="AA7" s="721">
        <v>624</v>
      </c>
      <c r="AB7" s="721"/>
      <c r="AC7" s="721"/>
      <c r="AD7" s="721"/>
      <c r="AE7" s="722"/>
      <c r="AF7" s="723">
        <v>472</v>
      </c>
      <c r="AG7" s="724"/>
      <c r="AH7" s="724"/>
      <c r="AI7" s="724"/>
      <c r="AJ7" s="725"/>
      <c r="AK7" s="760">
        <v>8</v>
      </c>
      <c r="AL7" s="761"/>
      <c r="AM7" s="761"/>
      <c r="AN7" s="761"/>
      <c r="AO7" s="761"/>
      <c r="AP7" s="761">
        <v>26690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541</v>
      </c>
      <c r="BT7" s="765"/>
      <c r="BU7" s="765"/>
      <c r="BV7" s="765"/>
      <c r="BW7" s="765"/>
      <c r="BX7" s="765"/>
      <c r="BY7" s="765"/>
      <c r="BZ7" s="765"/>
      <c r="CA7" s="765"/>
      <c r="CB7" s="765"/>
      <c r="CC7" s="765"/>
      <c r="CD7" s="765"/>
      <c r="CE7" s="765"/>
      <c r="CF7" s="765"/>
      <c r="CG7" s="766"/>
      <c r="CH7" s="757">
        <v>515</v>
      </c>
      <c r="CI7" s="758"/>
      <c r="CJ7" s="758"/>
      <c r="CK7" s="758"/>
      <c r="CL7" s="759"/>
      <c r="CM7" s="757">
        <v>65</v>
      </c>
      <c r="CN7" s="758"/>
      <c r="CO7" s="758"/>
      <c r="CP7" s="758"/>
      <c r="CQ7" s="759"/>
      <c r="CR7" s="757">
        <v>3</v>
      </c>
      <c r="CS7" s="758"/>
      <c r="CT7" s="758"/>
      <c r="CU7" s="758"/>
      <c r="CV7" s="759"/>
      <c r="CW7" s="757" t="s">
        <v>545</v>
      </c>
      <c r="CX7" s="758"/>
      <c r="CY7" s="758"/>
      <c r="CZ7" s="758"/>
      <c r="DA7" s="759"/>
      <c r="DB7" s="757" t="s">
        <v>546</v>
      </c>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7</v>
      </c>
      <c r="R8" s="745"/>
      <c r="S8" s="745"/>
      <c r="T8" s="745"/>
      <c r="U8" s="745"/>
      <c r="V8" s="745">
        <v>39</v>
      </c>
      <c r="W8" s="745"/>
      <c r="X8" s="745"/>
      <c r="Y8" s="745"/>
      <c r="Z8" s="745"/>
      <c r="AA8" s="745">
        <v>-31</v>
      </c>
      <c r="AB8" s="745"/>
      <c r="AC8" s="745"/>
      <c r="AD8" s="745"/>
      <c r="AE8" s="746"/>
      <c r="AF8" s="747">
        <v>-31</v>
      </c>
      <c r="AG8" s="748"/>
      <c r="AH8" s="748"/>
      <c r="AI8" s="748"/>
      <c r="AJ8" s="749"/>
      <c r="AK8" s="750">
        <v>0</v>
      </c>
      <c r="AL8" s="751"/>
      <c r="AM8" s="751"/>
      <c r="AN8" s="751"/>
      <c r="AO8" s="751"/>
      <c r="AP8" s="751">
        <v>17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542</v>
      </c>
      <c r="BT8" s="755"/>
      <c r="BU8" s="755"/>
      <c r="BV8" s="755"/>
      <c r="BW8" s="755"/>
      <c r="BX8" s="755"/>
      <c r="BY8" s="755"/>
      <c r="BZ8" s="755"/>
      <c r="CA8" s="755"/>
      <c r="CB8" s="755"/>
      <c r="CC8" s="755"/>
      <c r="CD8" s="755"/>
      <c r="CE8" s="755"/>
      <c r="CF8" s="755"/>
      <c r="CG8" s="756"/>
      <c r="CH8" s="767">
        <v>84</v>
      </c>
      <c r="CI8" s="768"/>
      <c r="CJ8" s="768"/>
      <c r="CK8" s="768"/>
      <c r="CL8" s="769"/>
      <c r="CM8" s="767">
        <v>21</v>
      </c>
      <c r="CN8" s="768"/>
      <c r="CO8" s="768"/>
      <c r="CP8" s="768"/>
      <c r="CQ8" s="769"/>
      <c r="CR8" s="767">
        <v>10</v>
      </c>
      <c r="CS8" s="768"/>
      <c r="CT8" s="768"/>
      <c r="CU8" s="768"/>
      <c r="CV8" s="769"/>
      <c r="CW8" s="767">
        <v>5</v>
      </c>
      <c r="CX8" s="768"/>
      <c r="CY8" s="768"/>
      <c r="CZ8" s="768"/>
      <c r="DA8" s="769"/>
      <c r="DB8" s="767" t="s">
        <v>546</v>
      </c>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543</v>
      </c>
      <c r="BT9" s="755"/>
      <c r="BU9" s="755"/>
      <c r="BV9" s="755"/>
      <c r="BW9" s="755"/>
      <c r="BX9" s="755"/>
      <c r="BY9" s="755"/>
      <c r="BZ9" s="755"/>
      <c r="CA9" s="755"/>
      <c r="CB9" s="755"/>
      <c r="CC9" s="755"/>
      <c r="CD9" s="755"/>
      <c r="CE9" s="755"/>
      <c r="CF9" s="755"/>
      <c r="CG9" s="756"/>
      <c r="CH9" s="767">
        <v>225</v>
      </c>
      <c r="CI9" s="768"/>
      <c r="CJ9" s="768"/>
      <c r="CK9" s="768"/>
      <c r="CL9" s="769"/>
      <c r="CM9" s="767">
        <v>30</v>
      </c>
      <c r="CN9" s="768"/>
      <c r="CO9" s="768"/>
      <c r="CP9" s="768"/>
      <c r="CQ9" s="769"/>
      <c r="CR9" s="767">
        <v>10</v>
      </c>
      <c r="CS9" s="768"/>
      <c r="CT9" s="768"/>
      <c r="CU9" s="768"/>
      <c r="CV9" s="769"/>
      <c r="CW9" s="767">
        <v>3</v>
      </c>
      <c r="CX9" s="768"/>
      <c r="CY9" s="768"/>
      <c r="CZ9" s="768"/>
      <c r="DA9" s="769"/>
      <c r="DB9" s="767" t="s">
        <v>547</v>
      </c>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544</v>
      </c>
      <c r="BT10" s="755"/>
      <c r="BU10" s="755"/>
      <c r="BV10" s="755"/>
      <c r="BW10" s="755"/>
      <c r="BX10" s="755"/>
      <c r="BY10" s="755"/>
      <c r="BZ10" s="755"/>
      <c r="CA10" s="755"/>
      <c r="CB10" s="755"/>
      <c r="CC10" s="755"/>
      <c r="CD10" s="755"/>
      <c r="CE10" s="755"/>
      <c r="CF10" s="755"/>
      <c r="CG10" s="756"/>
      <c r="CH10" s="767">
        <v>373</v>
      </c>
      <c r="CI10" s="768"/>
      <c r="CJ10" s="768"/>
      <c r="CK10" s="768"/>
      <c r="CL10" s="769"/>
      <c r="CM10" s="767">
        <v>24</v>
      </c>
      <c r="CN10" s="768"/>
      <c r="CO10" s="768"/>
      <c r="CP10" s="768"/>
      <c r="CQ10" s="769"/>
      <c r="CR10" s="767">
        <v>15</v>
      </c>
      <c r="CS10" s="768"/>
      <c r="CT10" s="768"/>
      <c r="CU10" s="768"/>
      <c r="CV10" s="769"/>
      <c r="CW10" s="767" t="s">
        <v>546</v>
      </c>
      <c r="CX10" s="768"/>
      <c r="CY10" s="768"/>
      <c r="CZ10" s="768"/>
      <c r="DA10" s="769"/>
      <c r="DB10" s="767" t="s">
        <v>546</v>
      </c>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441</v>
      </c>
      <c r="AG23" s="780"/>
      <c r="AH23" s="780"/>
      <c r="AI23" s="780"/>
      <c r="AJ23" s="783"/>
      <c r="AK23" s="784"/>
      <c r="AL23" s="785"/>
      <c r="AM23" s="785"/>
      <c r="AN23" s="785"/>
      <c r="AO23" s="785"/>
      <c r="AP23" s="780"/>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4981</v>
      </c>
      <c r="R28" s="809"/>
      <c r="S28" s="809"/>
      <c r="T28" s="809"/>
      <c r="U28" s="809"/>
      <c r="V28" s="809">
        <v>4925</v>
      </c>
      <c r="W28" s="809"/>
      <c r="X28" s="809"/>
      <c r="Y28" s="809"/>
      <c r="Z28" s="809"/>
      <c r="AA28" s="809">
        <v>56</v>
      </c>
      <c r="AB28" s="809"/>
      <c r="AC28" s="809"/>
      <c r="AD28" s="809"/>
      <c r="AE28" s="810"/>
      <c r="AF28" s="811">
        <v>55</v>
      </c>
      <c r="AG28" s="809"/>
      <c r="AH28" s="809"/>
      <c r="AI28" s="809"/>
      <c r="AJ28" s="812"/>
      <c r="AK28" s="813">
        <v>345</v>
      </c>
      <c r="AL28" s="804"/>
      <c r="AM28" s="804"/>
      <c r="AN28" s="804"/>
      <c r="AO28" s="804"/>
      <c r="AP28" s="804" t="s">
        <v>535</v>
      </c>
      <c r="AQ28" s="804"/>
      <c r="AR28" s="804"/>
      <c r="AS28" s="804"/>
      <c r="AT28" s="804"/>
      <c r="AU28" s="804">
        <v>335</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3755</v>
      </c>
      <c r="R29" s="745"/>
      <c r="S29" s="745"/>
      <c r="T29" s="745"/>
      <c r="U29" s="745"/>
      <c r="V29" s="745">
        <v>3730</v>
      </c>
      <c r="W29" s="745"/>
      <c r="X29" s="745"/>
      <c r="Y29" s="745"/>
      <c r="Z29" s="745"/>
      <c r="AA29" s="745">
        <v>25</v>
      </c>
      <c r="AB29" s="745"/>
      <c r="AC29" s="745"/>
      <c r="AD29" s="745"/>
      <c r="AE29" s="746"/>
      <c r="AF29" s="747">
        <v>25</v>
      </c>
      <c r="AG29" s="748"/>
      <c r="AH29" s="748"/>
      <c r="AI29" s="748"/>
      <c r="AJ29" s="749"/>
      <c r="AK29" s="816">
        <v>539</v>
      </c>
      <c r="AL29" s="817"/>
      <c r="AM29" s="817"/>
      <c r="AN29" s="817"/>
      <c r="AO29" s="817"/>
      <c r="AP29" s="817" t="s">
        <v>535</v>
      </c>
      <c r="AQ29" s="817"/>
      <c r="AR29" s="817"/>
      <c r="AS29" s="817"/>
      <c r="AT29" s="817"/>
      <c r="AU29" s="817">
        <v>539</v>
      </c>
      <c r="AV29" s="817"/>
      <c r="AW29" s="817"/>
      <c r="AX29" s="817"/>
      <c r="AY29" s="817"/>
      <c r="AZ29" s="818" t="s">
        <v>535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546</v>
      </c>
      <c r="R30" s="745"/>
      <c r="S30" s="745"/>
      <c r="T30" s="745"/>
      <c r="U30" s="745"/>
      <c r="V30" s="745">
        <v>537</v>
      </c>
      <c r="W30" s="745"/>
      <c r="X30" s="745"/>
      <c r="Y30" s="745"/>
      <c r="Z30" s="745"/>
      <c r="AA30" s="745">
        <v>9</v>
      </c>
      <c r="AB30" s="745"/>
      <c r="AC30" s="745"/>
      <c r="AD30" s="745"/>
      <c r="AE30" s="746"/>
      <c r="AF30" s="747">
        <v>9</v>
      </c>
      <c r="AG30" s="748"/>
      <c r="AH30" s="748"/>
      <c r="AI30" s="748"/>
      <c r="AJ30" s="749"/>
      <c r="AK30" s="816">
        <v>150</v>
      </c>
      <c r="AL30" s="817"/>
      <c r="AM30" s="817"/>
      <c r="AN30" s="817"/>
      <c r="AO30" s="817"/>
      <c r="AP30" s="817" t="s">
        <v>535</v>
      </c>
      <c r="AQ30" s="817"/>
      <c r="AR30" s="817"/>
      <c r="AS30" s="817"/>
      <c r="AT30" s="817"/>
      <c r="AU30" s="817">
        <v>150</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5</v>
      </c>
      <c r="R31" s="745"/>
      <c r="S31" s="745"/>
      <c r="T31" s="745"/>
      <c r="U31" s="745"/>
      <c r="V31" s="745">
        <v>4</v>
      </c>
      <c r="W31" s="745"/>
      <c r="X31" s="745"/>
      <c r="Y31" s="745"/>
      <c r="Z31" s="745"/>
      <c r="AA31" s="745">
        <v>1</v>
      </c>
      <c r="AB31" s="745"/>
      <c r="AC31" s="745"/>
      <c r="AD31" s="745"/>
      <c r="AE31" s="746"/>
      <c r="AF31" s="747">
        <v>1</v>
      </c>
      <c r="AG31" s="748"/>
      <c r="AH31" s="748"/>
      <c r="AI31" s="748"/>
      <c r="AJ31" s="749"/>
      <c r="AK31" s="816" t="s">
        <v>548</v>
      </c>
      <c r="AL31" s="817"/>
      <c r="AM31" s="817"/>
      <c r="AN31" s="817"/>
      <c r="AO31" s="817"/>
      <c r="AP31" s="817" t="s">
        <v>535</v>
      </c>
      <c r="AQ31" s="817"/>
      <c r="AR31" s="817"/>
      <c r="AS31" s="817"/>
      <c r="AT31" s="817"/>
      <c r="AU31" s="817" t="s">
        <v>549</v>
      </c>
      <c r="AV31" s="817"/>
      <c r="AW31" s="817"/>
      <c r="AX31" s="817"/>
      <c r="AY31" s="817"/>
      <c r="AZ31" s="818" t="s">
        <v>535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1689</v>
      </c>
      <c r="R32" s="745"/>
      <c r="S32" s="745"/>
      <c r="T32" s="745"/>
      <c r="U32" s="745"/>
      <c r="V32" s="745">
        <v>1589</v>
      </c>
      <c r="W32" s="745"/>
      <c r="X32" s="745"/>
      <c r="Y32" s="745"/>
      <c r="Z32" s="745"/>
      <c r="AA32" s="745">
        <v>100</v>
      </c>
      <c r="AB32" s="745"/>
      <c r="AC32" s="745"/>
      <c r="AD32" s="745"/>
      <c r="AE32" s="746"/>
      <c r="AF32" s="747">
        <v>1522</v>
      </c>
      <c r="AG32" s="748"/>
      <c r="AH32" s="748"/>
      <c r="AI32" s="748"/>
      <c r="AJ32" s="749"/>
      <c r="AK32" s="816">
        <v>515</v>
      </c>
      <c r="AL32" s="817"/>
      <c r="AM32" s="817"/>
      <c r="AN32" s="817"/>
      <c r="AO32" s="817"/>
      <c r="AP32" s="817">
        <v>14643</v>
      </c>
      <c r="AQ32" s="817"/>
      <c r="AR32" s="817"/>
      <c r="AS32" s="817"/>
      <c r="AT32" s="817"/>
      <c r="AU32" s="817">
        <v>515</v>
      </c>
      <c r="AV32" s="817"/>
      <c r="AW32" s="817"/>
      <c r="AX32" s="817"/>
      <c r="AY32" s="817"/>
      <c r="AZ32" s="818" t="s">
        <v>535</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79</v>
      </c>
      <c r="R33" s="745"/>
      <c r="S33" s="745"/>
      <c r="T33" s="745"/>
      <c r="U33" s="745"/>
      <c r="V33" s="745">
        <v>79</v>
      </c>
      <c r="W33" s="745"/>
      <c r="X33" s="745"/>
      <c r="Y33" s="745"/>
      <c r="Z33" s="745"/>
      <c r="AA33" s="745">
        <v>0</v>
      </c>
      <c r="AB33" s="745"/>
      <c r="AC33" s="745"/>
      <c r="AD33" s="745"/>
      <c r="AE33" s="746"/>
      <c r="AF33" s="747">
        <v>130</v>
      </c>
      <c r="AG33" s="748"/>
      <c r="AH33" s="748"/>
      <c r="AI33" s="748"/>
      <c r="AJ33" s="749"/>
      <c r="AK33" s="816">
        <v>25</v>
      </c>
      <c r="AL33" s="817"/>
      <c r="AM33" s="817"/>
      <c r="AN33" s="817"/>
      <c r="AO33" s="817"/>
      <c r="AP33" s="817" t="s">
        <v>535</v>
      </c>
      <c r="AQ33" s="817"/>
      <c r="AR33" s="817"/>
      <c r="AS33" s="817"/>
      <c r="AT33" s="817"/>
      <c r="AU33" s="817">
        <v>25</v>
      </c>
      <c r="AV33" s="817"/>
      <c r="AW33" s="817"/>
      <c r="AX33" s="817"/>
      <c r="AY33" s="817"/>
      <c r="AZ33" s="818" t="s">
        <v>535</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2279</v>
      </c>
      <c r="R34" s="745"/>
      <c r="S34" s="745"/>
      <c r="T34" s="745"/>
      <c r="U34" s="745"/>
      <c r="V34" s="745">
        <v>2273</v>
      </c>
      <c r="W34" s="745"/>
      <c r="X34" s="745"/>
      <c r="Y34" s="745"/>
      <c r="Z34" s="745"/>
      <c r="AA34" s="745">
        <v>6</v>
      </c>
      <c r="AB34" s="745"/>
      <c r="AC34" s="745"/>
      <c r="AD34" s="745"/>
      <c r="AE34" s="746"/>
      <c r="AF34" s="747">
        <v>2</v>
      </c>
      <c r="AG34" s="748"/>
      <c r="AH34" s="748"/>
      <c r="AI34" s="748"/>
      <c r="AJ34" s="749"/>
      <c r="AK34" s="816">
        <v>1248</v>
      </c>
      <c r="AL34" s="817"/>
      <c r="AM34" s="817"/>
      <c r="AN34" s="817"/>
      <c r="AO34" s="817"/>
      <c r="AP34" s="817">
        <v>21568</v>
      </c>
      <c r="AQ34" s="817"/>
      <c r="AR34" s="817"/>
      <c r="AS34" s="817"/>
      <c r="AT34" s="817"/>
      <c r="AU34" s="817">
        <v>1248</v>
      </c>
      <c r="AV34" s="817"/>
      <c r="AW34" s="817"/>
      <c r="AX34" s="817"/>
      <c r="AY34" s="817"/>
      <c r="AZ34" s="818" t="s">
        <v>535</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744">
        <v>874</v>
      </c>
      <c r="R35" s="745"/>
      <c r="S35" s="745"/>
      <c r="T35" s="745"/>
      <c r="U35" s="745"/>
      <c r="V35" s="745">
        <v>872</v>
      </c>
      <c r="W35" s="745"/>
      <c r="X35" s="745"/>
      <c r="Y35" s="745"/>
      <c r="Z35" s="745"/>
      <c r="AA35" s="745">
        <v>2</v>
      </c>
      <c r="AB35" s="745"/>
      <c r="AC35" s="745"/>
      <c r="AD35" s="745"/>
      <c r="AE35" s="746"/>
      <c r="AF35" s="747">
        <v>2</v>
      </c>
      <c r="AG35" s="748"/>
      <c r="AH35" s="748"/>
      <c r="AI35" s="748"/>
      <c r="AJ35" s="749"/>
      <c r="AK35" s="816">
        <v>580</v>
      </c>
      <c r="AL35" s="817"/>
      <c r="AM35" s="817"/>
      <c r="AN35" s="817"/>
      <c r="AO35" s="817"/>
      <c r="AP35" s="817">
        <v>8969</v>
      </c>
      <c r="AQ35" s="817"/>
      <c r="AR35" s="817"/>
      <c r="AS35" s="817"/>
      <c r="AT35" s="817"/>
      <c r="AU35" s="817">
        <v>580</v>
      </c>
      <c r="AV35" s="817"/>
      <c r="AW35" s="817"/>
      <c r="AX35" s="817"/>
      <c r="AY35" s="817"/>
      <c r="AZ35" s="818" t="s">
        <v>535</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1745</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393</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v>19284</v>
      </c>
      <c r="R68" s="852"/>
      <c r="S68" s="852"/>
      <c r="T68" s="852"/>
      <c r="U68" s="852"/>
      <c r="V68" s="852">
        <v>19130</v>
      </c>
      <c r="W68" s="852"/>
      <c r="X68" s="852"/>
      <c r="Y68" s="852"/>
      <c r="Z68" s="852"/>
      <c r="AA68" s="852">
        <v>154</v>
      </c>
      <c r="AB68" s="852"/>
      <c r="AC68" s="852"/>
      <c r="AD68" s="852"/>
      <c r="AE68" s="852"/>
      <c r="AF68" s="852">
        <v>154</v>
      </c>
      <c r="AG68" s="852"/>
      <c r="AH68" s="852"/>
      <c r="AI68" s="852"/>
      <c r="AJ68" s="852"/>
      <c r="AK68" s="852">
        <v>400</v>
      </c>
      <c r="AL68" s="852"/>
      <c r="AM68" s="852"/>
      <c r="AN68" s="852"/>
      <c r="AO68" s="852"/>
      <c r="AP68" s="852" t="s">
        <v>551</v>
      </c>
      <c r="AQ68" s="852"/>
      <c r="AR68" s="852"/>
      <c r="AS68" s="852"/>
      <c r="AT68" s="852"/>
      <c r="AU68" s="852" t="s">
        <v>550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c r="D69" s="860"/>
      <c r="E69" s="860"/>
      <c r="F69" s="860"/>
      <c r="G69" s="860"/>
      <c r="H69" s="860"/>
      <c r="I69" s="860"/>
      <c r="J69" s="860"/>
      <c r="K69" s="860"/>
      <c r="L69" s="860"/>
      <c r="M69" s="860"/>
      <c r="N69" s="860"/>
      <c r="O69" s="860"/>
      <c r="P69" s="861"/>
      <c r="Q69" s="862">
        <v>19</v>
      </c>
      <c r="R69" s="817"/>
      <c r="S69" s="817"/>
      <c r="T69" s="817"/>
      <c r="U69" s="817"/>
      <c r="V69" s="817">
        <v>18</v>
      </c>
      <c r="W69" s="817"/>
      <c r="X69" s="817"/>
      <c r="Y69" s="817"/>
      <c r="Z69" s="817"/>
      <c r="AA69" s="817">
        <v>1</v>
      </c>
      <c r="AB69" s="817"/>
      <c r="AC69" s="817"/>
      <c r="AD69" s="817"/>
      <c r="AE69" s="817"/>
      <c r="AF69" s="817">
        <v>1</v>
      </c>
      <c r="AG69" s="817"/>
      <c r="AH69" s="817"/>
      <c r="AI69" s="817"/>
      <c r="AJ69" s="817"/>
      <c r="AK69" s="817">
        <v>1</v>
      </c>
      <c r="AL69" s="817"/>
      <c r="AM69" s="817"/>
      <c r="AN69" s="817"/>
      <c r="AO69" s="817"/>
      <c r="AP69" s="817" t="s">
        <v>552</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538</v>
      </c>
      <c r="C70" s="860"/>
      <c r="D70" s="860"/>
      <c r="E70" s="860"/>
      <c r="F70" s="860"/>
      <c r="G70" s="860"/>
      <c r="H70" s="860"/>
      <c r="I70" s="860"/>
      <c r="J70" s="860"/>
      <c r="K70" s="860"/>
      <c r="L70" s="860"/>
      <c r="M70" s="860"/>
      <c r="N70" s="860"/>
      <c r="O70" s="860"/>
      <c r="P70" s="861"/>
      <c r="Q70" s="862">
        <v>217</v>
      </c>
      <c r="R70" s="817"/>
      <c r="S70" s="817"/>
      <c r="T70" s="817"/>
      <c r="U70" s="817"/>
      <c r="V70" s="817">
        <v>198</v>
      </c>
      <c r="W70" s="817"/>
      <c r="X70" s="817"/>
      <c r="Y70" s="817"/>
      <c r="Z70" s="817"/>
      <c r="AA70" s="817">
        <v>19</v>
      </c>
      <c r="AB70" s="817"/>
      <c r="AC70" s="817"/>
      <c r="AD70" s="817"/>
      <c r="AE70" s="817"/>
      <c r="AF70" s="817">
        <v>19</v>
      </c>
      <c r="AG70" s="817"/>
      <c r="AH70" s="817"/>
      <c r="AI70" s="817"/>
      <c r="AJ70" s="817"/>
      <c r="AK70" s="817" t="s">
        <v>553</v>
      </c>
      <c r="AL70" s="817"/>
      <c r="AM70" s="817"/>
      <c r="AN70" s="817"/>
      <c r="AO70" s="817"/>
      <c r="AP70" s="817">
        <v>207</v>
      </c>
      <c r="AQ70" s="817"/>
      <c r="AR70" s="817"/>
      <c r="AS70" s="817"/>
      <c r="AT70" s="817"/>
      <c r="AU70" s="817">
        <v>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v>465</v>
      </c>
      <c r="R71" s="817"/>
      <c r="S71" s="817"/>
      <c r="T71" s="817"/>
      <c r="U71" s="817"/>
      <c r="V71" s="817">
        <v>368</v>
      </c>
      <c r="W71" s="817"/>
      <c r="X71" s="817"/>
      <c r="Y71" s="817"/>
      <c r="Z71" s="817"/>
      <c r="AA71" s="817">
        <v>98</v>
      </c>
      <c r="AB71" s="817"/>
      <c r="AC71" s="817"/>
      <c r="AD71" s="817"/>
      <c r="AE71" s="817"/>
      <c r="AF71" s="817">
        <v>98</v>
      </c>
      <c r="AG71" s="817"/>
      <c r="AH71" s="817"/>
      <c r="AI71" s="817"/>
      <c r="AJ71" s="817"/>
      <c r="AK71" s="817">
        <v>171</v>
      </c>
      <c r="AL71" s="817"/>
      <c r="AM71" s="817"/>
      <c r="AN71" s="817"/>
      <c r="AO71" s="817"/>
      <c r="AP71" s="817" t="s">
        <v>554</v>
      </c>
      <c r="AQ71" s="817"/>
      <c r="AR71" s="817"/>
      <c r="AS71" s="817"/>
      <c r="AT71" s="817"/>
      <c r="AU71" s="817">
        <v>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633531</v>
      </c>
      <c r="R72" s="817"/>
      <c r="S72" s="817"/>
      <c r="T72" s="817"/>
      <c r="U72" s="817"/>
      <c r="V72" s="817">
        <v>615938</v>
      </c>
      <c r="W72" s="817"/>
      <c r="X72" s="817"/>
      <c r="Y72" s="817"/>
      <c r="Z72" s="817"/>
      <c r="AA72" s="817">
        <v>17593</v>
      </c>
      <c r="AB72" s="817"/>
      <c r="AC72" s="817"/>
      <c r="AD72" s="817"/>
      <c r="AE72" s="817"/>
      <c r="AF72" s="817">
        <v>17593</v>
      </c>
      <c r="AG72" s="817"/>
      <c r="AH72" s="817"/>
      <c r="AI72" s="817"/>
      <c r="AJ72" s="817"/>
      <c r="AK72" s="817">
        <v>7898</v>
      </c>
      <c r="AL72" s="817"/>
      <c r="AM72" s="817"/>
      <c r="AN72" s="817"/>
      <c r="AO72" s="817"/>
      <c r="AP72" s="817" t="s">
        <v>555</v>
      </c>
      <c r="AQ72" s="817"/>
      <c r="AR72" s="817"/>
      <c r="AS72" s="817"/>
      <c r="AT72" s="817"/>
      <c r="AU72" s="817" t="s">
        <v>556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286</v>
      </c>
      <c r="AG109" s="881"/>
      <c r="AH109" s="881"/>
      <c r="AI109" s="881"/>
      <c r="AJ109" s="882"/>
      <c r="AK109" s="880" t="s">
        <v>285</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286</v>
      </c>
      <c r="BW109" s="881"/>
      <c r="BX109" s="881"/>
      <c r="BY109" s="881"/>
      <c r="BZ109" s="882"/>
      <c r="CA109" s="880" t="s">
        <v>285</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286</v>
      </c>
      <c r="DM109" s="881"/>
      <c r="DN109" s="881"/>
      <c r="DO109" s="881"/>
      <c r="DP109" s="882"/>
      <c r="DQ109" s="880" t="s">
        <v>285</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4956660</v>
      </c>
      <c r="AB110" s="888"/>
      <c r="AC110" s="888"/>
      <c r="AD110" s="888"/>
      <c r="AE110" s="889"/>
      <c r="AF110" s="890">
        <v>4655530</v>
      </c>
      <c r="AG110" s="888"/>
      <c r="AH110" s="888"/>
      <c r="AI110" s="888"/>
      <c r="AJ110" s="889"/>
      <c r="AK110" s="890">
        <v>4421820</v>
      </c>
      <c r="AL110" s="888"/>
      <c r="AM110" s="888"/>
      <c r="AN110" s="888"/>
      <c r="AO110" s="889"/>
      <c r="AP110" s="891">
        <v>41.9</v>
      </c>
      <c r="AQ110" s="892"/>
      <c r="AR110" s="892"/>
      <c r="AS110" s="892"/>
      <c r="AT110" s="893"/>
      <c r="AU110" s="894" t="s">
        <v>61</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33920680</v>
      </c>
      <c r="BR110" s="925"/>
      <c r="BS110" s="925"/>
      <c r="BT110" s="925"/>
      <c r="BU110" s="925"/>
      <c r="BV110" s="925">
        <v>30231947</v>
      </c>
      <c r="BW110" s="925"/>
      <c r="BX110" s="925"/>
      <c r="BY110" s="925"/>
      <c r="BZ110" s="925"/>
      <c r="CA110" s="925">
        <v>26706319</v>
      </c>
      <c r="CB110" s="925"/>
      <c r="CC110" s="925"/>
      <c r="CD110" s="925"/>
      <c r="CE110" s="925"/>
      <c r="CF110" s="939">
        <v>253.1</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45938</v>
      </c>
      <c r="BR111" s="918"/>
      <c r="BS111" s="918"/>
      <c r="BT111" s="918"/>
      <c r="BU111" s="918"/>
      <c r="BV111" s="918">
        <v>36194</v>
      </c>
      <c r="BW111" s="918"/>
      <c r="BX111" s="918"/>
      <c r="BY111" s="918"/>
      <c r="BZ111" s="918"/>
      <c r="CA111" s="918">
        <v>31320</v>
      </c>
      <c r="CB111" s="918"/>
      <c r="CC111" s="918"/>
      <c r="CD111" s="918"/>
      <c r="CE111" s="918"/>
      <c r="CF111" s="912">
        <v>0.3</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20000</v>
      </c>
      <c r="AB112" s="957"/>
      <c r="AC112" s="957"/>
      <c r="AD112" s="957"/>
      <c r="AE112" s="958"/>
      <c r="AF112" s="959">
        <v>3333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39562680</v>
      </c>
      <c r="BR112" s="918"/>
      <c r="BS112" s="918"/>
      <c r="BT112" s="918"/>
      <c r="BU112" s="918"/>
      <c r="BV112" s="918">
        <v>38187736</v>
      </c>
      <c r="BW112" s="918"/>
      <c r="BX112" s="918"/>
      <c r="BY112" s="918"/>
      <c r="BZ112" s="918"/>
      <c r="CA112" s="918">
        <v>36796932</v>
      </c>
      <c r="CB112" s="918"/>
      <c r="CC112" s="918"/>
      <c r="CD112" s="918"/>
      <c r="CE112" s="918"/>
      <c r="CF112" s="912">
        <v>348.8</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2294196</v>
      </c>
      <c r="AB113" s="932"/>
      <c r="AC113" s="932"/>
      <c r="AD113" s="932"/>
      <c r="AE113" s="933"/>
      <c r="AF113" s="934">
        <v>2227655</v>
      </c>
      <c r="AG113" s="932"/>
      <c r="AH113" s="932"/>
      <c r="AI113" s="932"/>
      <c r="AJ113" s="933"/>
      <c r="AK113" s="934">
        <v>2216406</v>
      </c>
      <c r="AL113" s="932"/>
      <c r="AM113" s="932"/>
      <c r="AN113" s="932"/>
      <c r="AO113" s="933"/>
      <c r="AP113" s="935">
        <v>21</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t="s">
        <v>113</v>
      </c>
      <c r="BR113" s="918"/>
      <c r="BS113" s="918"/>
      <c r="BT113" s="918"/>
      <c r="BU113" s="918"/>
      <c r="BV113" s="918" t="s">
        <v>113</v>
      </c>
      <c r="BW113" s="918"/>
      <c r="BX113" s="918"/>
      <c r="BY113" s="918"/>
      <c r="BZ113" s="918"/>
      <c r="CA113" s="918" t="s">
        <v>113</v>
      </c>
      <c r="CB113" s="918"/>
      <c r="CC113" s="918"/>
      <c r="CD113" s="918"/>
      <c r="CE113" s="918"/>
      <c r="CF113" s="912" t="s">
        <v>113</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113</v>
      </c>
      <c r="AB114" s="957"/>
      <c r="AC114" s="957"/>
      <c r="AD114" s="957"/>
      <c r="AE114" s="958"/>
      <c r="AF114" s="959" t="s">
        <v>113</v>
      </c>
      <c r="AG114" s="957"/>
      <c r="AH114" s="957"/>
      <c r="AI114" s="957"/>
      <c r="AJ114" s="958"/>
      <c r="AK114" s="959" t="s">
        <v>113</v>
      </c>
      <c r="AL114" s="957"/>
      <c r="AM114" s="957"/>
      <c r="AN114" s="957"/>
      <c r="AO114" s="958"/>
      <c r="AP114" s="960" t="s">
        <v>113</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6063756</v>
      </c>
      <c r="BR114" s="918"/>
      <c r="BS114" s="918"/>
      <c r="BT114" s="918"/>
      <c r="BU114" s="918"/>
      <c r="BV114" s="918">
        <v>5835841</v>
      </c>
      <c r="BW114" s="918"/>
      <c r="BX114" s="918"/>
      <c r="BY114" s="918"/>
      <c r="BZ114" s="918"/>
      <c r="CA114" s="918">
        <v>5619124</v>
      </c>
      <c r="CB114" s="918"/>
      <c r="CC114" s="918"/>
      <c r="CD114" s="918"/>
      <c r="CE114" s="918"/>
      <c r="CF114" s="912">
        <v>53.3</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10841</v>
      </c>
      <c r="AB115" s="932"/>
      <c r="AC115" s="932"/>
      <c r="AD115" s="932"/>
      <c r="AE115" s="933"/>
      <c r="AF115" s="934">
        <v>6839</v>
      </c>
      <c r="AG115" s="932"/>
      <c r="AH115" s="932"/>
      <c r="AI115" s="932"/>
      <c r="AJ115" s="933"/>
      <c r="AK115" s="934">
        <v>5585</v>
      </c>
      <c r="AL115" s="932"/>
      <c r="AM115" s="932"/>
      <c r="AN115" s="932"/>
      <c r="AO115" s="933"/>
      <c r="AP115" s="935">
        <v>0.1</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113</v>
      </c>
      <c r="AB116" s="957"/>
      <c r="AC116" s="957"/>
      <c r="AD116" s="957"/>
      <c r="AE116" s="958"/>
      <c r="AF116" s="959" t="s">
        <v>113</v>
      </c>
      <c r="AG116" s="957"/>
      <c r="AH116" s="957"/>
      <c r="AI116" s="957"/>
      <c r="AJ116" s="958"/>
      <c r="AK116" s="959">
        <v>85</v>
      </c>
      <c r="AL116" s="957"/>
      <c r="AM116" s="957"/>
      <c r="AN116" s="957"/>
      <c r="AO116" s="958"/>
      <c r="AP116" s="960">
        <v>0</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7281697</v>
      </c>
      <c r="AB117" s="964"/>
      <c r="AC117" s="964"/>
      <c r="AD117" s="964"/>
      <c r="AE117" s="965"/>
      <c r="AF117" s="963">
        <v>6893357</v>
      </c>
      <c r="AG117" s="964"/>
      <c r="AH117" s="964"/>
      <c r="AI117" s="964"/>
      <c r="AJ117" s="965"/>
      <c r="AK117" s="963">
        <v>6643896</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286</v>
      </c>
      <c r="AG118" s="881"/>
      <c r="AH118" s="881"/>
      <c r="AI118" s="881"/>
      <c r="AJ118" s="882"/>
      <c r="AK118" s="880" t="s">
        <v>285</v>
      </c>
      <c r="AL118" s="881"/>
      <c r="AM118" s="881"/>
      <c r="AN118" s="881"/>
      <c r="AO118" s="882"/>
      <c r="AP118" s="988" t="s">
        <v>404</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432</v>
      </c>
      <c r="BP118" s="992"/>
      <c r="BQ118" s="983">
        <v>79593054</v>
      </c>
      <c r="BR118" s="984"/>
      <c r="BS118" s="984"/>
      <c r="BT118" s="984"/>
      <c r="BU118" s="984"/>
      <c r="BV118" s="984">
        <v>74291718</v>
      </c>
      <c r="BW118" s="984"/>
      <c r="BX118" s="984"/>
      <c r="BY118" s="984"/>
      <c r="BZ118" s="984"/>
      <c r="CA118" s="984">
        <v>69153695</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7006599</v>
      </c>
      <c r="BR119" s="925"/>
      <c r="BS119" s="925"/>
      <c r="BT119" s="925"/>
      <c r="BU119" s="925"/>
      <c r="BV119" s="925">
        <v>6942238</v>
      </c>
      <c r="BW119" s="925"/>
      <c r="BX119" s="925"/>
      <c r="BY119" s="925"/>
      <c r="BZ119" s="925"/>
      <c r="CA119" s="925">
        <v>6922842</v>
      </c>
      <c r="CB119" s="925"/>
      <c r="CC119" s="925"/>
      <c r="CD119" s="925"/>
      <c r="CE119" s="925"/>
      <c r="CF119" s="939">
        <v>65.599999999999994</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45938</v>
      </c>
      <c r="DH119" s="996"/>
      <c r="DI119" s="996"/>
      <c r="DJ119" s="996"/>
      <c r="DK119" s="997"/>
      <c r="DL119" s="998">
        <v>36194</v>
      </c>
      <c r="DM119" s="996"/>
      <c r="DN119" s="996"/>
      <c r="DO119" s="996"/>
      <c r="DP119" s="997"/>
      <c r="DQ119" s="998">
        <v>31320</v>
      </c>
      <c r="DR119" s="996"/>
      <c r="DS119" s="996"/>
      <c r="DT119" s="996"/>
      <c r="DU119" s="997"/>
      <c r="DV119" s="999">
        <v>0.3</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1378075</v>
      </c>
      <c r="BR120" s="918"/>
      <c r="BS120" s="918"/>
      <c r="BT120" s="918"/>
      <c r="BU120" s="918"/>
      <c r="BV120" s="918">
        <v>1198665</v>
      </c>
      <c r="BW120" s="918"/>
      <c r="BX120" s="918"/>
      <c r="BY120" s="918"/>
      <c r="BZ120" s="918"/>
      <c r="CA120" s="918">
        <v>977201</v>
      </c>
      <c r="CB120" s="918"/>
      <c r="CC120" s="918"/>
      <c r="CD120" s="918"/>
      <c r="CE120" s="918"/>
      <c r="CF120" s="912">
        <v>9.3000000000000007</v>
      </c>
      <c r="CG120" s="913"/>
      <c r="CH120" s="913"/>
      <c r="CI120" s="913"/>
      <c r="CJ120" s="913"/>
      <c r="CK120" s="1011" t="s">
        <v>438</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20867099</v>
      </c>
      <c r="DH120" s="925"/>
      <c r="DI120" s="925"/>
      <c r="DJ120" s="925"/>
      <c r="DK120" s="925"/>
      <c r="DL120" s="925">
        <v>20271711</v>
      </c>
      <c r="DM120" s="925"/>
      <c r="DN120" s="925"/>
      <c r="DO120" s="925"/>
      <c r="DP120" s="925"/>
      <c r="DQ120" s="925">
        <v>19756228</v>
      </c>
      <c r="DR120" s="925"/>
      <c r="DS120" s="925"/>
      <c r="DT120" s="925"/>
      <c r="DU120" s="925"/>
      <c r="DV120" s="926">
        <v>187.3</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42237861</v>
      </c>
      <c r="BR121" s="984"/>
      <c r="BS121" s="984"/>
      <c r="BT121" s="984"/>
      <c r="BU121" s="984"/>
      <c r="BV121" s="984">
        <v>40010190</v>
      </c>
      <c r="BW121" s="984"/>
      <c r="BX121" s="984"/>
      <c r="BY121" s="984"/>
      <c r="BZ121" s="984"/>
      <c r="CA121" s="984">
        <v>38136121</v>
      </c>
      <c r="CB121" s="984"/>
      <c r="CC121" s="984"/>
      <c r="CD121" s="984"/>
      <c r="CE121" s="984"/>
      <c r="CF121" s="1022">
        <v>361.5</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9552236</v>
      </c>
      <c r="DH121" s="918"/>
      <c r="DI121" s="918"/>
      <c r="DJ121" s="918"/>
      <c r="DK121" s="918"/>
      <c r="DL121" s="918">
        <v>9219057</v>
      </c>
      <c r="DM121" s="918"/>
      <c r="DN121" s="918"/>
      <c r="DO121" s="918"/>
      <c r="DP121" s="918"/>
      <c r="DQ121" s="918">
        <v>8610014</v>
      </c>
      <c r="DR121" s="918"/>
      <c r="DS121" s="918"/>
      <c r="DT121" s="918"/>
      <c r="DU121" s="918"/>
      <c r="DV121" s="919">
        <v>81.599999999999994</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441</v>
      </c>
      <c r="BP122" s="992"/>
      <c r="BQ122" s="1032">
        <v>50622535</v>
      </c>
      <c r="BR122" s="1033"/>
      <c r="BS122" s="1033"/>
      <c r="BT122" s="1033"/>
      <c r="BU122" s="1033"/>
      <c r="BV122" s="1033">
        <v>48151093</v>
      </c>
      <c r="BW122" s="1033"/>
      <c r="BX122" s="1033"/>
      <c r="BY122" s="1033"/>
      <c r="BZ122" s="1033"/>
      <c r="CA122" s="1033">
        <v>46036164</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9143345</v>
      </c>
      <c r="DH122" s="918"/>
      <c r="DI122" s="918"/>
      <c r="DJ122" s="918"/>
      <c r="DK122" s="918"/>
      <c r="DL122" s="918">
        <v>8696968</v>
      </c>
      <c r="DM122" s="918"/>
      <c r="DN122" s="918"/>
      <c r="DO122" s="918"/>
      <c r="DP122" s="918"/>
      <c r="DQ122" s="918">
        <v>8430690</v>
      </c>
      <c r="DR122" s="918"/>
      <c r="DS122" s="918"/>
      <c r="DT122" s="918"/>
      <c r="DU122" s="918"/>
      <c r="DV122" s="919">
        <v>79.900000000000006</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247.1</v>
      </c>
      <c r="BR123" s="1025"/>
      <c r="BS123" s="1025"/>
      <c r="BT123" s="1025"/>
      <c r="BU123" s="1025"/>
      <c r="BV123" s="1025">
        <v>239.2</v>
      </c>
      <c r="BW123" s="1025"/>
      <c r="BX123" s="1025"/>
      <c r="BY123" s="1025"/>
      <c r="BZ123" s="1025"/>
      <c r="CA123" s="1025">
        <v>219.1</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t="s">
        <v>113</v>
      </c>
      <c r="DH123" s="957"/>
      <c r="DI123" s="957"/>
      <c r="DJ123" s="957"/>
      <c r="DK123" s="958"/>
      <c r="DL123" s="959" t="s">
        <v>113</v>
      </c>
      <c r="DM123" s="957"/>
      <c r="DN123" s="957"/>
      <c r="DO123" s="957"/>
      <c r="DP123" s="958"/>
      <c r="DQ123" s="959" t="s">
        <v>113</v>
      </c>
      <c r="DR123" s="957"/>
      <c r="DS123" s="957"/>
      <c r="DT123" s="957"/>
      <c r="DU123" s="958"/>
      <c r="DV123" s="960" t="s">
        <v>113</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10841</v>
      </c>
      <c r="AB126" s="957"/>
      <c r="AC126" s="957"/>
      <c r="AD126" s="957"/>
      <c r="AE126" s="958"/>
      <c r="AF126" s="959">
        <v>6839</v>
      </c>
      <c r="AG126" s="957"/>
      <c r="AH126" s="957"/>
      <c r="AI126" s="957"/>
      <c r="AJ126" s="958"/>
      <c r="AK126" s="959">
        <v>5585</v>
      </c>
      <c r="AL126" s="957"/>
      <c r="AM126" s="957"/>
      <c r="AN126" s="957"/>
      <c r="AO126" s="958"/>
      <c r="AP126" s="960">
        <v>0.1</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452</v>
      </c>
      <c r="AY127" s="885"/>
      <c r="AZ127" s="885"/>
      <c r="BA127" s="885"/>
      <c r="BB127" s="885"/>
      <c r="BC127" s="885"/>
      <c r="BD127" s="885"/>
      <c r="BE127" s="886"/>
      <c r="BF127" s="1039" t="s">
        <v>113</v>
      </c>
      <c r="BG127" s="1040"/>
      <c r="BH127" s="1040"/>
      <c r="BI127" s="1040"/>
      <c r="BJ127" s="1040"/>
      <c r="BK127" s="1040"/>
      <c r="BL127" s="1049"/>
      <c r="BM127" s="1039">
        <v>12.8</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193388</v>
      </c>
      <c r="AB128" s="1088"/>
      <c r="AC128" s="1088"/>
      <c r="AD128" s="1088"/>
      <c r="AE128" s="1089"/>
      <c r="AF128" s="1090">
        <v>201642</v>
      </c>
      <c r="AG128" s="1088"/>
      <c r="AH128" s="1088"/>
      <c r="AI128" s="1088"/>
      <c r="AJ128" s="1089"/>
      <c r="AK128" s="1090">
        <v>204613</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113</v>
      </c>
      <c r="BG128" s="1065"/>
      <c r="BH128" s="1065"/>
      <c r="BI128" s="1065"/>
      <c r="BJ128" s="1065"/>
      <c r="BK128" s="1065"/>
      <c r="BL128" s="1066"/>
      <c r="BM128" s="1064">
        <v>17.8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16045189</v>
      </c>
      <c r="AB129" s="957"/>
      <c r="AC129" s="957"/>
      <c r="AD129" s="957"/>
      <c r="AE129" s="958"/>
      <c r="AF129" s="959">
        <v>15143297</v>
      </c>
      <c r="AG129" s="957"/>
      <c r="AH129" s="957"/>
      <c r="AI129" s="957"/>
      <c r="AJ129" s="958"/>
      <c r="AK129" s="959">
        <v>14703024</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22.6</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4325235</v>
      </c>
      <c r="AB130" s="957"/>
      <c r="AC130" s="957"/>
      <c r="AD130" s="957"/>
      <c r="AE130" s="958"/>
      <c r="AF130" s="959">
        <v>4215945</v>
      </c>
      <c r="AG130" s="957"/>
      <c r="AH130" s="957"/>
      <c r="AI130" s="957"/>
      <c r="AJ130" s="958"/>
      <c r="AK130" s="959">
        <v>4153119</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219.1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11719954</v>
      </c>
      <c r="AB131" s="996"/>
      <c r="AC131" s="996"/>
      <c r="AD131" s="996"/>
      <c r="AE131" s="997"/>
      <c r="AF131" s="998">
        <v>10927352</v>
      </c>
      <c r="AG131" s="996"/>
      <c r="AH131" s="996"/>
      <c r="AI131" s="996"/>
      <c r="AJ131" s="997"/>
      <c r="AK131" s="998">
        <v>10549905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23.57580926</v>
      </c>
      <c r="AB132" s="1102"/>
      <c r="AC132" s="1102"/>
      <c r="AD132" s="1102"/>
      <c r="AE132" s="1103"/>
      <c r="AF132" s="1104">
        <v>22.656632640000002</v>
      </c>
      <c r="AG132" s="1102"/>
      <c r="AH132" s="1102"/>
      <c r="AI132" s="1102"/>
      <c r="AJ132" s="1103"/>
      <c r="AK132" s="1104">
        <v>21.669996080000001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22.7</v>
      </c>
      <c r="AB133" s="1109"/>
      <c r="AC133" s="1109"/>
      <c r="AD133" s="1109"/>
      <c r="AE133" s="1110"/>
      <c r="AF133" s="1108">
        <v>22.4</v>
      </c>
      <c r="AG133" s="1109"/>
      <c r="AH133" s="1109"/>
      <c r="AI133" s="1109"/>
      <c r="AJ133" s="1110"/>
      <c r="AK133" s="1108">
        <v>22.6</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D74" sqref="AD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4" zoomScaleNormal="40" zoomScaleSheetLayoutView="55" workbookViewId="0">
      <selection activeCell="U3" sqref="U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3299295</v>
      </c>
      <c r="L9" s="264">
        <v>75338</v>
      </c>
      <c r="M9" s="265">
        <v>83170</v>
      </c>
      <c r="N9" s="266">
        <v>-9.4</v>
      </c>
    </row>
    <row r="10" spans="1:16">
      <c r="A10" s="248"/>
      <c r="B10" s="244"/>
      <c r="C10" s="244"/>
      <c r="D10" s="244"/>
      <c r="E10" s="244"/>
      <c r="F10" s="244"/>
      <c r="G10" s="1117" t="s">
        <v>474</v>
      </c>
      <c r="H10" s="1118"/>
      <c r="I10" s="1118"/>
      <c r="J10" s="1119"/>
      <c r="K10" s="267">
        <v>462195</v>
      </c>
      <c r="L10" s="268">
        <v>10554</v>
      </c>
      <c r="M10" s="269">
        <v>7053</v>
      </c>
      <c r="N10" s="270">
        <v>49.6</v>
      </c>
    </row>
    <row r="11" spans="1:16" ht="13.5" customHeight="1">
      <c r="A11" s="248"/>
      <c r="B11" s="244"/>
      <c r="C11" s="244"/>
      <c r="D11" s="244"/>
      <c r="E11" s="244"/>
      <c r="F11" s="244"/>
      <c r="G11" s="1117" t="s">
        <v>475</v>
      </c>
      <c r="H11" s="1118"/>
      <c r="I11" s="1118"/>
      <c r="J11" s="1119"/>
      <c r="K11" s="267">
        <v>2003</v>
      </c>
      <c r="L11" s="268">
        <v>46</v>
      </c>
      <c r="M11" s="269">
        <v>8860</v>
      </c>
      <c r="N11" s="270">
        <v>-99.5</v>
      </c>
    </row>
    <row r="12" spans="1:16" ht="13.5" customHeight="1">
      <c r="A12" s="248"/>
      <c r="B12" s="244"/>
      <c r="C12" s="244"/>
      <c r="D12" s="244"/>
      <c r="E12" s="244"/>
      <c r="F12" s="244"/>
      <c r="G12" s="1117" t="s">
        <v>476</v>
      </c>
      <c r="H12" s="1118"/>
      <c r="I12" s="1118"/>
      <c r="J12" s="1119"/>
      <c r="K12" s="267">
        <v>17861</v>
      </c>
      <c r="L12" s="268">
        <v>408</v>
      </c>
      <c r="M12" s="269">
        <v>837</v>
      </c>
      <c r="N12" s="270">
        <v>-51.3</v>
      </c>
    </row>
    <row r="13" spans="1:16" ht="13.5" customHeight="1">
      <c r="A13" s="248"/>
      <c r="B13" s="244"/>
      <c r="C13" s="244"/>
      <c r="D13" s="244"/>
      <c r="E13" s="244"/>
      <c r="F13" s="244"/>
      <c r="G13" s="1117" t="s">
        <v>477</v>
      </c>
      <c r="H13" s="1118"/>
      <c r="I13" s="1118"/>
      <c r="J13" s="1119"/>
      <c r="K13" s="267" t="s">
        <v>478</v>
      </c>
      <c r="L13" s="268" t="s">
        <v>478</v>
      </c>
      <c r="M13" s="269">
        <v>4</v>
      </c>
      <c r="N13" s="270" t="s">
        <v>478</v>
      </c>
    </row>
    <row r="14" spans="1:16" ht="13.5" customHeight="1">
      <c r="A14" s="248"/>
      <c r="B14" s="244"/>
      <c r="C14" s="244"/>
      <c r="D14" s="244"/>
      <c r="E14" s="244"/>
      <c r="F14" s="244"/>
      <c r="G14" s="1117" t="s">
        <v>479</v>
      </c>
      <c r="H14" s="1118"/>
      <c r="I14" s="1118"/>
      <c r="J14" s="1119"/>
      <c r="K14" s="267" t="s">
        <v>478</v>
      </c>
      <c r="L14" s="268" t="s">
        <v>478</v>
      </c>
      <c r="M14" s="269">
        <v>3453</v>
      </c>
      <c r="N14" s="270" t="s">
        <v>478</v>
      </c>
    </row>
    <row r="15" spans="1:16" ht="13.5" customHeight="1">
      <c r="A15" s="248"/>
      <c r="B15" s="244"/>
      <c r="C15" s="244"/>
      <c r="D15" s="244"/>
      <c r="E15" s="244"/>
      <c r="F15" s="244"/>
      <c r="G15" s="1117" t="s">
        <v>480</v>
      </c>
      <c r="H15" s="1118"/>
      <c r="I15" s="1118"/>
      <c r="J15" s="1119"/>
      <c r="K15" s="267">
        <v>26889</v>
      </c>
      <c r="L15" s="268">
        <v>614</v>
      </c>
      <c r="M15" s="269">
        <v>1923</v>
      </c>
      <c r="N15" s="270">
        <v>-68.099999999999994</v>
      </c>
    </row>
    <row r="16" spans="1:16">
      <c r="A16" s="248"/>
      <c r="B16" s="244"/>
      <c r="C16" s="244"/>
      <c r="D16" s="244"/>
      <c r="E16" s="244"/>
      <c r="F16" s="244"/>
      <c r="G16" s="1120" t="s">
        <v>481</v>
      </c>
      <c r="H16" s="1121"/>
      <c r="I16" s="1121"/>
      <c r="J16" s="1122"/>
      <c r="K16" s="268">
        <v>-479175</v>
      </c>
      <c r="L16" s="268">
        <v>-10942</v>
      </c>
      <c r="M16" s="269">
        <v>-10272</v>
      </c>
      <c r="N16" s="270">
        <v>6.5</v>
      </c>
    </row>
    <row r="17" spans="1:16">
      <c r="A17" s="248"/>
      <c r="B17" s="244"/>
      <c r="C17" s="244"/>
      <c r="D17" s="244"/>
      <c r="E17" s="244"/>
      <c r="F17" s="244"/>
      <c r="G17" s="1120" t="s">
        <v>170</v>
      </c>
      <c r="H17" s="1121"/>
      <c r="I17" s="1121"/>
      <c r="J17" s="1122"/>
      <c r="K17" s="268">
        <v>3329068</v>
      </c>
      <c r="L17" s="268">
        <v>76018</v>
      </c>
      <c r="M17" s="269">
        <v>95028</v>
      </c>
      <c r="N17" s="270">
        <v>-20</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9.09</v>
      </c>
      <c r="L21" s="281">
        <v>9.36</v>
      </c>
      <c r="M21" s="282">
        <v>-0.27</v>
      </c>
      <c r="N21" s="249"/>
      <c r="O21" s="283"/>
      <c r="P21" s="279"/>
    </row>
    <row r="22" spans="1:16" s="284" customFormat="1">
      <c r="A22" s="279"/>
      <c r="B22" s="249"/>
      <c r="C22" s="249"/>
      <c r="D22" s="249"/>
      <c r="E22" s="249"/>
      <c r="F22" s="249"/>
      <c r="G22" s="1112" t="s">
        <v>487</v>
      </c>
      <c r="H22" s="1113"/>
      <c r="I22" s="1113"/>
      <c r="J22" s="1114"/>
      <c r="K22" s="285">
        <v>94</v>
      </c>
      <c r="L22" s="286">
        <v>96.8</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4421820</v>
      </c>
      <c r="L32" s="294">
        <v>100971</v>
      </c>
      <c r="M32" s="295">
        <v>65071</v>
      </c>
      <c r="N32" s="296">
        <v>55.2</v>
      </c>
    </row>
    <row r="33" spans="1:16" ht="13.5" customHeight="1">
      <c r="A33" s="248"/>
      <c r="B33" s="244"/>
      <c r="C33" s="244"/>
      <c r="D33" s="244"/>
      <c r="E33" s="244"/>
      <c r="F33" s="244"/>
      <c r="G33" s="1128" t="s">
        <v>492</v>
      </c>
      <c r="H33" s="1129"/>
      <c r="I33" s="1129"/>
      <c r="J33" s="1130"/>
      <c r="K33" s="294" t="s">
        <v>478</v>
      </c>
      <c r="L33" s="294" t="s">
        <v>478</v>
      </c>
      <c r="M33" s="295" t="s">
        <v>478</v>
      </c>
      <c r="N33" s="296" t="s">
        <v>478</v>
      </c>
    </row>
    <row r="34" spans="1:16" ht="27" customHeight="1">
      <c r="A34" s="248"/>
      <c r="B34" s="244"/>
      <c r="C34" s="244"/>
      <c r="D34" s="244"/>
      <c r="E34" s="244"/>
      <c r="F34" s="244"/>
      <c r="G34" s="1128" t="s">
        <v>493</v>
      </c>
      <c r="H34" s="1129"/>
      <c r="I34" s="1129"/>
      <c r="J34" s="1130"/>
      <c r="K34" s="294" t="s">
        <v>478</v>
      </c>
      <c r="L34" s="294" t="s">
        <v>478</v>
      </c>
      <c r="M34" s="295">
        <v>23</v>
      </c>
      <c r="N34" s="296" t="s">
        <v>478</v>
      </c>
    </row>
    <row r="35" spans="1:16" ht="27" customHeight="1">
      <c r="A35" s="248"/>
      <c r="B35" s="244"/>
      <c r="C35" s="244"/>
      <c r="D35" s="244"/>
      <c r="E35" s="244"/>
      <c r="F35" s="244"/>
      <c r="G35" s="1128" t="s">
        <v>494</v>
      </c>
      <c r="H35" s="1129"/>
      <c r="I35" s="1129"/>
      <c r="J35" s="1130"/>
      <c r="K35" s="294">
        <v>2216406</v>
      </c>
      <c r="L35" s="294">
        <v>50611</v>
      </c>
      <c r="M35" s="295">
        <v>17560</v>
      </c>
      <c r="N35" s="296">
        <v>188.2</v>
      </c>
    </row>
    <row r="36" spans="1:16" ht="27" customHeight="1">
      <c r="A36" s="248"/>
      <c r="B36" s="244"/>
      <c r="C36" s="244"/>
      <c r="D36" s="244"/>
      <c r="E36" s="244"/>
      <c r="F36" s="244"/>
      <c r="G36" s="1128" t="s">
        <v>495</v>
      </c>
      <c r="H36" s="1129"/>
      <c r="I36" s="1129"/>
      <c r="J36" s="1130"/>
      <c r="K36" s="294" t="s">
        <v>478</v>
      </c>
      <c r="L36" s="294" t="s">
        <v>478</v>
      </c>
      <c r="M36" s="295">
        <v>3274</v>
      </c>
      <c r="N36" s="296" t="s">
        <v>478</v>
      </c>
    </row>
    <row r="37" spans="1:16" ht="13.5" customHeight="1">
      <c r="A37" s="248"/>
      <c r="B37" s="244"/>
      <c r="C37" s="244"/>
      <c r="D37" s="244"/>
      <c r="E37" s="244"/>
      <c r="F37" s="244"/>
      <c r="G37" s="1128" t="s">
        <v>496</v>
      </c>
      <c r="H37" s="1129"/>
      <c r="I37" s="1129"/>
      <c r="J37" s="1130"/>
      <c r="K37" s="294">
        <v>5585</v>
      </c>
      <c r="L37" s="294">
        <v>128</v>
      </c>
      <c r="M37" s="295">
        <v>1387</v>
      </c>
      <c r="N37" s="296">
        <v>-90.8</v>
      </c>
    </row>
    <row r="38" spans="1:16" ht="27" customHeight="1">
      <c r="A38" s="248"/>
      <c r="B38" s="244"/>
      <c r="C38" s="244"/>
      <c r="D38" s="244"/>
      <c r="E38" s="244"/>
      <c r="F38" s="244"/>
      <c r="G38" s="1131" t="s">
        <v>497</v>
      </c>
      <c r="H38" s="1132"/>
      <c r="I38" s="1132"/>
      <c r="J38" s="1133"/>
      <c r="K38" s="297">
        <v>85</v>
      </c>
      <c r="L38" s="297">
        <v>2</v>
      </c>
      <c r="M38" s="298">
        <v>7</v>
      </c>
      <c r="N38" s="299">
        <v>-71.400000000000006</v>
      </c>
      <c r="O38" s="293"/>
    </row>
    <row r="39" spans="1:16">
      <c r="A39" s="248"/>
      <c r="B39" s="244"/>
      <c r="C39" s="244"/>
      <c r="D39" s="244"/>
      <c r="E39" s="244"/>
      <c r="F39" s="244"/>
      <c r="G39" s="1131" t="s">
        <v>498</v>
      </c>
      <c r="H39" s="1132"/>
      <c r="I39" s="1132"/>
      <c r="J39" s="1133"/>
      <c r="K39" s="300">
        <v>-204613</v>
      </c>
      <c r="L39" s="300">
        <v>-4672</v>
      </c>
      <c r="M39" s="301">
        <v>-4282</v>
      </c>
      <c r="N39" s="302">
        <v>9.1</v>
      </c>
      <c r="O39" s="293"/>
    </row>
    <row r="40" spans="1:16" ht="27" customHeight="1">
      <c r="A40" s="248"/>
      <c r="B40" s="244"/>
      <c r="C40" s="244"/>
      <c r="D40" s="244"/>
      <c r="E40" s="244"/>
      <c r="F40" s="244"/>
      <c r="G40" s="1128" t="s">
        <v>499</v>
      </c>
      <c r="H40" s="1129"/>
      <c r="I40" s="1129"/>
      <c r="J40" s="1130"/>
      <c r="K40" s="300">
        <v>-4153119</v>
      </c>
      <c r="L40" s="300">
        <v>-94835</v>
      </c>
      <c r="M40" s="301">
        <v>-54179</v>
      </c>
      <c r="N40" s="302">
        <v>75</v>
      </c>
      <c r="O40" s="293"/>
    </row>
    <row r="41" spans="1:16">
      <c r="A41" s="248"/>
      <c r="B41" s="244"/>
      <c r="C41" s="244"/>
      <c r="D41" s="244"/>
      <c r="E41" s="244"/>
      <c r="F41" s="244"/>
      <c r="G41" s="1134" t="s">
        <v>280</v>
      </c>
      <c r="H41" s="1135"/>
      <c r="I41" s="1135"/>
      <c r="J41" s="1136"/>
      <c r="K41" s="294">
        <v>2286164</v>
      </c>
      <c r="L41" s="300">
        <v>52204</v>
      </c>
      <c r="M41" s="301">
        <v>28861</v>
      </c>
      <c r="N41" s="302">
        <v>80.900000000000006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3248106</v>
      </c>
      <c r="J51" s="320">
        <v>72916</v>
      </c>
      <c r="K51" s="321">
        <v>156.19999999999999</v>
      </c>
      <c r="L51" s="322">
        <v>79008</v>
      </c>
      <c r="M51" s="323">
        <v>36.6</v>
      </c>
      <c r="N51" s="324">
        <v>119.6</v>
      </c>
    </row>
    <row r="52" spans="1:14">
      <c r="A52" s="248"/>
      <c r="B52" s="244"/>
      <c r="C52" s="244"/>
      <c r="D52" s="244"/>
      <c r="E52" s="244"/>
      <c r="F52" s="244"/>
      <c r="G52" s="325"/>
      <c r="H52" s="326" t="s">
        <v>510</v>
      </c>
      <c r="I52" s="327">
        <v>2744449</v>
      </c>
      <c r="J52" s="328">
        <v>61609</v>
      </c>
      <c r="K52" s="329">
        <v>227</v>
      </c>
      <c r="L52" s="330">
        <v>46014</v>
      </c>
      <c r="M52" s="331">
        <v>37.5</v>
      </c>
      <c r="N52" s="332">
        <v>189.5</v>
      </c>
    </row>
    <row r="53" spans="1:14">
      <c r="A53" s="248"/>
      <c r="B53" s="244"/>
      <c r="C53" s="244"/>
      <c r="D53" s="244"/>
      <c r="E53" s="244"/>
      <c r="F53" s="244"/>
      <c r="G53" s="310" t="s">
        <v>511</v>
      </c>
      <c r="H53" s="311"/>
      <c r="I53" s="319">
        <v>2400809</v>
      </c>
      <c r="J53" s="320">
        <v>54259</v>
      </c>
      <c r="K53" s="321">
        <v>-25.6</v>
      </c>
      <c r="L53" s="322">
        <v>86381</v>
      </c>
      <c r="M53" s="323">
        <v>9.3000000000000007</v>
      </c>
      <c r="N53" s="324">
        <v>-34.9</v>
      </c>
    </row>
    <row r="54" spans="1:14">
      <c r="A54" s="248"/>
      <c r="B54" s="244"/>
      <c r="C54" s="244"/>
      <c r="D54" s="244"/>
      <c r="E54" s="244"/>
      <c r="F54" s="244"/>
      <c r="G54" s="325"/>
      <c r="H54" s="326" t="s">
        <v>510</v>
      </c>
      <c r="I54" s="327">
        <v>1525510</v>
      </c>
      <c r="J54" s="328">
        <v>34477</v>
      </c>
      <c r="K54" s="329">
        <v>-44</v>
      </c>
      <c r="L54" s="330">
        <v>41242</v>
      </c>
      <c r="M54" s="331">
        <v>-10.4</v>
      </c>
      <c r="N54" s="332">
        <v>-33.6</v>
      </c>
    </row>
    <row r="55" spans="1:14">
      <c r="A55" s="248"/>
      <c r="B55" s="244"/>
      <c r="C55" s="244"/>
      <c r="D55" s="244"/>
      <c r="E55" s="244"/>
      <c r="F55" s="244"/>
      <c r="G55" s="310" t="s">
        <v>512</v>
      </c>
      <c r="H55" s="311"/>
      <c r="I55" s="319">
        <v>1072655</v>
      </c>
      <c r="J55" s="320">
        <v>24427</v>
      </c>
      <c r="K55" s="321">
        <v>-55</v>
      </c>
      <c r="L55" s="322">
        <v>67201</v>
      </c>
      <c r="M55" s="323">
        <v>-22.2</v>
      </c>
      <c r="N55" s="324">
        <v>-32.799999999999997</v>
      </c>
    </row>
    <row r="56" spans="1:14">
      <c r="A56" s="248"/>
      <c r="B56" s="244"/>
      <c r="C56" s="244"/>
      <c r="D56" s="244"/>
      <c r="E56" s="244"/>
      <c r="F56" s="244"/>
      <c r="G56" s="325"/>
      <c r="H56" s="326" t="s">
        <v>510</v>
      </c>
      <c r="I56" s="327">
        <v>891834</v>
      </c>
      <c r="J56" s="328">
        <v>20309</v>
      </c>
      <c r="K56" s="329">
        <v>-41.1</v>
      </c>
      <c r="L56" s="330">
        <v>35210</v>
      </c>
      <c r="M56" s="331">
        <v>-14.6</v>
      </c>
      <c r="N56" s="332">
        <v>-26.5</v>
      </c>
    </row>
    <row r="57" spans="1:14">
      <c r="A57" s="248"/>
      <c r="B57" s="244"/>
      <c r="C57" s="244"/>
      <c r="D57" s="244"/>
      <c r="E57" s="244"/>
      <c r="F57" s="244"/>
      <c r="G57" s="310" t="s">
        <v>513</v>
      </c>
      <c r="H57" s="311"/>
      <c r="I57" s="319">
        <v>1149227</v>
      </c>
      <c r="J57" s="320">
        <v>26084</v>
      </c>
      <c r="K57" s="321">
        <v>6.8</v>
      </c>
      <c r="L57" s="322">
        <v>75709</v>
      </c>
      <c r="M57" s="323">
        <v>12.7</v>
      </c>
      <c r="N57" s="324">
        <v>-5.9</v>
      </c>
    </row>
    <row r="58" spans="1:14">
      <c r="A58" s="248"/>
      <c r="B58" s="244"/>
      <c r="C58" s="244"/>
      <c r="D58" s="244"/>
      <c r="E58" s="244"/>
      <c r="F58" s="244"/>
      <c r="G58" s="325"/>
      <c r="H58" s="326" t="s">
        <v>510</v>
      </c>
      <c r="I58" s="327">
        <v>410668</v>
      </c>
      <c r="J58" s="328">
        <v>9321</v>
      </c>
      <c r="K58" s="329">
        <v>-54.1</v>
      </c>
      <c r="L58" s="330">
        <v>35212</v>
      </c>
      <c r="M58" s="331">
        <v>0</v>
      </c>
      <c r="N58" s="332">
        <v>-54.1</v>
      </c>
    </row>
    <row r="59" spans="1:14">
      <c r="A59" s="248"/>
      <c r="B59" s="244"/>
      <c r="C59" s="244"/>
      <c r="D59" s="244"/>
      <c r="E59" s="244"/>
      <c r="F59" s="244"/>
      <c r="G59" s="310" t="s">
        <v>514</v>
      </c>
      <c r="H59" s="311"/>
      <c r="I59" s="319">
        <v>1261929</v>
      </c>
      <c r="J59" s="320">
        <v>28816</v>
      </c>
      <c r="K59" s="321">
        <v>10.5</v>
      </c>
      <c r="L59" s="322">
        <v>90961</v>
      </c>
      <c r="M59" s="323">
        <v>20.100000000000001</v>
      </c>
      <c r="N59" s="324">
        <v>-9.6</v>
      </c>
    </row>
    <row r="60" spans="1:14">
      <c r="A60" s="248"/>
      <c r="B60" s="244"/>
      <c r="C60" s="244"/>
      <c r="D60" s="244"/>
      <c r="E60" s="244"/>
      <c r="F60" s="244"/>
      <c r="G60" s="325"/>
      <c r="H60" s="326" t="s">
        <v>510</v>
      </c>
      <c r="I60" s="333">
        <v>602478</v>
      </c>
      <c r="J60" s="328">
        <v>13757</v>
      </c>
      <c r="K60" s="329">
        <v>47.6</v>
      </c>
      <c r="L60" s="330">
        <v>37720</v>
      </c>
      <c r="M60" s="331">
        <v>7.1</v>
      </c>
      <c r="N60" s="332">
        <v>40.5</v>
      </c>
    </row>
    <row r="61" spans="1:14">
      <c r="A61" s="248"/>
      <c r="B61" s="244"/>
      <c r="C61" s="244"/>
      <c r="D61" s="244"/>
      <c r="E61" s="244"/>
      <c r="F61" s="244"/>
      <c r="G61" s="310" t="s">
        <v>515</v>
      </c>
      <c r="H61" s="334"/>
      <c r="I61" s="335">
        <v>1826545</v>
      </c>
      <c r="J61" s="336">
        <v>41300</v>
      </c>
      <c r="K61" s="337">
        <v>18.600000000000001</v>
      </c>
      <c r="L61" s="338">
        <v>79852</v>
      </c>
      <c r="M61" s="339">
        <v>11.3</v>
      </c>
      <c r="N61" s="324">
        <v>7.3</v>
      </c>
    </row>
    <row r="62" spans="1:14">
      <c r="A62" s="248"/>
      <c r="B62" s="244"/>
      <c r="C62" s="244"/>
      <c r="D62" s="244"/>
      <c r="E62" s="244"/>
      <c r="F62" s="244"/>
      <c r="G62" s="325"/>
      <c r="H62" s="326" t="s">
        <v>510</v>
      </c>
      <c r="I62" s="327">
        <v>1234988</v>
      </c>
      <c r="J62" s="328">
        <v>27895</v>
      </c>
      <c r="K62" s="329">
        <v>27.1</v>
      </c>
      <c r="L62" s="330">
        <v>39080</v>
      </c>
      <c r="M62" s="331">
        <v>3.9</v>
      </c>
      <c r="N62" s="332">
        <v>23.2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election activeCell="L45" sqref="L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22.08</v>
      </c>
      <c r="G47" s="12">
        <v>36.47</v>
      </c>
      <c r="H47" s="12">
        <v>27.26</v>
      </c>
      <c r="I47" s="12">
        <v>26.58</v>
      </c>
      <c r="J47" s="13">
        <v>27.19</v>
      </c>
    </row>
    <row r="48" spans="2:10" ht="57.75" customHeight="1">
      <c r="B48" s="14"/>
      <c r="C48" s="1139" t="s">
        <v>4</v>
      </c>
      <c r="D48" s="1139"/>
      <c r="E48" s="1140"/>
      <c r="F48" s="15">
        <v>2.21</v>
      </c>
      <c r="G48" s="16">
        <v>2.64</v>
      </c>
      <c r="H48" s="16">
        <v>2.46</v>
      </c>
      <c r="I48" s="16">
        <v>2.5099999999999998</v>
      </c>
      <c r="J48" s="17">
        <v>3</v>
      </c>
    </row>
    <row r="49" spans="2:10" ht="57.75" customHeight="1" thickBot="1">
      <c r="B49" s="18"/>
      <c r="C49" s="1141" t="s">
        <v>5</v>
      </c>
      <c r="D49" s="1141"/>
      <c r="E49" s="1142"/>
      <c r="F49" s="19">
        <v>8.73</v>
      </c>
      <c r="G49" s="20">
        <v>14.04</v>
      </c>
      <c r="H49" s="20" t="s">
        <v>522</v>
      </c>
      <c r="I49" s="20">
        <v>1.67</v>
      </c>
      <c r="J49" s="21">
        <v>4.8099999999999996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t="s">
        <v>524</v>
      </c>
      <c r="G34" s="33" t="s">
        <v>525</v>
      </c>
      <c r="H34" s="33" t="s">
        <v>525</v>
      </c>
      <c r="I34" s="33" t="s">
        <v>525</v>
      </c>
      <c r="J34" s="34" t="s">
        <v>525</v>
      </c>
      <c r="K34" s="22"/>
      <c r="L34" s="22"/>
      <c r="M34" s="22"/>
      <c r="N34" s="22"/>
      <c r="O34" s="22"/>
      <c r="P34" s="22"/>
    </row>
    <row r="35" spans="1:16" ht="39" customHeight="1">
      <c r="A35" s="22"/>
      <c r="B35" s="35"/>
      <c r="C35" s="1143" t="s">
        <v>526</v>
      </c>
      <c r="D35" s="1144"/>
      <c r="E35" s="1145"/>
      <c r="F35" s="36">
        <v>5.62</v>
      </c>
      <c r="G35" s="37">
        <v>6.53</v>
      </c>
      <c r="H35" s="37">
        <v>7.8</v>
      </c>
      <c r="I35" s="37">
        <v>9.25</v>
      </c>
      <c r="J35" s="38">
        <v>10.35</v>
      </c>
      <c r="K35" s="22"/>
      <c r="L35" s="22"/>
      <c r="M35" s="22"/>
      <c r="N35" s="22"/>
      <c r="O35" s="22"/>
      <c r="P35" s="22"/>
    </row>
    <row r="36" spans="1:16" ht="39" customHeight="1">
      <c r="A36" s="22"/>
      <c r="B36" s="35"/>
      <c r="C36" s="1143" t="s">
        <v>527</v>
      </c>
      <c r="D36" s="1144"/>
      <c r="E36" s="1145"/>
      <c r="F36" s="36">
        <v>2.4300000000000002</v>
      </c>
      <c r="G36" s="37">
        <v>2.85</v>
      </c>
      <c r="H36" s="37">
        <v>2.67</v>
      </c>
      <c r="I36" s="37">
        <v>2.72</v>
      </c>
      <c r="J36" s="38">
        <v>3.21</v>
      </c>
      <c r="K36" s="22"/>
      <c r="L36" s="22"/>
      <c r="M36" s="22"/>
      <c r="N36" s="22"/>
      <c r="O36" s="22"/>
      <c r="P36" s="22"/>
    </row>
    <row r="37" spans="1:16" ht="39" customHeight="1">
      <c r="A37" s="22"/>
      <c r="B37" s="35"/>
      <c r="C37" s="1143" t="s">
        <v>528</v>
      </c>
      <c r="D37" s="1144"/>
      <c r="E37" s="1145"/>
      <c r="F37" s="36">
        <v>0.93</v>
      </c>
      <c r="G37" s="37">
        <v>0.87</v>
      </c>
      <c r="H37" s="37">
        <v>0.87</v>
      </c>
      <c r="I37" s="37">
        <v>0.9</v>
      </c>
      <c r="J37" s="38">
        <v>0.89</v>
      </c>
      <c r="K37" s="22"/>
      <c r="L37" s="22"/>
      <c r="M37" s="22"/>
      <c r="N37" s="22"/>
      <c r="O37" s="22"/>
      <c r="P37" s="22"/>
    </row>
    <row r="38" spans="1:16" ht="39" customHeight="1">
      <c r="A38" s="22"/>
      <c r="B38" s="35"/>
      <c r="C38" s="1143" t="s">
        <v>529</v>
      </c>
      <c r="D38" s="1144"/>
      <c r="E38" s="1145"/>
      <c r="F38" s="36">
        <v>0.01</v>
      </c>
      <c r="G38" s="37">
        <v>0.47</v>
      </c>
      <c r="H38" s="37">
        <v>0.78</v>
      </c>
      <c r="I38" s="37">
        <v>1.08</v>
      </c>
      <c r="J38" s="38">
        <v>0.38</v>
      </c>
      <c r="K38" s="22"/>
      <c r="L38" s="22"/>
      <c r="M38" s="22"/>
      <c r="N38" s="22"/>
      <c r="O38" s="22"/>
      <c r="P38" s="22"/>
    </row>
    <row r="39" spans="1:16" ht="39" customHeight="1">
      <c r="A39" s="22"/>
      <c r="B39" s="35"/>
      <c r="C39" s="1143" t="s">
        <v>530</v>
      </c>
      <c r="D39" s="1144"/>
      <c r="E39" s="1145"/>
      <c r="F39" s="36">
        <v>0.06</v>
      </c>
      <c r="G39" s="37">
        <v>0.01</v>
      </c>
      <c r="H39" s="37">
        <v>0.03</v>
      </c>
      <c r="I39" s="37">
        <v>0.01</v>
      </c>
      <c r="J39" s="38">
        <v>0.17</v>
      </c>
      <c r="K39" s="22"/>
      <c r="L39" s="22"/>
      <c r="M39" s="22"/>
      <c r="N39" s="22"/>
      <c r="O39" s="22"/>
      <c r="P39" s="22"/>
    </row>
    <row r="40" spans="1:16" ht="39" customHeight="1">
      <c r="A40" s="22"/>
      <c r="B40" s="35"/>
      <c r="C40" s="1143" t="s">
        <v>531</v>
      </c>
      <c r="D40" s="1144"/>
      <c r="E40" s="1145"/>
      <c r="F40" s="36">
        <v>0.04</v>
      </c>
      <c r="G40" s="37">
        <v>0.05</v>
      </c>
      <c r="H40" s="37">
        <v>0.05</v>
      </c>
      <c r="I40" s="37">
        <v>0.06</v>
      </c>
      <c r="J40" s="38">
        <v>0.06</v>
      </c>
      <c r="K40" s="22"/>
      <c r="L40" s="22"/>
      <c r="M40" s="22"/>
      <c r="N40" s="22"/>
      <c r="O40" s="22"/>
      <c r="P40" s="22"/>
    </row>
    <row r="41" spans="1:16" ht="39" customHeight="1">
      <c r="A41" s="22"/>
      <c r="B41" s="35"/>
      <c r="C41" s="1143" t="s">
        <v>532</v>
      </c>
      <c r="D41" s="1144"/>
      <c r="E41" s="1145"/>
      <c r="F41" s="36">
        <v>0.02</v>
      </c>
      <c r="G41" s="37">
        <v>0.09</v>
      </c>
      <c r="H41" s="37">
        <v>0.03</v>
      </c>
      <c r="I41" s="37">
        <v>0.02</v>
      </c>
      <c r="J41" s="38">
        <v>0.02</v>
      </c>
      <c r="K41" s="22"/>
      <c r="L41" s="22"/>
      <c r="M41" s="22"/>
      <c r="N41" s="22"/>
      <c r="O41" s="22"/>
      <c r="P41" s="22"/>
    </row>
    <row r="42" spans="1:16" ht="39" customHeight="1">
      <c r="A42" s="22"/>
      <c r="B42" s="39"/>
      <c r="C42" s="1143" t="s">
        <v>533</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534</v>
      </c>
      <c r="D43" s="1147"/>
      <c r="E43" s="1148"/>
      <c r="F43" s="41">
        <v>0.01</v>
      </c>
      <c r="G43" s="42">
        <v>0.01</v>
      </c>
      <c r="H43" s="42">
        <v>0.01</v>
      </c>
      <c r="I43" s="42">
        <v>0.01</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0" zoomScaleSheetLayoutView="55" workbookViewId="0">
      <selection activeCell="U48" sqref="U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5211</v>
      </c>
      <c r="L45" s="60">
        <v>5014</v>
      </c>
      <c r="M45" s="60">
        <v>4957</v>
      </c>
      <c r="N45" s="60">
        <v>4656</v>
      </c>
      <c r="O45" s="61">
        <v>4422</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v>43</v>
      </c>
      <c r="L47" s="64">
        <v>27</v>
      </c>
      <c r="M47" s="64">
        <v>20</v>
      </c>
      <c r="N47" s="64">
        <v>3</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2327</v>
      </c>
      <c r="L48" s="64">
        <v>2277</v>
      </c>
      <c r="M48" s="64">
        <v>2294</v>
      </c>
      <c r="N48" s="64">
        <v>2228</v>
      </c>
      <c r="O48" s="65">
        <v>2216</v>
      </c>
      <c r="P48" s="48"/>
      <c r="Q48" s="48"/>
      <c r="R48" s="48"/>
      <c r="S48" s="48"/>
      <c r="T48" s="48"/>
      <c r="U48" s="48"/>
    </row>
    <row r="49" spans="1:21" ht="30.75" customHeight="1">
      <c r="A49" s="48"/>
      <c r="B49" s="1161"/>
      <c r="C49" s="1162"/>
      <c r="D49" s="62"/>
      <c r="E49" s="1153" t="s">
        <v>16</v>
      </c>
      <c r="F49" s="1153"/>
      <c r="G49" s="1153"/>
      <c r="H49" s="1153"/>
      <c r="I49" s="1153"/>
      <c r="J49" s="1154"/>
      <c r="K49" s="63" t="s">
        <v>478</v>
      </c>
      <c r="L49" s="64" t="s">
        <v>478</v>
      </c>
      <c r="M49" s="64" t="s">
        <v>478</v>
      </c>
      <c r="N49" s="64" t="s">
        <v>478</v>
      </c>
      <c r="O49" s="65" t="s">
        <v>478</v>
      </c>
      <c r="P49" s="48"/>
      <c r="Q49" s="48"/>
      <c r="R49" s="48"/>
      <c r="S49" s="48"/>
      <c r="T49" s="48"/>
      <c r="U49" s="48"/>
    </row>
    <row r="50" spans="1:21" ht="30.75" customHeight="1">
      <c r="A50" s="48"/>
      <c r="B50" s="1161"/>
      <c r="C50" s="1162"/>
      <c r="D50" s="62"/>
      <c r="E50" s="1153" t="s">
        <v>17</v>
      </c>
      <c r="F50" s="1153"/>
      <c r="G50" s="1153"/>
      <c r="H50" s="1153"/>
      <c r="I50" s="1153"/>
      <c r="J50" s="1154"/>
      <c r="K50" s="63">
        <v>11</v>
      </c>
      <c r="L50" s="64">
        <v>11</v>
      </c>
      <c r="M50" s="64">
        <v>11</v>
      </c>
      <c r="N50" s="64">
        <v>7</v>
      </c>
      <c r="O50" s="65">
        <v>6</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478</v>
      </c>
      <c r="M51" s="64" t="s">
        <v>478</v>
      </c>
      <c r="N51" s="64" t="s">
        <v>478</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4905</v>
      </c>
      <c r="L52" s="64">
        <v>4791</v>
      </c>
      <c r="M52" s="64">
        <v>4517</v>
      </c>
      <c r="N52" s="64">
        <v>4418</v>
      </c>
      <c r="O52" s="65">
        <v>4357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2687</v>
      </c>
      <c r="L53" s="69">
        <v>2538</v>
      </c>
      <c r="M53" s="69">
        <v>2765</v>
      </c>
      <c r="N53" s="69">
        <v>2476</v>
      </c>
      <c r="O53" s="70">
        <v>2287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2015-02-17T07:15:21Z</dcterms:created>
  <dcterms:modified xsi:type="dcterms:W3CDTF">2015-04-25T04:09:07Z</dcterms:modified>
  <cp:category/>
</cp:coreProperties>
</file>