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91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W102" i="11" l="1"/>
  <c r="DB102" i="11"/>
  <c r="DG102" i="11"/>
  <c r="DL102" i="11"/>
  <c r="DQ102" i="11"/>
  <c r="CR102" i="11"/>
  <c r="AP88" i="11"/>
  <c r="AU88" i="11"/>
  <c r="AF88" i="11"/>
  <c r="AU63" i="11"/>
  <c r="AP63" i="11"/>
  <c r="AA23" i="11"/>
  <c r="V23" i="11"/>
  <c r="Q23" i="11"/>
  <c r="AO37"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U37" i="9"/>
  <c r="C37" i="9"/>
  <c r="CO36" i="9"/>
  <c r="BW36" i="9"/>
  <c r="BE36" i="9"/>
  <c r="C36" i="9"/>
  <c r="CO35" i="9"/>
  <c r="BW35" i="9"/>
  <c r="BE35" i="9"/>
  <c r="C35" i="9"/>
  <c r="CO34" i="9"/>
  <c r="BW34" i="9"/>
  <c r="BE34" i="9"/>
  <c r="U34" i="9"/>
  <c r="C34" i="9"/>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alcChain>
</file>

<file path=xl/sharedStrings.xml><?xml version="1.0" encoding="utf-8"?>
<sst xmlns="http://schemas.openxmlformats.org/spreadsheetml/2006/main" count="947" uniqueCount="542">
  <si>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</si>
  <si>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</si>
  <si>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</si>
  <si>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</si>
  <si>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</si>
  <si>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</si>
  <si>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</si>
  <si>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</si>
  <si>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</si>
  <si>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</si>
  <si>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</si>
  <si>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</si>
  <si>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</si>
  <si>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</si>
  <si>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</si>
  <si>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</si>
  <si>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</si>
  <si>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</si>
  <si>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</si>
  <si>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</si>
  <si>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</si>
  <si>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</si>
  <si>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</si>
  <si>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</si>
  <si>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</si>
  <si>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</si>
  <si>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</si>
  <si>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</si>
  <si>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</si>
  <si>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</si>
  <si>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</si>
  <si>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</si>
  <si>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</si>
  <si>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</si>
  <si>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</si>
  <si>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</si>
  <si>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</si>
  <si>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</si>
  <si>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</si>
  <si>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</si>
  <si>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</si>
  <si>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</si>
  <si>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</si>
  <si>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</si>
  <si>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</si>
  <si>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</si>
  <si>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</si>
  <si>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</si>
  <si>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</si>
  <si>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</si>
  <si>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</si>
  <si>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</si>
  <si>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</si>
  <si>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</si>
  <si>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</si>
  <si>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</si>
  <si>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</si>
  <si>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</si>
  <si>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</si>
  <si>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</si>
  <si>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</si>
  <si>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</si>
  <si>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</si>
  <si>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</si>
  <si>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</si>
  <si>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</si>
  <si>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</si>
  <si>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</si>
  <si>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</si>
  <si>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</si>
  <si>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</si>
  <si>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</si>
  <si>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</si>
  <si>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</si>
  <si>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</si>
  <si>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</si>
  <si>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</si>
  <si>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</si>
  <si>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</si>
  <si>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</si>
  <si>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</si>
  <si>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加西市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</si>
  <si>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</si>
  <si>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</si>
  <si>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</si>
  <si>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</si>
  <si>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</si>
  <si>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</si>
  <si>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</si>
  <si>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</si>
  <si>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</si>
  <si>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</si>
  <si>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</si>
  <si>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</si>
  <si>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</si>
  <si>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</si>
  <si>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</si>
  <si>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</si>
  <si>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</si>
  <si>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</si>
  <si>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</si>
  <si>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</si>
  <si>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</si>
  <si>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</si>
  <si>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</si>
  <si>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</si>
  <si>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</si>
  <si>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</si>
  <si>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</si>
  <si>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</si>
  <si>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</si>
  <si>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</si>
  <si>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</si>
  <si>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</si>
  <si>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</si>
  <si>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</si>
  <si>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</si>
  <si>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</si>
  <si>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</si>
  <si>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</si>
  <si>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</si>
  <si>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</si>
  <si>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</si>
  <si>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</si>
  <si>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</si>
  <si>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</si>
  <si>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</si>
  <si>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</si>
  <si>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</si>
  <si>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</si>
  <si>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</si>
  <si>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</si>
  <si>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</si>
  <si>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</si>
  <si>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</si>
  <si>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</si>
  <si>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</si>
  <si>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</si>
  <si>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</si>
  <si>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</si>
  <si>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</si>
  <si>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</si>
  <si>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</si>
  <si>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</si>
  <si>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</si>
  <si>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</si>
  <si>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</si>
  <si>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</si>
  <si>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</si>
  <si>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</si>
  <si>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</si>
  <si>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</si>
  <si>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</si>
  <si>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</si>
  <si>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</si>
  <si>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</si>
  <si>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</si>
  <si>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</si>
  <si>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</si>
  <si>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</si>
  <si>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</si>
  <si>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</si>
  <si>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</si>
  <si>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</si>
  <si>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</si>
  <si>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</si>
  <si>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</si>
  <si>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</si>
  <si>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</si>
  <si>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</si>
  <si>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</si>
  <si>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</si>
  <si>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</si>
  <si>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</si>
  <si>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</si>
  <si>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</si>
  <si>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</si>
  <si>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</si>
  <si>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</si>
  <si>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</si>
  <si>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</si>
  <si>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</si>
  <si>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</si>
  <si>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</si>
  <si>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</si>
  <si>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</si>
  <si>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</si>
  <si>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</si>
  <si>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</si>
  <si>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</si>
  <si>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</si>
  <si>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</si>
  <si>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</si>
  <si>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</si>
  <si>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兵庫県加西市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</si>
  <si>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</si>
  <si>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</si>
  <si>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</si>
  <si>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</si>
  <si>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</si>
  <si>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</si>
  <si>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</si>
  <si>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</si>
  <si>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</si>
  <si>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</si>
  <si>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</si>
  <si>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</si>
  <si>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</si>
  <si>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</si>
  <si>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</si>
  <si>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</si>
  <si>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</si>
  <si>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</si>
  <si>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</si>
  <si>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</si>
  <si>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</si>
  <si>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</si>
  <si>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</si>
  <si>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</si>
  <si>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</si>
  <si>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</si>
  <si>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</si>
  <si>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</si>
  <si>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</si>
  <si>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</si>
  <si>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</si>
  <si>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</si>
  <si>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</si>
  <si>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</si>
  <si>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</si>
  <si>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</si>
  <si>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</si>
  <si>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</si>
  <si>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</si>
  <si>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</si>
  <si>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</si>
  <si>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</si>
  <si>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</si>
  <si>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</si>
  <si>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</si>
  <si>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</si>
  <si>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</si>
  <si>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</si>
  <si>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</si>
  <si>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</si>
  <si>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</si>
  <si>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</si>
  <si>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</si>
  <si>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</si>
  <si>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</si>
  <si>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</si>
  <si>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</si>
  <si>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</si>
  <si>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</si>
  <si>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</si>
  <si>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</si>
  <si>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</si>
  <si>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</si>
  <si>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</si>
  <si>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</si>
  <si>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</si>
  <si>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</si>
  <si>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</si>
  <si>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</si>
  <si>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</si>
  <si>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</si>
  <si>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</si>
  <si>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</si>
  <si>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</si>
  <si>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</si>
  <si>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</si>
  <si>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</si>
  <si>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</si>
  <si>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</si>
  <si>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</si>
  <si>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</si>
  <si>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</si>
  <si>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</si>
  <si>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</si>
  <si>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</si>
  <si>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</si>
  <si>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</si>
  <si>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</si>
  <si>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</si>
  <si>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</si>
  <si>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</si>
  <si>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</si>
  <si>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</si>
  <si>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</si>
  <si>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</si>
  <si>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</si>
  <si>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</si>
  <si>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</si>
  <si>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</si>
  <si>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</si>
  <si>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</si>
  <si>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</si>
  <si>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</si>
  <si>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</si>
  <si>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</si>
  <si>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</si>
  <si>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</si>
  <si>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</si>
  <si>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</si>
  <si>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</si>
  <si>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</si>
  <si>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</si>
  <si>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</si>
  <si>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</si>
  <si>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</si>
  <si>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</si>
  <si>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</si>
  <si>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</si>
  <si>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</si>
  <si>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</si>
  <si>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</si>
  <si>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その他</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</si>
  <si>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</si>
  <si>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</si>
  <si>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</si>
  <si>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</si>
  <si>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</si>
  <si>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</si>
  <si>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</si>
  <si>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</si>
  <si>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</si>
  <si>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</si>
  <si>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</si>
  <si>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</si>
  <si>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</si>
  <si>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</si>
  <si>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</si>
  <si>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</si>
  <si>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</si>
  <si>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</si>
  <si>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</si>
  <si>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</si>
  <si>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</si>
  <si>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</si>
  <si>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</si>
  <si>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</si>
  <si>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</si>
  <si>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</si>
  <si>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</si>
  <si>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兵庫県加西市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</si>
  <si>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</si>
  <si>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</si>
  <si>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</si>
  <si>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</si>
  <si>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</si>
  <si>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</si>
  <si>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</si>
  <si>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</si>
  <si>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</si>
  <si>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</si>
  <si>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</si>
  <si>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</si>
  <si>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</si>
  <si>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</si>
  <si>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</si>
  <si>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</si>
  <si>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</si>
  <si>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</si>
  <si>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</si>
  <si>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</si>
  <si>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</si>
  <si>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</si>
  <si>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</si>
  <si>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</si>
  <si>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</si>
  <si>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</si>
  <si>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</si>
  <si>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</si>
  <si>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</si>
  <si>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</si>
  <si>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</si>
  <si>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</si>
  <si>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</si>
  <si>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</si>
  <si>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</si>
  <si>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</si>
  <si>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</si>
  <si>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</si>
  <si>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</si>
  <si>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水道事業会計</t>
    <phoneticPr fontId="5"/>
  </si>
  <si>
    <t>病院事業会計</t>
    <phoneticPr fontId="5"/>
  </si>
  <si>
    <t>農業共済事業会計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</si>
  <si>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</si>
  <si>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</si>
  <si>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</si>
  <si>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</si>
  <si>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</si>
  <si>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</si>
  <si>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</si>
  <si>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</si>
  <si>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</si>
  <si>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</si>
  <si>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</si>
  <si>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</si>
  <si>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</si>
  <si>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</si>
  <si>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</si>
  <si>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</si>
  <si>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</si>
  <si>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</si>
  <si>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</si>
  <si>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</si>
  <si>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</si>
  <si>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</si>
  <si>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</si>
  <si>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</si>
  <si>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</si>
  <si>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</si>
  <si>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</si>
  <si>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</si>
  <si>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</si>
  <si>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</si>
  <si>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</si>
  <si>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</si>
  <si>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</si>
  <si>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</si>
  <si>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</si>
  <si>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</si>
  <si>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</si>
  <si>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</si>
  <si>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</si>
  <si>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</si>
  <si>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</si>
  <si>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</si>
  <si>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</si>
  <si>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</si>
  <si>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</si>
  <si>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</si>
  <si>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</si>
  <si>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</si>
  <si>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</si>
  <si>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</si>
  <si>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</si>
  <si>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</si>
  <si>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</si>
  <si>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</si>
  <si>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</si>
  <si>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</si>
  <si>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</si>
  <si>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</si>
  <si>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</si>
  <si>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</si>
  <si>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</si>
  <si>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</si>
  <si>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</si>
  <si>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</si>
  <si>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</si>
  <si>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</si>
  <si>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</si>
  <si>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</si>
  <si>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</si>
  <si>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</si>
  <si>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</si>
  <si>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</si>
  <si>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</si>
  <si>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</si>
  <si>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</si>
  <si>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</si>
  <si>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</si>
  <si>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</si>
  <si>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</si>
  <si>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</si>
  <si>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</si>
  <si>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</si>
  <si>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</si>
  <si>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</si>
  <si>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</si>
  <si>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</si>
  <si>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</si>
  <si>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</si>
  <si>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</si>
  <si>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</si>
  <si>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</si>
  <si>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</si>
  <si>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</si>
  <si>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</si>
  <si>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</si>
  <si>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</si>
  <si>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</si>
  <si>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</si>
  <si>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</si>
  <si>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</si>
  <si>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</si>
  <si>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</si>
  <si>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</si>
  <si>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</si>
  <si>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</si>
  <si>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</si>
  <si>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</si>
  <si>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</si>
  <si>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</si>
  <si>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</si>
  <si>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</si>
  <si>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</si>
  <si>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</si>
  <si>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</si>
  <si>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</si>
  <si>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</si>
  <si>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</si>
  <si>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</si>
  <si>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</si>
  <si>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</si>
  <si>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</si>
  <si>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</si>
  <si>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</si>
  <si>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</si>
  <si>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</si>
  <si>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</si>
  <si>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</si>
  <si>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</si>
  <si>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</si>
  <si>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</si>
  <si>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</si>
  <si>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</si>
  <si>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</si>
  <si>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</si>
  <si>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0.85</t>
  </si>
  <si>
    <t>水道事業会計</t>
  </si>
  <si>
    <t>病院事業会計</t>
  </si>
  <si>
    <t>下水道事業会計</t>
  </si>
  <si>
    <t>一般会計</t>
  </si>
  <si>
    <t>農業共済事業会計</t>
  </si>
  <si>
    <t>公園墓地整備事業特別会計</t>
  </si>
  <si>
    <t>国民健康保険特別会計</t>
  </si>
  <si>
    <t>介護保険特別会計</t>
  </si>
  <si>
    <t>その他会計（赤字）</t>
  </si>
  <si>
    <t>その他会計（黒字）</t>
  </si>
  <si>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</si>
  <si>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</si>
  <si>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北はりま消防組合</t>
    <rPh sb="0" eb="1">
      <t>キタ</t>
    </rPh>
    <rPh sb="4" eb="6">
      <t>ショウボウ</t>
    </rPh>
    <rPh sb="6" eb="8">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</si>
  <si>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</si>
  <si>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</si>
  <si>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兵庫県市町村退職手当組合</t>
    <rPh sb="0" eb="3">
      <t>ヒョウゴケン</t>
    </rPh>
    <rPh sb="3" eb="5">
      <t>シチョウ</t>
    </rPh>
    <rPh sb="5" eb="6">
      <t>ソン</t>
    </rPh>
    <rPh sb="6" eb="8">
      <t>タイショク</t>
    </rPh>
    <rPh sb="8" eb="10">
      <t>テアテ</t>
    </rPh>
    <rPh sb="10" eb="12">
      <t>クミアイ</t>
    </rPh>
    <phoneticPr fontId="2"/>
  </si>
  <si>
    <t>市川町外三ヶ市町共有財産事務組合</t>
    <rPh sb="0" eb="2">
      <t>イチカワ</t>
    </rPh>
    <rPh sb="2" eb="3">
      <t>チョウ</t>
    </rPh>
    <rPh sb="3" eb="4">
      <t>ホカ</t>
    </rPh>
    <rPh sb="4" eb="5">
      <t>サン</t>
    </rPh>
    <rPh sb="6" eb="8">
      <t>シチョウ</t>
    </rPh>
    <rPh sb="8" eb="10">
      <t>キョウユウ</t>
    </rPh>
    <rPh sb="10" eb="12">
      <t>ザイサン</t>
    </rPh>
    <rPh sb="12" eb="14">
      <t>ジム</t>
    </rPh>
    <rPh sb="14" eb="16">
      <t>クミアイ</t>
    </rPh>
    <phoneticPr fontId="2"/>
  </si>
  <si>
    <t>加西市土地開発公社</t>
    <rPh sb="0" eb="3">
      <t>カサイシ</t>
    </rPh>
    <rPh sb="3" eb="5">
      <t>トチ</t>
    </rPh>
    <rPh sb="5" eb="7">
      <t>カイハツ</t>
    </rPh>
    <rPh sb="7" eb="9">
      <t>コウシャ</t>
    </rPh>
    <phoneticPr fontId="2"/>
  </si>
  <si>
    <t>株式会社加西北条都市開発</t>
    <rPh sb="0" eb="4">
      <t>カブシキガイシャ</t>
    </rPh>
    <rPh sb="4" eb="6">
      <t>カサイ</t>
    </rPh>
    <rPh sb="6" eb="8">
      <t>ホウジョウ</t>
    </rPh>
    <rPh sb="8" eb="10">
      <t>トシ</t>
    </rPh>
    <rPh sb="10" eb="12">
      <t>カイハツ</t>
    </rPh>
    <phoneticPr fontId="2"/>
  </si>
  <si>
    <t>北条鉄道株式会社</t>
    <rPh sb="0" eb="2">
      <t>ホウジョウ</t>
    </rPh>
    <rPh sb="2" eb="4">
      <t>テツドウ</t>
    </rPh>
    <rPh sb="4" eb="8">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</si>
</sst>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17986</c:v>
                </c:pt>
                <c:pt idx="1">
                  <c:v>26644</c:v>
                </c:pt>
                <c:pt idx="2">
                  <c:v>27800</c:v>
                </c:pt>
                <c:pt idx="3">
                  <c:v>27672</c:v>
                </c:pt>
                <c:pt idx="4">
                  <c:v>118768</c:v>
                </c:pt>
              </c:numCache>
            </c:numRef>
          </c:val>
          <c:smooth val="0"/>
        </c:ser>
        <c:dLbls>
          <c:showLegendKey val="0"/>
          <c:showVal val="0"/>
          <c:showCatName val="0"/>
          <c:showSerName val="0"/>
          <c:showPercent val="0"/>
          <c:showBubbleSize val="0"/>
        </c:dLbls>
        <c:marker val="1"/>
        <c:smooth val="0"/>
        <c:axId val="92532736"/>
        <c:axId val="92534656"/>
      </c:lineChart>
      <c:catAx>
        <c:axId val="925327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534656"/>
        <c:crosses val="autoZero"/>
        <c:auto val="1"/>
        <c:lblAlgn val="ctr"/>
        <c:lblOffset val="100"/>
        <c:tickLblSkip val="1"/>
        <c:tickMarkSkip val="1"/>
        <c:noMultiLvlLbl val="0"/>
      </c:catAx>
      <c:valAx>
        <c:axId val="9253465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5327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2.0499999999999998</c:v>
                </c:pt>
                <c:pt idx="1">
                  <c:v>5.14</c:v>
                </c:pt>
                <c:pt idx="2">
                  <c:v>4.8600000000000003</c:v>
                </c:pt>
                <c:pt idx="3">
                  <c:v>1.7</c:v>
                </c:pt>
                <c:pt idx="4">
                  <c:v>2.27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8.31</c:v>
                </c:pt>
                <c:pt idx="1">
                  <c:v>11.71</c:v>
                </c:pt>
                <c:pt idx="2">
                  <c:v>16.05</c:v>
                </c:pt>
                <c:pt idx="3">
                  <c:v>18.350000000000001</c:v>
                </c:pt>
                <c:pt idx="4">
                  <c:v>19</c:v>
                </c:pt>
              </c:numCache>
            </c:numRef>
          </c:val>
        </c:ser>
        <c:dLbls>
          <c:showLegendKey val="0"/>
          <c:showVal val="0"/>
          <c:showCatName val="0"/>
          <c:showSerName val="0"/>
          <c:showPercent val="0"/>
          <c:showBubbleSize val="0"/>
        </c:dLbls>
        <c:gapWidth val="250"/>
        <c:overlap val="100"/>
        <c:axId val="106452096"/>
        <c:axId val="1064540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1.1100000000000001</c:v>
                </c:pt>
                <c:pt idx="1">
                  <c:v>6.71</c:v>
                </c:pt>
                <c:pt idx="2">
                  <c:v>3.97</c:v>
                </c:pt>
                <c:pt idx="3">
                  <c:v>-0.85</c:v>
                </c:pt>
                <c:pt idx="4">
                  <c:v>1.19</c:v>
                </c:pt>
              </c:numCache>
            </c:numRef>
          </c:val>
          <c:smooth val="0"/>
        </c:ser>
        <c:dLbls>
          <c:showLegendKey val="0"/>
          <c:showVal val="0"/>
          <c:showCatName val="0"/>
          <c:showSerName val="0"/>
          <c:showPercent val="0"/>
          <c:showBubbleSize val="0"/>
        </c:dLbls>
        <c:marker val="1"/>
        <c:smooth val="0"/>
        <c:axId val="106452096"/>
        <c:axId val="106454016"/>
      </c:lineChart>
      <c:catAx>
        <c:axId val="106452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54016"/>
        <c:crosses val="autoZero"/>
        <c:auto val="1"/>
        <c:lblAlgn val="ctr"/>
        <c:lblOffset val="100"/>
        <c:tickLblSkip val="1"/>
        <c:tickMarkSkip val="1"/>
        <c:noMultiLvlLbl val="0"/>
      </c:catAx>
      <c:valAx>
        <c:axId val="106454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52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0.14000000000000001</c:v>
                </c:pt>
                <c:pt idx="2">
                  <c:v>#N/A</c:v>
                </c:pt>
                <c:pt idx="3">
                  <c:v>0.03</c:v>
                </c:pt>
                <c:pt idx="4">
                  <c:v>#N/A</c:v>
                </c:pt>
                <c:pt idx="5">
                  <c:v>0.08</c:v>
                </c:pt>
                <c:pt idx="6">
                  <c:v>#N/A</c:v>
                </c:pt>
                <c:pt idx="7">
                  <c:v>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0.18</c:v>
                </c:pt>
                <c:pt idx="2">
                  <c:v>#N/A</c:v>
                </c:pt>
                <c:pt idx="3">
                  <c:v>0.01</c:v>
                </c:pt>
                <c:pt idx="4">
                  <c:v>#N/A</c:v>
                </c:pt>
                <c:pt idx="5">
                  <c:v>0.1</c:v>
                </c:pt>
                <c:pt idx="6">
                  <c:v>#N/A</c:v>
                </c:pt>
                <c:pt idx="7">
                  <c:v>0.16</c:v>
                </c:pt>
                <c:pt idx="8">
                  <c:v>#N/A</c:v>
                </c:pt>
                <c:pt idx="9">
                  <c:v>0.05</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1.04</c:v>
                </c:pt>
                <c:pt idx="2">
                  <c:v>#N/A</c:v>
                </c:pt>
                <c:pt idx="3">
                  <c:v>0.45</c:v>
                </c:pt>
                <c:pt idx="4">
                  <c:v>#N/A</c:v>
                </c:pt>
                <c:pt idx="5">
                  <c:v>0.2</c:v>
                </c:pt>
                <c:pt idx="6">
                  <c:v>#N/A</c:v>
                </c:pt>
                <c:pt idx="7">
                  <c:v>0.56000000000000005</c:v>
                </c:pt>
                <c:pt idx="8">
                  <c:v>#N/A</c:v>
                </c:pt>
                <c:pt idx="9">
                  <c:v>0.41</c:v>
                </c:pt>
              </c:numCache>
            </c:numRef>
          </c:val>
        </c:ser>
        <c:ser>
          <c:idx val="4"/>
          <c:order val="4"/>
          <c:tx>
            <c:strRef>
              <c:f>データシート!$A$31</c:f>
              <c:strCache>
                <c:ptCount val="1"/>
                <c:pt idx="0">
                  <c:v>公園墓地整備事業特別会計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0.33</c:v>
                </c:pt>
                <c:pt idx="2">
                  <c:v>#N/A</c:v>
                </c:pt>
                <c:pt idx="3">
                  <c:v>0.34</c:v>
                </c:pt>
                <c:pt idx="4">
                  <c:v>#N/A</c:v>
                </c:pt>
                <c:pt idx="5">
                  <c:v>0.41</c:v>
                </c:pt>
                <c:pt idx="6">
                  <c:v>#N/A</c:v>
                </c:pt>
                <c:pt idx="7">
                  <c:v>0.46</c:v>
                </c:pt>
                <c:pt idx="8">
                  <c:v>#N/A</c:v>
                </c:pt>
                <c:pt idx="9">
                  <c:v>0.47</c:v>
                </c:pt>
              </c:numCache>
            </c:numRef>
          </c:val>
        </c:ser>
        <c:ser>
          <c:idx val="5"/>
          <c:order val="5"/>
          <c:tx>
            <c:strRef>
              <c:f>データシート!$A$32</c:f>
              <c:strCache>
                <c:ptCount val="1"/>
                <c:pt idx="0">
                  <c:v>農業共済事業会計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c:v>
                </c:pt>
                <c:pt idx="2">
                  <c:v>#N/A</c:v>
                </c:pt>
                <c:pt idx="3">
                  <c:v>0.84</c:v>
                </c:pt>
                <c:pt idx="4">
                  <c:v>#N/A</c:v>
                </c:pt>
                <c:pt idx="5">
                  <c:v>0.84</c:v>
                </c:pt>
                <c:pt idx="6">
                  <c:v>#N/A</c:v>
                </c:pt>
                <c:pt idx="7">
                  <c:v>0.83</c:v>
                </c:pt>
                <c:pt idx="8">
                  <c:v>#N/A</c:v>
                </c:pt>
                <c:pt idx="9">
                  <c:v>0.78</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1.72</c:v>
                </c:pt>
                <c:pt idx="2">
                  <c:v>#N/A</c:v>
                </c:pt>
                <c:pt idx="3">
                  <c:v>4.8</c:v>
                </c:pt>
                <c:pt idx="4">
                  <c:v>#N/A</c:v>
                </c:pt>
                <c:pt idx="5">
                  <c:v>4.45</c:v>
                </c:pt>
                <c:pt idx="6">
                  <c:v>#N/A</c:v>
                </c:pt>
                <c:pt idx="7">
                  <c:v>1.24</c:v>
                </c:pt>
                <c:pt idx="8">
                  <c:v>#N/A</c:v>
                </c:pt>
                <c:pt idx="9">
                  <c:v>1.8</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c:v>
                </c:pt>
                <c:pt idx="2">
                  <c:v>#N/A</c:v>
                </c:pt>
                <c:pt idx="3">
                  <c:v>2.3199999999999998</c:v>
                </c:pt>
                <c:pt idx="4">
                  <c:v>#N/A</c:v>
                </c:pt>
                <c:pt idx="5">
                  <c:v>2.91</c:v>
                </c:pt>
                <c:pt idx="6">
                  <c:v>#N/A</c:v>
                </c:pt>
                <c:pt idx="7">
                  <c:v>2.97</c:v>
                </c:pt>
                <c:pt idx="8">
                  <c:v>#N/A</c:v>
                </c:pt>
                <c:pt idx="9">
                  <c:v>3.58</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0.81</c:v>
                </c:pt>
                <c:pt idx="2">
                  <c:v>#N/A</c:v>
                </c:pt>
                <c:pt idx="3">
                  <c:v>1.8</c:v>
                </c:pt>
                <c:pt idx="4">
                  <c:v>#N/A</c:v>
                </c:pt>
                <c:pt idx="5">
                  <c:v>5.0199999999999996</c:v>
                </c:pt>
                <c:pt idx="6">
                  <c:v>#N/A</c:v>
                </c:pt>
                <c:pt idx="7">
                  <c:v>4.45</c:v>
                </c:pt>
                <c:pt idx="8">
                  <c:v>#N/A</c:v>
                </c:pt>
                <c:pt idx="9">
                  <c:v>3.78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8.33</c:v>
                </c:pt>
                <c:pt idx="2">
                  <c:v>#N/A</c:v>
                </c:pt>
                <c:pt idx="3">
                  <c:v>9.4600000000000009</c:v>
                </c:pt>
                <c:pt idx="4">
                  <c:v>#N/A</c:v>
                </c:pt>
                <c:pt idx="5">
                  <c:v>10.39</c:v>
                </c:pt>
                <c:pt idx="6">
                  <c:v>#N/A</c:v>
                </c:pt>
                <c:pt idx="7">
                  <c:v>8.61</c:v>
                </c:pt>
                <c:pt idx="8">
                  <c:v>#N/A</c:v>
                </c:pt>
                <c:pt idx="9">
                  <c:v>9.41</c:v>
                </c:pt>
              </c:numCache>
            </c:numRef>
          </c:val>
        </c:ser>
        <c:dLbls>
          <c:showLegendKey val="0"/>
          <c:showVal val="0"/>
          <c:showCatName val="0"/>
          <c:showSerName val="0"/>
          <c:showPercent val="0"/>
          <c:showBubbleSize val="0"/>
        </c:dLbls>
        <c:gapWidth val="150"/>
        <c:overlap val="100"/>
        <c:axId val="83758464"/>
        <c:axId val="83768448"/>
      </c:barChart>
      <c:catAx>
        <c:axId val="83758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3768448"/>
        <c:crosses val="autoZero"/>
        <c:auto val="1"/>
        <c:lblAlgn val="ctr"/>
        <c:lblOffset val="100"/>
        <c:tickLblSkip val="1"/>
        <c:tickMarkSkip val="1"/>
        <c:noMultiLvlLbl val="0"/>
      </c:catAx>
      <c:valAx>
        <c:axId val="83768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3758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2514</c:v>
                </c:pt>
                <c:pt idx="5">
                  <c:v>2415</c:v>
                </c:pt>
                <c:pt idx="8">
                  <c:v>2404</c:v>
                </c:pt>
                <c:pt idx="11">
                  <c:v>2399</c:v>
                </c:pt>
                <c:pt idx="14">
                  <c:v>2389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292</c:v>
                </c:pt>
                <c:pt idx="3">
                  <c:v>314</c:v>
                </c:pt>
                <c:pt idx="6">
                  <c:v>290</c:v>
                </c:pt>
                <c:pt idx="9">
                  <c:v>230</c:v>
                </c:pt>
                <c:pt idx="12">
                  <c:v>165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1687</c:v>
                </c:pt>
                <c:pt idx="3">
                  <c:v>1671</c:v>
                </c:pt>
                <c:pt idx="6">
                  <c:v>1643</c:v>
                </c:pt>
                <c:pt idx="9">
                  <c:v>1613</c:v>
                </c:pt>
                <c:pt idx="12">
                  <c:v>1601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2253</c:v>
                </c:pt>
                <c:pt idx="3">
                  <c:v>2092</c:v>
                </c:pt>
                <c:pt idx="6">
                  <c:v>2026</c:v>
                </c:pt>
                <c:pt idx="9">
                  <c:v>1962</c:v>
                </c:pt>
                <c:pt idx="12">
                  <c:v>1776</c:v>
                </c:pt>
              </c:numCache>
            </c:numRef>
          </c:val>
        </c:ser>
        <c:dLbls>
          <c:showLegendKey val="0"/>
          <c:showVal val="0"/>
          <c:showCatName val="0"/>
          <c:showSerName val="0"/>
          <c:showPercent val="0"/>
          <c:showBubbleSize val="0"/>
        </c:dLbls>
        <c:gapWidth val="100"/>
        <c:overlap val="100"/>
        <c:axId val="105466496"/>
        <c:axId val="105476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1718</c:v>
                </c:pt>
                <c:pt idx="2">
                  <c:v>#N/A</c:v>
                </c:pt>
                <c:pt idx="3">
                  <c:v>#N/A</c:v>
                </c:pt>
                <c:pt idx="4">
                  <c:v>1662</c:v>
                </c:pt>
                <c:pt idx="5">
                  <c:v>#N/A</c:v>
                </c:pt>
                <c:pt idx="6">
                  <c:v>#N/A</c:v>
                </c:pt>
                <c:pt idx="7">
                  <c:v>1555</c:v>
                </c:pt>
                <c:pt idx="8">
                  <c:v>#N/A</c:v>
                </c:pt>
                <c:pt idx="9">
                  <c:v>#N/A</c:v>
                </c:pt>
                <c:pt idx="10">
                  <c:v>1406</c:v>
                </c:pt>
                <c:pt idx="11">
                  <c:v>#N/A</c:v>
                </c:pt>
                <c:pt idx="12">
                  <c:v>#N/A</c:v>
                </c:pt>
                <c:pt idx="13">
                  <c:v>1168</c:v>
                </c:pt>
                <c:pt idx="14">
                  <c:v>#N/A</c:v>
                </c:pt>
              </c:numCache>
            </c:numRef>
          </c:val>
          <c:smooth val="0"/>
        </c:ser>
        <c:dLbls>
          <c:showLegendKey val="0"/>
          <c:showVal val="0"/>
          <c:showCatName val="0"/>
          <c:showSerName val="0"/>
          <c:showPercent val="0"/>
          <c:showBubbleSize val="0"/>
        </c:dLbls>
        <c:marker val="1"/>
        <c:smooth val="0"/>
        <c:axId val="105466496"/>
        <c:axId val="105476864"/>
      </c:lineChart>
      <c:catAx>
        <c:axId val="105466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76864"/>
        <c:crosses val="autoZero"/>
        <c:auto val="1"/>
        <c:lblAlgn val="ctr"/>
        <c:lblOffset val="100"/>
        <c:tickLblSkip val="1"/>
        <c:tickMarkSkip val="1"/>
        <c:noMultiLvlLbl val="0"/>
      </c:catAx>
      <c:valAx>
        <c:axId val="10547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66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24870</c:v>
                </c:pt>
                <c:pt idx="5">
                  <c:v>24373</c:v>
                </c:pt>
                <c:pt idx="8">
                  <c:v>23932</c:v>
                </c:pt>
                <c:pt idx="11">
                  <c:v>24136</c:v>
                </c:pt>
                <c:pt idx="14">
                  <c:v>23735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2494</c:v>
                </c:pt>
                <c:pt idx="5">
                  <c:v>2441</c:v>
                </c:pt>
                <c:pt idx="8">
                  <c:v>2397</c:v>
                </c:pt>
                <c:pt idx="11">
                  <c:v>2245</c:v>
                </c:pt>
                <c:pt idx="14">
                  <c:v>2080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2763</c:v>
                </c:pt>
                <c:pt idx="5">
                  <c:v>3175</c:v>
                </c:pt>
                <c:pt idx="8">
                  <c:v>3539</c:v>
                </c:pt>
                <c:pt idx="11">
                  <c:v>3667</c:v>
                </c:pt>
                <c:pt idx="14">
                  <c:v>3726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3638</c:v>
                </c:pt>
                <c:pt idx="3">
                  <c:v>2888</c:v>
                </c:pt>
                <c:pt idx="6">
                  <c:v>2827</c:v>
                </c:pt>
                <c:pt idx="9">
                  <c:v>2702</c:v>
                </c:pt>
                <c:pt idx="12">
                  <c:v>2217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50</c:v>
                </c:pt>
                <c:pt idx="9">
                  <c:v>60</c:v>
                </c:pt>
                <c:pt idx="12">
                  <c:v>165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21993</c:v>
                </c:pt>
                <c:pt idx="3">
                  <c:v>20884</c:v>
                </c:pt>
                <c:pt idx="6">
                  <c:v>20049</c:v>
                </c:pt>
                <c:pt idx="9">
                  <c:v>18629</c:v>
                </c:pt>
                <c:pt idx="12">
                  <c:v>17161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3482</c:v>
                </c:pt>
                <c:pt idx="3">
                  <c:v>3154</c:v>
                </c:pt>
                <c:pt idx="6">
                  <c:v>2841</c:v>
                </c:pt>
                <c:pt idx="9">
                  <c:v>2413</c:v>
                </c:pt>
                <c:pt idx="12">
                  <c:v>215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15409</c:v>
                </c:pt>
                <c:pt idx="3">
                  <c:v>14778</c:v>
                </c:pt>
                <c:pt idx="6">
                  <c:v>14136</c:v>
                </c:pt>
                <c:pt idx="9">
                  <c:v>13821</c:v>
                </c:pt>
                <c:pt idx="12">
                  <c:v>16978</c:v>
                </c:pt>
              </c:numCache>
            </c:numRef>
          </c:val>
        </c:ser>
        <c:dLbls>
          <c:showLegendKey val="0"/>
          <c:showVal val="0"/>
          <c:showCatName val="0"/>
          <c:showSerName val="0"/>
          <c:showPercent val="0"/>
          <c:showBubbleSize val="0"/>
        </c:dLbls>
        <c:gapWidth val="100"/>
        <c:overlap val="100"/>
        <c:axId val="105620608"/>
        <c:axId val="1056225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14395</c:v>
                </c:pt>
                <c:pt idx="2">
                  <c:v>#N/A</c:v>
                </c:pt>
                <c:pt idx="3">
                  <c:v>#N/A</c:v>
                </c:pt>
                <c:pt idx="4">
                  <c:v>11715</c:v>
                </c:pt>
                <c:pt idx="5">
                  <c:v>#N/A</c:v>
                </c:pt>
                <c:pt idx="6">
                  <c:v>#N/A</c:v>
                </c:pt>
                <c:pt idx="7">
                  <c:v>10034</c:v>
                </c:pt>
                <c:pt idx="8">
                  <c:v>#N/A</c:v>
                </c:pt>
                <c:pt idx="9">
                  <c:v>#N/A</c:v>
                </c:pt>
                <c:pt idx="10">
                  <c:v>7576</c:v>
                </c:pt>
                <c:pt idx="11">
                  <c:v>#N/A</c:v>
                </c:pt>
                <c:pt idx="12">
                  <c:v>#N/A</c:v>
                </c:pt>
                <c:pt idx="13">
                  <c:v>7195</c:v>
                </c:pt>
                <c:pt idx="14">
                  <c:v>#N/A</c:v>
                </c:pt>
              </c:numCache>
            </c:numRef>
          </c:val>
          <c:smooth val="0"/>
        </c:ser>
        <c:dLbls>
          <c:showLegendKey val="0"/>
          <c:showVal val="0"/>
          <c:showCatName val="0"/>
          <c:showSerName val="0"/>
          <c:showPercent val="0"/>
          <c:showBubbleSize val="0"/>
        </c:dLbls>
        <c:marker val="1"/>
        <c:smooth val="0"/>
        <c:axId val="105620608"/>
        <c:axId val="105622528"/>
      </c:lineChart>
      <c:catAx>
        <c:axId val="105620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622528"/>
        <c:crosses val="autoZero"/>
        <c:auto val="1"/>
        <c:lblAlgn val="ctr"/>
        <c:lblOffset val="100"/>
        <c:tickLblSkip val="1"/>
        <c:tickMarkSkip val="1"/>
        <c:noMultiLvlLbl val="0"/>
      </c:catAx>
      <c:valAx>
        <c:axId val="105622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20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46,386
45,638
150.95
23,096,045
22,796,238
266,520
11,765,749
16,978,323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74.5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全国平均や類似団体平均より高い指標を示していますが、人口減少や少子高齢化に加え、景気回復の遅れに伴う産業の低迷により、財政基盤が脆弱な状態です。 </a:t>
          </a:r>
        </a:p>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年度より取り組んでいる財政再建推進計画及びそれに引き続く行財政改革プランに基づき投資的経費の抑制及び人件費の削減等により、財政の健全化を図ります。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110672</xdr:rowOff>
    </xdr:from>
    <xdr:to>
      <xdr:col>7</xdr:col>
      <xdr:colOff>152400</xdr:colOff>
      <xdr:row>41</xdr:row>
      <xdr:rowOff>145143</xdr:rowOff>
    </xdr:to>
    <xdr:cxnSp macro="">
      <xdr:nvCxnSpPr>
        <xdr:cNvPr id="70" name="直線コネクタ 69"/>
        <xdr:cNvCxnSpPr/>
      </xdr:nvCxnSpPr>
      <xdr:spPr>
        <a:xfrm flipV="1">
          <a:off x="4114800" y="7140122"/>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136270</xdr:rowOff>
    </xdr:from>
    <xdr:ext cx="762000" cy="259045"/>
    <xdr:sp macro="" textlink="">
      <xdr:nvSpPr>
        <xdr:cNvPr id="71" name="財政力平均値テキスト"/>
        <xdr:cNvSpPr txBox="1"/>
      </xdr:nvSpPr>
      <xdr:spPr>
        <a:xfrm>
          <a:off x="5041900" y="7337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127907</xdr:rowOff>
    </xdr:from>
    <xdr:to>
      <xdr:col>6</xdr:col>
      <xdr:colOff>0</xdr:colOff>
      <xdr:row>41</xdr:row>
      <xdr:rowOff>145143</xdr:rowOff>
    </xdr:to>
    <xdr:cxnSp macro="">
      <xdr:nvCxnSpPr>
        <xdr:cNvPr id="73" name="直線コネクタ 72"/>
        <xdr:cNvCxnSpPr/>
      </xdr:nvCxnSpPr>
      <xdr:spPr>
        <a:xfrm>
          <a:off x="3225800" y="71573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79120</xdr:rowOff>
    </xdr:from>
    <xdr:ext cx="736600" cy="259045"/>
    <xdr:sp macro="" textlink="">
      <xdr:nvSpPr>
        <xdr:cNvPr id="75" name="テキスト ボックス 74"/>
        <xdr:cNvSpPr txBox="1"/>
      </xdr:nvSpPr>
      <xdr:spPr>
        <a:xfrm>
          <a:off x="3733800" y="745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127907</xdr:rowOff>
    </xdr:from>
    <xdr:to>
      <xdr:col>4</xdr:col>
      <xdr:colOff>482600</xdr:colOff>
      <xdr:row>41</xdr:row>
      <xdr:rowOff>127907</xdr:rowOff>
    </xdr:to>
    <xdr:cxnSp macro="">
      <xdr:nvCxnSpPr>
        <xdr:cNvPr id="76" name="直線コネクタ 75"/>
        <xdr:cNvCxnSpPr/>
      </xdr:nvCxnSpPr>
      <xdr:spPr>
        <a:xfrm>
          <a:off x="2336800" y="7157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61884</xdr:rowOff>
    </xdr:from>
    <xdr:ext cx="762000" cy="259045"/>
    <xdr:sp macro="" textlink="">
      <xdr:nvSpPr>
        <xdr:cNvPr id="78" name="テキスト ボックス 77"/>
        <xdr:cNvSpPr txBox="1"/>
      </xdr:nvSpPr>
      <xdr:spPr>
        <a:xfrm>
          <a:off x="2844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93435</xdr:rowOff>
    </xdr:from>
    <xdr:to>
      <xdr:col>3</xdr:col>
      <xdr:colOff>279400</xdr:colOff>
      <xdr:row>41</xdr:row>
      <xdr:rowOff>127907</xdr:rowOff>
    </xdr:to>
    <xdr:cxnSp macro="">
      <xdr:nvCxnSpPr>
        <xdr:cNvPr id="79" name="直線コネクタ 78"/>
        <xdr:cNvCxnSpPr/>
      </xdr:nvCxnSpPr>
      <xdr:spPr>
        <a:xfrm>
          <a:off x="1447800" y="71228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164193</xdr:rowOff>
    </xdr:from>
    <xdr:to>
      <xdr:col>3</xdr:col>
      <xdr:colOff>330200</xdr:colOff>
      <xdr:row>43</xdr:row>
      <xdr:rowOff>94343</xdr:rowOff>
    </xdr:to>
    <xdr:sp macro="" textlink="">
      <xdr:nvSpPr>
        <xdr:cNvPr id="80" name="フローチャート : 判断 79"/>
        <xdr:cNvSpPr/>
      </xdr:nvSpPr>
      <xdr:spPr>
        <a:xfrm>
          <a:off x="2286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79120</xdr:rowOff>
    </xdr:from>
    <xdr:ext cx="762000" cy="259045"/>
    <xdr:sp macro="" textlink="">
      <xdr:nvSpPr>
        <xdr:cNvPr id="81" name="テキスト ボックス 80"/>
        <xdr:cNvSpPr txBox="1"/>
      </xdr:nvSpPr>
      <xdr:spPr>
        <a:xfrm>
          <a:off x="1955800" y="745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2" name="フローチャート : 判断 81"/>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27412</xdr:rowOff>
    </xdr:from>
    <xdr:ext cx="762000" cy="259045"/>
    <xdr:sp macro="" textlink="">
      <xdr:nvSpPr>
        <xdr:cNvPr id="83" name="テキスト ボックス 82"/>
        <xdr:cNvSpPr txBox="1"/>
      </xdr:nvSpPr>
      <xdr:spPr>
        <a:xfrm>
          <a:off x="1066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59872</xdr:rowOff>
    </xdr:from>
    <xdr:to>
      <xdr:col>7</xdr:col>
      <xdr:colOff>203200</xdr:colOff>
      <xdr:row>41</xdr:row>
      <xdr:rowOff>161472</xdr:rowOff>
    </xdr:to>
    <xdr:sp macro="" textlink="">
      <xdr:nvSpPr>
        <xdr:cNvPr id="89" name="円/楕円 88"/>
        <xdr:cNvSpPr/>
      </xdr:nvSpPr>
      <xdr:spPr>
        <a:xfrm>
          <a:off x="49022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76399</xdr:rowOff>
    </xdr:from>
    <xdr:ext cx="762000" cy="259045"/>
    <xdr:sp macro="" textlink="">
      <xdr:nvSpPr>
        <xdr:cNvPr id="90" name="財政力該当値テキスト"/>
        <xdr:cNvSpPr txBox="1"/>
      </xdr:nvSpPr>
      <xdr:spPr>
        <a:xfrm>
          <a:off x="5041900" y="693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94343</xdr:rowOff>
    </xdr:from>
    <xdr:to>
      <xdr:col>6</xdr:col>
      <xdr:colOff>50800</xdr:colOff>
      <xdr:row>42</xdr:row>
      <xdr:rowOff>24493</xdr:rowOff>
    </xdr:to>
    <xdr:sp macro="" textlink="">
      <xdr:nvSpPr>
        <xdr:cNvPr id="91" name="円/楕円 90"/>
        <xdr:cNvSpPr/>
      </xdr:nvSpPr>
      <xdr:spPr>
        <a:xfrm>
          <a:off x="4064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34670</xdr:rowOff>
    </xdr:from>
    <xdr:ext cx="736600" cy="259045"/>
    <xdr:sp macro="" textlink="">
      <xdr:nvSpPr>
        <xdr:cNvPr id="92" name="テキスト ボックス 91"/>
        <xdr:cNvSpPr txBox="1"/>
      </xdr:nvSpPr>
      <xdr:spPr>
        <a:xfrm>
          <a:off x="3733800" y="6892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77107</xdr:rowOff>
    </xdr:from>
    <xdr:to>
      <xdr:col>4</xdr:col>
      <xdr:colOff>533400</xdr:colOff>
      <xdr:row>42</xdr:row>
      <xdr:rowOff>7257</xdr:rowOff>
    </xdr:to>
    <xdr:sp macro="" textlink="">
      <xdr:nvSpPr>
        <xdr:cNvPr id="93" name="円/楕円 92"/>
        <xdr:cNvSpPr/>
      </xdr:nvSpPr>
      <xdr:spPr>
        <a:xfrm>
          <a:off x="3175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17434</xdr:rowOff>
    </xdr:from>
    <xdr:ext cx="762000" cy="259045"/>
    <xdr:sp macro="" textlink="">
      <xdr:nvSpPr>
        <xdr:cNvPr id="94" name="テキスト ボックス 93"/>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77107</xdr:rowOff>
    </xdr:from>
    <xdr:to>
      <xdr:col>3</xdr:col>
      <xdr:colOff>330200</xdr:colOff>
      <xdr:row>42</xdr:row>
      <xdr:rowOff>7257</xdr:rowOff>
    </xdr:to>
    <xdr:sp macro="" textlink="">
      <xdr:nvSpPr>
        <xdr:cNvPr id="95" name="円/楕円 94"/>
        <xdr:cNvSpPr/>
      </xdr:nvSpPr>
      <xdr:spPr>
        <a:xfrm>
          <a:off x="2286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17434</xdr:rowOff>
    </xdr:from>
    <xdr:ext cx="762000" cy="259045"/>
    <xdr:sp macro="" textlink="">
      <xdr:nvSpPr>
        <xdr:cNvPr id="96" name="テキスト ボックス 95"/>
        <xdr:cNvSpPr txBox="1"/>
      </xdr:nvSpPr>
      <xdr:spPr>
        <a:xfrm>
          <a:off x="1955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97" name="円/楕円 96"/>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154412</xdr:rowOff>
    </xdr:from>
    <xdr:ext cx="762000" cy="259045"/>
    <xdr:sp macro="" textlink="">
      <xdr:nvSpPr>
        <xdr:cNvPr id="98" name="テキスト ボックス 97"/>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行財政改革プラン等に基づく投資的経費の抑制や人件費の削減により公債費や人件費が減少していることや償却資産にかかる固定資産税が増加したことなどにより、昨年度に比べ</a:t>
          </a:r>
          <a:r>
            <a:rPr kumimoji="1" lang="en-US" altLang="ja-JP" sz="1300">
              <a:latin typeface="ＭＳ Ｐゴシック"/>
            </a:rPr>
            <a:t>0.9</a:t>
          </a:r>
          <a:r>
            <a:rPr kumimoji="1" lang="ja-JP" altLang="en-US" sz="1300">
              <a:latin typeface="ＭＳ Ｐゴシック"/>
            </a:rPr>
            <a:t>ポイント比率が改善しています。しかし、下水道事業の市債償還額が依然高いことに加え、扶助費が増加傾向にあるため、類似団体と比較し比率は</a:t>
          </a:r>
          <a:r>
            <a:rPr kumimoji="1" lang="en-US" altLang="ja-JP" sz="1300">
              <a:latin typeface="ＭＳ Ｐゴシック"/>
            </a:rPr>
            <a:t>1.1</a:t>
          </a:r>
          <a:r>
            <a:rPr kumimoji="1" lang="ja-JP" altLang="en-US" sz="1300">
              <a:latin typeface="ＭＳ Ｐゴシック"/>
            </a:rPr>
            <a:t>ポイント下回っています。 </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90170</xdr:rowOff>
    </xdr:from>
    <xdr:to>
      <xdr:col>7</xdr:col>
      <xdr:colOff>152400</xdr:colOff>
      <xdr:row>64</xdr:row>
      <xdr:rowOff>5588</xdr:rowOff>
    </xdr:to>
    <xdr:cxnSp macro="">
      <xdr:nvCxnSpPr>
        <xdr:cNvPr id="131" name="直線コネクタ 130"/>
        <xdr:cNvCxnSpPr/>
      </xdr:nvCxnSpPr>
      <xdr:spPr>
        <a:xfrm flipV="1">
          <a:off x="4114800" y="1089152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121175</xdr:rowOff>
    </xdr:from>
    <xdr:ext cx="762000" cy="259045"/>
    <xdr:sp macro="" textlink="">
      <xdr:nvSpPr>
        <xdr:cNvPr id="132" name="財政構造の弾力性平均値テキスト"/>
        <xdr:cNvSpPr txBox="1"/>
      </xdr:nvSpPr>
      <xdr:spPr>
        <a:xfrm>
          <a:off x="5041900" y="1057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136144</xdr:rowOff>
    </xdr:from>
    <xdr:to>
      <xdr:col>6</xdr:col>
      <xdr:colOff>0</xdr:colOff>
      <xdr:row>64</xdr:row>
      <xdr:rowOff>5588</xdr:rowOff>
    </xdr:to>
    <xdr:cxnSp macro="">
      <xdr:nvCxnSpPr>
        <xdr:cNvPr id="134" name="直線コネクタ 133"/>
        <xdr:cNvCxnSpPr/>
      </xdr:nvCxnSpPr>
      <xdr:spPr>
        <a:xfrm>
          <a:off x="3225800" y="10766044"/>
          <a:ext cx="8890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6" name="テキスト ボックス 135"/>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136144</xdr:rowOff>
    </xdr:from>
    <xdr:to>
      <xdr:col>4</xdr:col>
      <xdr:colOff>482600</xdr:colOff>
      <xdr:row>63</xdr:row>
      <xdr:rowOff>22606</xdr:rowOff>
    </xdr:to>
    <xdr:cxnSp macro="">
      <xdr:nvCxnSpPr>
        <xdr:cNvPr id="137" name="直線コネクタ 136"/>
        <xdr:cNvCxnSpPr/>
      </xdr:nvCxnSpPr>
      <xdr:spPr>
        <a:xfrm flipV="1">
          <a:off x="2336800" y="1076604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39" name="テキスト ボックス 138"/>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22606</xdr:rowOff>
    </xdr:from>
    <xdr:to>
      <xdr:col>3</xdr:col>
      <xdr:colOff>279400</xdr:colOff>
      <xdr:row>64</xdr:row>
      <xdr:rowOff>169672</xdr:rowOff>
    </xdr:to>
    <xdr:cxnSp macro="">
      <xdr:nvCxnSpPr>
        <xdr:cNvPr id="140" name="直線コネクタ 139"/>
        <xdr:cNvCxnSpPr/>
      </xdr:nvCxnSpPr>
      <xdr:spPr>
        <a:xfrm flipV="1">
          <a:off x="1447800" y="10823956"/>
          <a:ext cx="889000" cy="3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150622</xdr:rowOff>
    </xdr:from>
    <xdr:to>
      <xdr:col>3</xdr:col>
      <xdr:colOff>330200</xdr:colOff>
      <xdr:row>62</xdr:row>
      <xdr:rowOff>80772</xdr:rowOff>
    </xdr:to>
    <xdr:sp macro="" textlink="">
      <xdr:nvSpPr>
        <xdr:cNvPr id="141" name="フローチャート : 判断 140"/>
        <xdr:cNvSpPr/>
      </xdr:nvSpPr>
      <xdr:spPr>
        <a:xfrm>
          <a:off x="2286000" y="1060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90949</xdr:rowOff>
    </xdr:from>
    <xdr:ext cx="762000" cy="259045"/>
    <xdr:sp macro="" textlink="">
      <xdr:nvSpPr>
        <xdr:cNvPr id="142" name="テキスト ボックス 141"/>
        <xdr:cNvSpPr txBox="1"/>
      </xdr:nvSpPr>
      <xdr:spPr>
        <a:xfrm>
          <a:off x="1955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3" name="フローチャート : 判断 142"/>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4" name="テキスト ボックス 143"/>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50" name="円/楕円 149"/>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11447</xdr:rowOff>
    </xdr:from>
    <xdr:ext cx="762000" cy="259045"/>
    <xdr:sp macro="" textlink="">
      <xdr:nvSpPr>
        <xdr:cNvPr id="151" name="財政構造の弾力性該当値テキスト"/>
        <xdr:cNvSpPr txBox="1"/>
      </xdr:nvSpPr>
      <xdr:spPr>
        <a:xfrm>
          <a:off x="5041900" y="1081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126238</xdr:rowOff>
    </xdr:from>
    <xdr:to>
      <xdr:col>6</xdr:col>
      <xdr:colOff>50800</xdr:colOff>
      <xdr:row>64</xdr:row>
      <xdr:rowOff>56388</xdr:rowOff>
    </xdr:to>
    <xdr:sp macro="" textlink="">
      <xdr:nvSpPr>
        <xdr:cNvPr id="152" name="円/楕円 151"/>
        <xdr:cNvSpPr/>
      </xdr:nvSpPr>
      <xdr:spPr>
        <a:xfrm>
          <a:off x="4064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41165</xdr:rowOff>
    </xdr:from>
    <xdr:ext cx="736600" cy="259045"/>
    <xdr:sp macro="" textlink="">
      <xdr:nvSpPr>
        <xdr:cNvPr id="153" name="テキスト ボックス 152"/>
        <xdr:cNvSpPr txBox="1"/>
      </xdr:nvSpPr>
      <xdr:spPr>
        <a:xfrm>
          <a:off x="3733800" y="11013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85344</xdr:rowOff>
    </xdr:from>
    <xdr:to>
      <xdr:col>4</xdr:col>
      <xdr:colOff>533400</xdr:colOff>
      <xdr:row>63</xdr:row>
      <xdr:rowOff>15494</xdr:rowOff>
    </xdr:to>
    <xdr:sp macro="" textlink="">
      <xdr:nvSpPr>
        <xdr:cNvPr id="154" name="円/楕円 153"/>
        <xdr:cNvSpPr/>
      </xdr:nvSpPr>
      <xdr:spPr>
        <a:xfrm>
          <a:off x="3175000" y="1071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25671</xdr:rowOff>
    </xdr:from>
    <xdr:ext cx="762000" cy="259045"/>
    <xdr:sp macro="" textlink="">
      <xdr:nvSpPr>
        <xdr:cNvPr id="155" name="テキスト ボックス 154"/>
        <xdr:cNvSpPr txBox="1"/>
      </xdr:nvSpPr>
      <xdr:spPr>
        <a:xfrm>
          <a:off x="2844800" y="1048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143256</xdr:rowOff>
    </xdr:from>
    <xdr:to>
      <xdr:col>3</xdr:col>
      <xdr:colOff>330200</xdr:colOff>
      <xdr:row>63</xdr:row>
      <xdr:rowOff>73406</xdr:rowOff>
    </xdr:to>
    <xdr:sp macro="" textlink="">
      <xdr:nvSpPr>
        <xdr:cNvPr id="156" name="円/楕円 155"/>
        <xdr:cNvSpPr/>
      </xdr:nvSpPr>
      <xdr:spPr>
        <a:xfrm>
          <a:off x="2286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58183</xdr:rowOff>
    </xdr:from>
    <xdr:ext cx="762000" cy="259045"/>
    <xdr:sp macro="" textlink="">
      <xdr:nvSpPr>
        <xdr:cNvPr id="157" name="テキスト ボックス 156"/>
        <xdr:cNvSpPr txBox="1"/>
      </xdr:nvSpPr>
      <xdr:spPr>
        <a:xfrm>
          <a:off x="1955800" y="1085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118872</xdr:rowOff>
    </xdr:from>
    <xdr:to>
      <xdr:col>2</xdr:col>
      <xdr:colOff>127000</xdr:colOff>
      <xdr:row>65</xdr:row>
      <xdr:rowOff>49022</xdr:rowOff>
    </xdr:to>
    <xdr:sp macro="" textlink="">
      <xdr:nvSpPr>
        <xdr:cNvPr id="158" name="円/楕円 157"/>
        <xdr:cNvSpPr/>
      </xdr:nvSpPr>
      <xdr:spPr>
        <a:xfrm>
          <a:off x="1397000" y="1109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33799</xdr:rowOff>
    </xdr:from>
    <xdr:ext cx="762000" cy="259045"/>
    <xdr:sp macro="" textlink="">
      <xdr:nvSpPr>
        <xdr:cNvPr id="159" name="テキスト ボックス 158"/>
        <xdr:cNvSpPr txBox="1"/>
      </xdr:nvSpPr>
      <xdr:spPr>
        <a:xfrm>
          <a:off x="1066800" y="1117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[100,792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a:t>
          </a:r>
          <a:r>
            <a:rPr kumimoji="1" lang="en-US" altLang="ja-JP" sz="1300">
              <a:latin typeface="ＭＳ Ｐゴシック"/>
            </a:rPr>
            <a:t>47,405</a:t>
          </a:r>
          <a:r>
            <a:rPr kumimoji="1" lang="ja-JP" altLang="en-US" sz="1300">
              <a:latin typeface="ＭＳ Ｐゴシック"/>
            </a:rPr>
            <a:t>円低くなっています。これは平成</a:t>
          </a:r>
          <a:r>
            <a:rPr kumimoji="1" lang="en-US" altLang="ja-JP" sz="1300">
              <a:latin typeface="ＭＳ Ｐゴシック"/>
            </a:rPr>
            <a:t>15</a:t>
          </a:r>
          <a:r>
            <a:rPr kumimoji="1" lang="ja-JP" altLang="en-US" sz="1300">
              <a:latin typeface="ＭＳ Ｐゴシック"/>
            </a:rPr>
            <a:t>年度より取り組んでいる財政再建推進計画やそれに続く行財政改革プランの推進により人件費が抑制されていることが主な原因です。今後も引き続き抑制に努めていきます。 </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81651</xdr:rowOff>
    </xdr:from>
    <xdr:to>
      <xdr:col>7</xdr:col>
      <xdr:colOff>152400</xdr:colOff>
      <xdr:row>80</xdr:row>
      <xdr:rowOff>87852</xdr:rowOff>
    </xdr:to>
    <xdr:cxnSp macro="">
      <xdr:nvCxnSpPr>
        <xdr:cNvPr id="194" name="直線コネクタ 193"/>
        <xdr:cNvCxnSpPr/>
      </xdr:nvCxnSpPr>
      <xdr:spPr>
        <a:xfrm>
          <a:off x="4114800" y="13797651"/>
          <a:ext cx="838200" cy="6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28326</xdr:rowOff>
    </xdr:from>
    <xdr:ext cx="762000" cy="259045"/>
    <xdr:sp macro="" textlink="">
      <xdr:nvSpPr>
        <xdr:cNvPr id="195" name="人件費・物件費等の状況平均値テキスト"/>
        <xdr:cNvSpPr txBox="1"/>
      </xdr:nvSpPr>
      <xdr:spPr>
        <a:xfrm>
          <a:off x="5041900" y="13915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81651</xdr:rowOff>
    </xdr:from>
    <xdr:to>
      <xdr:col>6</xdr:col>
      <xdr:colOff>0</xdr:colOff>
      <xdr:row>80</xdr:row>
      <xdr:rowOff>96904</xdr:rowOff>
    </xdr:to>
    <xdr:cxnSp macro="">
      <xdr:nvCxnSpPr>
        <xdr:cNvPr id="197" name="直線コネクタ 196"/>
        <xdr:cNvCxnSpPr/>
      </xdr:nvCxnSpPr>
      <xdr:spPr>
        <a:xfrm flipV="1">
          <a:off x="3225800" y="13797651"/>
          <a:ext cx="889000" cy="1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121766</xdr:rowOff>
    </xdr:from>
    <xdr:ext cx="736600" cy="259045"/>
    <xdr:sp macro="" textlink="">
      <xdr:nvSpPr>
        <xdr:cNvPr id="199" name="テキスト ボックス 198"/>
        <xdr:cNvSpPr txBox="1"/>
      </xdr:nvSpPr>
      <xdr:spPr>
        <a:xfrm>
          <a:off x="3733800" y="14009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96904</xdr:rowOff>
    </xdr:from>
    <xdr:to>
      <xdr:col>4</xdr:col>
      <xdr:colOff>482600</xdr:colOff>
      <xdr:row>80</xdr:row>
      <xdr:rowOff>116925</xdr:rowOff>
    </xdr:to>
    <xdr:cxnSp macro="">
      <xdr:nvCxnSpPr>
        <xdr:cNvPr id="200" name="直線コネクタ 199"/>
        <xdr:cNvCxnSpPr/>
      </xdr:nvCxnSpPr>
      <xdr:spPr>
        <a:xfrm flipV="1">
          <a:off x="2336800" y="13812904"/>
          <a:ext cx="889000" cy="2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133907</xdr:rowOff>
    </xdr:from>
    <xdr:ext cx="762000" cy="259045"/>
    <xdr:sp macro="" textlink="">
      <xdr:nvSpPr>
        <xdr:cNvPr id="202" name="テキスト ボックス 201"/>
        <xdr:cNvSpPr txBox="1"/>
      </xdr:nvSpPr>
      <xdr:spPr>
        <a:xfrm>
          <a:off x="2844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111410</xdr:rowOff>
    </xdr:from>
    <xdr:to>
      <xdr:col>3</xdr:col>
      <xdr:colOff>279400</xdr:colOff>
      <xdr:row>80</xdr:row>
      <xdr:rowOff>116925</xdr:rowOff>
    </xdr:to>
    <xdr:cxnSp macro="">
      <xdr:nvCxnSpPr>
        <xdr:cNvPr id="203" name="直線コネクタ 202"/>
        <xdr:cNvCxnSpPr/>
      </xdr:nvCxnSpPr>
      <xdr:spPr>
        <a:xfrm>
          <a:off x="1447800" y="13827410"/>
          <a:ext cx="8890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43439</xdr:rowOff>
    </xdr:from>
    <xdr:to>
      <xdr:col>3</xdr:col>
      <xdr:colOff>330200</xdr:colOff>
      <xdr:row>81</xdr:row>
      <xdr:rowOff>145039</xdr:rowOff>
    </xdr:to>
    <xdr:sp macro="" textlink="">
      <xdr:nvSpPr>
        <xdr:cNvPr id="204" name="フローチャート : 判断 203"/>
        <xdr:cNvSpPr/>
      </xdr:nvSpPr>
      <xdr:spPr>
        <a:xfrm>
          <a:off x="2286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129816</xdr:rowOff>
    </xdr:from>
    <xdr:ext cx="762000" cy="259045"/>
    <xdr:sp macro="" textlink="">
      <xdr:nvSpPr>
        <xdr:cNvPr id="205" name="テキスト ボックス 204"/>
        <xdr:cNvSpPr txBox="1"/>
      </xdr:nvSpPr>
      <xdr:spPr>
        <a:xfrm>
          <a:off x="1955800" y="1401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39604</xdr:rowOff>
    </xdr:from>
    <xdr:to>
      <xdr:col>2</xdr:col>
      <xdr:colOff>127000</xdr:colOff>
      <xdr:row>81</xdr:row>
      <xdr:rowOff>141204</xdr:rowOff>
    </xdr:to>
    <xdr:sp macro="" textlink="">
      <xdr:nvSpPr>
        <xdr:cNvPr id="206" name="フローチャート : 判断 205"/>
        <xdr:cNvSpPr/>
      </xdr:nvSpPr>
      <xdr:spPr>
        <a:xfrm>
          <a:off x="1397000" y="13927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125981</xdr:rowOff>
    </xdr:from>
    <xdr:ext cx="762000" cy="259045"/>
    <xdr:sp macro="" textlink="">
      <xdr:nvSpPr>
        <xdr:cNvPr id="207" name="テキスト ボックス 206"/>
        <xdr:cNvSpPr txBox="1"/>
      </xdr:nvSpPr>
      <xdr:spPr>
        <a:xfrm>
          <a:off x="1066800" y="14013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37052</xdr:rowOff>
    </xdr:from>
    <xdr:to>
      <xdr:col>7</xdr:col>
      <xdr:colOff>203200</xdr:colOff>
      <xdr:row>80</xdr:row>
      <xdr:rowOff>138652</xdr:rowOff>
    </xdr:to>
    <xdr:sp macro="" textlink="">
      <xdr:nvSpPr>
        <xdr:cNvPr id="213" name="円/楕円 212"/>
        <xdr:cNvSpPr/>
      </xdr:nvSpPr>
      <xdr:spPr>
        <a:xfrm>
          <a:off x="4902200" y="1375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129779</xdr:rowOff>
    </xdr:from>
    <xdr:ext cx="762000" cy="259045"/>
    <xdr:sp macro="" textlink="">
      <xdr:nvSpPr>
        <xdr:cNvPr id="214" name="人件費・物件費等の状況該当値テキスト"/>
        <xdr:cNvSpPr txBox="1"/>
      </xdr:nvSpPr>
      <xdr:spPr>
        <a:xfrm>
          <a:off x="5041900" y="13674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100,792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30851</xdr:rowOff>
    </xdr:from>
    <xdr:to>
      <xdr:col>6</xdr:col>
      <xdr:colOff>50800</xdr:colOff>
      <xdr:row>80</xdr:row>
      <xdr:rowOff>132451</xdr:rowOff>
    </xdr:to>
    <xdr:sp macro="" textlink="">
      <xdr:nvSpPr>
        <xdr:cNvPr id="215" name="円/楕円 214"/>
        <xdr:cNvSpPr/>
      </xdr:nvSpPr>
      <xdr:spPr>
        <a:xfrm>
          <a:off x="4064000" y="13746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142628</xdr:rowOff>
    </xdr:from>
    <xdr:ext cx="736600" cy="259045"/>
    <xdr:sp macro="" textlink="">
      <xdr:nvSpPr>
        <xdr:cNvPr id="216" name="テキスト ボックス 215"/>
        <xdr:cNvSpPr txBox="1"/>
      </xdr:nvSpPr>
      <xdr:spPr>
        <a:xfrm>
          <a:off x="3733800" y="13515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99,250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46104</xdr:rowOff>
    </xdr:from>
    <xdr:to>
      <xdr:col>4</xdr:col>
      <xdr:colOff>533400</xdr:colOff>
      <xdr:row>80</xdr:row>
      <xdr:rowOff>147704</xdr:rowOff>
    </xdr:to>
    <xdr:sp macro="" textlink="">
      <xdr:nvSpPr>
        <xdr:cNvPr id="217" name="円/楕円 216"/>
        <xdr:cNvSpPr/>
      </xdr:nvSpPr>
      <xdr:spPr>
        <a:xfrm>
          <a:off x="3175000" y="13762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157881</xdr:rowOff>
    </xdr:from>
    <xdr:ext cx="762000" cy="259045"/>
    <xdr:sp macro="" textlink="">
      <xdr:nvSpPr>
        <xdr:cNvPr id="218" name="テキスト ボックス 217"/>
        <xdr:cNvSpPr txBox="1"/>
      </xdr:nvSpPr>
      <xdr:spPr>
        <a:xfrm>
          <a:off x="2844800" y="13530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103,043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66125</xdr:rowOff>
    </xdr:from>
    <xdr:to>
      <xdr:col>3</xdr:col>
      <xdr:colOff>330200</xdr:colOff>
      <xdr:row>80</xdr:row>
      <xdr:rowOff>167725</xdr:rowOff>
    </xdr:to>
    <xdr:sp macro="" textlink="">
      <xdr:nvSpPr>
        <xdr:cNvPr id="219" name="円/楕円 218"/>
        <xdr:cNvSpPr/>
      </xdr:nvSpPr>
      <xdr:spPr>
        <a:xfrm>
          <a:off x="2286000" y="1378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6452</xdr:rowOff>
    </xdr:from>
    <xdr:ext cx="762000" cy="259045"/>
    <xdr:sp macro="" textlink="">
      <xdr:nvSpPr>
        <xdr:cNvPr id="220" name="テキスト ボックス 219"/>
        <xdr:cNvSpPr txBox="1"/>
      </xdr:nvSpPr>
      <xdr:spPr>
        <a:xfrm>
          <a:off x="1955800" y="1355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108,021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60610</xdr:rowOff>
    </xdr:from>
    <xdr:to>
      <xdr:col>2</xdr:col>
      <xdr:colOff>127000</xdr:colOff>
      <xdr:row>80</xdr:row>
      <xdr:rowOff>162210</xdr:rowOff>
    </xdr:to>
    <xdr:sp macro="" textlink="">
      <xdr:nvSpPr>
        <xdr:cNvPr id="221" name="円/楕円 220"/>
        <xdr:cNvSpPr/>
      </xdr:nvSpPr>
      <xdr:spPr>
        <a:xfrm>
          <a:off x="1397000" y="13776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937</xdr:rowOff>
    </xdr:from>
    <xdr:ext cx="762000" cy="259045"/>
    <xdr:sp macro="" textlink="">
      <xdr:nvSpPr>
        <xdr:cNvPr id="222" name="テキスト ボックス 221"/>
        <xdr:cNvSpPr txBox="1"/>
      </xdr:nvSpPr>
      <xdr:spPr>
        <a:xfrm>
          <a:off x="1066800" y="13545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昨年度まで実施されていた国家公務員の時限的な（</a:t>
          </a:r>
          <a:r>
            <a:rPr kumimoji="1" lang="en-US" altLang="ja-JP" sz="1300">
              <a:latin typeface="ＭＳ Ｐゴシック"/>
            </a:rPr>
            <a:t>2</a:t>
          </a:r>
          <a:r>
            <a:rPr kumimoji="1" lang="ja-JP" altLang="en-US" sz="1300">
              <a:latin typeface="ＭＳ Ｐゴシック"/>
            </a:rPr>
            <a:t>年間）給与改定特例法による措置が終了したため、数値が平年並みとなっています。指数は</a:t>
          </a:r>
          <a:r>
            <a:rPr kumimoji="1" lang="en-US" altLang="ja-JP" sz="1300">
              <a:latin typeface="ＭＳ Ｐゴシック"/>
            </a:rPr>
            <a:t>100</a:t>
          </a:r>
          <a:r>
            <a:rPr kumimoji="1" lang="ja-JP" altLang="en-US" sz="1300">
              <a:latin typeface="ＭＳ Ｐゴシック"/>
            </a:rPr>
            <a:t>を下回っており、</a:t>
          </a:r>
          <a:r>
            <a:rPr kumimoji="1" lang="ja-JP" altLang="en-US" sz="1300" baseline="0">
              <a:latin typeface="ＭＳ Ｐゴシック"/>
            </a:rPr>
            <a:t>今後も適正な給与水準の維持に努めます。 　</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136313</xdr:rowOff>
    </xdr:to>
    <xdr:cxnSp macro="">
      <xdr:nvCxnSpPr>
        <xdr:cNvPr id="251" name="直線コネクタ 250"/>
        <xdr:cNvCxnSpPr/>
      </xdr:nvCxnSpPr>
      <xdr:spPr>
        <a:xfrm flipV="1">
          <a:off x="17018000" y="13921316"/>
          <a:ext cx="0" cy="7882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108390</xdr:rowOff>
    </xdr:from>
    <xdr:ext cx="762000" cy="259045"/>
    <xdr:sp macro="" textlink="">
      <xdr:nvSpPr>
        <xdr:cNvPr id="252" name="給与水準   （国との比較）最小値テキスト"/>
        <xdr:cNvSpPr txBox="1"/>
      </xdr:nvSpPr>
      <xdr:spPr>
        <a:xfrm>
          <a:off x="17106900" y="1468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136313</xdr:rowOff>
    </xdr:from>
    <xdr:to>
      <xdr:col>24</xdr:col>
      <xdr:colOff>647700</xdr:colOff>
      <xdr:row>85</xdr:row>
      <xdr:rowOff>136313</xdr:rowOff>
    </xdr:to>
    <xdr:cxnSp macro="">
      <xdr:nvCxnSpPr>
        <xdr:cNvPr id="253" name="直線コネクタ 252"/>
        <xdr:cNvCxnSpPr/>
      </xdr:nvCxnSpPr>
      <xdr:spPr>
        <a:xfrm>
          <a:off x="16929100" y="14709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171027</xdr:rowOff>
    </xdr:from>
    <xdr:to>
      <xdr:col>24</xdr:col>
      <xdr:colOff>558800</xdr:colOff>
      <xdr:row>88</xdr:row>
      <xdr:rowOff>80434</xdr:rowOff>
    </xdr:to>
    <xdr:cxnSp macro="">
      <xdr:nvCxnSpPr>
        <xdr:cNvPr id="256" name="直線コネクタ 255"/>
        <xdr:cNvCxnSpPr/>
      </xdr:nvCxnSpPr>
      <xdr:spPr>
        <a:xfrm flipV="1">
          <a:off x="16179800" y="14572827"/>
          <a:ext cx="8382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7"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8" name="フローチャート : 判断 257"/>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80434</xdr:rowOff>
    </xdr:from>
    <xdr:to>
      <xdr:col>23</xdr:col>
      <xdr:colOff>406400</xdr:colOff>
      <xdr:row>88</xdr:row>
      <xdr:rowOff>88477</xdr:rowOff>
    </xdr:to>
    <xdr:cxnSp macro="">
      <xdr:nvCxnSpPr>
        <xdr:cNvPr id="259" name="直線コネクタ 258"/>
        <xdr:cNvCxnSpPr/>
      </xdr:nvCxnSpPr>
      <xdr:spPr>
        <a:xfrm flipV="1">
          <a:off x="15290800" y="151680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0" name="フローチャート : 判断 259"/>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1" name="テキスト ボックス 260"/>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114723</xdr:rowOff>
    </xdr:from>
    <xdr:to>
      <xdr:col>22</xdr:col>
      <xdr:colOff>203200</xdr:colOff>
      <xdr:row>88</xdr:row>
      <xdr:rowOff>88477</xdr:rowOff>
    </xdr:to>
    <xdr:cxnSp macro="">
      <xdr:nvCxnSpPr>
        <xdr:cNvPr id="262" name="直線コネクタ 261"/>
        <xdr:cNvCxnSpPr/>
      </xdr:nvCxnSpPr>
      <xdr:spPr>
        <a:xfrm>
          <a:off x="14401800" y="14516523"/>
          <a:ext cx="889000" cy="65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3" name="フローチャート : 判断 262"/>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4" name="テキスト ボックス 263"/>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84</xdr:row>
      <xdr:rowOff>114723</xdr:rowOff>
    </xdr:to>
    <xdr:cxnSp macro="">
      <xdr:nvCxnSpPr>
        <xdr:cNvPr id="265" name="直線コネクタ 264"/>
        <xdr:cNvCxnSpPr/>
      </xdr:nvCxnSpPr>
      <xdr:spPr>
        <a:xfrm>
          <a:off x="13512800" y="1448435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10161</xdr:rowOff>
    </xdr:from>
    <xdr:to>
      <xdr:col>21</xdr:col>
      <xdr:colOff>50800</xdr:colOff>
      <xdr:row>83</xdr:row>
      <xdr:rowOff>111761</xdr:rowOff>
    </xdr:to>
    <xdr:sp macro="" textlink="">
      <xdr:nvSpPr>
        <xdr:cNvPr id="266" name="フローチャート : 判断 265"/>
        <xdr:cNvSpPr/>
      </xdr:nvSpPr>
      <xdr:spPr>
        <a:xfrm>
          <a:off x="14351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121938</xdr:rowOff>
    </xdr:from>
    <xdr:ext cx="762000" cy="259045"/>
    <xdr:sp macro="" textlink="">
      <xdr:nvSpPr>
        <xdr:cNvPr id="267" name="テキスト ボックス 266"/>
        <xdr:cNvSpPr txBox="1"/>
      </xdr:nvSpPr>
      <xdr:spPr>
        <a:xfrm>
          <a:off x="14020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68" name="フローチャート : 判断 267"/>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69" name="テキスト ボックス 268"/>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120227</xdr:rowOff>
    </xdr:from>
    <xdr:to>
      <xdr:col>24</xdr:col>
      <xdr:colOff>609600</xdr:colOff>
      <xdr:row>85</xdr:row>
      <xdr:rowOff>50377</xdr:rowOff>
    </xdr:to>
    <xdr:sp macro="" textlink="">
      <xdr:nvSpPr>
        <xdr:cNvPr id="275" name="円/楕円 274"/>
        <xdr:cNvSpPr/>
      </xdr:nvSpPr>
      <xdr:spPr>
        <a:xfrm>
          <a:off x="169672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92304</xdr:rowOff>
    </xdr:from>
    <xdr:ext cx="762000" cy="259045"/>
    <xdr:sp macro="" textlink="">
      <xdr:nvSpPr>
        <xdr:cNvPr id="276" name="給与水準   （国との比較）該当値テキスト"/>
        <xdr:cNvSpPr txBox="1"/>
      </xdr:nvSpPr>
      <xdr:spPr>
        <a:xfrm>
          <a:off x="17106900" y="14494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29634</xdr:rowOff>
    </xdr:from>
    <xdr:to>
      <xdr:col>23</xdr:col>
      <xdr:colOff>457200</xdr:colOff>
      <xdr:row>88</xdr:row>
      <xdr:rowOff>131234</xdr:rowOff>
    </xdr:to>
    <xdr:sp macro="" textlink="">
      <xdr:nvSpPr>
        <xdr:cNvPr id="277" name="円/楕円 276"/>
        <xdr:cNvSpPr/>
      </xdr:nvSpPr>
      <xdr:spPr>
        <a:xfrm>
          <a:off x="16129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116011</xdr:rowOff>
    </xdr:from>
    <xdr:ext cx="736600" cy="259045"/>
    <xdr:sp macro="" textlink="">
      <xdr:nvSpPr>
        <xdr:cNvPr id="278" name="テキスト ボックス 277"/>
        <xdr:cNvSpPr txBox="1"/>
      </xdr:nvSpPr>
      <xdr:spPr>
        <a:xfrm>
          <a:off x="15798800" y="15203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37677</xdr:rowOff>
    </xdr:from>
    <xdr:to>
      <xdr:col>22</xdr:col>
      <xdr:colOff>254000</xdr:colOff>
      <xdr:row>88</xdr:row>
      <xdr:rowOff>139277</xdr:rowOff>
    </xdr:to>
    <xdr:sp macro="" textlink="">
      <xdr:nvSpPr>
        <xdr:cNvPr id="279" name="円/楕円 278"/>
        <xdr:cNvSpPr/>
      </xdr:nvSpPr>
      <xdr:spPr>
        <a:xfrm>
          <a:off x="15240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80" name="テキスト ボックス 279"/>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63923</xdr:rowOff>
    </xdr:from>
    <xdr:to>
      <xdr:col>21</xdr:col>
      <xdr:colOff>50800</xdr:colOff>
      <xdr:row>84</xdr:row>
      <xdr:rowOff>165523</xdr:rowOff>
    </xdr:to>
    <xdr:sp macro="" textlink="">
      <xdr:nvSpPr>
        <xdr:cNvPr id="281" name="円/楕円 280"/>
        <xdr:cNvSpPr/>
      </xdr:nvSpPr>
      <xdr:spPr>
        <a:xfrm>
          <a:off x="14351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150300</xdr:rowOff>
    </xdr:from>
    <xdr:ext cx="762000" cy="259045"/>
    <xdr:sp macro="" textlink="">
      <xdr:nvSpPr>
        <xdr:cNvPr id="282" name="テキスト ボックス 281"/>
        <xdr:cNvSpPr txBox="1"/>
      </xdr:nvSpPr>
      <xdr:spPr>
        <a:xfrm>
          <a:off x="140208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83" name="円/楕円 282"/>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118127</xdr:rowOff>
    </xdr:from>
    <xdr:ext cx="762000" cy="259045"/>
    <xdr:sp macro="" textlink="">
      <xdr:nvSpPr>
        <xdr:cNvPr id="284" name="テキスト ボックス 283"/>
        <xdr:cNvSpPr txBox="1"/>
      </xdr:nvSpPr>
      <xdr:spPr>
        <a:xfrm>
          <a:off x="13131800" y="1451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人口千人当たり職員数は</a:t>
          </a:r>
          <a:r>
            <a:rPr kumimoji="1" lang="en-US" altLang="ja-JP" sz="1300">
              <a:latin typeface="ＭＳ Ｐゴシック"/>
            </a:rPr>
            <a:t>6.01</a:t>
          </a:r>
          <a:r>
            <a:rPr kumimoji="1" lang="ja-JP" altLang="en-US" sz="1300">
              <a:latin typeface="ＭＳ Ｐゴシック"/>
            </a:rPr>
            <a:t>人と、前年度より</a:t>
          </a:r>
          <a:r>
            <a:rPr kumimoji="1" lang="en-US" altLang="ja-JP" sz="1300">
              <a:latin typeface="ＭＳ Ｐゴシック"/>
            </a:rPr>
            <a:t>0.08</a:t>
          </a:r>
          <a:r>
            <a:rPr kumimoji="1" lang="ja-JP" altLang="en-US" sz="1300">
              <a:latin typeface="ＭＳ Ｐゴシック"/>
            </a:rPr>
            <a:t>ポイント微増していますが、全国平均や類似団体平均と比較し低い値となっています。これは平成</a:t>
          </a:r>
          <a:r>
            <a:rPr kumimoji="1" lang="en-US" altLang="ja-JP" sz="1300">
              <a:latin typeface="ＭＳ Ｐゴシック"/>
            </a:rPr>
            <a:t>15</a:t>
          </a:r>
          <a:r>
            <a:rPr kumimoji="1" lang="ja-JP" altLang="en-US" sz="1300">
              <a:latin typeface="ＭＳ Ｐゴシック"/>
            </a:rPr>
            <a:t>年度に策定した財政再建推進計画の大幅な前倒しにより職員数が削減された結果です。 </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18" name="直線コネクタ 317"/>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19"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0" name="直線コネクタ 319"/>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1"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2" name="直線コネクタ 321"/>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65643</xdr:rowOff>
    </xdr:from>
    <xdr:to>
      <xdr:col>24</xdr:col>
      <xdr:colOff>558800</xdr:colOff>
      <xdr:row>59</xdr:row>
      <xdr:rowOff>77708</xdr:rowOff>
    </xdr:to>
    <xdr:cxnSp macro="">
      <xdr:nvCxnSpPr>
        <xdr:cNvPr id="323" name="直線コネクタ 322"/>
        <xdr:cNvCxnSpPr/>
      </xdr:nvCxnSpPr>
      <xdr:spPr>
        <a:xfrm>
          <a:off x="16179800" y="10181193"/>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4"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5" name="フローチャート : 判断 324"/>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65643</xdr:rowOff>
    </xdr:from>
    <xdr:to>
      <xdr:col>23</xdr:col>
      <xdr:colOff>406400</xdr:colOff>
      <xdr:row>59</xdr:row>
      <xdr:rowOff>80725</xdr:rowOff>
    </xdr:to>
    <xdr:cxnSp macro="">
      <xdr:nvCxnSpPr>
        <xdr:cNvPr id="326" name="直線コネクタ 325"/>
        <xdr:cNvCxnSpPr/>
      </xdr:nvCxnSpPr>
      <xdr:spPr>
        <a:xfrm flipV="1">
          <a:off x="15290800" y="10181193"/>
          <a:ext cx="889000" cy="15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7" name="フローチャート : 判断 326"/>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69470</xdr:rowOff>
    </xdr:from>
    <xdr:ext cx="736600" cy="259045"/>
    <xdr:sp macro="" textlink="">
      <xdr:nvSpPr>
        <xdr:cNvPr id="328" name="テキスト ボックス 327"/>
        <xdr:cNvSpPr txBox="1"/>
      </xdr:nvSpPr>
      <xdr:spPr>
        <a:xfrm>
          <a:off x="15798800" y="10699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70168</xdr:rowOff>
    </xdr:from>
    <xdr:to>
      <xdr:col>22</xdr:col>
      <xdr:colOff>203200</xdr:colOff>
      <xdr:row>59</xdr:row>
      <xdr:rowOff>80725</xdr:rowOff>
    </xdr:to>
    <xdr:cxnSp macro="">
      <xdr:nvCxnSpPr>
        <xdr:cNvPr id="329" name="直線コネクタ 328"/>
        <xdr:cNvCxnSpPr/>
      </xdr:nvCxnSpPr>
      <xdr:spPr>
        <a:xfrm>
          <a:off x="14401800" y="10185718"/>
          <a:ext cx="8890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0" name="フローチャート : 判断 329"/>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31" name="テキスト ボックス 330"/>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70168</xdr:rowOff>
    </xdr:from>
    <xdr:to>
      <xdr:col>21</xdr:col>
      <xdr:colOff>0</xdr:colOff>
      <xdr:row>60</xdr:row>
      <xdr:rowOff>127953</xdr:rowOff>
    </xdr:to>
    <xdr:cxnSp macro="">
      <xdr:nvCxnSpPr>
        <xdr:cNvPr id="332" name="直線コネクタ 331"/>
        <xdr:cNvCxnSpPr/>
      </xdr:nvCxnSpPr>
      <xdr:spPr>
        <a:xfrm flipV="1">
          <a:off x="13512800" y="10185718"/>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76597</xdr:rowOff>
    </xdr:from>
    <xdr:to>
      <xdr:col>21</xdr:col>
      <xdr:colOff>50800</xdr:colOff>
      <xdr:row>63</xdr:row>
      <xdr:rowOff>6747</xdr:rowOff>
    </xdr:to>
    <xdr:sp macro="" textlink="">
      <xdr:nvSpPr>
        <xdr:cNvPr id="333" name="フローチャート : 判断 332"/>
        <xdr:cNvSpPr/>
      </xdr:nvSpPr>
      <xdr:spPr>
        <a:xfrm>
          <a:off x="14351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162974</xdr:rowOff>
    </xdr:from>
    <xdr:ext cx="762000" cy="259045"/>
    <xdr:sp macro="" textlink="">
      <xdr:nvSpPr>
        <xdr:cNvPr id="334" name="テキスト ボックス 333"/>
        <xdr:cNvSpPr txBox="1"/>
      </xdr:nvSpPr>
      <xdr:spPr>
        <a:xfrm>
          <a:off x="14020800" y="10792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5" name="フローチャート : 判断 334"/>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5097</xdr:rowOff>
    </xdr:from>
    <xdr:ext cx="762000" cy="259045"/>
    <xdr:sp macro="" textlink="">
      <xdr:nvSpPr>
        <xdr:cNvPr id="336" name="テキスト ボックス 335"/>
        <xdr:cNvSpPr txBox="1"/>
      </xdr:nvSpPr>
      <xdr:spPr>
        <a:xfrm>
          <a:off x="13131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26908</xdr:rowOff>
    </xdr:from>
    <xdr:to>
      <xdr:col>24</xdr:col>
      <xdr:colOff>609600</xdr:colOff>
      <xdr:row>59</xdr:row>
      <xdr:rowOff>128508</xdr:rowOff>
    </xdr:to>
    <xdr:sp macro="" textlink="">
      <xdr:nvSpPr>
        <xdr:cNvPr id="342" name="円/楕円 341"/>
        <xdr:cNvSpPr/>
      </xdr:nvSpPr>
      <xdr:spPr>
        <a:xfrm>
          <a:off x="16967200" y="1014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43435</xdr:rowOff>
    </xdr:from>
    <xdr:ext cx="762000" cy="259045"/>
    <xdr:sp macro="" textlink="">
      <xdr:nvSpPr>
        <xdr:cNvPr id="343" name="定員管理の状況該当値テキスト"/>
        <xdr:cNvSpPr txBox="1"/>
      </xdr:nvSpPr>
      <xdr:spPr>
        <a:xfrm>
          <a:off x="17106900" y="9987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14843</xdr:rowOff>
    </xdr:from>
    <xdr:to>
      <xdr:col>23</xdr:col>
      <xdr:colOff>457200</xdr:colOff>
      <xdr:row>59</xdr:row>
      <xdr:rowOff>116443</xdr:rowOff>
    </xdr:to>
    <xdr:sp macro="" textlink="">
      <xdr:nvSpPr>
        <xdr:cNvPr id="344" name="円/楕円 343"/>
        <xdr:cNvSpPr/>
      </xdr:nvSpPr>
      <xdr:spPr>
        <a:xfrm>
          <a:off x="16129000" y="10130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126620</xdr:rowOff>
    </xdr:from>
    <xdr:ext cx="736600" cy="259045"/>
    <xdr:sp macro="" textlink="">
      <xdr:nvSpPr>
        <xdr:cNvPr id="345" name="テキスト ボックス 344"/>
        <xdr:cNvSpPr txBox="1"/>
      </xdr:nvSpPr>
      <xdr:spPr>
        <a:xfrm>
          <a:off x="15798800" y="9899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29925</xdr:rowOff>
    </xdr:from>
    <xdr:to>
      <xdr:col>22</xdr:col>
      <xdr:colOff>254000</xdr:colOff>
      <xdr:row>59</xdr:row>
      <xdr:rowOff>131525</xdr:rowOff>
    </xdr:to>
    <xdr:sp macro="" textlink="">
      <xdr:nvSpPr>
        <xdr:cNvPr id="346" name="円/楕円 345"/>
        <xdr:cNvSpPr/>
      </xdr:nvSpPr>
      <xdr:spPr>
        <a:xfrm>
          <a:off x="15240000" y="1014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141702</xdr:rowOff>
    </xdr:from>
    <xdr:ext cx="762000" cy="259045"/>
    <xdr:sp macro="" textlink="">
      <xdr:nvSpPr>
        <xdr:cNvPr id="347" name="テキスト ボックス 346"/>
        <xdr:cNvSpPr txBox="1"/>
      </xdr:nvSpPr>
      <xdr:spPr>
        <a:xfrm>
          <a:off x="14909800" y="991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19368</xdr:rowOff>
    </xdr:from>
    <xdr:to>
      <xdr:col>21</xdr:col>
      <xdr:colOff>50800</xdr:colOff>
      <xdr:row>59</xdr:row>
      <xdr:rowOff>120968</xdr:rowOff>
    </xdr:to>
    <xdr:sp macro="" textlink="">
      <xdr:nvSpPr>
        <xdr:cNvPr id="348" name="円/楕円 347"/>
        <xdr:cNvSpPr/>
      </xdr:nvSpPr>
      <xdr:spPr>
        <a:xfrm>
          <a:off x="143510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131145</xdr:rowOff>
    </xdr:from>
    <xdr:ext cx="762000" cy="259045"/>
    <xdr:sp macro="" textlink="">
      <xdr:nvSpPr>
        <xdr:cNvPr id="349" name="テキスト ボックス 348"/>
        <xdr:cNvSpPr txBox="1"/>
      </xdr:nvSpPr>
      <xdr:spPr>
        <a:xfrm>
          <a:off x="14020800" y="990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77153</xdr:rowOff>
    </xdr:from>
    <xdr:to>
      <xdr:col>19</xdr:col>
      <xdr:colOff>533400</xdr:colOff>
      <xdr:row>61</xdr:row>
      <xdr:rowOff>7303</xdr:rowOff>
    </xdr:to>
    <xdr:sp macro="" textlink="">
      <xdr:nvSpPr>
        <xdr:cNvPr id="350" name="円/楕円 349"/>
        <xdr:cNvSpPr/>
      </xdr:nvSpPr>
      <xdr:spPr>
        <a:xfrm>
          <a:off x="13462000" y="1036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17480</xdr:rowOff>
    </xdr:from>
    <xdr:ext cx="762000" cy="259045"/>
    <xdr:sp macro="" textlink="">
      <xdr:nvSpPr>
        <xdr:cNvPr id="351" name="テキスト ボックス 350"/>
        <xdr:cNvSpPr txBox="1"/>
      </xdr:nvSpPr>
      <xdr:spPr>
        <a:xfrm>
          <a:off x="13131800" y="10133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1.6</a:t>
          </a:r>
          <a:r>
            <a:rPr kumimoji="1" lang="ja-JP" altLang="en-US" sz="1300">
              <a:latin typeface="ＭＳ Ｐゴシック"/>
            </a:rPr>
            <a:t>ポイント改善していますが、依然として類似団体平均を下回っています。下水道事業債の償還がピークを越え、国営土地改良事業負担金は平成</a:t>
          </a:r>
          <a:r>
            <a:rPr kumimoji="1" lang="en-US" altLang="ja-JP" sz="1300">
              <a:latin typeface="ＭＳ Ｐゴシック"/>
            </a:rPr>
            <a:t>26</a:t>
          </a:r>
          <a:r>
            <a:rPr kumimoji="1" lang="ja-JP" altLang="en-US" sz="1300">
              <a:latin typeface="ＭＳ Ｐゴシック"/>
            </a:rPr>
            <a:t>年度で終了することなどから、今後の改善が見込まれます。今後も引き続き行財政改革プランに基づき新発債の抑制に努めていきます。 </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0" name="直線コネクタ 379"/>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1"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2" name="直線コネクタ 381"/>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3"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4" name="直線コネクタ 383"/>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121920</xdr:rowOff>
    </xdr:from>
    <xdr:to>
      <xdr:col>24</xdr:col>
      <xdr:colOff>558800</xdr:colOff>
      <xdr:row>43</xdr:row>
      <xdr:rowOff>79163</xdr:rowOff>
    </xdr:to>
    <xdr:cxnSp macro="">
      <xdr:nvCxnSpPr>
        <xdr:cNvPr id="385" name="直線コネクタ 384"/>
        <xdr:cNvCxnSpPr/>
      </xdr:nvCxnSpPr>
      <xdr:spPr>
        <a:xfrm flipV="1">
          <a:off x="16179800" y="7322820"/>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41927</xdr:rowOff>
    </xdr:from>
    <xdr:ext cx="762000" cy="259045"/>
    <xdr:sp macro="" textlink="">
      <xdr:nvSpPr>
        <xdr:cNvPr id="386" name="公債費負担の状況平均値テキスト"/>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7" name="フローチャート : 判断 386"/>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79163</xdr:rowOff>
    </xdr:from>
    <xdr:to>
      <xdr:col>23</xdr:col>
      <xdr:colOff>406400</xdr:colOff>
      <xdr:row>44</xdr:row>
      <xdr:rowOff>12277</xdr:rowOff>
    </xdr:to>
    <xdr:cxnSp macro="">
      <xdr:nvCxnSpPr>
        <xdr:cNvPr id="388" name="直線コネクタ 387"/>
        <xdr:cNvCxnSpPr/>
      </xdr:nvCxnSpPr>
      <xdr:spPr>
        <a:xfrm flipV="1">
          <a:off x="15290800" y="745151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9" name="フローチャート : 判断 388"/>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38117</xdr:rowOff>
    </xdr:from>
    <xdr:ext cx="736600" cy="259045"/>
    <xdr:sp macro="" textlink="">
      <xdr:nvSpPr>
        <xdr:cNvPr id="390" name="テキスト ボックス 389"/>
        <xdr:cNvSpPr txBox="1"/>
      </xdr:nvSpPr>
      <xdr:spPr>
        <a:xfrm>
          <a:off x="15798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12277</xdr:rowOff>
    </xdr:from>
    <xdr:to>
      <xdr:col>22</xdr:col>
      <xdr:colOff>203200</xdr:colOff>
      <xdr:row>44</xdr:row>
      <xdr:rowOff>132927</xdr:rowOff>
    </xdr:to>
    <xdr:cxnSp macro="">
      <xdr:nvCxnSpPr>
        <xdr:cNvPr id="391" name="直線コネクタ 390"/>
        <xdr:cNvCxnSpPr/>
      </xdr:nvCxnSpPr>
      <xdr:spPr>
        <a:xfrm flipV="1">
          <a:off x="14401800" y="755607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2" name="フローチャート : 判断 391"/>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393" name="テキスト ボックス 392"/>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132927</xdr:rowOff>
    </xdr:from>
    <xdr:to>
      <xdr:col>21</xdr:col>
      <xdr:colOff>0</xdr:colOff>
      <xdr:row>45</xdr:row>
      <xdr:rowOff>98213</xdr:rowOff>
    </xdr:to>
    <xdr:cxnSp macro="">
      <xdr:nvCxnSpPr>
        <xdr:cNvPr id="394" name="直線コネクタ 393"/>
        <xdr:cNvCxnSpPr/>
      </xdr:nvCxnSpPr>
      <xdr:spPr>
        <a:xfrm flipV="1">
          <a:off x="13512800" y="7676727"/>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111337</xdr:rowOff>
    </xdr:from>
    <xdr:to>
      <xdr:col>21</xdr:col>
      <xdr:colOff>50800</xdr:colOff>
      <xdr:row>43</xdr:row>
      <xdr:rowOff>41487</xdr:rowOff>
    </xdr:to>
    <xdr:sp macro="" textlink="">
      <xdr:nvSpPr>
        <xdr:cNvPr id="395" name="フローチャート : 判断 394"/>
        <xdr:cNvSpPr/>
      </xdr:nvSpPr>
      <xdr:spPr>
        <a:xfrm>
          <a:off x="14351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51664</xdr:rowOff>
    </xdr:from>
    <xdr:ext cx="762000" cy="259045"/>
    <xdr:sp macro="" textlink="">
      <xdr:nvSpPr>
        <xdr:cNvPr id="396" name="テキスト ボックス 395"/>
        <xdr:cNvSpPr txBox="1"/>
      </xdr:nvSpPr>
      <xdr:spPr>
        <a:xfrm>
          <a:off x="14020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44450</xdr:rowOff>
    </xdr:from>
    <xdr:to>
      <xdr:col>19</xdr:col>
      <xdr:colOff>533400</xdr:colOff>
      <xdr:row>43</xdr:row>
      <xdr:rowOff>146050</xdr:rowOff>
    </xdr:to>
    <xdr:sp macro="" textlink="">
      <xdr:nvSpPr>
        <xdr:cNvPr id="397" name="フローチャート : 判断 396"/>
        <xdr:cNvSpPr/>
      </xdr:nvSpPr>
      <xdr:spPr>
        <a:xfrm>
          <a:off x="13462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156227</xdr:rowOff>
    </xdr:from>
    <xdr:ext cx="762000" cy="259045"/>
    <xdr:sp macro="" textlink="">
      <xdr:nvSpPr>
        <xdr:cNvPr id="398" name="テキスト ボックス 397"/>
        <xdr:cNvSpPr txBox="1"/>
      </xdr:nvSpPr>
      <xdr:spPr>
        <a:xfrm>
          <a:off x="13131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71120</xdr:rowOff>
    </xdr:from>
    <xdr:to>
      <xdr:col>24</xdr:col>
      <xdr:colOff>609600</xdr:colOff>
      <xdr:row>43</xdr:row>
      <xdr:rowOff>1270</xdr:rowOff>
    </xdr:to>
    <xdr:sp macro="" textlink="">
      <xdr:nvSpPr>
        <xdr:cNvPr id="404" name="円/楕円 403"/>
        <xdr:cNvSpPr/>
      </xdr:nvSpPr>
      <xdr:spPr>
        <a:xfrm>
          <a:off x="16967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43197</xdr:rowOff>
    </xdr:from>
    <xdr:ext cx="762000" cy="259045"/>
    <xdr:sp macro="" textlink="">
      <xdr:nvSpPr>
        <xdr:cNvPr id="405" name="公債費負担の状況該当値テキスト"/>
        <xdr:cNvSpPr txBox="1"/>
      </xdr:nvSpPr>
      <xdr:spPr>
        <a:xfrm>
          <a:off x="17106900" y="724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28363</xdr:rowOff>
    </xdr:from>
    <xdr:to>
      <xdr:col>23</xdr:col>
      <xdr:colOff>457200</xdr:colOff>
      <xdr:row>43</xdr:row>
      <xdr:rowOff>129963</xdr:rowOff>
    </xdr:to>
    <xdr:sp macro="" textlink="">
      <xdr:nvSpPr>
        <xdr:cNvPr id="406" name="円/楕円 405"/>
        <xdr:cNvSpPr/>
      </xdr:nvSpPr>
      <xdr:spPr>
        <a:xfrm>
          <a:off x="16129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114740</xdr:rowOff>
    </xdr:from>
    <xdr:ext cx="736600" cy="259045"/>
    <xdr:sp macro="" textlink="">
      <xdr:nvSpPr>
        <xdr:cNvPr id="407" name="テキスト ボックス 406"/>
        <xdr:cNvSpPr txBox="1"/>
      </xdr:nvSpPr>
      <xdr:spPr>
        <a:xfrm>
          <a:off x="15798800" y="7487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132927</xdr:rowOff>
    </xdr:from>
    <xdr:to>
      <xdr:col>22</xdr:col>
      <xdr:colOff>254000</xdr:colOff>
      <xdr:row>44</xdr:row>
      <xdr:rowOff>63077</xdr:rowOff>
    </xdr:to>
    <xdr:sp macro="" textlink="">
      <xdr:nvSpPr>
        <xdr:cNvPr id="408" name="円/楕円 407"/>
        <xdr:cNvSpPr/>
      </xdr:nvSpPr>
      <xdr:spPr>
        <a:xfrm>
          <a:off x="15240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47854</xdr:rowOff>
    </xdr:from>
    <xdr:ext cx="762000" cy="259045"/>
    <xdr:sp macro="" textlink="">
      <xdr:nvSpPr>
        <xdr:cNvPr id="409" name="テキスト ボックス 408"/>
        <xdr:cNvSpPr txBox="1"/>
      </xdr:nvSpPr>
      <xdr:spPr>
        <a:xfrm>
          <a:off x="14909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82127</xdr:rowOff>
    </xdr:from>
    <xdr:to>
      <xdr:col>21</xdr:col>
      <xdr:colOff>50800</xdr:colOff>
      <xdr:row>45</xdr:row>
      <xdr:rowOff>12277</xdr:rowOff>
    </xdr:to>
    <xdr:sp macro="" textlink="">
      <xdr:nvSpPr>
        <xdr:cNvPr id="410" name="円/楕円 409"/>
        <xdr:cNvSpPr/>
      </xdr:nvSpPr>
      <xdr:spPr>
        <a:xfrm>
          <a:off x="143510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168504</xdr:rowOff>
    </xdr:from>
    <xdr:ext cx="762000" cy="259045"/>
    <xdr:sp macro="" textlink="">
      <xdr:nvSpPr>
        <xdr:cNvPr id="411" name="テキスト ボックス 410"/>
        <xdr:cNvSpPr txBox="1"/>
      </xdr:nvSpPr>
      <xdr:spPr>
        <a:xfrm>
          <a:off x="14020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47413</xdr:rowOff>
    </xdr:from>
    <xdr:to>
      <xdr:col>19</xdr:col>
      <xdr:colOff>533400</xdr:colOff>
      <xdr:row>45</xdr:row>
      <xdr:rowOff>149013</xdr:rowOff>
    </xdr:to>
    <xdr:sp macro="" textlink="">
      <xdr:nvSpPr>
        <xdr:cNvPr id="412" name="円/楕円 411"/>
        <xdr:cNvSpPr/>
      </xdr:nvSpPr>
      <xdr:spPr>
        <a:xfrm>
          <a:off x="13462000" y="776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133790</xdr:rowOff>
    </xdr:from>
    <xdr:ext cx="762000" cy="259045"/>
    <xdr:sp macro="" textlink="">
      <xdr:nvSpPr>
        <xdr:cNvPr id="413" name="テキスト ボックス 412"/>
        <xdr:cNvSpPr txBox="1"/>
      </xdr:nvSpPr>
      <xdr:spPr>
        <a:xfrm>
          <a:off x="13131800" y="784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3.9</a:t>
          </a:r>
          <a:r>
            <a:rPr kumimoji="1" lang="ja-JP" altLang="en-US" sz="1300">
              <a:latin typeface="ＭＳ Ｐゴシック"/>
            </a:rPr>
            <a:t>ポイント改善しましたが、依然として類似団体平均を</a:t>
          </a:r>
          <a:r>
            <a:rPr kumimoji="1" lang="en-US" altLang="ja-JP" sz="1300">
              <a:latin typeface="ＭＳ Ｐゴシック"/>
            </a:rPr>
            <a:t>21.7</a:t>
          </a:r>
          <a:r>
            <a:rPr kumimoji="1" lang="ja-JP" altLang="en-US" sz="1300">
              <a:latin typeface="ＭＳ Ｐゴシック"/>
            </a:rPr>
            <a:t>ポイント下回っています。主な要因として、大規模な公共施設の整備等（昭和</a:t>
          </a:r>
          <a:r>
            <a:rPr kumimoji="1" lang="en-US" altLang="ja-JP" sz="1300">
              <a:latin typeface="ＭＳ Ｐゴシック"/>
            </a:rPr>
            <a:t>62</a:t>
          </a:r>
          <a:r>
            <a:rPr kumimoji="1" lang="ja-JP" altLang="en-US" sz="1300">
              <a:latin typeface="ＭＳ Ｐゴシック"/>
            </a:rPr>
            <a:t>年度～平成</a:t>
          </a:r>
          <a:r>
            <a:rPr kumimoji="1" lang="en-US" altLang="ja-JP" sz="1300">
              <a:latin typeface="ＭＳ Ｐゴシック"/>
            </a:rPr>
            <a:t>14</a:t>
          </a:r>
          <a:r>
            <a:rPr kumimoji="1" lang="ja-JP" altLang="en-US" sz="1300">
              <a:latin typeface="ＭＳ Ｐゴシック"/>
            </a:rPr>
            <a:t>年度）による地方債の発行や下水道事業会計等への繰出金、国営土地改良事業負担金（糀谷ダム）に加え、今年度解散した土地開発公社の清算にかかる三セク債の発行などが挙げられます。公的資金補償金免除繰上償還の効果もあり、地方債残高のピークは過ぎています。今後も新規の地方債発行を抑制することにより、比率の改善を図っていきます。 </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2" name="直線コネクタ 441"/>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3"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4" name="直線コネクタ 443"/>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5"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6" name="直線コネクタ 445"/>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55245</xdr:rowOff>
    </xdr:from>
    <xdr:to>
      <xdr:col>24</xdr:col>
      <xdr:colOff>558800</xdr:colOff>
      <xdr:row>17</xdr:row>
      <xdr:rowOff>86614</xdr:rowOff>
    </xdr:to>
    <xdr:cxnSp macro="">
      <xdr:nvCxnSpPr>
        <xdr:cNvPr id="447" name="直線コネクタ 446"/>
        <xdr:cNvCxnSpPr/>
      </xdr:nvCxnSpPr>
      <xdr:spPr>
        <a:xfrm flipV="1">
          <a:off x="16179800" y="2969895"/>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17882</xdr:rowOff>
    </xdr:from>
    <xdr:ext cx="762000" cy="259045"/>
    <xdr:sp macro="" textlink="">
      <xdr:nvSpPr>
        <xdr:cNvPr id="448" name="将来負担の状況平均値テキスト"/>
        <xdr:cNvSpPr txBox="1"/>
      </xdr:nvSpPr>
      <xdr:spPr>
        <a:xfrm>
          <a:off x="17106900" y="2589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49" name="フローチャート : 判断 448"/>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86614</xdr:rowOff>
    </xdr:from>
    <xdr:to>
      <xdr:col>23</xdr:col>
      <xdr:colOff>406400</xdr:colOff>
      <xdr:row>18</xdr:row>
      <xdr:rowOff>118660</xdr:rowOff>
    </xdr:to>
    <xdr:cxnSp macro="">
      <xdr:nvCxnSpPr>
        <xdr:cNvPr id="450" name="直線コネクタ 449"/>
        <xdr:cNvCxnSpPr/>
      </xdr:nvCxnSpPr>
      <xdr:spPr>
        <a:xfrm flipV="1">
          <a:off x="15290800" y="3001264"/>
          <a:ext cx="889000" cy="20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51" name="フローチャート : 判断 450"/>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36593</xdr:rowOff>
    </xdr:from>
    <xdr:ext cx="736600" cy="259045"/>
    <xdr:sp macro="" textlink="">
      <xdr:nvSpPr>
        <xdr:cNvPr id="452" name="テキスト ボックス 451"/>
        <xdr:cNvSpPr txBox="1"/>
      </xdr:nvSpPr>
      <xdr:spPr>
        <a:xfrm>
          <a:off x="15798800" y="260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118660</xdr:rowOff>
    </xdr:from>
    <xdr:to>
      <xdr:col>22</xdr:col>
      <xdr:colOff>203200</xdr:colOff>
      <xdr:row>19</xdr:row>
      <xdr:rowOff>78317</xdr:rowOff>
    </xdr:to>
    <xdr:cxnSp macro="">
      <xdr:nvCxnSpPr>
        <xdr:cNvPr id="453" name="直線コネクタ 452"/>
        <xdr:cNvCxnSpPr/>
      </xdr:nvCxnSpPr>
      <xdr:spPr>
        <a:xfrm flipV="1">
          <a:off x="14401800" y="3204760"/>
          <a:ext cx="889000" cy="13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15706</xdr:rowOff>
    </xdr:from>
    <xdr:to>
      <xdr:col>22</xdr:col>
      <xdr:colOff>254000</xdr:colOff>
      <xdr:row>17</xdr:row>
      <xdr:rowOff>117306</xdr:rowOff>
    </xdr:to>
    <xdr:sp macro="" textlink="">
      <xdr:nvSpPr>
        <xdr:cNvPr id="454" name="フローチャート : 判断 453"/>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127483</xdr:rowOff>
    </xdr:from>
    <xdr:ext cx="762000" cy="259045"/>
    <xdr:sp macro="" textlink="">
      <xdr:nvSpPr>
        <xdr:cNvPr id="455" name="テキスト ボックス 454"/>
        <xdr:cNvSpPr txBox="1"/>
      </xdr:nvSpPr>
      <xdr:spPr>
        <a:xfrm>
          <a:off x="14909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78317</xdr:rowOff>
    </xdr:from>
    <xdr:to>
      <xdr:col>21</xdr:col>
      <xdr:colOff>0</xdr:colOff>
      <xdr:row>21</xdr:row>
      <xdr:rowOff>2455</xdr:rowOff>
    </xdr:to>
    <xdr:cxnSp macro="">
      <xdr:nvCxnSpPr>
        <xdr:cNvPr id="456" name="直線コネクタ 455"/>
        <xdr:cNvCxnSpPr/>
      </xdr:nvCxnSpPr>
      <xdr:spPr>
        <a:xfrm flipV="1">
          <a:off x="13512800" y="3335867"/>
          <a:ext cx="889000" cy="26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158877</xdr:rowOff>
    </xdr:from>
    <xdr:to>
      <xdr:col>21</xdr:col>
      <xdr:colOff>50800</xdr:colOff>
      <xdr:row>18</xdr:row>
      <xdr:rowOff>89027</xdr:rowOff>
    </xdr:to>
    <xdr:sp macro="" textlink="">
      <xdr:nvSpPr>
        <xdr:cNvPr id="457" name="フローチャート : 判断 456"/>
        <xdr:cNvSpPr/>
      </xdr:nvSpPr>
      <xdr:spPr>
        <a:xfrm>
          <a:off x="14351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99204</xdr:rowOff>
    </xdr:from>
    <xdr:ext cx="762000" cy="259045"/>
    <xdr:sp macro="" textlink="">
      <xdr:nvSpPr>
        <xdr:cNvPr id="458" name="テキスト ボックス 457"/>
        <xdr:cNvSpPr txBox="1"/>
      </xdr:nvSpPr>
      <xdr:spPr>
        <a:xfrm>
          <a:off x="14020800" y="28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167598</xdr:rowOff>
    </xdr:from>
    <xdr:to>
      <xdr:col>19</xdr:col>
      <xdr:colOff>533400</xdr:colOff>
      <xdr:row>19</xdr:row>
      <xdr:rowOff>97748</xdr:rowOff>
    </xdr:to>
    <xdr:sp macro="" textlink="">
      <xdr:nvSpPr>
        <xdr:cNvPr id="459" name="フローチャート : 判断 458"/>
        <xdr:cNvSpPr/>
      </xdr:nvSpPr>
      <xdr:spPr>
        <a:xfrm>
          <a:off x="13462000" y="32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107925</xdr:rowOff>
    </xdr:from>
    <xdr:ext cx="762000" cy="259045"/>
    <xdr:sp macro="" textlink="">
      <xdr:nvSpPr>
        <xdr:cNvPr id="460" name="テキスト ボックス 459"/>
        <xdr:cNvSpPr txBox="1"/>
      </xdr:nvSpPr>
      <xdr:spPr>
        <a:xfrm>
          <a:off x="13131800" y="3022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4445</xdr:rowOff>
    </xdr:from>
    <xdr:to>
      <xdr:col>24</xdr:col>
      <xdr:colOff>609600</xdr:colOff>
      <xdr:row>17</xdr:row>
      <xdr:rowOff>106045</xdr:rowOff>
    </xdr:to>
    <xdr:sp macro="" textlink="">
      <xdr:nvSpPr>
        <xdr:cNvPr id="466" name="円/楕円 465"/>
        <xdr:cNvSpPr/>
      </xdr:nvSpPr>
      <xdr:spPr>
        <a:xfrm>
          <a:off x="169672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147972</xdr:rowOff>
    </xdr:from>
    <xdr:ext cx="762000" cy="259045"/>
    <xdr:sp macro="" textlink="">
      <xdr:nvSpPr>
        <xdr:cNvPr id="467" name="将来負担の状況該当値テキスト"/>
        <xdr:cNvSpPr txBox="1"/>
      </xdr:nvSpPr>
      <xdr:spPr>
        <a:xfrm>
          <a:off x="17106900" y="289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35814</xdr:rowOff>
    </xdr:from>
    <xdr:to>
      <xdr:col>23</xdr:col>
      <xdr:colOff>457200</xdr:colOff>
      <xdr:row>17</xdr:row>
      <xdr:rowOff>137414</xdr:rowOff>
    </xdr:to>
    <xdr:sp macro="" textlink="">
      <xdr:nvSpPr>
        <xdr:cNvPr id="468" name="円/楕円 467"/>
        <xdr:cNvSpPr/>
      </xdr:nvSpPr>
      <xdr:spPr>
        <a:xfrm>
          <a:off x="16129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122191</xdr:rowOff>
    </xdr:from>
    <xdr:ext cx="736600" cy="259045"/>
    <xdr:sp macro="" textlink="">
      <xdr:nvSpPr>
        <xdr:cNvPr id="469" name="テキスト ボックス 468"/>
        <xdr:cNvSpPr txBox="1"/>
      </xdr:nvSpPr>
      <xdr:spPr>
        <a:xfrm>
          <a:off x="15798800" y="3036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67860</xdr:rowOff>
    </xdr:from>
    <xdr:to>
      <xdr:col>22</xdr:col>
      <xdr:colOff>254000</xdr:colOff>
      <xdr:row>18</xdr:row>
      <xdr:rowOff>169460</xdr:rowOff>
    </xdr:to>
    <xdr:sp macro="" textlink="">
      <xdr:nvSpPr>
        <xdr:cNvPr id="470" name="円/楕円 469"/>
        <xdr:cNvSpPr/>
      </xdr:nvSpPr>
      <xdr:spPr>
        <a:xfrm>
          <a:off x="15240000" y="315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154237</xdr:rowOff>
    </xdr:from>
    <xdr:ext cx="762000" cy="259045"/>
    <xdr:sp macro="" textlink="">
      <xdr:nvSpPr>
        <xdr:cNvPr id="471" name="テキスト ボックス 470"/>
        <xdr:cNvSpPr txBox="1"/>
      </xdr:nvSpPr>
      <xdr:spPr>
        <a:xfrm>
          <a:off x="14909800" y="324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27517</xdr:rowOff>
    </xdr:from>
    <xdr:to>
      <xdr:col>21</xdr:col>
      <xdr:colOff>50800</xdr:colOff>
      <xdr:row>19</xdr:row>
      <xdr:rowOff>129117</xdr:rowOff>
    </xdr:to>
    <xdr:sp macro="" textlink="">
      <xdr:nvSpPr>
        <xdr:cNvPr id="472" name="円/楕円 471"/>
        <xdr:cNvSpPr/>
      </xdr:nvSpPr>
      <xdr:spPr>
        <a:xfrm>
          <a:off x="14351000" y="328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113894</xdr:rowOff>
    </xdr:from>
    <xdr:ext cx="762000" cy="259045"/>
    <xdr:sp macro="" textlink="">
      <xdr:nvSpPr>
        <xdr:cNvPr id="473" name="テキスト ボックス 472"/>
        <xdr:cNvSpPr txBox="1"/>
      </xdr:nvSpPr>
      <xdr:spPr>
        <a:xfrm>
          <a:off x="14020800" y="337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123105</xdr:rowOff>
    </xdr:from>
    <xdr:to>
      <xdr:col>19</xdr:col>
      <xdr:colOff>533400</xdr:colOff>
      <xdr:row>21</xdr:row>
      <xdr:rowOff>53255</xdr:rowOff>
    </xdr:to>
    <xdr:sp macro="" textlink="">
      <xdr:nvSpPr>
        <xdr:cNvPr id="474" name="円/楕円 473"/>
        <xdr:cNvSpPr/>
      </xdr:nvSpPr>
      <xdr:spPr>
        <a:xfrm>
          <a:off x="13462000" y="3552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38032</xdr:rowOff>
    </xdr:from>
    <xdr:ext cx="762000" cy="259045"/>
    <xdr:sp macro="" textlink="">
      <xdr:nvSpPr>
        <xdr:cNvPr id="475" name="テキスト ボックス 474"/>
        <xdr:cNvSpPr txBox="1"/>
      </xdr:nvSpPr>
      <xdr:spPr>
        <a:xfrm>
          <a:off x="13131800" y="3638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46,386
45,638
150.95
23,096,045
22,796,238
266,520
11,765,749
16,978,323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74.5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前年度から横ばいの</a:t>
          </a:r>
          <a:r>
            <a:rPr kumimoji="1" lang="en-US" altLang="ja-JP" sz="1300">
              <a:latin typeface="ＭＳ Ｐゴシック"/>
            </a:rPr>
            <a:t>19.0</a:t>
          </a:r>
          <a:r>
            <a:rPr kumimoji="1" lang="ja-JP" altLang="en-US" sz="1300">
              <a:latin typeface="ＭＳ Ｐゴシック"/>
            </a:rPr>
            <a:t>となりました。全国平均や類似団体平均と比較し人件費の比率は低くなっています。 </a:t>
          </a:r>
        </a:p>
        <a:p>
          <a:r>
            <a:rPr kumimoji="1" lang="ja-JP" altLang="en-US" sz="1300">
              <a:latin typeface="ＭＳ Ｐゴシック"/>
            </a:rPr>
            <a:t>　今後も引き続き行財政改革プランに基づき、早期退職勧奨の実施や再任用制度の活用などにより総合的な人件費の抑制を図ります。 </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48078</xdr:rowOff>
    </xdr:from>
    <xdr:to>
      <xdr:col>7</xdr:col>
      <xdr:colOff>15875</xdr:colOff>
      <xdr:row>33</xdr:row>
      <xdr:rowOff>48078</xdr:rowOff>
    </xdr:to>
    <xdr:cxnSp macro="">
      <xdr:nvCxnSpPr>
        <xdr:cNvPr id="67" name="直線コネクタ 66"/>
        <xdr:cNvCxnSpPr/>
      </xdr:nvCxnSpPr>
      <xdr:spPr>
        <a:xfrm>
          <a:off x="3987800" y="5705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94541</xdr:rowOff>
    </xdr:from>
    <xdr:ext cx="762000" cy="259045"/>
    <xdr:sp macro="" textlink="">
      <xdr:nvSpPr>
        <xdr:cNvPr id="68" name="人件費平均値テキスト"/>
        <xdr:cNvSpPr txBox="1"/>
      </xdr:nvSpPr>
      <xdr:spPr>
        <a:xfrm>
          <a:off x="4914900" y="6095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48078</xdr:rowOff>
    </xdr:from>
    <xdr:to>
      <xdr:col>5</xdr:col>
      <xdr:colOff>549275</xdr:colOff>
      <xdr:row>33</xdr:row>
      <xdr:rowOff>91622</xdr:rowOff>
    </xdr:to>
    <xdr:cxnSp macro="">
      <xdr:nvCxnSpPr>
        <xdr:cNvPr id="70" name="直線コネクタ 69"/>
        <xdr:cNvCxnSpPr/>
      </xdr:nvCxnSpPr>
      <xdr:spPr>
        <a:xfrm flipV="1">
          <a:off x="3098800" y="57059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91622</xdr:rowOff>
    </xdr:from>
    <xdr:to>
      <xdr:col>4</xdr:col>
      <xdr:colOff>346075</xdr:colOff>
      <xdr:row>37</xdr:row>
      <xdr:rowOff>4536</xdr:rowOff>
    </xdr:to>
    <xdr:cxnSp macro="">
      <xdr:nvCxnSpPr>
        <xdr:cNvPr id="73" name="直線コネクタ 72"/>
        <xdr:cNvCxnSpPr/>
      </xdr:nvCxnSpPr>
      <xdr:spPr>
        <a:xfrm flipV="1">
          <a:off x="2209800" y="5749472"/>
          <a:ext cx="889000" cy="59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4536</xdr:rowOff>
    </xdr:from>
    <xdr:to>
      <xdr:col>3</xdr:col>
      <xdr:colOff>142875</xdr:colOff>
      <xdr:row>37</xdr:row>
      <xdr:rowOff>146050</xdr:rowOff>
    </xdr:to>
    <xdr:cxnSp macro="">
      <xdr:nvCxnSpPr>
        <xdr:cNvPr id="76" name="直線コネクタ 75"/>
        <xdr:cNvCxnSpPr/>
      </xdr:nvCxnSpPr>
      <xdr:spPr>
        <a:xfrm flipV="1">
          <a:off x="1320800" y="6348186"/>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7" name="フローチャート : 判断 76"/>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138991</xdr:rowOff>
    </xdr:from>
    <xdr:ext cx="762000" cy="259045"/>
    <xdr:sp macro="" textlink="">
      <xdr:nvSpPr>
        <xdr:cNvPr id="78" name="テキスト ボックス 77"/>
        <xdr:cNvSpPr txBox="1"/>
      </xdr:nvSpPr>
      <xdr:spPr>
        <a:xfrm>
          <a:off x="1828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141713</xdr:rowOff>
    </xdr:from>
    <xdr:ext cx="762000" cy="259045"/>
    <xdr:sp macro="" textlink="">
      <xdr:nvSpPr>
        <xdr:cNvPr id="80" name="テキスト ボックス 79"/>
        <xdr:cNvSpPr txBox="1"/>
      </xdr:nvSpPr>
      <xdr:spPr>
        <a:xfrm>
          <a:off x="939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32</xdr:row>
      <xdr:rowOff>168728</xdr:rowOff>
    </xdr:from>
    <xdr:to>
      <xdr:col>7</xdr:col>
      <xdr:colOff>66675</xdr:colOff>
      <xdr:row>33</xdr:row>
      <xdr:rowOff>98878</xdr:rowOff>
    </xdr:to>
    <xdr:sp macro="" textlink="">
      <xdr:nvSpPr>
        <xdr:cNvPr id="86" name="円/楕円 85"/>
        <xdr:cNvSpPr/>
      </xdr:nvSpPr>
      <xdr:spPr>
        <a:xfrm>
          <a:off x="47752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13805</xdr:rowOff>
    </xdr:from>
    <xdr:ext cx="762000" cy="259045"/>
    <xdr:sp macro="" textlink="">
      <xdr:nvSpPr>
        <xdr:cNvPr id="87" name="人件費該当値テキスト"/>
        <xdr:cNvSpPr txBox="1"/>
      </xdr:nvSpPr>
      <xdr:spPr>
        <a:xfrm>
          <a:off x="4914900" y="550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32</xdr:row>
      <xdr:rowOff>168728</xdr:rowOff>
    </xdr:from>
    <xdr:to>
      <xdr:col>5</xdr:col>
      <xdr:colOff>600075</xdr:colOff>
      <xdr:row>33</xdr:row>
      <xdr:rowOff>98878</xdr:rowOff>
    </xdr:to>
    <xdr:sp macro="" textlink="">
      <xdr:nvSpPr>
        <xdr:cNvPr id="88" name="円/楕円 87"/>
        <xdr:cNvSpPr/>
      </xdr:nvSpPr>
      <xdr:spPr>
        <a:xfrm>
          <a:off x="3937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109055</xdr:rowOff>
    </xdr:from>
    <xdr:ext cx="736600" cy="259045"/>
    <xdr:sp macro="" textlink="">
      <xdr:nvSpPr>
        <xdr:cNvPr id="89" name="テキスト ボックス 88"/>
        <xdr:cNvSpPr txBox="1"/>
      </xdr:nvSpPr>
      <xdr:spPr>
        <a:xfrm>
          <a:off x="3606800" y="542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40822</xdr:rowOff>
    </xdr:from>
    <xdr:to>
      <xdr:col>4</xdr:col>
      <xdr:colOff>396875</xdr:colOff>
      <xdr:row>33</xdr:row>
      <xdr:rowOff>142422</xdr:rowOff>
    </xdr:to>
    <xdr:sp macro="" textlink="">
      <xdr:nvSpPr>
        <xdr:cNvPr id="90" name="円/楕円 89"/>
        <xdr:cNvSpPr/>
      </xdr:nvSpPr>
      <xdr:spPr>
        <a:xfrm>
          <a:off x="3048000" y="569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31</xdr:row>
      <xdr:rowOff>152599</xdr:rowOff>
    </xdr:from>
    <xdr:ext cx="762000" cy="259045"/>
    <xdr:sp macro="" textlink="">
      <xdr:nvSpPr>
        <xdr:cNvPr id="91" name="テキスト ボックス 90"/>
        <xdr:cNvSpPr txBox="1"/>
      </xdr:nvSpPr>
      <xdr:spPr>
        <a:xfrm>
          <a:off x="2717800" y="546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125186</xdr:rowOff>
    </xdr:from>
    <xdr:to>
      <xdr:col>3</xdr:col>
      <xdr:colOff>193675</xdr:colOff>
      <xdr:row>37</xdr:row>
      <xdr:rowOff>55336</xdr:rowOff>
    </xdr:to>
    <xdr:sp macro="" textlink="">
      <xdr:nvSpPr>
        <xdr:cNvPr id="92" name="円/楕円 91"/>
        <xdr:cNvSpPr/>
      </xdr:nvSpPr>
      <xdr:spPr>
        <a:xfrm>
          <a:off x="2159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40113</xdr:rowOff>
    </xdr:from>
    <xdr:ext cx="762000" cy="259045"/>
    <xdr:sp macro="" textlink="">
      <xdr:nvSpPr>
        <xdr:cNvPr id="93" name="テキスト ボックス 92"/>
        <xdr:cNvSpPr txBox="1"/>
      </xdr:nvSpPr>
      <xdr:spPr>
        <a:xfrm>
          <a:off x="1828800" y="638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4" name="円/楕円 93"/>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95" name="テキスト ボックス 94"/>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物件費にかかる経常収支比率は類似団体平均より</a:t>
          </a:r>
          <a:r>
            <a:rPr kumimoji="1" lang="en-US" altLang="ja-JP" sz="1300">
              <a:latin typeface="ＭＳ Ｐゴシック"/>
            </a:rPr>
            <a:t>0.2</a:t>
          </a:r>
          <a:r>
            <a:rPr kumimoji="1" lang="ja-JP" altLang="en-US" sz="1300">
              <a:latin typeface="ＭＳ Ｐゴシック"/>
            </a:rPr>
            <a:t>ポイント高くなっています。物件費は、近年、微増傾向にあります。これは業務の外部委託等が増加していることが要因としてあげられます。</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121557</xdr:rowOff>
    </xdr:from>
    <xdr:to>
      <xdr:col>24</xdr:col>
      <xdr:colOff>31750</xdr:colOff>
      <xdr:row>16</xdr:row>
      <xdr:rowOff>132443</xdr:rowOff>
    </xdr:to>
    <xdr:cxnSp macro="">
      <xdr:nvCxnSpPr>
        <xdr:cNvPr id="130" name="直線コネクタ 129"/>
        <xdr:cNvCxnSpPr/>
      </xdr:nvCxnSpPr>
      <xdr:spPr>
        <a:xfrm>
          <a:off x="15671800" y="28647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45357</xdr:rowOff>
    </xdr:from>
    <xdr:to>
      <xdr:col>22</xdr:col>
      <xdr:colOff>565150</xdr:colOff>
      <xdr:row>16</xdr:row>
      <xdr:rowOff>121557</xdr:rowOff>
    </xdr:to>
    <xdr:cxnSp macro="">
      <xdr:nvCxnSpPr>
        <xdr:cNvPr id="133" name="直線コネクタ 132"/>
        <xdr:cNvCxnSpPr/>
      </xdr:nvCxnSpPr>
      <xdr:spPr>
        <a:xfrm>
          <a:off x="14782800" y="27885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97064</xdr:rowOff>
    </xdr:from>
    <xdr:to>
      <xdr:col>21</xdr:col>
      <xdr:colOff>361950</xdr:colOff>
      <xdr:row>16</xdr:row>
      <xdr:rowOff>45357</xdr:rowOff>
    </xdr:to>
    <xdr:cxnSp macro="">
      <xdr:nvCxnSpPr>
        <xdr:cNvPr id="136" name="直線コネクタ 135"/>
        <xdr:cNvCxnSpPr/>
      </xdr:nvCxnSpPr>
      <xdr:spPr>
        <a:xfrm>
          <a:off x="13893800" y="26688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75293</xdr:rowOff>
    </xdr:from>
    <xdr:to>
      <xdr:col>20</xdr:col>
      <xdr:colOff>158750</xdr:colOff>
      <xdr:row>15</xdr:row>
      <xdr:rowOff>97064</xdr:rowOff>
    </xdr:to>
    <xdr:cxnSp macro="">
      <xdr:nvCxnSpPr>
        <xdr:cNvPr id="139" name="直線コネクタ 138"/>
        <xdr:cNvCxnSpPr/>
      </xdr:nvCxnSpPr>
      <xdr:spPr>
        <a:xfrm>
          <a:off x="13004800" y="26470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40" name="フローチャート : 判断 139"/>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1" name="テキスト ボックス 140"/>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43" name="テキスト ボックス 142"/>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81643</xdr:rowOff>
    </xdr:from>
    <xdr:to>
      <xdr:col>24</xdr:col>
      <xdr:colOff>82550</xdr:colOff>
      <xdr:row>17</xdr:row>
      <xdr:rowOff>11793</xdr:rowOff>
    </xdr:to>
    <xdr:sp macro="" textlink="">
      <xdr:nvSpPr>
        <xdr:cNvPr id="149" name="円/楕円 148"/>
        <xdr:cNvSpPr/>
      </xdr:nvSpPr>
      <xdr:spPr>
        <a:xfrm>
          <a:off x="164592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53720</xdr:rowOff>
    </xdr:from>
    <xdr:ext cx="762000" cy="259045"/>
    <xdr:sp macro="" textlink="">
      <xdr:nvSpPr>
        <xdr:cNvPr id="150" name="物件費該当値テキスト"/>
        <xdr:cNvSpPr txBox="1"/>
      </xdr:nvSpPr>
      <xdr:spPr>
        <a:xfrm>
          <a:off x="16598900" y="279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70757</xdr:rowOff>
    </xdr:from>
    <xdr:to>
      <xdr:col>22</xdr:col>
      <xdr:colOff>615950</xdr:colOff>
      <xdr:row>17</xdr:row>
      <xdr:rowOff>907</xdr:rowOff>
    </xdr:to>
    <xdr:sp macro="" textlink="">
      <xdr:nvSpPr>
        <xdr:cNvPr id="151" name="円/楕円 150"/>
        <xdr:cNvSpPr/>
      </xdr:nvSpPr>
      <xdr:spPr>
        <a:xfrm>
          <a:off x="1562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157134</xdr:rowOff>
    </xdr:from>
    <xdr:ext cx="736600" cy="259045"/>
    <xdr:sp macro="" textlink="">
      <xdr:nvSpPr>
        <xdr:cNvPr id="152" name="テキスト ボックス 151"/>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166007</xdr:rowOff>
    </xdr:from>
    <xdr:to>
      <xdr:col>21</xdr:col>
      <xdr:colOff>412750</xdr:colOff>
      <xdr:row>16</xdr:row>
      <xdr:rowOff>96157</xdr:rowOff>
    </xdr:to>
    <xdr:sp macro="" textlink="">
      <xdr:nvSpPr>
        <xdr:cNvPr id="153" name="円/楕円 152"/>
        <xdr:cNvSpPr/>
      </xdr:nvSpPr>
      <xdr:spPr>
        <a:xfrm>
          <a:off x="14732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54" name="テキスト ボックス 153"/>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46264</xdr:rowOff>
    </xdr:from>
    <xdr:to>
      <xdr:col>20</xdr:col>
      <xdr:colOff>209550</xdr:colOff>
      <xdr:row>15</xdr:row>
      <xdr:rowOff>147864</xdr:rowOff>
    </xdr:to>
    <xdr:sp macro="" textlink="">
      <xdr:nvSpPr>
        <xdr:cNvPr id="155" name="円/楕円 154"/>
        <xdr:cNvSpPr/>
      </xdr:nvSpPr>
      <xdr:spPr>
        <a:xfrm>
          <a:off x="13843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158041</xdr:rowOff>
    </xdr:from>
    <xdr:ext cx="762000" cy="259045"/>
    <xdr:sp macro="" textlink="">
      <xdr:nvSpPr>
        <xdr:cNvPr id="156" name="テキスト ボックス 155"/>
        <xdr:cNvSpPr txBox="1"/>
      </xdr:nvSpPr>
      <xdr:spPr>
        <a:xfrm>
          <a:off x="135128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57" name="円/楕円 156"/>
        <xdr:cNvSpPr/>
      </xdr:nvSpPr>
      <xdr:spPr>
        <a:xfrm>
          <a:off x="12954000" y="259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58" name="テキスト ボックス 157"/>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前年度から横ばいの</a:t>
          </a:r>
          <a:r>
            <a:rPr kumimoji="1" lang="en-US" altLang="ja-JP" sz="1300">
              <a:latin typeface="ＭＳ Ｐゴシック"/>
            </a:rPr>
            <a:t>8.8</a:t>
          </a:r>
          <a:r>
            <a:rPr kumimoji="1" lang="ja-JP" altLang="en-US" sz="1300">
              <a:latin typeface="ＭＳ Ｐゴシック"/>
            </a:rPr>
            <a:t>ポイントとなっています。また、全国平均や類似団体と比較して、扶助費の比率が高くなっています。これは、障害者自立支援サービスの利用者や私立保育所利用者数の増などにより扶助費が増加しているためです。 </a:t>
          </a:r>
        </a:p>
        <a:p>
          <a:r>
            <a:rPr kumimoji="1" lang="ja-JP" altLang="en-US" sz="1300">
              <a:latin typeface="ＭＳ Ｐゴシック"/>
            </a:rPr>
            <a:t>　厳しい財政状況のなか、優先すべき少子高齢化の課題に対応していきます。 </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37193</xdr:rowOff>
    </xdr:from>
    <xdr:to>
      <xdr:col>7</xdr:col>
      <xdr:colOff>15875</xdr:colOff>
      <xdr:row>57</xdr:row>
      <xdr:rowOff>37193</xdr:rowOff>
    </xdr:to>
    <xdr:cxnSp macro="">
      <xdr:nvCxnSpPr>
        <xdr:cNvPr id="193" name="直線コネクタ 192"/>
        <xdr:cNvCxnSpPr/>
      </xdr:nvCxnSpPr>
      <xdr:spPr>
        <a:xfrm>
          <a:off x="3987800" y="98098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68234</xdr:rowOff>
    </xdr:from>
    <xdr:ext cx="762000" cy="259045"/>
    <xdr:sp macro="" textlink="">
      <xdr:nvSpPr>
        <xdr:cNvPr id="194" name="扶助費平均値テキスト"/>
        <xdr:cNvSpPr txBox="1"/>
      </xdr:nvSpPr>
      <xdr:spPr>
        <a:xfrm>
          <a:off x="4914900" y="9326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29028</xdr:rowOff>
    </xdr:from>
    <xdr:to>
      <xdr:col>5</xdr:col>
      <xdr:colOff>549275</xdr:colOff>
      <xdr:row>57</xdr:row>
      <xdr:rowOff>37193</xdr:rowOff>
    </xdr:to>
    <xdr:cxnSp macro="">
      <xdr:nvCxnSpPr>
        <xdr:cNvPr id="196" name="直線コネクタ 195"/>
        <xdr:cNvCxnSpPr/>
      </xdr:nvCxnSpPr>
      <xdr:spPr>
        <a:xfrm>
          <a:off x="3098800" y="96302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8" name="テキスト ボックス 197"/>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29028</xdr:rowOff>
    </xdr:from>
    <xdr:to>
      <xdr:col>4</xdr:col>
      <xdr:colOff>346075</xdr:colOff>
      <xdr:row>56</xdr:row>
      <xdr:rowOff>110672</xdr:rowOff>
    </xdr:to>
    <xdr:cxnSp macro="">
      <xdr:nvCxnSpPr>
        <xdr:cNvPr id="199" name="直線コネクタ 198"/>
        <xdr:cNvCxnSpPr/>
      </xdr:nvCxnSpPr>
      <xdr:spPr>
        <a:xfrm flipV="1">
          <a:off x="2209800" y="96302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56</xdr:row>
      <xdr:rowOff>110672</xdr:rowOff>
    </xdr:to>
    <xdr:cxnSp macro="">
      <xdr:nvCxnSpPr>
        <xdr:cNvPr id="202" name="直線コネクタ 201"/>
        <xdr:cNvCxnSpPr/>
      </xdr:nvCxnSpPr>
      <xdr:spPr>
        <a:xfrm>
          <a:off x="1320800" y="96465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203" name="フローチャート : 判断 202"/>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04" name="テキスト ボックス 203"/>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166007</xdr:rowOff>
    </xdr:from>
    <xdr:to>
      <xdr:col>1</xdr:col>
      <xdr:colOff>676275</xdr:colOff>
      <xdr:row>54</xdr:row>
      <xdr:rowOff>96157</xdr:rowOff>
    </xdr:to>
    <xdr:sp macro="" textlink="">
      <xdr:nvSpPr>
        <xdr:cNvPr id="205" name="フローチャート : 判断 204"/>
        <xdr:cNvSpPr/>
      </xdr:nvSpPr>
      <xdr:spPr>
        <a:xfrm>
          <a:off x="1270000" y="925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106334</xdr:rowOff>
    </xdr:from>
    <xdr:ext cx="762000" cy="259045"/>
    <xdr:sp macro="" textlink="">
      <xdr:nvSpPr>
        <xdr:cNvPr id="206" name="テキスト ボックス 205"/>
        <xdr:cNvSpPr txBox="1"/>
      </xdr:nvSpPr>
      <xdr:spPr>
        <a:xfrm>
          <a:off x="939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212" name="円/楕円 211"/>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129920</xdr:rowOff>
    </xdr:from>
    <xdr:ext cx="762000" cy="259045"/>
    <xdr:sp macro="" textlink="">
      <xdr:nvSpPr>
        <xdr:cNvPr id="213" name="扶助費該当値テキスト"/>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157843</xdr:rowOff>
    </xdr:from>
    <xdr:to>
      <xdr:col>5</xdr:col>
      <xdr:colOff>600075</xdr:colOff>
      <xdr:row>57</xdr:row>
      <xdr:rowOff>87993</xdr:rowOff>
    </xdr:to>
    <xdr:sp macro="" textlink="">
      <xdr:nvSpPr>
        <xdr:cNvPr id="214" name="円/楕円 213"/>
        <xdr:cNvSpPr/>
      </xdr:nvSpPr>
      <xdr:spPr>
        <a:xfrm>
          <a:off x="3937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215" name="テキスト ボックス 214"/>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149678</xdr:rowOff>
    </xdr:from>
    <xdr:to>
      <xdr:col>4</xdr:col>
      <xdr:colOff>396875</xdr:colOff>
      <xdr:row>56</xdr:row>
      <xdr:rowOff>79828</xdr:rowOff>
    </xdr:to>
    <xdr:sp macro="" textlink="">
      <xdr:nvSpPr>
        <xdr:cNvPr id="216" name="円/楕円 215"/>
        <xdr:cNvSpPr/>
      </xdr:nvSpPr>
      <xdr:spPr>
        <a:xfrm>
          <a:off x="3048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64605</xdr:rowOff>
    </xdr:from>
    <xdr:ext cx="762000" cy="259045"/>
    <xdr:sp macro="" textlink="">
      <xdr:nvSpPr>
        <xdr:cNvPr id="217" name="テキスト ボックス 216"/>
        <xdr:cNvSpPr txBox="1"/>
      </xdr:nvSpPr>
      <xdr:spPr>
        <a:xfrm>
          <a:off x="2717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59872</xdr:rowOff>
    </xdr:from>
    <xdr:to>
      <xdr:col>3</xdr:col>
      <xdr:colOff>193675</xdr:colOff>
      <xdr:row>56</xdr:row>
      <xdr:rowOff>161472</xdr:rowOff>
    </xdr:to>
    <xdr:sp macro="" textlink="">
      <xdr:nvSpPr>
        <xdr:cNvPr id="218" name="円/楕円 217"/>
        <xdr:cNvSpPr/>
      </xdr:nvSpPr>
      <xdr:spPr>
        <a:xfrm>
          <a:off x="2159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146249</xdr:rowOff>
    </xdr:from>
    <xdr:ext cx="762000" cy="259045"/>
    <xdr:sp macro="" textlink="">
      <xdr:nvSpPr>
        <xdr:cNvPr id="219" name="テキスト ボックス 218"/>
        <xdr:cNvSpPr txBox="1"/>
      </xdr:nvSpPr>
      <xdr:spPr>
        <a:xfrm>
          <a:off x="1828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20" name="円/楕円 219"/>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21" name="テキスト ボックス 220"/>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年度に策定した財政再建計画において投資的事業にかかる一般財源を</a:t>
          </a:r>
          <a:r>
            <a:rPr kumimoji="1" lang="en-US" altLang="ja-JP" sz="1300">
              <a:latin typeface="ＭＳ Ｐゴシック"/>
            </a:rPr>
            <a:t>8</a:t>
          </a:r>
          <a:r>
            <a:rPr kumimoji="1" lang="ja-JP" altLang="en-US" sz="1300">
              <a:latin typeface="ＭＳ Ｐゴシック"/>
            </a:rPr>
            <a:t>億円以下に設定し、事業費を抑制してきたことから過去</a:t>
          </a:r>
          <a:r>
            <a:rPr kumimoji="1" lang="en-US" altLang="ja-JP" sz="1300">
              <a:latin typeface="ＭＳ Ｐゴシック"/>
            </a:rPr>
            <a:t>5</a:t>
          </a:r>
          <a:r>
            <a:rPr kumimoji="1" lang="ja-JP" altLang="en-US" sz="1300">
              <a:latin typeface="ＭＳ Ｐゴシック"/>
            </a:rPr>
            <a:t>年間、類似団体平均より比率が低くなっています。 </a:t>
          </a:r>
        </a:p>
        <a:p>
          <a:r>
            <a:rPr kumimoji="1" lang="ja-JP" altLang="en-US" sz="1300">
              <a:latin typeface="ＭＳ Ｐゴシック"/>
            </a:rPr>
            <a:t>今後は行財政改革プランのもとに一般財源を</a:t>
          </a:r>
          <a:r>
            <a:rPr kumimoji="1" lang="en-US" altLang="ja-JP" sz="1300">
              <a:latin typeface="ＭＳ Ｐゴシック"/>
            </a:rPr>
            <a:t>7</a:t>
          </a:r>
          <a:r>
            <a:rPr kumimoji="1" lang="ja-JP" altLang="en-US" sz="1300">
              <a:latin typeface="ＭＳ Ｐゴシック"/>
            </a:rPr>
            <a:t>億円に抑制するとともに、市内の学校施設の耐震化等を推進し、事業の選択と集中を図ります。 </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115570</xdr:rowOff>
    </xdr:from>
    <xdr:to>
      <xdr:col>24</xdr:col>
      <xdr:colOff>31750</xdr:colOff>
      <xdr:row>55</xdr:row>
      <xdr:rowOff>130810</xdr:rowOff>
    </xdr:to>
    <xdr:cxnSp macro="">
      <xdr:nvCxnSpPr>
        <xdr:cNvPr id="254" name="直線コネクタ 253"/>
        <xdr:cNvCxnSpPr/>
      </xdr:nvCxnSpPr>
      <xdr:spPr>
        <a:xfrm flipV="1">
          <a:off x="15671800" y="95453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116857</xdr:rowOff>
    </xdr:from>
    <xdr:ext cx="762000" cy="259045"/>
    <xdr:sp macro="" textlink="">
      <xdr:nvSpPr>
        <xdr:cNvPr id="255" name="その他平均値テキスト"/>
        <xdr:cNvSpPr txBox="1"/>
      </xdr:nvSpPr>
      <xdr:spPr>
        <a:xfrm>
          <a:off x="16598900" y="9718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85090</xdr:rowOff>
    </xdr:from>
    <xdr:to>
      <xdr:col>22</xdr:col>
      <xdr:colOff>565150</xdr:colOff>
      <xdr:row>55</xdr:row>
      <xdr:rowOff>130810</xdr:rowOff>
    </xdr:to>
    <xdr:cxnSp macro="">
      <xdr:nvCxnSpPr>
        <xdr:cNvPr id="257" name="直線コネクタ 256"/>
        <xdr:cNvCxnSpPr/>
      </xdr:nvCxnSpPr>
      <xdr:spPr>
        <a:xfrm>
          <a:off x="14782800" y="9514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52087</xdr:rowOff>
    </xdr:from>
    <xdr:ext cx="736600" cy="259045"/>
    <xdr:sp macro="" textlink="">
      <xdr:nvSpPr>
        <xdr:cNvPr id="259" name="テキスト ボックス 258"/>
        <xdr:cNvSpPr txBox="1"/>
      </xdr:nvSpPr>
      <xdr:spPr>
        <a:xfrm>
          <a:off x="15290800" y="982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16510</xdr:rowOff>
    </xdr:from>
    <xdr:to>
      <xdr:col>21</xdr:col>
      <xdr:colOff>361950</xdr:colOff>
      <xdr:row>55</xdr:row>
      <xdr:rowOff>85090</xdr:rowOff>
    </xdr:to>
    <xdr:cxnSp macro="">
      <xdr:nvCxnSpPr>
        <xdr:cNvPr id="260" name="直線コネクタ 259"/>
        <xdr:cNvCxnSpPr/>
      </xdr:nvCxnSpPr>
      <xdr:spPr>
        <a:xfrm>
          <a:off x="13893800" y="94462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2" name="テキスト ボックス 261"/>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16510</xdr:rowOff>
    </xdr:from>
    <xdr:to>
      <xdr:col>20</xdr:col>
      <xdr:colOff>158750</xdr:colOff>
      <xdr:row>55</xdr:row>
      <xdr:rowOff>46990</xdr:rowOff>
    </xdr:to>
    <xdr:cxnSp macro="">
      <xdr:nvCxnSpPr>
        <xdr:cNvPr id="263" name="直線コネクタ 262"/>
        <xdr:cNvCxnSpPr/>
      </xdr:nvCxnSpPr>
      <xdr:spPr>
        <a:xfrm flipV="1">
          <a:off x="13004800" y="94462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4" name="フローチャート : 判断 263"/>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5" name="テキスト ボックス 264"/>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7" name="テキスト ボックス 266"/>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64770</xdr:rowOff>
    </xdr:from>
    <xdr:to>
      <xdr:col>24</xdr:col>
      <xdr:colOff>82550</xdr:colOff>
      <xdr:row>55</xdr:row>
      <xdr:rowOff>166370</xdr:rowOff>
    </xdr:to>
    <xdr:sp macro="" textlink="">
      <xdr:nvSpPr>
        <xdr:cNvPr id="273" name="円/楕円 272"/>
        <xdr:cNvSpPr/>
      </xdr:nvSpPr>
      <xdr:spPr>
        <a:xfrm>
          <a:off x="164592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81297</xdr:rowOff>
    </xdr:from>
    <xdr:ext cx="762000" cy="259045"/>
    <xdr:sp macro="" textlink="">
      <xdr:nvSpPr>
        <xdr:cNvPr id="274" name="その他該当値テキスト"/>
        <xdr:cNvSpPr txBox="1"/>
      </xdr:nvSpPr>
      <xdr:spPr>
        <a:xfrm>
          <a:off x="165989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80010</xdr:rowOff>
    </xdr:from>
    <xdr:to>
      <xdr:col>22</xdr:col>
      <xdr:colOff>615950</xdr:colOff>
      <xdr:row>56</xdr:row>
      <xdr:rowOff>10160</xdr:rowOff>
    </xdr:to>
    <xdr:sp macro="" textlink="">
      <xdr:nvSpPr>
        <xdr:cNvPr id="275" name="円/楕円 274"/>
        <xdr:cNvSpPr/>
      </xdr:nvSpPr>
      <xdr:spPr>
        <a:xfrm>
          <a:off x="15621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20337</xdr:rowOff>
    </xdr:from>
    <xdr:ext cx="736600" cy="259045"/>
    <xdr:sp macro="" textlink="">
      <xdr:nvSpPr>
        <xdr:cNvPr id="276" name="テキスト ボックス 275"/>
        <xdr:cNvSpPr txBox="1"/>
      </xdr:nvSpPr>
      <xdr:spPr>
        <a:xfrm>
          <a:off x="15290800" y="927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34290</xdr:rowOff>
    </xdr:from>
    <xdr:to>
      <xdr:col>21</xdr:col>
      <xdr:colOff>412750</xdr:colOff>
      <xdr:row>55</xdr:row>
      <xdr:rowOff>135890</xdr:rowOff>
    </xdr:to>
    <xdr:sp macro="" textlink="">
      <xdr:nvSpPr>
        <xdr:cNvPr id="277" name="円/楕円 276"/>
        <xdr:cNvSpPr/>
      </xdr:nvSpPr>
      <xdr:spPr>
        <a:xfrm>
          <a:off x="14732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146067</xdr:rowOff>
    </xdr:from>
    <xdr:ext cx="762000" cy="259045"/>
    <xdr:sp macro="" textlink="">
      <xdr:nvSpPr>
        <xdr:cNvPr id="278" name="テキスト ボックス 277"/>
        <xdr:cNvSpPr txBox="1"/>
      </xdr:nvSpPr>
      <xdr:spPr>
        <a:xfrm>
          <a:off x="14401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137160</xdr:rowOff>
    </xdr:from>
    <xdr:to>
      <xdr:col>20</xdr:col>
      <xdr:colOff>209550</xdr:colOff>
      <xdr:row>55</xdr:row>
      <xdr:rowOff>67310</xdr:rowOff>
    </xdr:to>
    <xdr:sp macro="" textlink="">
      <xdr:nvSpPr>
        <xdr:cNvPr id="279" name="円/楕円 278"/>
        <xdr:cNvSpPr/>
      </xdr:nvSpPr>
      <xdr:spPr>
        <a:xfrm>
          <a:off x="13843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77487</xdr:rowOff>
    </xdr:from>
    <xdr:ext cx="762000" cy="259045"/>
    <xdr:sp macro="" textlink="">
      <xdr:nvSpPr>
        <xdr:cNvPr id="280" name="テキスト ボックス 279"/>
        <xdr:cNvSpPr txBox="1"/>
      </xdr:nvSpPr>
      <xdr:spPr>
        <a:xfrm>
          <a:off x="13512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167640</xdr:rowOff>
    </xdr:from>
    <xdr:to>
      <xdr:col>19</xdr:col>
      <xdr:colOff>6350</xdr:colOff>
      <xdr:row>55</xdr:row>
      <xdr:rowOff>97790</xdr:rowOff>
    </xdr:to>
    <xdr:sp macro="" textlink="">
      <xdr:nvSpPr>
        <xdr:cNvPr id="281" name="円/楕円 280"/>
        <xdr:cNvSpPr/>
      </xdr:nvSpPr>
      <xdr:spPr>
        <a:xfrm>
          <a:off x="12954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107967</xdr:rowOff>
    </xdr:from>
    <xdr:ext cx="762000" cy="259045"/>
    <xdr:sp macro="" textlink="">
      <xdr:nvSpPr>
        <xdr:cNvPr id="282" name="テキスト ボックス 281"/>
        <xdr:cNvSpPr txBox="1"/>
      </xdr:nvSpPr>
      <xdr:spPr>
        <a:xfrm>
          <a:off x="12623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0.8</a:t>
          </a:r>
          <a:r>
            <a:rPr kumimoji="1" lang="ja-JP" altLang="en-US" sz="1300">
              <a:latin typeface="ＭＳ Ｐゴシック"/>
            </a:rPr>
            <a:t>ポイント高くなっています。下水道事業会計をはじめとする公営企業会計への繰出金が多額となっているため、類似団体平均や全国平均を大きく上回っています。 </a:t>
          </a:r>
        </a:p>
        <a:p>
          <a:r>
            <a:rPr kumimoji="1" lang="ja-JP" altLang="en-US" sz="1300">
              <a:latin typeface="ＭＳ Ｐゴシック"/>
            </a:rPr>
            <a:t>　下水道事業債の償還がピークを越えたため、公営企業会計への繰出金は今後、減少が見込まれます。また、各種団体や個人等への補助金などについては、事業内容等を精査し、補助金事業の適正化を図ります。</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88900</xdr:rowOff>
    </xdr:from>
    <xdr:to>
      <xdr:col>24</xdr:col>
      <xdr:colOff>31750</xdr:colOff>
      <xdr:row>40</xdr:row>
      <xdr:rowOff>149860</xdr:rowOff>
    </xdr:to>
    <xdr:cxnSp macro="">
      <xdr:nvCxnSpPr>
        <xdr:cNvPr id="315" name="直線コネクタ 314"/>
        <xdr:cNvCxnSpPr/>
      </xdr:nvCxnSpPr>
      <xdr:spPr>
        <a:xfrm>
          <a:off x="15671800" y="69469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50800</xdr:rowOff>
    </xdr:from>
    <xdr:to>
      <xdr:col>22</xdr:col>
      <xdr:colOff>565150</xdr:colOff>
      <xdr:row>40</xdr:row>
      <xdr:rowOff>88900</xdr:rowOff>
    </xdr:to>
    <xdr:cxnSp macro="">
      <xdr:nvCxnSpPr>
        <xdr:cNvPr id="318" name="直線コネクタ 317"/>
        <xdr:cNvCxnSpPr/>
      </xdr:nvCxnSpPr>
      <xdr:spPr>
        <a:xfrm>
          <a:off x="14782800" y="6908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104140</xdr:rowOff>
    </xdr:from>
    <xdr:to>
      <xdr:col>21</xdr:col>
      <xdr:colOff>361950</xdr:colOff>
      <xdr:row>40</xdr:row>
      <xdr:rowOff>50800</xdr:rowOff>
    </xdr:to>
    <xdr:cxnSp macro="">
      <xdr:nvCxnSpPr>
        <xdr:cNvPr id="321" name="直線コネクタ 320"/>
        <xdr:cNvCxnSpPr/>
      </xdr:nvCxnSpPr>
      <xdr:spPr>
        <a:xfrm>
          <a:off x="13893800" y="661924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104140</xdr:rowOff>
    </xdr:from>
    <xdr:to>
      <xdr:col>20</xdr:col>
      <xdr:colOff>158750</xdr:colOff>
      <xdr:row>38</xdr:row>
      <xdr:rowOff>127000</xdr:rowOff>
    </xdr:to>
    <xdr:cxnSp macro="">
      <xdr:nvCxnSpPr>
        <xdr:cNvPr id="324" name="直線コネクタ 323"/>
        <xdr:cNvCxnSpPr/>
      </xdr:nvCxnSpPr>
      <xdr:spPr>
        <a:xfrm flipV="1">
          <a:off x="13004800" y="66192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26670</xdr:rowOff>
    </xdr:from>
    <xdr:to>
      <xdr:col>20</xdr:col>
      <xdr:colOff>209550</xdr:colOff>
      <xdr:row>35</xdr:row>
      <xdr:rowOff>128270</xdr:rowOff>
    </xdr:to>
    <xdr:sp macro="" textlink="">
      <xdr:nvSpPr>
        <xdr:cNvPr id="325" name="フローチャート : 判断 324"/>
        <xdr:cNvSpPr/>
      </xdr:nvSpPr>
      <xdr:spPr>
        <a:xfrm>
          <a:off x="13843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138447</xdr:rowOff>
    </xdr:from>
    <xdr:ext cx="762000" cy="259045"/>
    <xdr:sp macro="" textlink="">
      <xdr:nvSpPr>
        <xdr:cNvPr id="326" name="テキスト ボックス 325"/>
        <xdr:cNvSpPr txBox="1"/>
      </xdr:nvSpPr>
      <xdr:spPr>
        <a:xfrm>
          <a:off x="13512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27" name="フローチャート : 判断 326"/>
        <xdr:cNvSpPr/>
      </xdr:nvSpPr>
      <xdr:spPr>
        <a:xfrm>
          <a:off x="12954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28" name="テキスト ボックス 327"/>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40</xdr:row>
      <xdr:rowOff>99060</xdr:rowOff>
    </xdr:from>
    <xdr:to>
      <xdr:col>24</xdr:col>
      <xdr:colOff>82550</xdr:colOff>
      <xdr:row>41</xdr:row>
      <xdr:rowOff>29210</xdr:rowOff>
    </xdr:to>
    <xdr:sp macro="" textlink="">
      <xdr:nvSpPr>
        <xdr:cNvPr id="334" name="円/楕円 333"/>
        <xdr:cNvSpPr/>
      </xdr:nvSpPr>
      <xdr:spPr>
        <a:xfrm>
          <a:off x="164592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7637</xdr:rowOff>
    </xdr:from>
    <xdr:ext cx="762000" cy="259045"/>
    <xdr:sp macro="" textlink="">
      <xdr:nvSpPr>
        <xdr:cNvPr id="335" name="補助費等該当値テキスト"/>
        <xdr:cNvSpPr txBox="1"/>
      </xdr:nvSpPr>
      <xdr:spPr>
        <a:xfrm>
          <a:off x="16598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38100</xdr:rowOff>
    </xdr:from>
    <xdr:to>
      <xdr:col>22</xdr:col>
      <xdr:colOff>615950</xdr:colOff>
      <xdr:row>40</xdr:row>
      <xdr:rowOff>139700</xdr:rowOff>
    </xdr:to>
    <xdr:sp macro="" textlink="">
      <xdr:nvSpPr>
        <xdr:cNvPr id="336" name="円/楕円 335"/>
        <xdr:cNvSpPr/>
      </xdr:nvSpPr>
      <xdr:spPr>
        <a:xfrm>
          <a:off x="15621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124477</xdr:rowOff>
    </xdr:from>
    <xdr:ext cx="736600" cy="259045"/>
    <xdr:sp macro="" textlink="">
      <xdr:nvSpPr>
        <xdr:cNvPr id="337" name="テキスト ボックス 336"/>
        <xdr:cNvSpPr txBox="1"/>
      </xdr:nvSpPr>
      <xdr:spPr>
        <a:xfrm>
          <a:off x="15290800" y="698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0</xdr:rowOff>
    </xdr:from>
    <xdr:to>
      <xdr:col>21</xdr:col>
      <xdr:colOff>412750</xdr:colOff>
      <xdr:row>40</xdr:row>
      <xdr:rowOff>101600</xdr:rowOff>
    </xdr:to>
    <xdr:sp macro="" textlink="">
      <xdr:nvSpPr>
        <xdr:cNvPr id="338" name="円/楕円 337"/>
        <xdr:cNvSpPr/>
      </xdr:nvSpPr>
      <xdr:spPr>
        <a:xfrm>
          <a:off x="14732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86377</xdr:rowOff>
    </xdr:from>
    <xdr:ext cx="762000" cy="259045"/>
    <xdr:sp macro="" textlink="">
      <xdr:nvSpPr>
        <xdr:cNvPr id="339" name="テキスト ボックス 338"/>
        <xdr:cNvSpPr txBox="1"/>
      </xdr:nvSpPr>
      <xdr:spPr>
        <a:xfrm>
          <a:off x="1440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53340</xdr:rowOff>
    </xdr:from>
    <xdr:to>
      <xdr:col>20</xdr:col>
      <xdr:colOff>209550</xdr:colOff>
      <xdr:row>38</xdr:row>
      <xdr:rowOff>154940</xdr:rowOff>
    </xdr:to>
    <xdr:sp macro="" textlink="">
      <xdr:nvSpPr>
        <xdr:cNvPr id="340" name="円/楕円 339"/>
        <xdr:cNvSpPr/>
      </xdr:nvSpPr>
      <xdr:spPr>
        <a:xfrm>
          <a:off x="13843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139717</xdr:rowOff>
    </xdr:from>
    <xdr:ext cx="762000" cy="259045"/>
    <xdr:sp macro="" textlink="">
      <xdr:nvSpPr>
        <xdr:cNvPr id="341" name="テキスト ボックス 340"/>
        <xdr:cNvSpPr txBox="1"/>
      </xdr:nvSpPr>
      <xdr:spPr>
        <a:xfrm>
          <a:off x="13512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76200</xdr:rowOff>
    </xdr:from>
    <xdr:to>
      <xdr:col>19</xdr:col>
      <xdr:colOff>6350</xdr:colOff>
      <xdr:row>39</xdr:row>
      <xdr:rowOff>6350</xdr:rowOff>
    </xdr:to>
    <xdr:sp macro="" textlink="">
      <xdr:nvSpPr>
        <xdr:cNvPr id="342" name="円/楕円 341"/>
        <xdr:cNvSpPr/>
      </xdr:nvSpPr>
      <xdr:spPr>
        <a:xfrm>
          <a:off x="12954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162577</xdr:rowOff>
    </xdr:from>
    <xdr:ext cx="762000" cy="259045"/>
    <xdr:sp macro="" textlink="">
      <xdr:nvSpPr>
        <xdr:cNvPr id="343" name="テキスト ボックス 342"/>
        <xdr:cNvSpPr txBox="1"/>
      </xdr:nvSpPr>
      <xdr:spPr>
        <a:xfrm>
          <a:off x="12623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1.6</a:t>
          </a:r>
          <a:r>
            <a:rPr kumimoji="1" lang="ja-JP" altLang="en-US" sz="1300">
              <a:latin typeface="ＭＳ Ｐゴシック"/>
            </a:rPr>
            <a:t>ポイント減少しています。平成</a:t>
          </a:r>
          <a:r>
            <a:rPr kumimoji="1" lang="en-US" altLang="ja-JP" sz="1300">
              <a:latin typeface="ＭＳ Ｐゴシック"/>
            </a:rPr>
            <a:t>14</a:t>
          </a:r>
          <a:r>
            <a:rPr kumimoji="1" lang="ja-JP" altLang="en-US" sz="1300">
              <a:latin typeface="ＭＳ Ｐゴシック"/>
            </a:rPr>
            <a:t>年度に市街地再開発事業が終了した後は、大規模公共事業は行っていないため、全国平均や類似団体平均を下回っています。今後、学校耐震化事業等により公債費の増加が予想されるため、行財政改革プランに沿って、投資的事業に係る市債の発行を抑制し、公債費負担の軽減を図ります。 </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37846</xdr:rowOff>
    </xdr:from>
    <xdr:to>
      <xdr:col>7</xdr:col>
      <xdr:colOff>15875</xdr:colOff>
      <xdr:row>77</xdr:row>
      <xdr:rowOff>110998</xdr:rowOff>
    </xdr:to>
    <xdr:cxnSp macro="">
      <xdr:nvCxnSpPr>
        <xdr:cNvPr id="373" name="直線コネクタ 372"/>
        <xdr:cNvCxnSpPr/>
      </xdr:nvCxnSpPr>
      <xdr:spPr>
        <a:xfrm flipV="1">
          <a:off x="3987800" y="1323949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164864</xdr:rowOff>
    </xdr:from>
    <xdr:ext cx="762000" cy="259045"/>
    <xdr:sp macro="" textlink="">
      <xdr:nvSpPr>
        <xdr:cNvPr id="374" name="公債費平均値テキスト"/>
        <xdr:cNvSpPr txBox="1"/>
      </xdr:nvSpPr>
      <xdr:spPr>
        <a:xfrm>
          <a:off x="4914900" y="13366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110998</xdr:rowOff>
    </xdr:from>
    <xdr:to>
      <xdr:col>5</xdr:col>
      <xdr:colOff>549275</xdr:colOff>
      <xdr:row>77</xdr:row>
      <xdr:rowOff>124713</xdr:rowOff>
    </xdr:to>
    <xdr:cxnSp macro="">
      <xdr:nvCxnSpPr>
        <xdr:cNvPr id="376" name="直線コネクタ 375"/>
        <xdr:cNvCxnSpPr/>
      </xdr:nvCxnSpPr>
      <xdr:spPr>
        <a:xfrm flipV="1">
          <a:off x="3098800" y="133126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78" name="テキスト ボックス 377"/>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124713</xdr:rowOff>
    </xdr:from>
    <xdr:to>
      <xdr:col>4</xdr:col>
      <xdr:colOff>346075</xdr:colOff>
      <xdr:row>77</xdr:row>
      <xdr:rowOff>143002</xdr:rowOff>
    </xdr:to>
    <xdr:cxnSp macro="">
      <xdr:nvCxnSpPr>
        <xdr:cNvPr id="379" name="直線コネクタ 378"/>
        <xdr:cNvCxnSpPr/>
      </xdr:nvCxnSpPr>
      <xdr:spPr>
        <a:xfrm flipV="1">
          <a:off x="2209800" y="13326363"/>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1" name="テキスト ボックス 380"/>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143002</xdr:rowOff>
    </xdr:from>
    <xdr:to>
      <xdr:col>3</xdr:col>
      <xdr:colOff>142875</xdr:colOff>
      <xdr:row>78</xdr:row>
      <xdr:rowOff>58420</xdr:rowOff>
    </xdr:to>
    <xdr:cxnSp macro="">
      <xdr:nvCxnSpPr>
        <xdr:cNvPr id="382" name="直線コネクタ 381"/>
        <xdr:cNvCxnSpPr/>
      </xdr:nvCxnSpPr>
      <xdr:spPr>
        <a:xfrm flipV="1">
          <a:off x="1320800" y="1334465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85344</xdr:rowOff>
    </xdr:from>
    <xdr:to>
      <xdr:col>3</xdr:col>
      <xdr:colOff>193675</xdr:colOff>
      <xdr:row>79</xdr:row>
      <xdr:rowOff>15494</xdr:rowOff>
    </xdr:to>
    <xdr:sp macro="" textlink="">
      <xdr:nvSpPr>
        <xdr:cNvPr id="383" name="フローチャート : 判断 382"/>
        <xdr:cNvSpPr/>
      </xdr:nvSpPr>
      <xdr:spPr>
        <a:xfrm>
          <a:off x="2159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84" name="テキスト ボックス 383"/>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85" name="フローチャート : 判断 384"/>
        <xdr:cNvSpPr/>
      </xdr:nvSpPr>
      <xdr:spPr>
        <a:xfrm>
          <a:off x="12700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68851</xdr:rowOff>
    </xdr:from>
    <xdr:ext cx="762000" cy="259045"/>
    <xdr:sp macro="" textlink="">
      <xdr:nvSpPr>
        <xdr:cNvPr id="386" name="テキスト ボックス 385"/>
        <xdr:cNvSpPr txBox="1"/>
      </xdr:nvSpPr>
      <xdr:spPr>
        <a:xfrm>
          <a:off x="939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158496</xdr:rowOff>
    </xdr:from>
    <xdr:to>
      <xdr:col>7</xdr:col>
      <xdr:colOff>66675</xdr:colOff>
      <xdr:row>77</xdr:row>
      <xdr:rowOff>88646</xdr:rowOff>
    </xdr:to>
    <xdr:sp macro="" textlink="">
      <xdr:nvSpPr>
        <xdr:cNvPr id="392" name="円/楕円 391"/>
        <xdr:cNvSpPr/>
      </xdr:nvSpPr>
      <xdr:spPr>
        <a:xfrm>
          <a:off x="47752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3573</xdr:rowOff>
    </xdr:from>
    <xdr:ext cx="762000" cy="259045"/>
    <xdr:sp macro="" textlink="">
      <xdr:nvSpPr>
        <xdr:cNvPr id="393" name="公債費該当値テキスト"/>
        <xdr:cNvSpPr txBox="1"/>
      </xdr:nvSpPr>
      <xdr:spPr>
        <a:xfrm>
          <a:off x="4914900" y="1303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60198</xdr:rowOff>
    </xdr:from>
    <xdr:to>
      <xdr:col>5</xdr:col>
      <xdr:colOff>600075</xdr:colOff>
      <xdr:row>77</xdr:row>
      <xdr:rowOff>161798</xdr:rowOff>
    </xdr:to>
    <xdr:sp macro="" textlink="">
      <xdr:nvSpPr>
        <xdr:cNvPr id="394" name="円/楕円 393"/>
        <xdr:cNvSpPr/>
      </xdr:nvSpPr>
      <xdr:spPr>
        <a:xfrm>
          <a:off x="3937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525</xdr:rowOff>
    </xdr:from>
    <xdr:ext cx="736600" cy="259045"/>
    <xdr:sp macro="" textlink="">
      <xdr:nvSpPr>
        <xdr:cNvPr id="395" name="テキスト ボックス 394"/>
        <xdr:cNvSpPr txBox="1"/>
      </xdr:nvSpPr>
      <xdr:spPr>
        <a:xfrm>
          <a:off x="3606800" y="13030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73913</xdr:rowOff>
    </xdr:from>
    <xdr:to>
      <xdr:col>4</xdr:col>
      <xdr:colOff>396875</xdr:colOff>
      <xdr:row>78</xdr:row>
      <xdr:rowOff>4063</xdr:rowOff>
    </xdr:to>
    <xdr:sp macro="" textlink="">
      <xdr:nvSpPr>
        <xdr:cNvPr id="396" name="円/楕円 395"/>
        <xdr:cNvSpPr/>
      </xdr:nvSpPr>
      <xdr:spPr>
        <a:xfrm>
          <a:off x="3048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14240</xdr:rowOff>
    </xdr:from>
    <xdr:ext cx="762000" cy="259045"/>
    <xdr:sp macro="" textlink="">
      <xdr:nvSpPr>
        <xdr:cNvPr id="397" name="テキスト ボックス 396"/>
        <xdr:cNvSpPr txBox="1"/>
      </xdr:nvSpPr>
      <xdr:spPr>
        <a:xfrm>
          <a:off x="2717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92202</xdr:rowOff>
    </xdr:from>
    <xdr:to>
      <xdr:col>3</xdr:col>
      <xdr:colOff>193675</xdr:colOff>
      <xdr:row>78</xdr:row>
      <xdr:rowOff>22352</xdr:rowOff>
    </xdr:to>
    <xdr:sp macro="" textlink="">
      <xdr:nvSpPr>
        <xdr:cNvPr id="398" name="円/楕円 397"/>
        <xdr:cNvSpPr/>
      </xdr:nvSpPr>
      <xdr:spPr>
        <a:xfrm>
          <a:off x="2159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99" name="テキスト ボックス 398"/>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400" name="円/楕円 399"/>
        <xdr:cNvSpPr/>
      </xdr:nvSpPr>
      <xdr:spPr>
        <a:xfrm>
          <a:off x="1270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401" name="テキスト ボックス 400"/>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公債費以外にかかる経常収支比率は、類似団体平均を</a:t>
          </a:r>
          <a:r>
            <a:rPr kumimoji="1" lang="en-US" altLang="ja-JP" sz="1300">
              <a:latin typeface="ＭＳ Ｐゴシック"/>
            </a:rPr>
            <a:t>5.6</a:t>
          </a:r>
          <a:r>
            <a:rPr kumimoji="1" lang="ja-JP" altLang="en-US" sz="1300">
              <a:latin typeface="ＭＳ Ｐゴシック"/>
            </a:rPr>
            <a:t>ポイント上回っています。これは、補助費等が</a:t>
          </a:r>
          <a:r>
            <a:rPr kumimoji="1" lang="en-US" altLang="ja-JP" sz="1300">
              <a:latin typeface="ＭＳ Ｐゴシック"/>
            </a:rPr>
            <a:t>11.3</a:t>
          </a:r>
          <a:r>
            <a:rPr kumimoji="1" lang="ja-JP" altLang="en-US" sz="1300">
              <a:latin typeface="ＭＳ Ｐゴシック"/>
            </a:rPr>
            <a:t>ポイント、扶助費が</a:t>
          </a:r>
          <a:r>
            <a:rPr kumimoji="1" lang="en-US" altLang="ja-JP" sz="1300">
              <a:latin typeface="ＭＳ Ｐゴシック"/>
            </a:rPr>
            <a:t>1.7</a:t>
          </a:r>
          <a:r>
            <a:rPr kumimoji="1" lang="ja-JP" altLang="en-US" sz="1300">
              <a:latin typeface="ＭＳ Ｐゴシック"/>
            </a:rPr>
            <a:t>ポイント、物件費が</a:t>
          </a:r>
          <a:r>
            <a:rPr kumimoji="1" lang="en-US" altLang="ja-JP" sz="1300">
              <a:latin typeface="ＭＳ Ｐゴシック"/>
            </a:rPr>
            <a:t>1.7</a:t>
          </a:r>
          <a:r>
            <a:rPr kumimoji="1" lang="ja-JP" altLang="en-US" sz="1300">
              <a:latin typeface="ＭＳ Ｐゴシック"/>
            </a:rPr>
            <a:t>ポイント平均を上回り、人件費が</a:t>
          </a:r>
          <a:r>
            <a:rPr kumimoji="1" lang="en-US" altLang="ja-JP" sz="1300">
              <a:latin typeface="ＭＳ Ｐゴシック"/>
            </a:rPr>
            <a:t>4.3</a:t>
          </a:r>
          <a:r>
            <a:rPr kumimoji="1" lang="ja-JP" altLang="en-US" sz="1300">
              <a:latin typeface="ＭＳ Ｐゴシック"/>
            </a:rPr>
            <a:t>ポイント、その他が</a:t>
          </a:r>
          <a:r>
            <a:rPr kumimoji="1" lang="en-US" altLang="ja-JP" sz="1300">
              <a:latin typeface="ＭＳ Ｐゴシック"/>
            </a:rPr>
            <a:t>3.3</a:t>
          </a:r>
          <a:r>
            <a:rPr kumimoji="1" lang="ja-JP" altLang="en-US" sz="1300">
              <a:latin typeface="ＭＳ Ｐゴシック"/>
            </a:rPr>
            <a:t>ポイント平均を下回っているためです。 </a:t>
          </a:r>
        </a:p>
        <a:p>
          <a:r>
            <a:rPr kumimoji="1" lang="ja-JP" altLang="en-US" sz="1300">
              <a:latin typeface="ＭＳ Ｐゴシック"/>
            </a:rPr>
            <a:t>扶助費については、少子高齢化対策にかかる費用が今後も伸びることが予想されます。 </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115570</xdr:rowOff>
    </xdr:from>
    <xdr:to>
      <xdr:col>24</xdr:col>
      <xdr:colOff>31750</xdr:colOff>
      <xdr:row>79</xdr:row>
      <xdr:rowOff>147574</xdr:rowOff>
    </xdr:to>
    <xdr:cxnSp macro="">
      <xdr:nvCxnSpPr>
        <xdr:cNvPr id="432" name="直線コネクタ 431"/>
        <xdr:cNvCxnSpPr/>
      </xdr:nvCxnSpPr>
      <xdr:spPr>
        <a:xfrm>
          <a:off x="15671800" y="136601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1270</xdr:rowOff>
    </xdr:from>
    <xdr:to>
      <xdr:col>22</xdr:col>
      <xdr:colOff>565150</xdr:colOff>
      <xdr:row>79</xdr:row>
      <xdr:rowOff>115570</xdr:rowOff>
    </xdr:to>
    <xdr:cxnSp macro="">
      <xdr:nvCxnSpPr>
        <xdr:cNvPr id="435" name="直線コネクタ 434"/>
        <xdr:cNvCxnSpPr/>
      </xdr:nvCxnSpPr>
      <xdr:spPr>
        <a:xfrm>
          <a:off x="14782800" y="135458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1270</xdr:rowOff>
    </xdr:from>
    <xdr:to>
      <xdr:col>21</xdr:col>
      <xdr:colOff>361950</xdr:colOff>
      <xdr:row>79</xdr:row>
      <xdr:rowOff>10413</xdr:rowOff>
    </xdr:to>
    <xdr:cxnSp macro="">
      <xdr:nvCxnSpPr>
        <xdr:cNvPr id="438" name="直線コネクタ 437"/>
        <xdr:cNvCxnSpPr/>
      </xdr:nvCxnSpPr>
      <xdr:spPr>
        <a:xfrm flipV="1">
          <a:off x="13893800" y="135458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10413</xdr:rowOff>
    </xdr:from>
    <xdr:to>
      <xdr:col>20</xdr:col>
      <xdr:colOff>158750</xdr:colOff>
      <xdr:row>79</xdr:row>
      <xdr:rowOff>74422</xdr:rowOff>
    </xdr:to>
    <xdr:cxnSp macro="">
      <xdr:nvCxnSpPr>
        <xdr:cNvPr id="441" name="直線コネクタ 440"/>
        <xdr:cNvCxnSpPr/>
      </xdr:nvCxnSpPr>
      <xdr:spPr>
        <a:xfrm flipV="1">
          <a:off x="13004800" y="13554963"/>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60198</xdr:rowOff>
    </xdr:from>
    <xdr:to>
      <xdr:col>20</xdr:col>
      <xdr:colOff>209550</xdr:colOff>
      <xdr:row>77</xdr:row>
      <xdr:rowOff>161798</xdr:rowOff>
    </xdr:to>
    <xdr:sp macro="" textlink="">
      <xdr:nvSpPr>
        <xdr:cNvPr id="442" name="フローチャート : 判断 441"/>
        <xdr:cNvSpPr/>
      </xdr:nvSpPr>
      <xdr:spPr>
        <a:xfrm>
          <a:off x="13843000" y="13261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525</xdr:rowOff>
    </xdr:from>
    <xdr:ext cx="762000" cy="259045"/>
    <xdr:sp macro="" textlink="">
      <xdr:nvSpPr>
        <xdr:cNvPr id="443" name="テキスト ボックス 442"/>
        <xdr:cNvSpPr txBox="1"/>
      </xdr:nvSpPr>
      <xdr:spPr>
        <a:xfrm>
          <a:off x="13512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4" name="フローチャート : 判断 443"/>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87392</xdr:rowOff>
    </xdr:from>
    <xdr:ext cx="762000" cy="259045"/>
    <xdr:sp macro="" textlink="">
      <xdr:nvSpPr>
        <xdr:cNvPr id="445" name="テキスト ボックス 444"/>
        <xdr:cNvSpPr txBox="1"/>
      </xdr:nvSpPr>
      <xdr:spPr>
        <a:xfrm>
          <a:off x="12623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96774</xdr:rowOff>
    </xdr:from>
    <xdr:to>
      <xdr:col>24</xdr:col>
      <xdr:colOff>82550</xdr:colOff>
      <xdr:row>80</xdr:row>
      <xdr:rowOff>26924</xdr:rowOff>
    </xdr:to>
    <xdr:sp macro="" textlink="">
      <xdr:nvSpPr>
        <xdr:cNvPr id="451" name="円/楕円 450"/>
        <xdr:cNvSpPr/>
      </xdr:nvSpPr>
      <xdr:spPr>
        <a:xfrm>
          <a:off x="164592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68851</xdr:rowOff>
    </xdr:from>
    <xdr:ext cx="762000" cy="259045"/>
    <xdr:sp macro="" textlink="">
      <xdr:nvSpPr>
        <xdr:cNvPr id="452" name="公債費以外該当値テキスト"/>
        <xdr:cNvSpPr txBox="1"/>
      </xdr:nvSpPr>
      <xdr:spPr>
        <a:xfrm>
          <a:off x="165989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64770</xdr:rowOff>
    </xdr:from>
    <xdr:to>
      <xdr:col>22</xdr:col>
      <xdr:colOff>615950</xdr:colOff>
      <xdr:row>79</xdr:row>
      <xdr:rowOff>166370</xdr:rowOff>
    </xdr:to>
    <xdr:sp macro="" textlink="">
      <xdr:nvSpPr>
        <xdr:cNvPr id="453" name="円/楕円 452"/>
        <xdr:cNvSpPr/>
      </xdr:nvSpPr>
      <xdr:spPr>
        <a:xfrm>
          <a:off x="15621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151147</xdr:rowOff>
    </xdr:from>
    <xdr:ext cx="736600" cy="259045"/>
    <xdr:sp macro="" textlink="">
      <xdr:nvSpPr>
        <xdr:cNvPr id="454" name="テキスト ボックス 453"/>
        <xdr:cNvSpPr txBox="1"/>
      </xdr:nvSpPr>
      <xdr:spPr>
        <a:xfrm>
          <a:off x="15290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121920</xdr:rowOff>
    </xdr:from>
    <xdr:to>
      <xdr:col>21</xdr:col>
      <xdr:colOff>412750</xdr:colOff>
      <xdr:row>79</xdr:row>
      <xdr:rowOff>52070</xdr:rowOff>
    </xdr:to>
    <xdr:sp macro="" textlink="">
      <xdr:nvSpPr>
        <xdr:cNvPr id="455" name="円/楕円 454"/>
        <xdr:cNvSpPr/>
      </xdr:nvSpPr>
      <xdr:spPr>
        <a:xfrm>
          <a:off x="14732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36847</xdr:rowOff>
    </xdr:from>
    <xdr:ext cx="762000" cy="259045"/>
    <xdr:sp macro="" textlink="">
      <xdr:nvSpPr>
        <xdr:cNvPr id="456" name="テキスト ボックス 455"/>
        <xdr:cNvSpPr txBox="1"/>
      </xdr:nvSpPr>
      <xdr:spPr>
        <a:xfrm>
          <a:off x="14401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131063</xdr:rowOff>
    </xdr:from>
    <xdr:to>
      <xdr:col>20</xdr:col>
      <xdr:colOff>209550</xdr:colOff>
      <xdr:row>79</xdr:row>
      <xdr:rowOff>61213</xdr:rowOff>
    </xdr:to>
    <xdr:sp macro="" textlink="">
      <xdr:nvSpPr>
        <xdr:cNvPr id="457" name="円/楕円 456"/>
        <xdr:cNvSpPr/>
      </xdr:nvSpPr>
      <xdr:spPr>
        <a:xfrm>
          <a:off x="13843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45990</xdr:rowOff>
    </xdr:from>
    <xdr:ext cx="762000" cy="259045"/>
    <xdr:sp macro="" textlink="">
      <xdr:nvSpPr>
        <xdr:cNvPr id="458" name="テキスト ボックス 457"/>
        <xdr:cNvSpPr txBox="1"/>
      </xdr:nvSpPr>
      <xdr:spPr>
        <a:xfrm>
          <a:off x="13512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23622</xdr:rowOff>
    </xdr:from>
    <xdr:to>
      <xdr:col>19</xdr:col>
      <xdr:colOff>6350</xdr:colOff>
      <xdr:row>79</xdr:row>
      <xdr:rowOff>125222</xdr:rowOff>
    </xdr:to>
    <xdr:sp macro="" textlink="">
      <xdr:nvSpPr>
        <xdr:cNvPr id="459" name="円/楕円 458"/>
        <xdr:cNvSpPr/>
      </xdr:nvSpPr>
      <xdr:spPr>
        <a:xfrm>
          <a:off x="12954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109999</xdr:rowOff>
    </xdr:from>
    <xdr:ext cx="762000" cy="259045"/>
    <xdr:sp macro="" textlink="">
      <xdr:nvSpPr>
        <xdr:cNvPr id="460" name="テキスト ボックス 459"/>
        <xdr:cNvSpPr txBox="1"/>
      </xdr:nvSpPr>
      <xdr:spPr>
        <a:xfrm>
          <a:off x="12623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61909</xdr:rowOff>
    </xdr:from>
    <xdr:to>
      <xdr:col>4</xdr:col>
      <xdr:colOff>1117600</xdr:colOff>
      <xdr:row>17</xdr:row>
      <xdr:rowOff>126260</xdr:rowOff>
    </xdr:to>
    <xdr:cxnSp macro="">
      <xdr:nvCxnSpPr>
        <xdr:cNvPr id="52" name="直線コネクタ 51"/>
        <xdr:cNvCxnSpPr/>
      </xdr:nvCxnSpPr>
      <xdr:spPr bwMode="auto">
        <a:xfrm>
          <a:off x="5003800" y="3024184"/>
          <a:ext cx="647700" cy="643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125771</xdr:rowOff>
    </xdr:from>
    <xdr:ext cx="762000" cy="259045"/>
    <xdr:sp macro="" textlink="">
      <xdr:nvSpPr>
        <xdr:cNvPr id="53" name="人口1人当たり決算額の推移平均値テキスト130"/>
        <xdr:cNvSpPr txBox="1"/>
      </xdr:nvSpPr>
      <xdr:spPr>
        <a:xfrm>
          <a:off x="5740400" y="2573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160582</xdr:rowOff>
    </xdr:from>
    <xdr:to>
      <xdr:col>4</xdr:col>
      <xdr:colOff>469900</xdr:colOff>
      <xdr:row>17</xdr:row>
      <xdr:rowOff>61909</xdr:rowOff>
    </xdr:to>
    <xdr:cxnSp macro="">
      <xdr:nvCxnSpPr>
        <xdr:cNvPr id="55" name="直線コネクタ 54"/>
        <xdr:cNvCxnSpPr/>
      </xdr:nvCxnSpPr>
      <xdr:spPr bwMode="auto">
        <a:xfrm>
          <a:off x="4305300" y="2951407"/>
          <a:ext cx="698500" cy="72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160582</xdr:rowOff>
    </xdr:from>
    <xdr:to>
      <xdr:col>3</xdr:col>
      <xdr:colOff>904875</xdr:colOff>
      <xdr:row>17</xdr:row>
      <xdr:rowOff>27994</xdr:rowOff>
    </xdr:to>
    <xdr:cxnSp macro="">
      <xdr:nvCxnSpPr>
        <xdr:cNvPr id="58" name="直線コネクタ 57"/>
        <xdr:cNvCxnSpPr/>
      </xdr:nvCxnSpPr>
      <xdr:spPr bwMode="auto">
        <a:xfrm flipV="1">
          <a:off x="3606800" y="2951407"/>
          <a:ext cx="698500" cy="38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149420</xdr:rowOff>
    </xdr:from>
    <xdr:ext cx="762000" cy="259045"/>
    <xdr:sp macro="" textlink="">
      <xdr:nvSpPr>
        <xdr:cNvPr id="60" name="テキスト ボックス 59"/>
        <xdr:cNvSpPr txBox="1"/>
      </xdr:nvSpPr>
      <xdr:spPr>
        <a:xfrm>
          <a:off x="3924300" y="2425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2995</xdr:rowOff>
    </xdr:from>
    <xdr:to>
      <xdr:col>3</xdr:col>
      <xdr:colOff>206375</xdr:colOff>
      <xdr:row>17</xdr:row>
      <xdr:rowOff>27994</xdr:rowOff>
    </xdr:to>
    <xdr:cxnSp macro="">
      <xdr:nvCxnSpPr>
        <xdr:cNvPr id="61" name="直線コネクタ 60"/>
        <xdr:cNvCxnSpPr/>
      </xdr:nvCxnSpPr>
      <xdr:spPr bwMode="auto">
        <a:xfrm>
          <a:off x="2908300" y="2965270"/>
          <a:ext cx="698500" cy="249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21837</xdr:rowOff>
    </xdr:from>
    <xdr:to>
      <xdr:col>3</xdr:col>
      <xdr:colOff>257175</xdr:colOff>
      <xdr:row>15</xdr:row>
      <xdr:rowOff>123437</xdr:rowOff>
    </xdr:to>
    <xdr:sp macro="" textlink="">
      <xdr:nvSpPr>
        <xdr:cNvPr id="62" name="フローチャート : 判断 61"/>
        <xdr:cNvSpPr/>
      </xdr:nvSpPr>
      <xdr:spPr bwMode="auto">
        <a:xfrm>
          <a:off x="3556000" y="2641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133614</xdr:rowOff>
    </xdr:from>
    <xdr:ext cx="762000" cy="259045"/>
    <xdr:sp macro="" textlink="">
      <xdr:nvSpPr>
        <xdr:cNvPr id="63" name="テキスト ボックス 62"/>
        <xdr:cNvSpPr txBox="1"/>
      </xdr:nvSpPr>
      <xdr:spPr>
        <a:xfrm>
          <a:off x="3225800" y="241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21657</xdr:rowOff>
    </xdr:from>
    <xdr:to>
      <xdr:col>2</xdr:col>
      <xdr:colOff>692150</xdr:colOff>
      <xdr:row>15</xdr:row>
      <xdr:rowOff>123257</xdr:rowOff>
    </xdr:to>
    <xdr:sp macro="" textlink="">
      <xdr:nvSpPr>
        <xdr:cNvPr id="64" name="フローチャート : 判断 63"/>
        <xdr:cNvSpPr/>
      </xdr:nvSpPr>
      <xdr:spPr bwMode="auto">
        <a:xfrm>
          <a:off x="2857500" y="2641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133434</xdr:rowOff>
    </xdr:from>
    <xdr:ext cx="762000" cy="259045"/>
    <xdr:sp macro="" textlink="">
      <xdr:nvSpPr>
        <xdr:cNvPr id="65" name="テキスト ボックス 64"/>
        <xdr:cNvSpPr txBox="1"/>
      </xdr:nvSpPr>
      <xdr:spPr>
        <a:xfrm>
          <a:off x="2527300" y="240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75460</xdr:rowOff>
    </xdr:from>
    <xdr:to>
      <xdr:col>5</xdr:col>
      <xdr:colOff>34925</xdr:colOff>
      <xdr:row>18</xdr:row>
      <xdr:rowOff>5610</xdr:rowOff>
    </xdr:to>
    <xdr:sp macro="" textlink="">
      <xdr:nvSpPr>
        <xdr:cNvPr id="71" name="円/楕円 70"/>
        <xdr:cNvSpPr/>
      </xdr:nvSpPr>
      <xdr:spPr bwMode="auto">
        <a:xfrm>
          <a:off x="5600700" y="3037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47537</xdr:rowOff>
    </xdr:from>
    <xdr:ext cx="762000" cy="259045"/>
    <xdr:sp macro="" textlink="">
      <xdr:nvSpPr>
        <xdr:cNvPr id="72" name="人口1人当たり決算額の推移該当値テキスト130"/>
        <xdr:cNvSpPr txBox="1"/>
      </xdr:nvSpPr>
      <xdr:spPr>
        <a:xfrm>
          <a:off x="5740400" y="300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71,962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11109</xdr:rowOff>
    </xdr:from>
    <xdr:to>
      <xdr:col>4</xdr:col>
      <xdr:colOff>520700</xdr:colOff>
      <xdr:row>17</xdr:row>
      <xdr:rowOff>112709</xdr:rowOff>
    </xdr:to>
    <xdr:sp macro="" textlink="">
      <xdr:nvSpPr>
        <xdr:cNvPr id="73" name="円/楕円 72"/>
        <xdr:cNvSpPr/>
      </xdr:nvSpPr>
      <xdr:spPr bwMode="auto">
        <a:xfrm>
          <a:off x="4953000" y="29733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97486</xdr:rowOff>
    </xdr:from>
    <xdr:ext cx="736600" cy="259045"/>
    <xdr:sp macro="" textlink="">
      <xdr:nvSpPr>
        <xdr:cNvPr id="74" name="テキスト ボックス 73"/>
        <xdr:cNvSpPr txBox="1"/>
      </xdr:nvSpPr>
      <xdr:spPr>
        <a:xfrm>
          <a:off x="4622800" y="3059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75,903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109782</xdr:rowOff>
    </xdr:from>
    <xdr:to>
      <xdr:col>3</xdr:col>
      <xdr:colOff>955675</xdr:colOff>
      <xdr:row>17</xdr:row>
      <xdr:rowOff>39932</xdr:rowOff>
    </xdr:to>
    <xdr:sp macro="" textlink="">
      <xdr:nvSpPr>
        <xdr:cNvPr id="75" name="円/楕円 74"/>
        <xdr:cNvSpPr/>
      </xdr:nvSpPr>
      <xdr:spPr bwMode="auto">
        <a:xfrm>
          <a:off x="4254500" y="29006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24709</xdr:rowOff>
    </xdr:from>
    <xdr:ext cx="762000" cy="259045"/>
    <xdr:sp macro="" textlink="">
      <xdr:nvSpPr>
        <xdr:cNvPr id="76" name="テキスト ボックス 75"/>
        <xdr:cNvSpPr txBox="1"/>
      </xdr:nvSpPr>
      <xdr:spPr>
        <a:xfrm>
          <a:off x="3924300" y="2986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80,360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148644</xdr:rowOff>
    </xdr:from>
    <xdr:to>
      <xdr:col>3</xdr:col>
      <xdr:colOff>257175</xdr:colOff>
      <xdr:row>17</xdr:row>
      <xdr:rowOff>78794</xdr:rowOff>
    </xdr:to>
    <xdr:sp macro="" textlink="">
      <xdr:nvSpPr>
        <xdr:cNvPr id="77" name="円/楕円 76"/>
        <xdr:cNvSpPr/>
      </xdr:nvSpPr>
      <xdr:spPr bwMode="auto">
        <a:xfrm>
          <a:off x="3556000" y="29394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63571</xdr:rowOff>
    </xdr:from>
    <xdr:ext cx="762000" cy="259045"/>
    <xdr:sp macro="" textlink="">
      <xdr:nvSpPr>
        <xdr:cNvPr id="78" name="テキスト ボックス 77"/>
        <xdr:cNvSpPr txBox="1"/>
      </xdr:nvSpPr>
      <xdr:spPr>
        <a:xfrm>
          <a:off x="3225800" y="3025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77,980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123645</xdr:rowOff>
    </xdr:from>
    <xdr:to>
      <xdr:col>2</xdr:col>
      <xdr:colOff>692150</xdr:colOff>
      <xdr:row>17</xdr:row>
      <xdr:rowOff>53795</xdr:rowOff>
    </xdr:to>
    <xdr:sp macro="" textlink="">
      <xdr:nvSpPr>
        <xdr:cNvPr id="79" name="円/楕円 78"/>
        <xdr:cNvSpPr/>
      </xdr:nvSpPr>
      <xdr:spPr bwMode="auto">
        <a:xfrm>
          <a:off x="2857500" y="2914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38572</xdr:rowOff>
    </xdr:from>
    <xdr:ext cx="762000" cy="259045"/>
    <xdr:sp macro="" textlink="">
      <xdr:nvSpPr>
        <xdr:cNvPr id="80" name="テキスト ボックス 79"/>
        <xdr:cNvSpPr txBox="1"/>
      </xdr:nvSpPr>
      <xdr:spPr>
        <a:xfrm>
          <a:off x="2527300" y="3000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17729</xdr:rowOff>
    </xdr:from>
    <xdr:to>
      <xdr:col>4</xdr:col>
      <xdr:colOff>1117600</xdr:colOff>
      <xdr:row>35</xdr:row>
      <xdr:rowOff>177716</xdr:rowOff>
    </xdr:to>
    <xdr:cxnSp macro="">
      <xdr:nvCxnSpPr>
        <xdr:cNvPr id="116" name="直線コネクタ 115"/>
        <xdr:cNvCxnSpPr/>
      </xdr:nvCxnSpPr>
      <xdr:spPr bwMode="auto">
        <a:xfrm>
          <a:off x="5003800" y="6628079"/>
          <a:ext cx="647700" cy="1599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261205</xdr:rowOff>
    </xdr:from>
    <xdr:ext cx="762000" cy="259045"/>
    <xdr:sp macro="" textlink="">
      <xdr:nvSpPr>
        <xdr:cNvPr id="117" name="人口1人当たり決算額の推移平均値テキスト445"/>
        <xdr:cNvSpPr txBox="1"/>
      </xdr:nvSpPr>
      <xdr:spPr>
        <a:xfrm>
          <a:off x="5740400" y="6528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250313</xdr:rowOff>
    </xdr:from>
    <xdr:to>
      <xdr:col>4</xdr:col>
      <xdr:colOff>469900</xdr:colOff>
      <xdr:row>35</xdr:row>
      <xdr:rowOff>17729</xdr:rowOff>
    </xdr:to>
    <xdr:cxnSp macro="">
      <xdr:nvCxnSpPr>
        <xdr:cNvPr id="119" name="直線コネクタ 118"/>
        <xdr:cNvCxnSpPr/>
      </xdr:nvCxnSpPr>
      <xdr:spPr bwMode="auto">
        <a:xfrm>
          <a:off x="4305300" y="6517763"/>
          <a:ext cx="698500" cy="110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68622</xdr:rowOff>
    </xdr:from>
    <xdr:ext cx="736600" cy="259045"/>
    <xdr:sp macro="" textlink="">
      <xdr:nvSpPr>
        <xdr:cNvPr id="121" name="テキスト ボックス 120"/>
        <xdr:cNvSpPr txBox="1"/>
      </xdr:nvSpPr>
      <xdr:spPr>
        <a:xfrm>
          <a:off x="4622800" y="667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188102</xdr:rowOff>
    </xdr:from>
    <xdr:to>
      <xdr:col>3</xdr:col>
      <xdr:colOff>904875</xdr:colOff>
      <xdr:row>34</xdr:row>
      <xdr:rowOff>250313</xdr:rowOff>
    </xdr:to>
    <xdr:cxnSp macro="">
      <xdr:nvCxnSpPr>
        <xdr:cNvPr id="122" name="直線コネクタ 121"/>
        <xdr:cNvCxnSpPr/>
      </xdr:nvCxnSpPr>
      <xdr:spPr bwMode="auto">
        <a:xfrm>
          <a:off x="3606800" y="6455552"/>
          <a:ext cx="698500" cy="62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313812</xdr:rowOff>
    </xdr:from>
    <xdr:ext cx="762000" cy="259045"/>
    <xdr:sp macro="" textlink="">
      <xdr:nvSpPr>
        <xdr:cNvPr id="124" name="テキスト ボックス 123"/>
        <xdr:cNvSpPr txBox="1"/>
      </xdr:nvSpPr>
      <xdr:spPr>
        <a:xfrm>
          <a:off x="3924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164654</xdr:rowOff>
    </xdr:from>
    <xdr:to>
      <xdr:col>3</xdr:col>
      <xdr:colOff>206375</xdr:colOff>
      <xdr:row>34</xdr:row>
      <xdr:rowOff>188102</xdr:rowOff>
    </xdr:to>
    <xdr:cxnSp macro="">
      <xdr:nvCxnSpPr>
        <xdr:cNvPr id="125" name="直線コネクタ 124"/>
        <xdr:cNvCxnSpPr/>
      </xdr:nvCxnSpPr>
      <xdr:spPr bwMode="auto">
        <a:xfrm>
          <a:off x="2908300" y="6432104"/>
          <a:ext cx="698500" cy="234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112972</xdr:rowOff>
    </xdr:from>
    <xdr:to>
      <xdr:col>3</xdr:col>
      <xdr:colOff>257175</xdr:colOff>
      <xdr:row>34</xdr:row>
      <xdr:rowOff>214572</xdr:rowOff>
    </xdr:to>
    <xdr:sp macro="" textlink="">
      <xdr:nvSpPr>
        <xdr:cNvPr id="126" name="フローチャート : 判断 125"/>
        <xdr:cNvSpPr/>
      </xdr:nvSpPr>
      <xdr:spPr bwMode="auto">
        <a:xfrm>
          <a:off x="35560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224749</xdr:rowOff>
    </xdr:from>
    <xdr:ext cx="762000" cy="259045"/>
    <xdr:sp macro="" textlink="">
      <xdr:nvSpPr>
        <xdr:cNvPr id="127" name="テキスト ボックス 126"/>
        <xdr:cNvSpPr txBox="1"/>
      </xdr:nvSpPr>
      <xdr:spPr>
        <a:xfrm>
          <a:off x="3225800" y="614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50466</xdr:rowOff>
    </xdr:from>
    <xdr:to>
      <xdr:col>2</xdr:col>
      <xdr:colOff>692150</xdr:colOff>
      <xdr:row>34</xdr:row>
      <xdr:rowOff>152066</xdr:rowOff>
    </xdr:to>
    <xdr:sp macro="" textlink="">
      <xdr:nvSpPr>
        <xdr:cNvPr id="128" name="フローチャート : 判断 127"/>
        <xdr:cNvSpPr/>
      </xdr:nvSpPr>
      <xdr:spPr bwMode="auto">
        <a:xfrm>
          <a:off x="2857500" y="6317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162243</xdr:rowOff>
    </xdr:from>
    <xdr:ext cx="762000" cy="259045"/>
    <xdr:sp macro="" textlink="">
      <xdr:nvSpPr>
        <xdr:cNvPr id="129" name="テキスト ボックス 128"/>
        <xdr:cNvSpPr txBox="1"/>
      </xdr:nvSpPr>
      <xdr:spPr>
        <a:xfrm>
          <a:off x="2527300" y="6086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126916</xdr:rowOff>
    </xdr:from>
    <xdr:to>
      <xdr:col>5</xdr:col>
      <xdr:colOff>34925</xdr:colOff>
      <xdr:row>35</xdr:row>
      <xdr:rowOff>228516</xdr:rowOff>
    </xdr:to>
    <xdr:sp macro="" textlink="">
      <xdr:nvSpPr>
        <xdr:cNvPr id="135" name="円/楕円 134"/>
        <xdr:cNvSpPr/>
      </xdr:nvSpPr>
      <xdr:spPr bwMode="auto">
        <a:xfrm>
          <a:off x="5600700" y="6737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98993</xdr:rowOff>
    </xdr:from>
    <xdr:ext cx="762000" cy="259045"/>
    <xdr:sp macro="" textlink="">
      <xdr:nvSpPr>
        <xdr:cNvPr id="136" name="人口1人当たり決算額の推移該当値テキスト445"/>
        <xdr:cNvSpPr txBox="1"/>
      </xdr:nvSpPr>
      <xdr:spPr>
        <a:xfrm>
          <a:off x="5740400" y="670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25,197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309829</xdr:rowOff>
    </xdr:from>
    <xdr:to>
      <xdr:col>4</xdr:col>
      <xdr:colOff>520700</xdr:colOff>
      <xdr:row>35</xdr:row>
      <xdr:rowOff>68529</xdr:rowOff>
    </xdr:to>
    <xdr:sp macro="" textlink="">
      <xdr:nvSpPr>
        <xdr:cNvPr id="137" name="円/楕円 136"/>
        <xdr:cNvSpPr/>
      </xdr:nvSpPr>
      <xdr:spPr bwMode="auto">
        <a:xfrm>
          <a:off x="4953000" y="6577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78706</xdr:rowOff>
    </xdr:from>
    <xdr:ext cx="736600" cy="259045"/>
    <xdr:sp macro="" textlink="">
      <xdr:nvSpPr>
        <xdr:cNvPr id="138" name="テキスト ボックス 137"/>
        <xdr:cNvSpPr txBox="1"/>
      </xdr:nvSpPr>
      <xdr:spPr>
        <a:xfrm>
          <a:off x="4622800" y="6346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30,096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199513</xdr:rowOff>
    </xdr:from>
    <xdr:to>
      <xdr:col>3</xdr:col>
      <xdr:colOff>955675</xdr:colOff>
      <xdr:row>34</xdr:row>
      <xdr:rowOff>301113</xdr:rowOff>
    </xdr:to>
    <xdr:sp macro="" textlink="">
      <xdr:nvSpPr>
        <xdr:cNvPr id="139" name="円/楕円 138"/>
        <xdr:cNvSpPr/>
      </xdr:nvSpPr>
      <xdr:spPr bwMode="auto">
        <a:xfrm>
          <a:off x="4254500" y="64669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311290</xdr:rowOff>
    </xdr:from>
    <xdr:ext cx="762000" cy="259045"/>
    <xdr:sp macro="" textlink="">
      <xdr:nvSpPr>
        <xdr:cNvPr id="140" name="テキスト ボックス 139"/>
        <xdr:cNvSpPr txBox="1"/>
      </xdr:nvSpPr>
      <xdr:spPr>
        <a:xfrm>
          <a:off x="3924300" y="6235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33,474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137302</xdr:rowOff>
    </xdr:from>
    <xdr:to>
      <xdr:col>3</xdr:col>
      <xdr:colOff>257175</xdr:colOff>
      <xdr:row>34</xdr:row>
      <xdr:rowOff>238902</xdr:rowOff>
    </xdr:to>
    <xdr:sp macro="" textlink="">
      <xdr:nvSpPr>
        <xdr:cNvPr id="141" name="円/楕円 140"/>
        <xdr:cNvSpPr/>
      </xdr:nvSpPr>
      <xdr:spPr bwMode="auto">
        <a:xfrm>
          <a:off x="3556000" y="6404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223679</xdr:rowOff>
    </xdr:from>
    <xdr:ext cx="762000" cy="259045"/>
    <xdr:sp macro="" textlink="">
      <xdr:nvSpPr>
        <xdr:cNvPr id="142" name="テキスト ボックス 141"/>
        <xdr:cNvSpPr txBox="1"/>
      </xdr:nvSpPr>
      <xdr:spPr>
        <a:xfrm>
          <a:off x="3225800" y="6491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35,379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113854</xdr:rowOff>
    </xdr:from>
    <xdr:to>
      <xdr:col>2</xdr:col>
      <xdr:colOff>692150</xdr:colOff>
      <xdr:row>34</xdr:row>
      <xdr:rowOff>215454</xdr:rowOff>
    </xdr:to>
    <xdr:sp macro="" textlink="">
      <xdr:nvSpPr>
        <xdr:cNvPr id="143" name="円/楕円 142"/>
        <xdr:cNvSpPr/>
      </xdr:nvSpPr>
      <xdr:spPr bwMode="auto">
        <a:xfrm>
          <a:off x="2857500" y="6381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200231</xdr:rowOff>
    </xdr:from>
    <xdr:ext cx="762000" cy="259045"/>
    <xdr:sp macro="" textlink="">
      <xdr:nvSpPr>
        <xdr:cNvPr id="144" name="テキスト ボックス 143"/>
        <xdr:cNvSpPr txBox="1"/>
      </xdr:nvSpPr>
      <xdr:spPr>
        <a:xfrm>
          <a:off x="2527300" y="64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36,097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今年度の実質収支は、</a:t>
          </a:r>
          <a:r>
            <a:rPr kumimoji="1" lang="en-US" altLang="ja-JP" sz="1400">
              <a:latin typeface="ＭＳ ゴシック" pitchFamily="49" charset="-128"/>
              <a:ea typeface="ＭＳ ゴシック" pitchFamily="49" charset="-128"/>
            </a:rPr>
            <a:t>226,520</a:t>
          </a:r>
          <a:r>
            <a:rPr kumimoji="1" lang="ja-JP" altLang="en-US" sz="1400">
              <a:latin typeface="ＭＳ ゴシック" pitchFamily="49" charset="-128"/>
              <a:ea typeface="ＭＳ ゴシック" pitchFamily="49" charset="-128"/>
            </a:rPr>
            <a:t>千円の黒字でした。平成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年度以降、財政調整基金の取り崩しを行っていないため、標準財政規模に対する財政調整基金残高は増加しています。 </a:t>
          </a:r>
        </a:p>
        <a:p>
          <a:r>
            <a:rPr kumimoji="1" lang="ja-JP" altLang="en-US" sz="1400">
              <a:latin typeface="ＭＳ ゴシック" pitchFamily="49" charset="-128"/>
              <a:ea typeface="ＭＳ ゴシック" pitchFamily="49" charset="-128"/>
            </a:rPr>
            <a:t>今後、学校教育施設の耐震化事業などの大規模事業が予定されていることから財源不足時の補填や緊急事業への対応に備え、財政調整基金を一定額確保できるよう一層の財政の健全化を図ります。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年度以降全会計連結ベースにおいて、実質収支の黒字が続いています。特に水道事業会計では毎年</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億円以上の資金剰余を生んでいます。 </a:t>
          </a:r>
        </a:p>
        <a:p>
          <a:r>
            <a:rPr kumimoji="1" lang="ja-JP" altLang="en-US" sz="1400">
              <a:latin typeface="ＭＳ ゴシック" pitchFamily="49" charset="-128"/>
              <a:ea typeface="ＭＳ ゴシック" pitchFamily="49" charset="-128"/>
            </a:rPr>
            <a:t>　公営企業においては、経営健全化計画に基づきインフラ施設等の耐用年数経過に伴う更新時期を見据え引き続き黒字経営を図っていきます。 </a:t>
          </a:r>
        </a:p>
        <a:p>
          <a:r>
            <a:rPr kumimoji="1" lang="ja-JP" altLang="en-US" sz="1400">
              <a:latin typeface="ＭＳ ゴシック" pitchFamily="49" charset="-128"/>
              <a:ea typeface="ＭＳ ゴシック" pitchFamily="49" charset="-128"/>
            </a:rPr>
            <a:t>　国民健康保険特別会計などの特別会計においては、各会計の事業計画に基づき、持続可能な保険給付サービスを実施できるよう、収支バランスのとれた事業運営に努めていきます。 </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各項目で元利償還金等が減少しており、実質公債費比率の分子は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年間で</a:t>
          </a:r>
          <a:r>
            <a:rPr kumimoji="1" lang="en-US" altLang="ja-JP" sz="1400">
              <a:latin typeface="ＭＳ ゴシック" pitchFamily="49" charset="-128"/>
              <a:ea typeface="ＭＳ ゴシック" pitchFamily="49" charset="-128"/>
            </a:rPr>
            <a:t>550</a:t>
          </a:r>
          <a:r>
            <a:rPr kumimoji="1" lang="ja-JP" altLang="en-US" sz="1400">
              <a:latin typeface="ＭＳ ゴシック" pitchFamily="49" charset="-128"/>
              <a:ea typeface="ＭＳ ゴシック" pitchFamily="49" charset="-128"/>
            </a:rPr>
            <a:t>百万円減少しています。 </a:t>
          </a:r>
        </a:p>
        <a:p>
          <a:r>
            <a:rPr kumimoji="1" lang="ja-JP" altLang="en-US" sz="1400">
              <a:latin typeface="ＭＳ ゴシック" pitchFamily="49" charset="-128"/>
              <a:ea typeface="ＭＳ ゴシック" pitchFamily="49" charset="-128"/>
            </a:rPr>
            <a:t>　減少の主な要因は、平成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年度及び</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年度の公的資金補償金免除繰上償還によって高金利債を低金利債に借り換えたことや平成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年度に策定した財政再建推進計画及びそれに引き続く行財政改革プランに沿って投資的事業にかかる市債の発行額を</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億円以下に抑制していること等が主な要因として挙げられます。今後も引き続き行財政改革プランに基づき新規の地方債発行を抑制し比率の改善を図ります。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今年度は、土地開発公社の解散に加え、学校の耐震化事業などの投資的経費の増大により、一般会計に係る地方債残高が</a:t>
          </a:r>
          <a:r>
            <a:rPr kumimoji="1" lang="en-US" altLang="ja-JP" sz="1400">
              <a:latin typeface="ＭＳ ゴシック" pitchFamily="49" charset="-128"/>
              <a:ea typeface="ＭＳ ゴシック" pitchFamily="49" charset="-128"/>
            </a:rPr>
            <a:t>3,157</a:t>
          </a:r>
          <a:r>
            <a:rPr kumimoji="1" lang="ja-JP" altLang="en-US" sz="1400">
              <a:latin typeface="ＭＳ ゴシック" pitchFamily="49" charset="-128"/>
              <a:ea typeface="ＭＳ ゴシック" pitchFamily="49" charset="-128"/>
            </a:rPr>
            <a:t>百万円増加しています。また、土地開発公社の解散により債務負担行為に基づく支出予定額は減少しました。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将来負担比率の分子は</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年間で、</a:t>
          </a:r>
          <a:r>
            <a:rPr kumimoji="1" lang="en-US" altLang="ja-JP" sz="1400">
              <a:latin typeface="ＭＳ ゴシック" pitchFamily="49" charset="-128"/>
              <a:ea typeface="ＭＳ ゴシック" pitchFamily="49" charset="-128"/>
            </a:rPr>
            <a:t>7,200</a:t>
          </a:r>
          <a:r>
            <a:rPr kumimoji="1" lang="ja-JP" altLang="en-US" sz="1400">
              <a:latin typeface="ＭＳ ゴシック" pitchFamily="49" charset="-128"/>
              <a:ea typeface="ＭＳ ゴシック" pitchFamily="49" charset="-128"/>
            </a:rPr>
            <a:t>百万円減少しています。これは、</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公営企業債等繰入見込額</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a:t>
          </a:r>
          <a:r>
            <a:rPr kumimoji="1" lang="en-US" altLang="ja-JP" sz="1400">
              <a:latin typeface="ＭＳ ゴシック" pitchFamily="49" charset="-128"/>
              <a:ea typeface="ＭＳ ゴシック" pitchFamily="49" charset="-128"/>
            </a:rPr>
            <a:t>4,832</a:t>
          </a:r>
          <a:r>
            <a:rPr kumimoji="1" lang="ja-JP" altLang="en-US" sz="1400">
              <a:latin typeface="ＭＳ ゴシック" pitchFamily="49" charset="-128"/>
              <a:ea typeface="ＭＳ ゴシック" pitchFamily="49" charset="-128"/>
            </a:rPr>
            <a:t>百万円減少していることや平成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に策定した財政再建推進計画及びそれに引き続く行財政改革プランに沿って投資的事業にかかる市債の発行額を抑制していること等が要因として挙げられます。今後も引き続き行財政改革プランに基づき新規の地方債発行を抑制し、比率の改善を図ります。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23096045</v>
      </c>
      <c r="BO4" s="379"/>
      <c r="BP4" s="379"/>
      <c r="BQ4" s="379"/>
      <c r="BR4" s="379"/>
      <c r="BS4" s="379"/>
      <c r="BT4" s="379"/>
      <c r="BU4" s="380"/>
      <c r="BV4" s="378">
        <v>19038706</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2.2999999999999998</v>
      </c>
      <c r="CU4" s="554"/>
      <c r="CV4" s="554"/>
      <c r="CW4" s="554"/>
      <c r="CX4" s="554"/>
      <c r="CY4" s="554"/>
      <c r="CZ4" s="554"/>
      <c r="DA4" s="555"/>
      <c r="DB4" s="553">
        <v>1.7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22796238</v>
      </c>
      <c r="BO5" s="384"/>
      <c r="BP5" s="384"/>
      <c r="BQ5" s="384"/>
      <c r="BR5" s="384"/>
      <c r="BS5" s="384"/>
      <c r="BT5" s="384"/>
      <c r="BU5" s="385"/>
      <c r="BV5" s="383">
        <v>18790635</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88.5</v>
      </c>
      <c r="CU5" s="354"/>
      <c r="CV5" s="354"/>
      <c r="CW5" s="354"/>
      <c r="CX5" s="354"/>
      <c r="CY5" s="354"/>
      <c r="CZ5" s="354"/>
      <c r="DA5" s="355"/>
      <c r="DB5" s="353">
        <v>89.4</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299807</v>
      </c>
      <c r="BO6" s="384"/>
      <c r="BP6" s="384"/>
      <c r="BQ6" s="384"/>
      <c r="BR6" s="384"/>
      <c r="BS6" s="384"/>
      <c r="BT6" s="384"/>
      <c r="BU6" s="385"/>
      <c r="BV6" s="383">
        <v>248071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96.4</v>
      </c>
      <c r="CU6" s="528"/>
      <c r="CV6" s="528"/>
      <c r="CW6" s="528"/>
      <c r="CX6" s="528"/>
      <c r="CY6" s="528"/>
      <c r="CZ6" s="528"/>
      <c r="DA6" s="529"/>
      <c r="DB6" s="527">
        <v>96.8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33287</v>
      </c>
      <c r="BO7" s="384"/>
      <c r="BP7" s="384"/>
      <c r="BQ7" s="384"/>
      <c r="BR7" s="384"/>
      <c r="BS7" s="384"/>
      <c r="BT7" s="384"/>
      <c r="BU7" s="385"/>
      <c r="BV7" s="383">
        <v>47615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11765749</v>
      </c>
      <c r="CU7" s="384"/>
      <c r="CV7" s="384"/>
      <c r="CW7" s="384"/>
      <c r="CX7" s="384"/>
      <c r="CY7" s="384"/>
      <c r="CZ7" s="384"/>
      <c r="DA7" s="385"/>
      <c r="DB7" s="383">
        <v>11777360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266520</v>
      </c>
      <c r="BO8" s="384"/>
      <c r="BP8" s="384"/>
      <c r="BQ8" s="384"/>
      <c r="BR8" s="384"/>
      <c r="BS8" s="384"/>
      <c r="BT8" s="384"/>
      <c r="BU8" s="385"/>
      <c r="BV8" s="383">
        <v>200456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0.61</v>
      </c>
      <c r="CU8" s="491"/>
      <c r="CV8" s="491"/>
      <c r="CW8" s="491"/>
      <c r="CX8" s="491"/>
      <c r="CY8" s="491"/>
      <c r="CZ8" s="491"/>
      <c r="DA8" s="492"/>
      <c r="DB8" s="490">
        <v>0.59</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47993</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66064</v>
      </c>
      <c r="BO9" s="384"/>
      <c r="BP9" s="384"/>
      <c r="BQ9" s="384"/>
      <c r="BR9" s="384"/>
      <c r="BS9" s="384"/>
      <c r="BT9" s="384"/>
      <c r="BU9" s="385"/>
      <c r="BV9" s="383">
        <v>-371698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10.8</v>
      </c>
      <c r="CU9" s="354"/>
      <c r="CV9" s="354"/>
      <c r="CW9" s="354"/>
      <c r="CX9" s="354"/>
      <c r="CY9" s="354"/>
      <c r="CZ9" s="354"/>
      <c r="DA9" s="355"/>
      <c r="DB9" s="353">
        <v>14.2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49396</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76161</v>
      </c>
      <c r="BO10" s="384"/>
      <c r="BP10" s="384"/>
      <c r="BQ10" s="384"/>
      <c r="BR10" s="384"/>
      <c r="BS10" s="384"/>
      <c r="BT10" s="384"/>
      <c r="BU10" s="385"/>
      <c r="BV10" s="383">
        <v>271889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46386</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2000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45638</v>
      </c>
      <c r="S13" s="483"/>
      <c r="T13" s="483"/>
      <c r="U13" s="483"/>
      <c r="V13" s="484"/>
      <c r="W13" s="470" t="s">
        <v>122</v>
      </c>
      <c r="X13" s="396"/>
      <c r="Y13" s="396"/>
      <c r="Z13" s="396"/>
      <c r="AA13" s="396"/>
      <c r="AB13" s="397"/>
      <c r="AC13" s="359">
        <v>702</v>
      </c>
      <c r="AD13" s="360"/>
      <c r="AE13" s="360"/>
      <c r="AF13" s="360"/>
      <c r="AG13" s="361"/>
      <c r="AH13" s="359">
        <v>1149</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140225</v>
      </c>
      <c r="BO13" s="384"/>
      <c r="BP13" s="384"/>
      <c r="BQ13" s="384"/>
      <c r="BR13" s="384"/>
      <c r="BS13" s="384"/>
      <c r="BT13" s="384"/>
      <c r="BU13" s="385"/>
      <c r="BV13" s="383">
        <v>-99809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14.2</v>
      </c>
      <c r="CU13" s="354"/>
      <c r="CV13" s="354"/>
      <c r="CW13" s="354"/>
      <c r="CX13" s="354"/>
      <c r="CY13" s="354"/>
      <c r="CZ13" s="354"/>
      <c r="DA13" s="355"/>
      <c r="DB13" s="353">
        <v>15.8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46734</v>
      </c>
      <c r="S14" s="483"/>
      <c r="T14" s="483"/>
      <c r="U14" s="483"/>
      <c r="V14" s="484"/>
      <c r="W14" s="485"/>
      <c r="X14" s="399"/>
      <c r="Y14" s="399"/>
      <c r="Z14" s="399"/>
      <c r="AA14" s="399"/>
      <c r="AB14" s="400"/>
      <c r="AC14" s="475">
        <v>3.4</v>
      </c>
      <c r="AD14" s="476"/>
      <c r="AE14" s="476"/>
      <c r="AF14" s="476"/>
      <c r="AG14" s="477"/>
      <c r="AH14" s="475">
        <v>4.8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74.5</v>
      </c>
      <c r="CU14" s="454"/>
      <c r="CV14" s="454"/>
      <c r="CW14" s="454"/>
      <c r="CX14" s="454"/>
      <c r="CY14" s="454"/>
      <c r="CZ14" s="454"/>
      <c r="DA14" s="455"/>
      <c r="DB14" s="486">
        <v>78.400000000000006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45930</v>
      </c>
      <c r="S15" s="483"/>
      <c r="T15" s="483"/>
      <c r="U15" s="483"/>
      <c r="V15" s="484"/>
      <c r="W15" s="470" t="s">
        <v>129</v>
      </c>
      <c r="X15" s="396"/>
      <c r="Y15" s="396"/>
      <c r="Z15" s="396"/>
      <c r="AA15" s="396"/>
      <c r="AB15" s="397"/>
      <c r="AC15" s="359">
        <v>8693</v>
      </c>
      <c r="AD15" s="360"/>
      <c r="AE15" s="360"/>
      <c r="AF15" s="360"/>
      <c r="AG15" s="361"/>
      <c r="AH15" s="359">
        <v>10558</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5613397</v>
      </c>
      <c r="BO15" s="379"/>
      <c r="BP15" s="379"/>
      <c r="BQ15" s="379"/>
      <c r="BR15" s="379"/>
      <c r="BS15" s="379"/>
      <c r="BT15" s="379"/>
      <c r="BU15" s="380"/>
      <c r="BV15" s="378">
        <v>5511485</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41.8</v>
      </c>
      <c r="AD16" s="476"/>
      <c r="AE16" s="476"/>
      <c r="AF16" s="476"/>
      <c r="AG16" s="477"/>
      <c r="AH16" s="475">
        <v>44.2</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9113620</v>
      </c>
      <c r="BO16" s="384"/>
      <c r="BP16" s="384"/>
      <c r="BQ16" s="384"/>
      <c r="BR16" s="384"/>
      <c r="BS16" s="384"/>
      <c r="BT16" s="384"/>
      <c r="BU16" s="385"/>
      <c r="BV16" s="383">
        <v>9227593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11379</v>
      </c>
      <c r="AD17" s="360"/>
      <c r="AE17" s="360"/>
      <c r="AF17" s="360"/>
      <c r="AG17" s="361"/>
      <c r="AH17" s="359">
        <v>12004</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7289558</v>
      </c>
      <c r="BO17" s="384"/>
      <c r="BP17" s="384"/>
      <c r="BQ17" s="384"/>
      <c r="BR17" s="384"/>
      <c r="BS17" s="384"/>
      <c r="BT17" s="384"/>
      <c r="BU17" s="385"/>
      <c r="BV17" s="383">
        <v>7146010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150.94999999999999</v>
      </c>
      <c r="M18" s="446"/>
      <c r="N18" s="446"/>
      <c r="O18" s="446"/>
      <c r="P18" s="446"/>
      <c r="Q18" s="446"/>
      <c r="R18" s="447"/>
      <c r="S18" s="447"/>
      <c r="T18" s="447"/>
      <c r="U18" s="447"/>
      <c r="V18" s="448"/>
      <c r="W18" s="462"/>
      <c r="X18" s="463"/>
      <c r="Y18" s="463"/>
      <c r="Z18" s="463"/>
      <c r="AA18" s="463"/>
      <c r="AB18" s="471"/>
      <c r="AC18" s="347">
        <v>54.8</v>
      </c>
      <c r="AD18" s="348"/>
      <c r="AE18" s="348"/>
      <c r="AF18" s="348"/>
      <c r="AG18" s="449"/>
      <c r="AH18" s="347">
        <v>50.2</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10617333</v>
      </c>
      <c r="BO18" s="384"/>
      <c r="BP18" s="384"/>
      <c r="BQ18" s="384"/>
      <c r="BR18" s="384"/>
      <c r="BS18" s="384"/>
      <c r="BT18" s="384"/>
      <c r="BU18" s="385"/>
      <c r="BV18" s="383">
        <v>10688416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318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15912008</v>
      </c>
      <c r="BO19" s="384"/>
      <c r="BP19" s="384"/>
      <c r="BQ19" s="384"/>
      <c r="BR19" s="384"/>
      <c r="BS19" s="384"/>
      <c r="BT19" s="384"/>
      <c r="BU19" s="385"/>
      <c r="BV19" s="383">
        <v>13402483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15188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16978323</v>
      </c>
      <c r="BO23" s="384"/>
      <c r="BP23" s="384"/>
      <c r="BQ23" s="384"/>
      <c r="BR23" s="384"/>
      <c r="BS23" s="384"/>
      <c r="BT23" s="384"/>
      <c r="BU23" s="385"/>
      <c r="BV23" s="383">
        <v>13821378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6580</v>
      </c>
      <c r="R24" s="360"/>
      <c r="S24" s="360"/>
      <c r="T24" s="360"/>
      <c r="U24" s="360"/>
      <c r="V24" s="361"/>
      <c r="W24" s="425"/>
      <c r="X24" s="416"/>
      <c r="Y24" s="417"/>
      <c r="Z24" s="356" t="s">
        <v>153</v>
      </c>
      <c r="AA24" s="357"/>
      <c r="AB24" s="357"/>
      <c r="AC24" s="357"/>
      <c r="AD24" s="357"/>
      <c r="AE24" s="357"/>
      <c r="AF24" s="357"/>
      <c r="AG24" s="358"/>
      <c r="AH24" s="359">
        <v>248</v>
      </c>
      <c r="AI24" s="360"/>
      <c r="AJ24" s="360"/>
      <c r="AK24" s="360"/>
      <c r="AL24" s="361"/>
      <c r="AM24" s="359">
        <v>840472</v>
      </c>
      <c r="AN24" s="360"/>
      <c r="AO24" s="360"/>
      <c r="AP24" s="360"/>
      <c r="AQ24" s="360"/>
      <c r="AR24" s="361"/>
      <c r="AS24" s="359">
        <v>3389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14296239</v>
      </c>
      <c r="BO24" s="384"/>
      <c r="BP24" s="384"/>
      <c r="BQ24" s="384"/>
      <c r="BR24" s="384"/>
      <c r="BS24" s="384"/>
      <c r="BT24" s="384"/>
      <c r="BU24" s="385"/>
      <c r="BV24" s="383">
        <v>12228559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6016</v>
      </c>
      <c r="R25" s="360"/>
      <c r="S25" s="360"/>
      <c r="T25" s="360"/>
      <c r="U25" s="360"/>
      <c r="V25" s="361"/>
      <c r="W25" s="425"/>
      <c r="X25" s="416"/>
      <c r="Y25" s="417"/>
      <c r="Z25" s="356" t="s">
        <v>156</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1766392</v>
      </c>
      <c r="BO25" s="379"/>
      <c r="BP25" s="379"/>
      <c r="BQ25" s="379"/>
      <c r="BR25" s="379"/>
      <c r="BS25" s="379"/>
      <c r="BT25" s="379"/>
      <c r="BU25" s="380"/>
      <c r="BV25" s="378">
        <v>3536416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5729</v>
      </c>
      <c r="R26" s="360"/>
      <c r="S26" s="360"/>
      <c r="T26" s="360"/>
      <c r="U26" s="360"/>
      <c r="V26" s="361"/>
      <c r="W26" s="425"/>
      <c r="X26" s="416"/>
      <c r="Y26" s="417"/>
      <c r="Z26" s="356" t="s">
        <v>159</v>
      </c>
      <c r="AA26" s="436"/>
      <c r="AB26" s="436"/>
      <c r="AC26" s="436"/>
      <c r="AD26" s="436"/>
      <c r="AE26" s="436"/>
      <c r="AF26" s="436"/>
      <c r="AG26" s="437"/>
      <c r="AH26" s="359">
        <v>36</v>
      </c>
      <c r="AI26" s="360"/>
      <c r="AJ26" s="360"/>
      <c r="AK26" s="360"/>
      <c r="AL26" s="361"/>
      <c r="AM26" s="359">
        <v>126972</v>
      </c>
      <c r="AN26" s="360"/>
      <c r="AO26" s="360"/>
      <c r="AP26" s="360"/>
      <c r="AQ26" s="360"/>
      <c r="AR26" s="361"/>
      <c r="AS26" s="359">
        <v>3527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4750</v>
      </c>
      <c r="R27" s="360"/>
      <c r="S27" s="360"/>
      <c r="T27" s="360"/>
      <c r="U27" s="360"/>
      <c r="V27" s="361"/>
      <c r="W27" s="425"/>
      <c r="X27" s="416"/>
      <c r="Y27" s="417"/>
      <c r="Z27" s="356" t="s">
        <v>162</v>
      </c>
      <c r="AA27" s="357"/>
      <c r="AB27" s="357"/>
      <c r="AC27" s="357"/>
      <c r="AD27" s="357"/>
      <c r="AE27" s="357"/>
      <c r="AF27" s="357"/>
      <c r="AG27" s="358"/>
      <c r="AH27" s="359">
        <v>31</v>
      </c>
      <c r="AI27" s="360"/>
      <c r="AJ27" s="360"/>
      <c r="AK27" s="360"/>
      <c r="AL27" s="361"/>
      <c r="AM27" s="359">
        <v>103166</v>
      </c>
      <c r="AN27" s="360"/>
      <c r="AO27" s="360"/>
      <c r="AP27" s="360"/>
      <c r="AQ27" s="360"/>
      <c r="AR27" s="361"/>
      <c r="AS27" s="359">
        <v>3328</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v>358744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4000</v>
      </c>
      <c r="R28" s="360"/>
      <c r="S28" s="360"/>
      <c r="T28" s="360"/>
      <c r="U28" s="360"/>
      <c r="V28" s="361"/>
      <c r="W28" s="425"/>
      <c r="X28" s="416"/>
      <c r="Y28" s="417"/>
      <c r="Z28" s="356" t="s">
        <v>165</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2235452</v>
      </c>
      <c r="BO28" s="379"/>
      <c r="BP28" s="379"/>
      <c r="BQ28" s="379"/>
      <c r="BR28" s="379"/>
      <c r="BS28" s="379"/>
      <c r="BT28" s="379"/>
      <c r="BU28" s="380"/>
      <c r="BV28" s="378">
        <v>2161291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13</v>
      </c>
      <c r="M29" s="360"/>
      <c r="N29" s="360"/>
      <c r="O29" s="360"/>
      <c r="P29" s="361"/>
      <c r="Q29" s="359">
        <v>3690</v>
      </c>
      <c r="R29" s="360"/>
      <c r="S29" s="360"/>
      <c r="T29" s="360"/>
      <c r="U29" s="360"/>
      <c r="V29" s="361"/>
      <c r="W29" s="425"/>
      <c r="X29" s="416"/>
      <c r="Y29" s="417"/>
      <c r="Z29" s="356" t="s">
        <v>169</v>
      </c>
      <c r="AA29" s="357"/>
      <c r="AB29" s="357"/>
      <c r="AC29" s="357"/>
      <c r="AD29" s="357"/>
      <c r="AE29" s="357"/>
      <c r="AF29" s="357"/>
      <c r="AG29" s="358"/>
      <c r="AH29" s="359">
        <v>279</v>
      </c>
      <c r="AI29" s="360"/>
      <c r="AJ29" s="360"/>
      <c r="AK29" s="360"/>
      <c r="AL29" s="361"/>
      <c r="AM29" s="359">
        <v>943638</v>
      </c>
      <c r="AN29" s="360"/>
      <c r="AO29" s="360"/>
      <c r="AP29" s="360"/>
      <c r="AQ29" s="360"/>
      <c r="AR29" s="361"/>
      <c r="AS29" s="359">
        <v>3382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456825</v>
      </c>
      <c r="BO29" s="384"/>
      <c r="BP29" s="384"/>
      <c r="BQ29" s="384"/>
      <c r="BR29" s="384"/>
      <c r="BS29" s="384"/>
      <c r="BT29" s="384"/>
      <c r="BU29" s="385"/>
      <c r="BV29" s="383">
        <v>456369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99.6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828860</v>
      </c>
      <c r="BO30" s="387"/>
      <c r="BP30" s="387"/>
      <c r="BQ30" s="387"/>
      <c r="BR30" s="387"/>
      <c r="BS30" s="387"/>
      <c r="BT30" s="387"/>
      <c r="BU30" s="388"/>
      <c r="BV30" s="386">
        <v>809441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下水道事業会計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播磨内陸医務事業組合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加西市土地開発公社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公園墓地整備事業特別会計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北播磨こども発達支援センター事務組合わかあゆ園</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株式会社加西北条都市開発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北はりま消防組合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北条鉄道株式会社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9</v>
      </c>
      <c r="AN37" s="343"/>
      <c r="AO37" s="342" t="str">
        <f>IF('各会計、関係団体の財政状況及び健全化判断比率'!B34="","",'各会計、関係団体の財政状況及び健全化判断比率'!B34)</f>
        <v>農業共済事業会計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兵庫県市町村退職手当組合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市川町外三ヶ市町共有財産事務組合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L49" sqref="L4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15409</v>
      </c>
      <c r="J41" s="83">
        <v>14778</v>
      </c>
      <c r="K41" s="83">
        <v>14136</v>
      </c>
      <c r="L41" s="83">
        <v>13821</v>
      </c>
      <c r="M41" s="84">
        <v>16978</v>
      </c>
    </row>
    <row r="42" spans="2:13" ht="27.75" customHeight="1">
      <c r="B42" s="1169"/>
      <c r="C42" s="1170"/>
      <c r="D42" s="85"/>
      <c r="E42" s="1173" t="s">
        <v>26</v>
      </c>
      <c r="F42" s="1173"/>
      <c r="G42" s="1173"/>
      <c r="H42" s="1174"/>
      <c r="I42" s="86">
        <v>3482</v>
      </c>
      <c r="J42" s="87">
        <v>3154</v>
      </c>
      <c r="K42" s="87">
        <v>2841</v>
      </c>
      <c r="L42" s="87">
        <v>2413</v>
      </c>
      <c r="M42" s="88">
        <v>215</v>
      </c>
    </row>
    <row r="43" spans="2:13" ht="27.75" customHeight="1">
      <c r="B43" s="1169"/>
      <c r="C43" s="1170"/>
      <c r="D43" s="85"/>
      <c r="E43" s="1173" t="s">
        <v>27</v>
      </c>
      <c r="F43" s="1173"/>
      <c r="G43" s="1173"/>
      <c r="H43" s="1174"/>
      <c r="I43" s="86">
        <v>21993</v>
      </c>
      <c r="J43" s="87">
        <v>20884</v>
      </c>
      <c r="K43" s="87">
        <v>20049</v>
      </c>
      <c r="L43" s="87">
        <v>18629</v>
      </c>
      <c r="M43" s="88">
        <v>17161</v>
      </c>
    </row>
    <row r="44" spans="2:13" ht="27.75" customHeight="1">
      <c r="B44" s="1169"/>
      <c r="C44" s="1170"/>
      <c r="D44" s="85"/>
      <c r="E44" s="1173" t="s">
        <v>28</v>
      </c>
      <c r="F44" s="1173"/>
      <c r="G44" s="1173"/>
      <c r="H44" s="1174"/>
      <c r="I44" s="86" t="s">
        <v>476</v>
      </c>
      <c r="J44" s="87" t="s">
        <v>476</v>
      </c>
      <c r="K44" s="87">
        <v>50</v>
      </c>
      <c r="L44" s="87">
        <v>60</v>
      </c>
      <c r="M44" s="88">
        <v>165</v>
      </c>
    </row>
    <row r="45" spans="2:13" ht="27.75" customHeight="1">
      <c r="B45" s="1169"/>
      <c r="C45" s="1170"/>
      <c r="D45" s="85"/>
      <c r="E45" s="1173" t="s">
        <v>29</v>
      </c>
      <c r="F45" s="1173"/>
      <c r="G45" s="1173"/>
      <c r="H45" s="1174"/>
      <c r="I45" s="86">
        <v>3638</v>
      </c>
      <c r="J45" s="87">
        <v>2888</v>
      </c>
      <c r="K45" s="87">
        <v>2827</v>
      </c>
      <c r="L45" s="87">
        <v>2702</v>
      </c>
      <c r="M45" s="88">
        <v>2217</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2763</v>
      </c>
      <c r="J49" s="87">
        <v>3175</v>
      </c>
      <c r="K49" s="87">
        <v>3539</v>
      </c>
      <c r="L49" s="87">
        <v>3667</v>
      </c>
      <c r="M49" s="88">
        <v>3726</v>
      </c>
    </row>
    <row r="50" spans="2:13" ht="27.75" customHeight="1">
      <c r="B50" s="1169"/>
      <c r="C50" s="1170"/>
      <c r="D50" s="85"/>
      <c r="E50" s="1173" t="s">
        <v>35</v>
      </c>
      <c r="F50" s="1173"/>
      <c r="G50" s="1173"/>
      <c r="H50" s="1174"/>
      <c r="I50" s="86">
        <v>2494</v>
      </c>
      <c r="J50" s="87">
        <v>2441</v>
      </c>
      <c r="K50" s="87">
        <v>2397</v>
      </c>
      <c r="L50" s="87">
        <v>2245</v>
      </c>
      <c r="M50" s="88">
        <v>2080</v>
      </c>
    </row>
    <row r="51" spans="2:13" ht="27.75" customHeight="1">
      <c r="B51" s="1171"/>
      <c r="C51" s="1172"/>
      <c r="D51" s="85"/>
      <c r="E51" s="1173" t="s">
        <v>36</v>
      </c>
      <c r="F51" s="1173"/>
      <c r="G51" s="1173"/>
      <c r="H51" s="1174"/>
      <c r="I51" s="86">
        <v>24870</v>
      </c>
      <c r="J51" s="87">
        <v>24373</v>
      </c>
      <c r="K51" s="87">
        <v>23932</v>
      </c>
      <c r="L51" s="87">
        <v>24136</v>
      </c>
      <c r="M51" s="88">
        <v>23735</v>
      </c>
    </row>
    <row r="52" spans="2:13" ht="27.75" customHeight="1" thickBot="1">
      <c r="B52" s="1175" t="s">
        <v>21</v>
      </c>
      <c r="C52" s="1176"/>
      <c r="D52" s="90"/>
      <c r="E52" s="1177" t="s">
        <v>37</v>
      </c>
      <c r="F52" s="1177"/>
      <c r="G52" s="1177"/>
      <c r="H52" s="1178"/>
      <c r="I52" s="91">
        <v>14395</v>
      </c>
      <c r="J52" s="92">
        <v>11715</v>
      </c>
      <c r="K52" s="92">
        <v>10034</v>
      </c>
      <c r="L52" s="92">
        <v>7576</v>
      </c>
      <c r="M52" s="93">
        <v>7195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17986</v>
      </c>
      <c r="E3" s="116"/>
      <c r="F3" s="117">
        <v>79008</v>
      </c>
      <c r="G3" s="118"/>
      <c r="H3" s="119"/>
    </row>
    <row r="4" spans="1:8">
      <c r="A4" s="120"/>
      <c r="B4" s="121"/>
      <c r="C4" s="122"/>
      <c r="D4" s="123">
        <v>10645</v>
      </c>
      <c r="E4" s="124"/>
      <c r="F4" s="125">
        <v>46014</v>
      </c>
      <c r="G4" s="126"/>
      <c r="H4" s="127"/>
    </row>
    <row r="5" spans="1:8">
      <c r="A5" s="108" t="s">
        <v>510</v>
      </c>
      <c r="B5" s="113"/>
      <c r="C5" s="114"/>
      <c r="D5" s="115">
        <v>26644</v>
      </c>
      <c r="E5" s="116"/>
      <c r="F5" s="117">
        <v>86381</v>
      </c>
      <c r="G5" s="118"/>
      <c r="H5" s="119"/>
    </row>
    <row r="6" spans="1:8">
      <c r="A6" s="120"/>
      <c r="B6" s="121"/>
      <c r="C6" s="122"/>
      <c r="D6" s="123">
        <v>15570</v>
      </c>
      <c r="E6" s="124"/>
      <c r="F6" s="125">
        <v>41242</v>
      </c>
      <c r="G6" s="126"/>
      <c r="H6" s="127"/>
    </row>
    <row r="7" spans="1:8">
      <c r="A7" s="108" t="s">
        <v>511</v>
      </c>
      <c r="B7" s="113"/>
      <c r="C7" s="114"/>
      <c r="D7" s="115">
        <v>27800</v>
      </c>
      <c r="E7" s="116"/>
      <c r="F7" s="117">
        <v>67088</v>
      </c>
      <c r="G7" s="118"/>
      <c r="H7" s="119"/>
    </row>
    <row r="8" spans="1:8">
      <c r="A8" s="120"/>
      <c r="B8" s="121"/>
      <c r="C8" s="122"/>
      <c r="D8" s="123">
        <v>11444</v>
      </c>
      <c r="E8" s="124"/>
      <c r="F8" s="125">
        <v>37146</v>
      </c>
      <c r="G8" s="126"/>
      <c r="H8" s="127"/>
    </row>
    <row r="9" spans="1:8">
      <c r="A9" s="108" t="s">
        <v>512</v>
      </c>
      <c r="B9" s="113"/>
      <c r="C9" s="114"/>
      <c r="D9" s="115">
        <v>27672</v>
      </c>
      <c r="E9" s="116"/>
      <c r="F9" s="117">
        <v>70489</v>
      </c>
      <c r="G9" s="118"/>
      <c r="H9" s="119"/>
    </row>
    <row r="10" spans="1:8">
      <c r="A10" s="120"/>
      <c r="B10" s="121"/>
      <c r="C10" s="122"/>
      <c r="D10" s="123">
        <v>22212</v>
      </c>
      <c r="E10" s="124"/>
      <c r="F10" s="125">
        <v>37817</v>
      </c>
      <c r="G10" s="126"/>
      <c r="H10" s="127"/>
    </row>
    <row r="11" spans="1:8">
      <c r="A11" s="108" t="s">
        <v>513</v>
      </c>
      <c r="B11" s="113"/>
      <c r="C11" s="114"/>
      <c r="D11" s="115">
        <v>118768</v>
      </c>
      <c r="E11" s="116"/>
      <c r="F11" s="117">
        <v>84389</v>
      </c>
      <c r="G11" s="118"/>
      <c r="H11" s="119"/>
    </row>
    <row r="12" spans="1:8">
      <c r="A12" s="120"/>
      <c r="B12" s="121"/>
      <c r="C12" s="128"/>
      <c r="D12" s="123">
        <v>63054</v>
      </c>
      <c r="E12" s="124"/>
      <c r="F12" s="125">
        <v>44339</v>
      </c>
      <c r="G12" s="126"/>
      <c r="H12" s="127"/>
    </row>
    <row r="13" spans="1:8">
      <c r="A13" s="108"/>
      <c r="B13" s="113"/>
      <c r="C13" s="129"/>
      <c r="D13" s="130">
        <v>43774</v>
      </c>
      <c r="E13" s="131"/>
      <c r="F13" s="132">
        <v>77471</v>
      </c>
      <c r="G13" s="133"/>
      <c r="H13" s="119"/>
    </row>
    <row r="14" spans="1:8">
      <c r="A14" s="120"/>
      <c r="B14" s="121"/>
      <c r="C14" s="122"/>
      <c r="D14" s="123">
        <v>24585</v>
      </c>
      <c r="E14" s="124"/>
      <c r="F14" s="125">
        <v>41312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2.0499999999999998</v>
      </c>
      <c r="C19" s="134">
        <f>ROUND(VALUE(SUBSTITUTE(実質収支比率等に係る経年分析!G$48,"▲","-")),2)</f>
        <v>5.14</v>
      </c>
      <c r="D19" s="134">
        <f>ROUND(VALUE(SUBSTITUTE(実質収支比率等に係る経年分析!H$48,"▲","-")),2)</f>
        <v>4.8600000000000003</v>
      </c>
      <c r="E19" s="134">
        <f>ROUND(VALUE(SUBSTITUTE(実質収支比率等に係る経年分析!I$48,"▲","-")),2)</f>
        <v>1.7</v>
      </c>
      <c r="F19" s="134">
        <f>ROUND(VALUE(SUBSTITUTE(実質収支比率等に係る経年分析!J$48,"▲","-")),2)</f>
        <v>2.27</v>
      </c>
    </row>
    <row r="20" spans="1:11">
      <c r="A20" s="134" t="s">
        <v>42</v>
      </c>
      <c r="B20" s="134">
        <f>ROUND(VALUE(SUBSTITUTE(実質収支比率等に係る経年分析!F$47,"▲","-")),2)</f>
        <v>8.31</v>
      </c>
      <c r="C20" s="134">
        <f>ROUND(VALUE(SUBSTITUTE(実質収支比率等に係る経年分析!G$47,"▲","-")),2)</f>
        <v>11.71</v>
      </c>
      <c r="D20" s="134">
        <f>ROUND(VALUE(SUBSTITUTE(実質収支比率等に係る経年分析!H$47,"▲","-")),2)</f>
        <v>16.05</v>
      </c>
      <c r="E20" s="134">
        <f>ROUND(VALUE(SUBSTITUTE(実質収支比率等に係る経年分析!I$47,"▲","-")),2)</f>
        <v>18.350000000000001</v>
      </c>
      <c r="F20" s="134">
        <f>ROUND(VALUE(SUBSTITUTE(実質収支比率等に係る経年分析!J$47,"▲","-")),2)</f>
        <v>19</v>
      </c>
    </row>
    <row r="21" spans="1:11">
      <c r="A21" s="134" t="s">
        <v>43</v>
      </c>
      <c r="B21" s="134">
        <f>IF(ISNUMBER(VALUE(SUBSTITUTE(実質収支比率等に係る経年分析!F$49,"▲","-"))),ROUND(VALUE(SUBSTITUTE(実質収支比率等に係る経年分析!F$49,"▲","-")),2),NA())</f>
        <v>1.1100000000000001</v>
      </c>
      <c r="C21" s="134">
        <f>IF(ISNUMBER(VALUE(SUBSTITUTE(実質収支比率等に係る経年分析!G$49,"▲","-"))),ROUND(VALUE(SUBSTITUTE(実質収支比率等に係る経年分析!G$49,"▲","-")),2),NA())</f>
        <v>6.71</v>
      </c>
      <c r="D21" s="134">
        <f>IF(ISNUMBER(VALUE(SUBSTITUTE(実質収支比率等に係る経年分析!H$49,"▲","-"))),ROUND(VALUE(SUBSTITUTE(実質収支比率等に係る経年分析!H$49,"▲","-")),2),NA())</f>
        <v>3.97</v>
      </c>
      <c r="E21" s="134">
        <f>IF(ISNUMBER(VALUE(SUBSTITUTE(実質収支比率等に係る経年分析!I$49,"▲","-"))),ROUND(VALUE(SUBSTITUTE(実質収支比率等に係る経年分析!I$49,"▲","-")),2),NA())</f>
        <v>-0.85</v>
      </c>
      <c r="F21" s="134">
        <f>IF(ISNUMBER(VALUE(SUBSTITUTE(実質収支比率等に係る経年分析!J$49,"▲","-"))),ROUND(VALUE(SUBSTITUTE(実質収支比率等に係る経年分析!J$49,"▲","-")),2),NA())</f>
        <v>1.19</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0.14000000000000001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0.56000000000000005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0.41</v>
      </c>
    </row>
    <row r="31" spans="1:11">
      <c r="A31" s="135" t="str">
        <f>IF(連結実質赤字比率に係る赤字・黒字の構成分析!C$39="",NA(),連結実質赤字比率に係る赤字・黒字の構成分析!C$39)</f>
        <v>公園墓地整備事業特別会計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0.47</v>
      </c>
    </row>
    <row r="32" spans="1:11">
      <c r="A32" s="135" t="str">
        <f>IF(連結実質赤字比率に係る赤字・黒字の構成分析!C$38="",NA(),連結実質赤字比率に係る赤字・黒字の構成分析!C$38)</f>
        <v>農業共済事業会計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0.78</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1.72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2.3199999999999998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2.91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3.58</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0.81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5.0199999999999996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4.45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3.78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8.33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9.4600000000000009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10.39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9.41</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2514</v>
      </c>
      <c r="E42" s="136"/>
      <c r="F42" s="136"/>
      <c r="G42" s="136">
        <f>'実質公債費比率（分子）の構造'!L$52</f>
        <v>2415</v>
      </c>
      <c r="H42" s="136"/>
      <c r="I42" s="136"/>
      <c r="J42" s="136">
        <f>'実質公債費比率（分子）の構造'!M$52</f>
        <v>2404</v>
      </c>
      <c r="K42" s="136"/>
      <c r="L42" s="136"/>
      <c r="M42" s="136">
        <f>'実質公債費比率（分子）の構造'!N$52</f>
        <v>2399</v>
      </c>
      <c r="N42" s="136"/>
      <c r="O42" s="136"/>
      <c r="P42" s="136">
        <f>'実質公債費比率（分子）の構造'!O$52</f>
        <v>2389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52</v>
      </c>
      <c r="B44" s="136">
        <f>'実質公債費比率（分子）の構造'!K$50</f>
        <v>292</v>
      </c>
      <c r="C44" s="136"/>
      <c r="D44" s="136"/>
      <c r="E44" s="136">
        <f>'実質公債費比率（分子）の構造'!L$50</f>
        <v>314</v>
      </c>
      <c r="F44" s="136"/>
      <c r="G44" s="136"/>
      <c r="H44" s="136">
        <f>'実質公債費比率（分子）の構造'!M$50</f>
        <v>290</v>
      </c>
      <c r="I44" s="136"/>
      <c r="J44" s="136"/>
      <c r="K44" s="136">
        <f>'実質公債費比率（分子）の構造'!N$50</f>
        <v>230</v>
      </c>
      <c r="L44" s="136"/>
      <c r="M44" s="136"/>
      <c r="N44" s="136">
        <f>'実質公債費比率（分子）の構造'!O$50</f>
        <v>165</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f>'実質公債費比率（分子）の構造'!N$49</f>
        <v>0</v>
      </c>
      <c r="L45" s="136"/>
      <c r="M45" s="136"/>
      <c r="N45" s="136">
        <f>'実質公債費比率（分子）の構造'!O$49</f>
        <v>15</v>
      </c>
      <c r="O45" s="136"/>
      <c r="P45" s="136"/>
    </row>
    <row r="46" spans="1:16">
      <c r="A46" s="136" t="s">
        <v>54</v>
      </c>
      <c r="B46" s="136">
        <f>'実質公債費比率（分子）の構造'!K$48</f>
        <v>1687</v>
      </c>
      <c r="C46" s="136"/>
      <c r="D46" s="136"/>
      <c r="E46" s="136">
        <f>'実質公債費比率（分子）の構造'!L$48</f>
        <v>1671</v>
      </c>
      <c r="F46" s="136"/>
      <c r="G46" s="136"/>
      <c r="H46" s="136">
        <f>'実質公債費比率（分子）の構造'!M$48</f>
        <v>1643</v>
      </c>
      <c r="I46" s="136"/>
      <c r="J46" s="136"/>
      <c r="K46" s="136">
        <f>'実質公債費比率（分子）の構造'!N$48</f>
        <v>1613</v>
      </c>
      <c r="L46" s="136"/>
      <c r="M46" s="136"/>
      <c r="N46" s="136">
        <f>'実質公債費比率（分子）の構造'!O$48</f>
        <v>1601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2253</v>
      </c>
      <c r="C49" s="136"/>
      <c r="D49" s="136"/>
      <c r="E49" s="136">
        <f>'実質公債費比率（分子）の構造'!L$45</f>
        <v>2092</v>
      </c>
      <c r="F49" s="136"/>
      <c r="G49" s="136"/>
      <c r="H49" s="136">
        <f>'実質公債費比率（分子）の構造'!M$45</f>
        <v>2026</v>
      </c>
      <c r="I49" s="136"/>
      <c r="J49" s="136"/>
      <c r="K49" s="136">
        <f>'実質公債費比率（分子）の構造'!N$45</f>
        <v>1962</v>
      </c>
      <c r="L49" s="136"/>
      <c r="M49" s="136"/>
      <c r="N49" s="136">
        <f>'実質公債費比率（分子）の構造'!O$45</f>
        <v>1776</v>
      </c>
      <c r="O49" s="136"/>
      <c r="P49" s="136"/>
    </row>
    <row r="50" spans="1:16">
      <c r="A50" s="136" t="s">
        <v>58</v>
      </c>
      <c r="B50" s="136" t="e">
        <f>NA()</f>
        <v>#N/A</v>
      </c>
      <c r="C50" s="136">
        <f>IF(ISNUMBER('実質公債費比率（分子）の構造'!K$53),'実質公債費比率（分子）の構造'!K$53,NA())</f>
        <v>1718</v>
      </c>
      <c r="D50" s="136" t="e">
        <f>NA()</f>
        <v>#N/A</v>
      </c>
      <c r="E50" s="136" t="e">
        <f>NA()</f>
        <v>#N/A</v>
      </c>
      <c r="F50" s="136">
        <f>IF(ISNUMBER('実質公債費比率（分子）の構造'!L$53),'実質公債費比率（分子）の構造'!L$53,NA())</f>
        <v>1662</v>
      </c>
      <c r="G50" s="136" t="e">
        <f>NA()</f>
        <v>#N/A</v>
      </c>
      <c r="H50" s="136" t="e">
        <f>NA()</f>
        <v>#N/A</v>
      </c>
      <c r="I50" s="136">
        <f>IF(ISNUMBER('実質公債費比率（分子）の構造'!M$53),'実質公債費比率（分子）の構造'!M$53,NA())</f>
        <v>1555</v>
      </c>
      <c r="J50" s="136" t="e">
        <f>NA()</f>
        <v>#N/A</v>
      </c>
      <c r="K50" s="136" t="e">
        <f>NA()</f>
        <v>#N/A</v>
      </c>
      <c r="L50" s="136">
        <f>IF(ISNUMBER('実質公債費比率（分子）の構造'!N$53),'実質公債費比率（分子）の構造'!N$53,NA())</f>
        <v>1406</v>
      </c>
      <c r="M50" s="136" t="e">
        <f>NA()</f>
        <v>#N/A</v>
      </c>
      <c r="N50" s="136" t="e">
        <f>NA()</f>
        <v>#N/A</v>
      </c>
      <c r="O50" s="136">
        <f>IF(ISNUMBER('実質公債費比率（分子）の構造'!O$53),'実質公債費比率（分子）の構造'!O$53,NA())</f>
        <v>1168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24870</v>
      </c>
      <c r="E56" s="135"/>
      <c r="F56" s="135"/>
      <c r="G56" s="135">
        <f>'将来負担比率（分子）の構造'!J$51</f>
        <v>24373</v>
      </c>
      <c r="H56" s="135"/>
      <c r="I56" s="135"/>
      <c r="J56" s="135">
        <f>'将来負担比率（分子）の構造'!K$51</f>
        <v>23932</v>
      </c>
      <c r="K56" s="135"/>
      <c r="L56" s="135"/>
      <c r="M56" s="135">
        <f>'将来負担比率（分子）の構造'!L$51</f>
        <v>24136</v>
      </c>
      <c r="N56" s="135"/>
      <c r="O56" s="135"/>
      <c r="P56" s="135">
        <f>'将来負担比率（分子）の構造'!M$51</f>
        <v>23735</v>
      </c>
    </row>
    <row r="57" spans="1:16">
      <c r="A57" s="135" t="s">
        <v>35</v>
      </c>
      <c r="B57" s="135"/>
      <c r="C57" s="135"/>
      <c r="D57" s="135">
        <f>'将来負担比率（分子）の構造'!I$50</f>
        <v>2494</v>
      </c>
      <c r="E57" s="135"/>
      <c r="F57" s="135"/>
      <c r="G57" s="135">
        <f>'将来負担比率（分子）の構造'!J$50</f>
        <v>2441</v>
      </c>
      <c r="H57" s="135"/>
      <c r="I57" s="135"/>
      <c r="J57" s="135">
        <f>'将来負担比率（分子）の構造'!K$50</f>
        <v>2397</v>
      </c>
      <c r="K57" s="135"/>
      <c r="L57" s="135"/>
      <c r="M57" s="135">
        <f>'将来負担比率（分子）の構造'!L$50</f>
        <v>2245</v>
      </c>
      <c r="N57" s="135"/>
      <c r="O57" s="135"/>
      <c r="P57" s="135">
        <f>'将来負担比率（分子）の構造'!M$50</f>
        <v>2080</v>
      </c>
    </row>
    <row r="58" spans="1:16">
      <c r="A58" s="135" t="s">
        <v>34</v>
      </c>
      <c r="B58" s="135"/>
      <c r="C58" s="135"/>
      <c r="D58" s="135">
        <f>'将来負担比率（分子）の構造'!I$49</f>
        <v>2763</v>
      </c>
      <c r="E58" s="135"/>
      <c r="F58" s="135"/>
      <c r="G58" s="135">
        <f>'将来負担比率（分子）の構造'!J$49</f>
        <v>3175</v>
      </c>
      <c r="H58" s="135"/>
      <c r="I58" s="135"/>
      <c r="J58" s="135">
        <f>'将来負担比率（分子）の構造'!K$49</f>
        <v>3539</v>
      </c>
      <c r="K58" s="135"/>
      <c r="L58" s="135"/>
      <c r="M58" s="135">
        <f>'将来負担比率（分子）の構造'!L$49</f>
        <v>3667</v>
      </c>
      <c r="N58" s="135"/>
      <c r="O58" s="135"/>
      <c r="P58" s="135">
        <f>'将来負担比率（分子）の構造'!M$49</f>
        <v>3726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3638</v>
      </c>
      <c r="C62" s="135"/>
      <c r="D62" s="135"/>
      <c r="E62" s="135">
        <f>'将来負担比率（分子）の構造'!J$45</f>
        <v>2888</v>
      </c>
      <c r="F62" s="135"/>
      <c r="G62" s="135"/>
      <c r="H62" s="135">
        <f>'将来負担比率（分子）の構造'!K$45</f>
        <v>2827</v>
      </c>
      <c r="I62" s="135"/>
      <c r="J62" s="135"/>
      <c r="K62" s="135">
        <f>'将来負担比率（分子）の構造'!L$45</f>
        <v>2702</v>
      </c>
      <c r="L62" s="135"/>
      <c r="M62" s="135"/>
      <c r="N62" s="135">
        <f>'将来負担比率（分子）の構造'!M$45</f>
        <v>2217</v>
      </c>
      <c r="O62" s="135"/>
      <c r="P62" s="135"/>
    </row>
    <row r="63" spans="1:16">
      <c r="A63" s="135" t="s">
        <v>28</v>
      </c>
      <c r="B63" s="135" t="str">
        <f>'将来負担比率（分子）の構造'!I$44</f>
        <v>-</v>
      </c>
      <c r="C63" s="135"/>
      <c r="D63" s="135"/>
      <c r="E63" s="135" t="str">
        <f>'将来負担比率（分子）の構造'!J$44</f>
        <v>-</v>
      </c>
      <c r="F63" s="135"/>
      <c r="G63" s="135"/>
      <c r="H63" s="135">
        <f>'将来負担比率（分子）の構造'!K$44</f>
        <v>50</v>
      </c>
      <c r="I63" s="135"/>
      <c r="J63" s="135"/>
      <c r="K63" s="135">
        <f>'将来負担比率（分子）の構造'!L$44</f>
        <v>60</v>
      </c>
      <c r="L63" s="135"/>
      <c r="M63" s="135"/>
      <c r="N63" s="135">
        <f>'将来負担比率（分子）の構造'!M$44</f>
        <v>165</v>
      </c>
      <c r="O63" s="135"/>
      <c r="P63" s="135"/>
    </row>
    <row r="64" spans="1:16">
      <c r="A64" s="135" t="s">
        <v>27</v>
      </c>
      <c r="B64" s="135">
        <f>'将来負担比率（分子）の構造'!I$43</f>
        <v>21993</v>
      </c>
      <c r="C64" s="135"/>
      <c r="D64" s="135"/>
      <c r="E64" s="135">
        <f>'将来負担比率（分子）の構造'!J$43</f>
        <v>20884</v>
      </c>
      <c r="F64" s="135"/>
      <c r="G64" s="135"/>
      <c r="H64" s="135">
        <f>'将来負担比率（分子）の構造'!K$43</f>
        <v>20049</v>
      </c>
      <c r="I64" s="135"/>
      <c r="J64" s="135"/>
      <c r="K64" s="135">
        <f>'将来負担比率（分子）の構造'!L$43</f>
        <v>18629</v>
      </c>
      <c r="L64" s="135"/>
      <c r="M64" s="135"/>
      <c r="N64" s="135">
        <f>'将来負担比率（分子）の構造'!M$43</f>
        <v>17161</v>
      </c>
      <c r="O64" s="135"/>
      <c r="P64" s="135"/>
    </row>
    <row r="65" spans="1:16">
      <c r="A65" s="135" t="s">
        <v>26</v>
      </c>
      <c r="B65" s="135">
        <f>'将来負担比率（分子）の構造'!I$42</f>
        <v>3482</v>
      </c>
      <c r="C65" s="135"/>
      <c r="D65" s="135"/>
      <c r="E65" s="135">
        <f>'将来負担比率（分子）の構造'!J$42</f>
        <v>3154</v>
      </c>
      <c r="F65" s="135"/>
      <c r="G65" s="135"/>
      <c r="H65" s="135">
        <f>'将来負担比率（分子）の構造'!K$42</f>
        <v>2841</v>
      </c>
      <c r="I65" s="135"/>
      <c r="J65" s="135"/>
      <c r="K65" s="135">
        <f>'将来負担比率（分子）の構造'!L$42</f>
        <v>2413</v>
      </c>
      <c r="L65" s="135"/>
      <c r="M65" s="135"/>
      <c r="N65" s="135">
        <f>'将来負担比率（分子）の構造'!M$42</f>
        <v>215</v>
      </c>
      <c r="O65" s="135"/>
      <c r="P65" s="135"/>
    </row>
    <row r="66" spans="1:16">
      <c r="A66" s="135" t="s">
        <v>25</v>
      </c>
      <c r="B66" s="135">
        <f>'将来負担比率（分子）の構造'!I$41</f>
        <v>15409</v>
      </c>
      <c r="C66" s="135"/>
      <c r="D66" s="135"/>
      <c r="E66" s="135">
        <f>'将来負担比率（分子）の構造'!J$41</f>
        <v>14778</v>
      </c>
      <c r="F66" s="135"/>
      <c r="G66" s="135"/>
      <c r="H66" s="135">
        <f>'将来負担比率（分子）の構造'!K$41</f>
        <v>14136</v>
      </c>
      <c r="I66" s="135"/>
      <c r="J66" s="135"/>
      <c r="K66" s="135">
        <f>'将来負担比率（分子）の構造'!L$41</f>
        <v>13821</v>
      </c>
      <c r="L66" s="135"/>
      <c r="M66" s="135"/>
      <c r="N66" s="135">
        <f>'将来負担比率（分子）の構造'!M$41</f>
        <v>16978</v>
      </c>
      <c r="O66" s="135"/>
      <c r="P66" s="135"/>
    </row>
    <row r="67" spans="1:16">
      <c r="A67" s="135" t="s">
        <v>62</v>
      </c>
      <c r="B67" s="135" t="e">
        <f>NA()</f>
        <v>#N/A</v>
      </c>
      <c r="C67" s="135">
        <f>IF(ISNUMBER('将来負担比率（分子）の構造'!I$52), IF('将来負担比率（分子）の構造'!I$52 &lt; 0, 0, '将来負担比率（分子）の構造'!I$52), NA())</f>
        <v>14395</v>
      </c>
      <c r="D67" s="135" t="e">
        <f>NA()</f>
        <v>#N/A</v>
      </c>
      <c r="E67" s="135" t="e">
        <f>NA()</f>
        <v>#N/A</v>
      </c>
      <c r="F67" s="135">
        <f>IF(ISNUMBER('将来負担比率（分子）の構造'!J$52), IF('将来負担比率（分子）の構造'!J$52 &lt; 0, 0, '将来負担比率（分子）の構造'!J$52), NA())</f>
        <v>11715</v>
      </c>
      <c r="G67" s="135" t="e">
        <f>NA()</f>
        <v>#N/A</v>
      </c>
      <c r="H67" s="135" t="e">
        <f>NA()</f>
        <v>#N/A</v>
      </c>
      <c r="I67" s="135">
        <f>IF(ISNUMBER('将来負担比率（分子）の構造'!K$52), IF('将来負担比率（分子）の構造'!K$52 &lt; 0, 0, '将来負担比率（分子）の構造'!K$52), NA())</f>
        <v>10034</v>
      </c>
      <c r="J67" s="135" t="e">
        <f>NA()</f>
        <v>#N/A</v>
      </c>
      <c r="K67" s="135" t="e">
        <f>NA()</f>
        <v>#N/A</v>
      </c>
      <c r="L67" s="135">
        <f>IF(ISNUMBER('将来負担比率（分子）の構造'!L$52), IF('将来負担比率（分子）の構造'!L$52 &lt; 0, 0, '将来負担比率（分子）の構造'!L$52), NA())</f>
        <v>7576</v>
      </c>
      <c r="M67" s="135" t="e">
        <f>NA()</f>
        <v>#N/A</v>
      </c>
      <c r="N67" s="135" t="e">
        <f>NA()</f>
        <v>#N/A</v>
      </c>
      <c r="O67" s="135">
        <f>IF(ISNUMBER('将来負担比率（分子）の構造'!M$52), IF('将来負担比率（分子）の構造'!M$52 &lt; 0, 0, '将来負担比率（分子）の構造'!M$52), NA())</f>
        <v>7195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6742464</v>
      </c>
      <c r="S5" s="637"/>
      <c r="T5" s="637"/>
      <c r="U5" s="637"/>
      <c r="V5" s="637"/>
      <c r="W5" s="637"/>
      <c r="X5" s="637"/>
      <c r="Y5" s="684"/>
      <c r="Z5" s="697">
        <v>29.2</v>
      </c>
      <c r="AA5" s="697"/>
      <c r="AB5" s="697"/>
      <c r="AC5" s="697"/>
      <c r="AD5" s="698">
        <v>6513333</v>
      </c>
      <c r="AE5" s="698"/>
      <c r="AF5" s="698"/>
      <c r="AG5" s="698"/>
      <c r="AH5" s="698"/>
      <c r="AI5" s="698"/>
      <c r="AJ5" s="698"/>
      <c r="AK5" s="698"/>
      <c r="AL5" s="685">
        <v>59.1</v>
      </c>
      <c r="AM5" s="654"/>
      <c r="AN5" s="654"/>
      <c r="AO5" s="686"/>
      <c r="AP5" s="673" t="s">
        <v>207</v>
      </c>
      <c r="AQ5" s="674"/>
      <c r="AR5" s="674"/>
      <c r="AS5" s="674"/>
      <c r="AT5" s="674"/>
      <c r="AU5" s="674"/>
      <c r="AV5" s="674"/>
      <c r="AW5" s="674"/>
      <c r="AX5" s="674"/>
      <c r="AY5" s="674"/>
      <c r="AZ5" s="674"/>
      <c r="BA5" s="674"/>
      <c r="BB5" s="674"/>
      <c r="BC5" s="674"/>
      <c r="BD5" s="674"/>
      <c r="BE5" s="674"/>
      <c r="BF5" s="675"/>
      <c r="BG5" s="586">
        <v>6513333</v>
      </c>
      <c r="BH5" s="587"/>
      <c r="BI5" s="587"/>
      <c r="BJ5" s="587"/>
      <c r="BK5" s="587"/>
      <c r="BL5" s="587"/>
      <c r="BM5" s="587"/>
      <c r="BN5" s="588"/>
      <c r="BO5" s="639">
        <v>96.6</v>
      </c>
      <c r="BP5" s="639"/>
      <c r="BQ5" s="639"/>
      <c r="BR5" s="639"/>
      <c r="BS5" s="640">
        <v>102764</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171558</v>
      </c>
      <c r="S6" s="587"/>
      <c r="T6" s="587"/>
      <c r="U6" s="587"/>
      <c r="V6" s="587"/>
      <c r="W6" s="587"/>
      <c r="X6" s="587"/>
      <c r="Y6" s="588"/>
      <c r="Z6" s="639">
        <v>0.7</v>
      </c>
      <c r="AA6" s="639"/>
      <c r="AB6" s="639"/>
      <c r="AC6" s="639"/>
      <c r="AD6" s="640">
        <v>171558</v>
      </c>
      <c r="AE6" s="640"/>
      <c r="AF6" s="640"/>
      <c r="AG6" s="640"/>
      <c r="AH6" s="640"/>
      <c r="AI6" s="640"/>
      <c r="AJ6" s="640"/>
      <c r="AK6" s="640"/>
      <c r="AL6" s="609">
        <v>1.6</v>
      </c>
      <c r="AM6" s="641"/>
      <c r="AN6" s="641"/>
      <c r="AO6" s="642"/>
      <c r="AP6" s="583" t="s">
        <v>212</v>
      </c>
      <c r="AQ6" s="584"/>
      <c r="AR6" s="584"/>
      <c r="AS6" s="584"/>
      <c r="AT6" s="584"/>
      <c r="AU6" s="584"/>
      <c r="AV6" s="584"/>
      <c r="AW6" s="584"/>
      <c r="AX6" s="584"/>
      <c r="AY6" s="584"/>
      <c r="AZ6" s="584"/>
      <c r="BA6" s="584"/>
      <c r="BB6" s="584"/>
      <c r="BC6" s="584"/>
      <c r="BD6" s="584"/>
      <c r="BE6" s="584"/>
      <c r="BF6" s="585"/>
      <c r="BG6" s="586">
        <v>6513333</v>
      </c>
      <c r="BH6" s="587"/>
      <c r="BI6" s="587"/>
      <c r="BJ6" s="587"/>
      <c r="BK6" s="587"/>
      <c r="BL6" s="587"/>
      <c r="BM6" s="587"/>
      <c r="BN6" s="588"/>
      <c r="BO6" s="639">
        <v>96.6</v>
      </c>
      <c r="BP6" s="639"/>
      <c r="BQ6" s="639"/>
      <c r="BR6" s="639"/>
      <c r="BS6" s="640">
        <v>102764</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172171</v>
      </c>
      <c r="CS6" s="587"/>
      <c r="CT6" s="587"/>
      <c r="CU6" s="587"/>
      <c r="CV6" s="587"/>
      <c r="CW6" s="587"/>
      <c r="CX6" s="587"/>
      <c r="CY6" s="588"/>
      <c r="CZ6" s="639">
        <v>0.8</v>
      </c>
      <c r="DA6" s="639"/>
      <c r="DB6" s="639"/>
      <c r="DC6" s="639"/>
      <c r="DD6" s="592" t="s">
        <v>214</v>
      </c>
      <c r="DE6" s="587"/>
      <c r="DF6" s="587"/>
      <c r="DG6" s="587"/>
      <c r="DH6" s="587"/>
      <c r="DI6" s="587"/>
      <c r="DJ6" s="587"/>
      <c r="DK6" s="587"/>
      <c r="DL6" s="587"/>
      <c r="DM6" s="587"/>
      <c r="DN6" s="587"/>
      <c r="DO6" s="587"/>
      <c r="DP6" s="588"/>
      <c r="DQ6" s="592">
        <v>172171</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16210</v>
      </c>
      <c r="S7" s="587"/>
      <c r="T7" s="587"/>
      <c r="U7" s="587"/>
      <c r="V7" s="587"/>
      <c r="W7" s="587"/>
      <c r="X7" s="587"/>
      <c r="Y7" s="588"/>
      <c r="Z7" s="639">
        <v>0.1</v>
      </c>
      <c r="AA7" s="639"/>
      <c r="AB7" s="639"/>
      <c r="AC7" s="639"/>
      <c r="AD7" s="640">
        <v>16210</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2653613</v>
      </c>
      <c r="BH7" s="587"/>
      <c r="BI7" s="587"/>
      <c r="BJ7" s="587"/>
      <c r="BK7" s="587"/>
      <c r="BL7" s="587"/>
      <c r="BM7" s="587"/>
      <c r="BN7" s="588"/>
      <c r="BO7" s="639">
        <v>39.4</v>
      </c>
      <c r="BP7" s="639"/>
      <c r="BQ7" s="639"/>
      <c r="BR7" s="639"/>
      <c r="BS7" s="640">
        <v>102764</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1792810</v>
      </c>
      <c r="CS7" s="587"/>
      <c r="CT7" s="587"/>
      <c r="CU7" s="587"/>
      <c r="CV7" s="587"/>
      <c r="CW7" s="587"/>
      <c r="CX7" s="587"/>
      <c r="CY7" s="588"/>
      <c r="CZ7" s="639">
        <v>7.9</v>
      </c>
      <c r="DA7" s="639"/>
      <c r="DB7" s="639"/>
      <c r="DC7" s="639"/>
      <c r="DD7" s="592">
        <v>43680</v>
      </c>
      <c r="DE7" s="587"/>
      <c r="DF7" s="587"/>
      <c r="DG7" s="587"/>
      <c r="DH7" s="587"/>
      <c r="DI7" s="587"/>
      <c r="DJ7" s="587"/>
      <c r="DK7" s="587"/>
      <c r="DL7" s="587"/>
      <c r="DM7" s="587"/>
      <c r="DN7" s="587"/>
      <c r="DO7" s="587"/>
      <c r="DP7" s="588"/>
      <c r="DQ7" s="592">
        <v>1542130</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31389</v>
      </c>
      <c r="S8" s="587"/>
      <c r="T8" s="587"/>
      <c r="U8" s="587"/>
      <c r="V8" s="587"/>
      <c r="W8" s="587"/>
      <c r="X8" s="587"/>
      <c r="Y8" s="588"/>
      <c r="Z8" s="639">
        <v>0.1</v>
      </c>
      <c r="AA8" s="639"/>
      <c r="AB8" s="639"/>
      <c r="AC8" s="639"/>
      <c r="AD8" s="640">
        <v>31389</v>
      </c>
      <c r="AE8" s="640"/>
      <c r="AF8" s="640"/>
      <c r="AG8" s="640"/>
      <c r="AH8" s="640"/>
      <c r="AI8" s="640"/>
      <c r="AJ8" s="640"/>
      <c r="AK8" s="640"/>
      <c r="AL8" s="609">
        <v>0.3</v>
      </c>
      <c r="AM8" s="641"/>
      <c r="AN8" s="641"/>
      <c r="AO8" s="642"/>
      <c r="AP8" s="583" t="s">
        <v>219</v>
      </c>
      <c r="AQ8" s="584"/>
      <c r="AR8" s="584"/>
      <c r="AS8" s="584"/>
      <c r="AT8" s="584"/>
      <c r="AU8" s="584"/>
      <c r="AV8" s="584"/>
      <c r="AW8" s="584"/>
      <c r="AX8" s="584"/>
      <c r="AY8" s="584"/>
      <c r="AZ8" s="584"/>
      <c r="BA8" s="584"/>
      <c r="BB8" s="584"/>
      <c r="BC8" s="584"/>
      <c r="BD8" s="584"/>
      <c r="BE8" s="584"/>
      <c r="BF8" s="585"/>
      <c r="BG8" s="586">
        <v>65891</v>
      </c>
      <c r="BH8" s="587"/>
      <c r="BI8" s="587"/>
      <c r="BJ8" s="587"/>
      <c r="BK8" s="587"/>
      <c r="BL8" s="587"/>
      <c r="BM8" s="587"/>
      <c r="BN8" s="588"/>
      <c r="BO8" s="639">
        <v>1</v>
      </c>
      <c r="BP8" s="639"/>
      <c r="BQ8" s="639"/>
      <c r="BR8" s="639"/>
      <c r="BS8" s="592" t="s">
        <v>110</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5153888</v>
      </c>
      <c r="CS8" s="587"/>
      <c r="CT8" s="587"/>
      <c r="CU8" s="587"/>
      <c r="CV8" s="587"/>
      <c r="CW8" s="587"/>
      <c r="CX8" s="587"/>
      <c r="CY8" s="588"/>
      <c r="CZ8" s="639">
        <v>22.6</v>
      </c>
      <c r="DA8" s="639"/>
      <c r="DB8" s="639"/>
      <c r="DC8" s="639"/>
      <c r="DD8" s="592">
        <v>97881</v>
      </c>
      <c r="DE8" s="587"/>
      <c r="DF8" s="587"/>
      <c r="DG8" s="587"/>
      <c r="DH8" s="587"/>
      <c r="DI8" s="587"/>
      <c r="DJ8" s="587"/>
      <c r="DK8" s="587"/>
      <c r="DL8" s="587"/>
      <c r="DM8" s="587"/>
      <c r="DN8" s="587"/>
      <c r="DO8" s="587"/>
      <c r="DP8" s="588"/>
      <c r="DQ8" s="592">
        <v>2860839</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50033</v>
      </c>
      <c r="S9" s="587"/>
      <c r="T9" s="587"/>
      <c r="U9" s="587"/>
      <c r="V9" s="587"/>
      <c r="W9" s="587"/>
      <c r="X9" s="587"/>
      <c r="Y9" s="588"/>
      <c r="Z9" s="639">
        <v>0.2</v>
      </c>
      <c r="AA9" s="639"/>
      <c r="AB9" s="639"/>
      <c r="AC9" s="639"/>
      <c r="AD9" s="640">
        <v>50033</v>
      </c>
      <c r="AE9" s="640"/>
      <c r="AF9" s="640"/>
      <c r="AG9" s="640"/>
      <c r="AH9" s="640"/>
      <c r="AI9" s="640"/>
      <c r="AJ9" s="640"/>
      <c r="AK9" s="640"/>
      <c r="AL9" s="609">
        <v>0.5</v>
      </c>
      <c r="AM9" s="641"/>
      <c r="AN9" s="641"/>
      <c r="AO9" s="642"/>
      <c r="AP9" s="583" t="s">
        <v>222</v>
      </c>
      <c r="AQ9" s="584"/>
      <c r="AR9" s="584"/>
      <c r="AS9" s="584"/>
      <c r="AT9" s="584"/>
      <c r="AU9" s="584"/>
      <c r="AV9" s="584"/>
      <c r="AW9" s="584"/>
      <c r="AX9" s="584"/>
      <c r="AY9" s="584"/>
      <c r="AZ9" s="584"/>
      <c r="BA9" s="584"/>
      <c r="BB9" s="584"/>
      <c r="BC9" s="584"/>
      <c r="BD9" s="584"/>
      <c r="BE9" s="584"/>
      <c r="BF9" s="585"/>
      <c r="BG9" s="586">
        <v>1968142</v>
      </c>
      <c r="BH9" s="587"/>
      <c r="BI9" s="587"/>
      <c r="BJ9" s="587"/>
      <c r="BK9" s="587"/>
      <c r="BL9" s="587"/>
      <c r="BM9" s="587"/>
      <c r="BN9" s="588"/>
      <c r="BO9" s="639">
        <v>29.2</v>
      </c>
      <c r="BP9" s="639"/>
      <c r="BQ9" s="639"/>
      <c r="BR9" s="639"/>
      <c r="BS9" s="592" t="s">
        <v>110</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2608545</v>
      </c>
      <c r="CS9" s="587"/>
      <c r="CT9" s="587"/>
      <c r="CU9" s="587"/>
      <c r="CV9" s="587"/>
      <c r="CW9" s="587"/>
      <c r="CX9" s="587"/>
      <c r="CY9" s="588"/>
      <c r="CZ9" s="639">
        <v>11.4</v>
      </c>
      <c r="DA9" s="639"/>
      <c r="DB9" s="639"/>
      <c r="DC9" s="639"/>
      <c r="DD9" s="592">
        <v>255691</v>
      </c>
      <c r="DE9" s="587"/>
      <c r="DF9" s="587"/>
      <c r="DG9" s="587"/>
      <c r="DH9" s="587"/>
      <c r="DI9" s="587"/>
      <c r="DJ9" s="587"/>
      <c r="DK9" s="587"/>
      <c r="DL9" s="587"/>
      <c r="DM9" s="587"/>
      <c r="DN9" s="587"/>
      <c r="DO9" s="587"/>
      <c r="DP9" s="588"/>
      <c r="DQ9" s="592">
        <v>2179232</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456482</v>
      </c>
      <c r="S10" s="587"/>
      <c r="T10" s="587"/>
      <c r="U10" s="587"/>
      <c r="V10" s="587"/>
      <c r="W10" s="587"/>
      <c r="X10" s="587"/>
      <c r="Y10" s="588"/>
      <c r="Z10" s="639">
        <v>2</v>
      </c>
      <c r="AA10" s="639"/>
      <c r="AB10" s="639"/>
      <c r="AC10" s="639"/>
      <c r="AD10" s="640">
        <v>456482</v>
      </c>
      <c r="AE10" s="640"/>
      <c r="AF10" s="640"/>
      <c r="AG10" s="640"/>
      <c r="AH10" s="640"/>
      <c r="AI10" s="640"/>
      <c r="AJ10" s="640"/>
      <c r="AK10" s="640"/>
      <c r="AL10" s="609">
        <v>4.0999999999999996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172458</v>
      </c>
      <c r="BH10" s="587"/>
      <c r="BI10" s="587"/>
      <c r="BJ10" s="587"/>
      <c r="BK10" s="587"/>
      <c r="BL10" s="587"/>
      <c r="BM10" s="587"/>
      <c r="BN10" s="588"/>
      <c r="BO10" s="639">
        <v>2.6</v>
      </c>
      <c r="BP10" s="639"/>
      <c r="BQ10" s="639"/>
      <c r="BR10" s="639"/>
      <c r="BS10" s="592">
        <v>29412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197150</v>
      </c>
      <c r="CS10" s="587"/>
      <c r="CT10" s="587"/>
      <c r="CU10" s="587"/>
      <c r="CV10" s="587"/>
      <c r="CW10" s="587"/>
      <c r="CX10" s="587"/>
      <c r="CY10" s="588"/>
      <c r="CZ10" s="639">
        <v>0.9</v>
      </c>
      <c r="DA10" s="639"/>
      <c r="DB10" s="639"/>
      <c r="DC10" s="639"/>
      <c r="DD10" s="592">
        <v>319</v>
      </c>
      <c r="DE10" s="587"/>
      <c r="DF10" s="587"/>
      <c r="DG10" s="587"/>
      <c r="DH10" s="587"/>
      <c r="DI10" s="587"/>
      <c r="DJ10" s="587"/>
      <c r="DK10" s="587"/>
      <c r="DL10" s="587"/>
      <c r="DM10" s="587"/>
      <c r="DN10" s="587"/>
      <c r="DO10" s="587"/>
      <c r="DP10" s="588"/>
      <c r="DQ10" s="592">
        <v>17050</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79696</v>
      </c>
      <c r="S11" s="587"/>
      <c r="T11" s="587"/>
      <c r="U11" s="587"/>
      <c r="V11" s="587"/>
      <c r="W11" s="587"/>
      <c r="X11" s="587"/>
      <c r="Y11" s="588"/>
      <c r="Z11" s="639">
        <v>0.3</v>
      </c>
      <c r="AA11" s="639"/>
      <c r="AB11" s="639"/>
      <c r="AC11" s="639"/>
      <c r="AD11" s="640">
        <v>79696</v>
      </c>
      <c r="AE11" s="640"/>
      <c r="AF11" s="640"/>
      <c r="AG11" s="640"/>
      <c r="AH11" s="640"/>
      <c r="AI11" s="640"/>
      <c r="AJ11" s="640"/>
      <c r="AK11" s="640"/>
      <c r="AL11" s="609">
        <v>0.7</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447122</v>
      </c>
      <c r="BH11" s="587"/>
      <c r="BI11" s="587"/>
      <c r="BJ11" s="587"/>
      <c r="BK11" s="587"/>
      <c r="BL11" s="587"/>
      <c r="BM11" s="587"/>
      <c r="BN11" s="588"/>
      <c r="BO11" s="639">
        <v>6.6</v>
      </c>
      <c r="BP11" s="639"/>
      <c r="BQ11" s="639"/>
      <c r="BR11" s="639"/>
      <c r="BS11" s="592">
        <v>73352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1294494</v>
      </c>
      <c r="CS11" s="587"/>
      <c r="CT11" s="587"/>
      <c r="CU11" s="587"/>
      <c r="CV11" s="587"/>
      <c r="CW11" s="587"/>
      <c r="CX11" s="587"/>
      <c r="CY11" s="588"/>
      <c r="CZ11" s="639">
        <v>5.7</v>
      </c>
      <c r="DA11" s="639"/>
      <c r="DB11" s="639"/>
      <c r="DC11" s="639"/>
      <c r="DD11" s="592">
        <v>465763</v>
      </c>
      <c r="DE11" s="587"/>
      <c r="DF11" s="587"/>
      <c r="DG11" s="587"/>
      <c r="DH11" s="587"/>
      <c r="DI11" s="587"/>
      <c r="DJ11" s="587"/>
      <c r="DK11" s="587"/>
      <c r="DL11" s="587"/>
      <c r="DM11" s="587"/>
      <c r="DN11" s="587"/>
      <c r="DO11" s="587"/>
      <c r="DP11" s="588"/>
      <c r="DQ11" s="592">
        <v>758112</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3445552</v>
      </c>
      <c r="BH12" s="587"/>
      <c r="BI12" s="587"/>
      <c r="BJ12" s="587"/>
      <c r="BK12" s="587"/>
      <c r="BL12" s="587"/>
      <c r="BM12" s="587"/>
      <c r="BN12" s="588"/>
      <c r="BO12" s="639">
        <v>51.1</v>
      </c>
      <c r="BP12" s="639"/>
      <c r="BQ12" s="639"/>
      <c r="BR12" s="639"/>
      <c r="BS12" s="592" t="s">
        <v>110</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533713</v>
      </c>
      <c r="CS12" s="587"/>
      <c r="CT12" s="587"/>
      <c r="CU12" s="587"/>
      <c r="CV12" s="587"/>
      <c r="CW12" s="587"/>
      <c r="CX12" s="587"/>
      <c r="CY12" s="588"/>
      <c r="CZ12" s="639">
        <v>2.2999999999999998</v>
      </c>
      <c r="DA12" s="639"/>
      <c r="DB12" s="639"/>
      <c r="DC12" s="639"/>
      <c r="DD12" s="592">
        <v>596</v>
      </c>
      <c r="DE12" s="587"/>
      <c r="DF12" s="587"/>
      <c r="DG12" s="587"/>
      <c r="DH12" s="587"/>
      <c r="DI12" s="587"/>
      <c r="DJ12" s="587"/>
      <c r="DK12" s="587"/>
      <c r="DL12" s="587"/>
      <c r="DM12" s="587"/>
      <c r="DN12" s="587"/>
      <c r="DO12" s="587"/>
      <c r="DP12" s="588"/>
      <c r="DQ12" s="592">
        <v>344242</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66572</v>
      </c>
      <c r="S13" s="587"/>
      <c r="T13" s="587"/>
      <c r="U13" s="587"/>
      <c r="V13" s="587"/>
      <c r="W13" s="587"/>
      <c r="X13" s="587"/>
      <c r="Y13" s="588"/>
      <c r="Z13" s="639">
        <v>0.3</v>
      </c>
      <c r="AA13" s="639"/>
      <c r="AB13" s="639"/>
      <c r="AC13" s="639"/>
      <c r="AD13" s="640">
        <v>66572</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3432752</v>
      </c>
      <c r="BH13" s="587"/>
      <c r="BI13" s="587"/>
      <c r="BJ13" s="587"/>
      <c r="BK13" s="587"/>
      <c r="BL13" s="587"/>
      <c r="BM13" s="587"/>
      <c r="BN13" s="588"/>
      <c r="BO13" s="639">
        <v>50.9</v>
      </c>
      <c r="BP13" s="639"/>
      <c r="BQ13" s="639"/>
      <c r="BR13" s="639"/>
      <c r="BS13" s="592" t="s">
        <v>110</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3309493</v>
      </c>
      <c r="CS13" s="587"/>
      <c r="CT13" s="587"/>
      <c r="CU13" s="587"/>
      <c r="CV13" s="587"/>
      <c r="CW13" s="587"/>
      <c r="CX13" s="587"/>
      <c r="CY13" s="588"/>
      <c r="CZ13" s="639">
        <v>14.5</v>
      </c>
      <c r="DA13" s="639"/>
      <c r="DB13" s="639"/>
      <c r="DC13" s="639"/>
      <c r="DD13" s="592">
        <v>724472</v>
      </c>
      <c r="DE13" s="587"/>
      <c r="DF13" s="587"/>
      <c r="DG13" s="587"/>
      <c r="DH13" s="587"/>
      <c r="DI13" s="587"/>
      <c r="DJ13" s="587"/>
      <c r="DK13" s="587"/>
      <c r="DL13" s="587"/>
      <c r="DM13" s="587"/>
      <c r="DN13" s="587"/>
      <c r="DO13" s="587"/>
      <c r="DP13" s="588"/>
      <c r="DQ13" s="592">
        <v>3017029</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118530</v>
      </c>
      <c r="BH14" s="587"/>
      <c r="BI14" s="587"/>
      <c r="BJ14" s="587"/>
      <c r="BK14" s="587"/>
      <c r="BL14" s="587"/>
      <c r="BM14" s="587"/>
      <c r="BN14" s="588"/>
      <c r="BO14" s="639">
        <v>1.8</v>
      </c>
      <c r="BP14" s="639"/>
      <c r="BQ14" s="639"/>
      <c r="BR14" s="639"/>
      <c r="BS14" s="592" t="s">
        <v>110</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694804</v>
      </c>
      <c r="CS14" s="587"/>
      <c r="CT14" s="587"/>
      <c r="CU14" s="587"/>
      <c r="CV14" s="587"/>
      <c r="CW14" s="587"/>
      <c r="CX14" s="587"/>
      <c r="CY14" s="588"/>
      <c r="CZ14" s="639">
        <v>3</v>
      </c>
      <c r="DA14" s="639"/>
      <c r="DB14" s="639"/>
      <c r="DC14" s="639"/>
      <c r="DD14" s="592">
        <v>18680</v>
      </c>
      <c r="DE14" s="587"/>
      <c r="DF14" s="587"/>
      <c r="DG14" s="587"/>
      <c r="DH14" s="587"/>
      <c r="DI14" s="587"/>
      <c r="DJ14" s="587"/>
      <c r="DK14" s="587"/>
      <c r="DL14" s="587"/>
      <c r="DM14" s="587"/>
      <c r="DN14" s="587"/>
      <c r="DO14" s="587"/>
      <c r="DP14" s="588"/>
      <c r="DQ14" s="592">
        <v>649575</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15099</v>
      </c>
      <c r="S15" s="587"/>
      <c r="T15" s="587"/>
      <c r="U15" s="587"/>
      <c r="V15" s="587"/>
      <c r="W15" s="587"/>
      <c r="X15" s="587"/>
      <c r="Y15" s="588"/>
      <c r="Z15" s="639">
        <v>0.1</v>
      </c>
      <c r="AA15" s="639"/>
      <c r="AB15" s="639"/>
      <c r="AC15" s="639"/>
      <c r="AD15" s="640">
        <v>15099</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295638</v>
      </c>
      <c r="BH15" s="587"/>
      <c r="BI15" s="587"/>
      <c r="BJ15" s="587"/>
      <c r="BK15" s="587"/>
      <c r="BL15" s="587"/>
      <c r="BM15" s="587"/>
      <c r="BN15" s="588"/>
      <c r="BO15" s="639">
        <v>4.4000000000000004</v>
      </c>
      <c r="BP15" s="639"/>
      <c r="BQ15" s="639"/>
      <c r="BR15" s="639"/>
      <c r="BS15" s="592" t="s">
        <v>110</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5251490</v>
      </c>
      <c r="CS15" s="587"/>
      <c r="CT15" s="587"/>
      <c r="CU15" s="587"/>
      <c r="CV15" s="587"/>
      <c r="CW15" s="587"/>
      <c r="CX15" s="587"/>
      <c r="CY15" s="588"/>
      <c r="CZ15" s="639">
        <v>23</v>
      </c>
      <c r="DA15" s="639"/>
      <c r="DB15" s="639"/>
      <c r="DC15" s="639"/>
      <c r="DD15" s="592">
        <v>3902103</v>
      </c>
      <c r="DE15" s="587"/>
      <c r="DF15" s="587"/>
      <c r="DG15" s="587"/>
      <c r="DH15" s="587"/>
      <c r="DI15" s="587"/>
      <c r="DJ15" s="587"/>
      <c r="DK15" s="587"/>
      <c r="DL15" s="587"/>
      <c r="DM15" s="587"/>
      <c r="DN15" s="587"/>
      <c r="DO15" s="587"/>
      <c r="DP15" s="588"/>
      <c r="DQ15" s="592">
        <v>2350904</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4058484</v>
      </c>
      <c r="S16" s="587"/>
      <c r="T16" s="587"/>
      <c r="U16" s="587"/>
      <c r="V16" s="587"/>
      <c r="W16" s="587"/>
      <c r="X16" s="587"/>
      <c r="Y16" s="588"/>
      <c r="Z16" s="639">
        <v>17.600000000000001</v>
      </c>
      <c r="AA16" s="639"/>
      <c r="AB16" s="639"/>
      <c r="AC16" s="639"/>
      <c r="AD16" s="640">
        <v>3500223</v>
      </c>
      <c r="AE16" s="640"/>
      <c r="AF16" s="640"/>
      <c r="AG16" s="640"/>
      <c r="AH16" s="640"/>
      <c r="AI16" s="640"/>
      <c r="AJ16" s="640"/>
      <c r="AK16" s="640"/>
      <c r="AL16" s="609">
        <v>31.8</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7629</v>
      </c>
      <c r="CS16" s="587"/>
      <c r="CT16" s="587"/>
      <c r="CU16" s="587"/>
      <c r="CV16" s="587"/>
      <c r="CW16" s="587"/>
      <c r="CX16" s="587"/>
      <c r="CY16" s="588"/>
      <c r="CZ16" s="639">
        <v>0</v>
      </c>
      <c r="DA16" s="639"/>
      <c r="DB16" s="639"/>
      <c r="DC16" s="639"/>
      <c r="DD16" s="592" t="s">
        <v>110</v>
      </c>
      <c r="DE16" s="587"/>
      <c r="DF16" s="587"/>
      <c r="DG16" s="587"/>
      <c r="DH16" s="587"/>
      <c r="DI16" s="587"/>
      <c r="DJ16" s="587"/>
      <c r="DK16" s="587"/>
      <c r="DL16" s="587"/>
      <c r="DM16" s="587"/>
      <c r="DN16" s="587"/>
      <c r="DO16" s="587"/>
      <c r="DP16" s="588"/>
      <c r="DQ16" s="592">
        <v>3354</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3500223</v>
      </c>
      <c r="S17" s="587"/>
      <c r="T17" s="587"/>
      <c r="U17" s="587"/>
      <c r="V17" s="587"/>
      <c r="W17" s="587"/>
      <c r="X17" s="587"/>
      <c r="Y17" s="588"/>
      <c r="Z17" s="639">
        <v>15.2</v>
      </c>
      <c r="AA17" s="639"/>
      <c r="AB17" s="639"/>
      <c r="AC17" s="639"/>
      <c r="AD17" s="640">
        <v>3500223</v>
      </c>
      <c r="AE17" s="640"/>
      <c r="AF17" s="640"/>
      <c r="AG17" s="640"/>
      <c r="AH17" s="640"/>
      <c r="AI17" s="640"/>
      <c r="AJ17" s="640"/>
      <c r="AK17" s="640"/>
      <c r="AL17" s="609">
        <v>31.8</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1780051</v>
      </c>
      <c r="CS17" s="587"/>
      <c r="CT17" s="587"/>
      <c r="CU17" s="587"/>
      <c r="CV17" s="587"/>
      <c r="CW17" s="587"/>
      <c r="CX17" s="587"/>
      <c r="CY17" s="588"/>
      <c r="CZ17" s="639">
        <v>7.8</v>
      </c>
      <c r="DA17" s="639"/>
      <c r="DB17" s="639"/>
      <c r="DC17" s="639"/>
      <c r="DD17" s="592" t="s">
        <v>110</v>
      </c>
      <c r="DE17" s="587"/>
      <c r="DF17" s="587"/>
      <c r="DG17" s="587"/>
      <c r="DH17" s="587"/>
      <c r="DI17" s="587"/>
      <c r="DJ17" s="587"/>
      <c r="DK17" s="587"/>
      <c r="DL17" s="587"/>
      <c r="DM17" s="587"/>
      <c r="DN17" s="587"/>
      <c r="DO17" s="587"/>
      <c r="DP17" s="588"/>
      <c r="DQ17" s="592">
        <v>1717563</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558253</v>
      </c>
      <c r="S18" s="587"/>
      <c r="T18" s="587"/>
      <c r="U18" s="587"/>
      <c r="V18" s="587"/>
      <c r="W18" s="587"/>
      <c r="X18" s="587"/>
      <c r="Y18" s="588"/>
      <c r="Z18" s="639">
        <v>2.4</v>
      </c>
      <c r="AA18" s="639"/>
      <c r="AB18" s="639"/>
      <c r="AC18" s="639"/>
      <c r="AD18" s="640" t="s">
        <v>110</v>
      </c>
      <c r="AE18" s="640"/>
      <c r="AF18" s="640"/>
      <c r="AG18" s="640"/>
      <c r="AH18" s="640"/>
      <c r="AI18" s="640"/>
      <c r="AJ18" s="640"/>
      <c r="AK18" s="640"/>
      <c r="AL18" s="609" t="s">
        <v>110</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229131</v>
      </c>
      <c r="BH19" s="587"/>
      <c r="BI19" s="587"/>
      <c r="BJ19" s="587"/>
      <c r="BK19" s="587"/>
      <c r="BL19" s="587"/>
      <c r="BM19" s="587"/>
      <c r="BN19" s="588"/>
      <c r="BO19" s="639">
        <v>3.4</v>
      </c>
      <c r="BP19" s="639"/>
      <c r="BQ19" s="639"/>
      <c r="BR19" s="639"/>
      <c r="BS19" s="592" t="s">
        <v>110</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11687987</v>
      </c>
      <c r="S20" s="587"/>
      <c r="T20" s="587"/>
      <c r="U20" s="587"/>
      <c r="V20" s="587"/>
      <c r="W20" s="587"/>
      <c r="X20" s="587"/>
      <c r="Y20" s="588"/>
      <c r="Z20" s="639">
        <v>50.6</v>
      </c>
      <c r="AA20" s="639"/>
      <c r="AB20" s="639"/>
      <c r="AC20" s="639"/>
      <c r="AD20" s="640">
        <v>10900595</v>
      </c>
      <c r="AE20" s="640"/>
      <c r="AF20" s="640"/>
      <c r="AG20" s="640"/>
      <c r="AH20" s="640"/>
      <c r="AI20" s="640"/>
      <c r="AJ20" s="640"/>
      <c r="AK20" s="640"/>
      <c r="AL20" s="609">
        <v>99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229131</v>
      </c>
      <c r="BH20" s="587"/>
      <c r="BI20" s="587"/>
      <c r="BJ20" s="587"/>
      <c r="BK20" s="587"/>
      <c r="BL20" s="587"/>
      <c r="BM20" s="587"/>
      <c r="BN20" s="588"/>
      <c r="BO20" s="639">
        <v>3.4</v>
      </c>
      <c r="BP20" s="639"/>
      <c r="BQ20" s="639"/>
      <c r="BR20" s="639"/>
      <c r="BS20" s="592" t="s">
        <v>110</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22796238</v>
      </c>
      <c r="CS20" s="587"/>
      <c r="CT20" s="587"/>
      <c r="CU20" s="587"/>
      <c r="CV20" s="587"/>
      <c r="CW20" s="587"/>
      <c r="CX20" s="587"/>
      <c r="CY20" s="588"/>
      <c r="CZ20" s="639">
        <v>100</v>
      </c>
      <c r="DA20" s="639"/>
      <c r="DB20" s="639"/>
      <c r="DC20" s="639"/>
      <c r="DD20" s="592">
        <v>5509185</v>
      </c>
      <c r="DE20" s="587"/>
      <c r="DF20" s="587"/>
      <c r="DG20" s="587"/>
      <c r="DH20" s="587"/>
      <c r="DI20" s="587"/>
      <c r="DJ20" s="587"/>
      <c r="DK20" s="587"/>
      <c r="DL20" s="587"/>
      <c r="DM20" s="587"/>
      <c r="DN20" s="587"/>
      <c r="DO20" s="587"/>
      <c r="DP20" s="588"/>
      <c r="DQ20" s="592">
        <v>15612201</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6649</v>
      </c>
      <c r="S21" s="587"/>
      <c r="T21" s="587"/>
      <c r="U21" s="587"/>
      <c r="V21" s="587"/>
      <c r="W21" s="587"/>
      <c r="X21" s="587"/>
      <c r="Y21" s="588"/>
      <c r="Z21" s="639">
        <v>0</v>
      </c>
      <c r="AA21" s="639"/>
      <c r="AB21" s="639"/>
      <c r="AC21" s="639"/>
      <c r="AD21" s="640">
        <v>6649</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227114</v>
      </c>
      <c r="S22" s="587"/>
      <c r="T22" s="587"/>
      <c r="U22" s="587"/>
      <c r="V22" s="587"/>
      <c r="W22" s="587"/>
      <c r="X22" s="587"/>
      <c r="Y22" s="588"/>
      <c r="Z22" s="639">
        <v>1</v>
      </c>
      <c r="AA22" s="639"/>
      <c r="AB22" s="639"/>
      <c r="AC22" s="639"/>
      <c r="AD22" s="640" t="s">
        <v>110</v>
      </c>
      <c r="AE22" s="640"/>
      <c r="AF22" s="640"/>
      <c r="AG22" s="640"/>
      <c r="AH22" s="640"/>
      <c r="AI22" s="640"/>
      <c r="AJ22" s="640"/>
      <c r="AK22" s="640"/>
      <c r="AL22" s="609" t="s">
        <v>110</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323755</v>
      </c>
      <c r="S23" s="587"/>
      <c r="T23" s="587"/>
      <c r="U23" s="587"/>
      <c r="V23" s="587"/>
      <c r="W23" s="587"/>
      <c r="X23" s="587"/>
      <c r="Y23" s="588"/>
      <c r="Z23" s="639">
        <v>1.4</v>
      </c>
      <c r="AA23" s="639"/>
      <c r="AB23" s="639"/>
      <c r="AC23" s="639"/>
      <c r="AD23" s="640">
        <v>45997</v>
      </c>
      <c r="AE23" s="640"/>
      <c r="AF23" s="640"/>
      <c r="AG23" s="640"/>
      <c r="AH23" s="640"/>
      <c r="AI23" s="640"/>
      <c r="AJ23" s="640"/>
      <c r="AK23" s="640"/>
      <c r="AL23" s="609">
        <v>0.4</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229131</v>
      </c>
      <c r="BH23" s="587"/>
      <c r="BI23" s="587"/>
      <c r="BJ23" s="587"/>
      <c r="BK23" s="587"/>
      <c r="BL23" s="587"/>
      <c r="BM23" s="587"/>
      <c r="BN23" s="588"/>
      <c r="BO23" s="639">
        <v>3.4</v>
      </c>
      <c r="BP23" s="639"/>
      <c r="BQ23" s="639"/>
      <c r="BR23" s="639"/>
      <c r="BS23" s="592" t="s">
        <v>110</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219809</v>
      </c>
      <c r="S24" s="587"/>
      <c r="T24" s="587"/>
      <c r="U24" s="587"/>
      <c r="V24" s="587"/>
      <c r="W24" s="587"/>
      <c r="X24" s="587"/>
      <c r="Y24" s="588"/>
      <c r="Z24" s="639">
        <v>1</v>
      </c>
      <c r="AA24" s="639"/>
      <c r="AB24" s="639"/>
      <c r="AC24" s="639"/>
      <c r="AD24" s="640" t="s">
        <v>110</v>
      </c>
      <c r="AE24" s="640"/>
      <c r="AF24" s="640"/>
      <c r="AG24" s="640"/>
      <c r="AH24" s="640"/>
      <c r="AI24" s="640"/>
      <c r="AJ24" s="640"/>
      <c r="AK24" s="640"/>
      <c r="AL24" s="609" t="s">
        <v>110</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7241436</v>
      </c>
      <c r="CS24" s="637"/>
      <c r="CT24" s="637"/>
      <c r="CU24" s="637"/>
      <c r="CV24" s="637"/>
      <c r="CW24" s="637"/>
      <c r="CX24" s="637"/>
      <c r="CY24" s="684"/>
      <c r="CZ24" s="688">
        <v>31.8</v>
      </c>
      <c r="DA24" s="689"/>
      <c r="DB24" s="689"/>
      <c r="DC24" s="690"/>
      <c r="DD24" s="683">
        <v>5161096</v>
      </c>
      <c r="DE24" s="637"/>
      <c r="DF24" s="637"/>
      <c r="DG24" s="637"/>
      <c r="DH24" s="637"/>
      <c r="DI24" s="637"/>
      <c r="DJ24" s="637"/>
      <c r="DK24" s="684"/>
      <c r="DL24" s="683">
        <v>5048795</v>
      </c>
      <c r="DM24" s="637"/>
      <c r="DN24" s="637"/>
      <c r="DO24" s="637"/>
      <c r="DP24" s="637"/>
      <c r="DQ24" s="637"/>
      <c r="DR24" s="637"/>
      <c r="DS24" s="637"/>
      <c r="DT24" s="637"/>
      <c r="DU24" s="637"/>
      <c r="DV24" s="684"/>
      <c r="DW24" s="685">
        <v>42.1</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3133041</v>
      </c>
      <c r="S25" s="587"/>
      <c r="T25" s="587"/>
      <c r="U25" s="587"/>
      <c r="V25" s="587"/>
      <c r="W25" s="587"/>
      <c r="X25" s="587"/>
      <c r="Y25" s="588"/>
      <c r="Z25" s="639">
        <v>13.6</v>
      </c>
      <c r="AA25" s="639"/>
      <c r="AB25" s="639"/>
      <c r="AC25" s="639"/>
      <c r="AD25" s="640" t="s">
        <v>110</v>
      </c>
      <c r="AE25" s="640"/>
      <c r="AF25" s="640"/>
      <c r="AG25" s="640"/>
      <c r="AH25" s="640"/>
      <c r="AI25" s="640"/>
      <c r="AJ25" s="640"/>
      <c r="AK25" s="640"/>
      <c r="AL25" s="609" t="s">
        <v>110</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2544319</v>
      </c>
      <c r="CS25" s="605"/>
      <c r="CT25" s="605"/>
      <c r="CU25" s="605"/>
      <c r="CV25" s="605"/>
      <c r="CW25" s="605"/>
      <c r="CX25" s="605"/>
      <c r="CY25" s="606"/>
      <c r="CZ25" s="589">
        <v>11.2</v>
      </c>
      <c r="DA25" s="607"/>
      <c r="DB25" s="607"/>
      <c r="DC25" s="608"/>
      <c r="DD25" s="592">
        <v>2393067</v>
      </c>
      <c r="DE25" s="605"/>
      <c r="DF25" s="605"/>
      <c r="DG25" s="605"/>
      <c r="DH25" s="605"/>
      <c r="DI25" s="605"/>
      <c r="DJ25" s="605"/>
      <c r="DK25" s="606"/>
      <c r="DL25" s="592">
        <v>2280803</v>
      </c>
      <c r="DM25" s="605"/>
      <c r="DN25" s="605"/>
      <c r="DO25" s="605"/>
      <c r="DP25" s="605"/>
      <c r="DQ25" s="605"/>
      <c r="DR25" s="605"/>
      <c r="DS25" s="605"/>
      <c r="DT25" s="605"/>
      <c r="DU25" s="605"/>
      <c r="DV25" s="606"/>
      <c r="DW25" s="609">
        <v>19</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v>31354</v>
      </c>
      <c r="S26" s="587"/>
      <c r="T26" s="587"/>
      <c r="U26" s="587"/>
      <c r="V26" s="587"/>
      <c r="W26" s="587"/>
      <c r="X26" s="587"/>
      <c r="Y26" s="588"/>
      <c r="Z26" s="639">
        <v>0.1</v>
      </c>
      <c r="AA26" s="639"/>
      <c r="AB26" s="639"/>
      <c r="AC26" s="639"/>
      <c r="AD26" s="640">
        <v>31354</v>
      </c>
      <c r="AE26" s="640"/>
      <c r="AF26" s="640"/>
      <c r="AG26" s="640"/>
      <c r="AH26" s="640"/>
      <c r="AI26" s="640"/>
      <c r="AJ26" s="640"/>
      <c r="AK26" s="640"/>
      <c r="AL26" s="609">
        <v>0.3</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1622528</v>
      </c>
      <c r="CS26" s="587"/>
      <c r="CT26" s="587"/>
      <c r="CU26" s="587"/>
      <c r="CV26" s="587"/>
      <c r="CW26" s="587"/>
      <c r="CX26" s="587"/>
      <c r="CY26" s="588"/>
      <c r="CZ26" s="589">
        <v>7.1</v>
      </c>
      <c r="DA26" s="607"/>
      <c r="DB26" s="607"/>
      <c r="DC26" s="608"/>
      <c r="DD26" s="592">
        <v>1486977</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1274785</v>
      </c>
      <c r="S27" s="587"/>
      <c r="T27" s="587"/>
      <c r="U27" s="587"/>
      <c r="V27" s="587"/>
      <c r="W27" s="587"/>
      <c r="X27" s="587"/>
      <c r="Y27" s="588"/>
      <c r="Z27" s="639">
        <v>5.5</v>
      </c>
      <c r="AA27" s="639"/>
      <c r="AB27" s="639"/>
      <c r="AC27" s="639"/>
      <c r="AD27" s="640" t="s">
        <v>110</v>
      </c>
      <c r="AE27" s="640"/>
      <c r="AF27" s="640"/>
      <c r="AG27" s="640"/>
      <c r="AH27" s="640"/>
      <c r="AI27" s="640"/>
      <c r="AJ27" s="640"/>
      <c r="AK27" s="640"/>
      <c r="AL27" s="609" t="s">
        <v>110</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6742464</v>
      </c>
      <c r="BH27" s="587"/>
      <c r="BI27" s="587"/>
      <c r="BJ27" s="587"/>
      <c r="BK27" s="587"/>
      <c r="BL27" s="587"/>
      <c r="BM27" s="587"/>
      <c r="BN27" s="588"/>
      <c r="BO27" s="639">
        <v>100</v>
      </c>
      <c r="BP27" s="639"/>
      <c r="BQ27" s="639"/>
      <c r="BR27" s="639"/>
      <c r="BS27" s="592">
        <v>102764</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2917066</v>
      </c>
      <c r="CS27" s="605"/>
      <c r="CT27" s="605"/>
      <c r="CU27" s="605"/>
      <c r="CV27" s="605"/>
      <c r="CW27" s="605"/>
      <c r="CX27" s="605"/>
      <c r="CY27" s="606"/>
      <c r="CZ27" s="589">
        <v>12.8</v>
      </c>
      <c r="DA27" s="607"/>
      <c r="DB27" s="607"/>
      <c r="DC27" s="608"/>
      <c r="DD27" s="592">
        <v>1050466</v>
      </c>
      <c r="DE27" s="605"/>
      <c r="DF27" s="605"/>
      <c r="DG27" s="605"/>
      <c r="DH27" s="605"/>
      <c r="DI27" s="605"/>
      <c r="DJ27" s="605"/>
      <c r="DK27" s="606"/>
      <c r="DL27" s="592">
        <v>1050429</v>
      </c>
      <c r="DM27" s="605"/>
      <c r="DN27" s="605"/>
      <c r="DO27" s="605"/>
      <c r="DP27" s="605"/>
      <c r="DQ27" s="605"/>
      <c r="DR27" s="605"/>
      <c r="DS27" s="605"/>
      <c r="DT27" s="605"/>
      <c r="DU27" s="605"/>
      <c r="DV27" s="606"/>
      <c r="DW27" s="609">
        <v>8.8000000000000007</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84689</v>
      </c>
      <c r="S28" s="587"/>
      <c r="T28" s="587"/>
      <c r="U28" s="587"/>
      <c r="V28" s="587"/>
      <c r="W28" s="587"/>
      <c r="X28" s="587"/>
      <c r="Y28" s="588"/>
      <c r="Z28" s="639">
        <v>0.4</v>
      </c>
      <c r="AA28" s="639"/>
      <c r="AB28" s="639"/>
      <c r="AC28" s="639"/>
      <c r="AD28" s="640">
        <v>4302</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1780051</v>
      </c>
      <c r="CS28" s="587"/>
      <c r="CT28" s="587"/>
      <c r="CU28" s="587"/>
      <c r="CV28" s="587"/>
      <c r="CW28" s="587"/>
      <c r="CX28" s="587"/>
      <c r="CY28" s="588"/>
      <c r="CZ28" s="589">
        <v>7.8</v>
      </c>
      <c r="DA28" s="607"/>
      <c r="DB28" s="607"/>
      <c r="DC28" s="608"/>
      <c r="DD28" s="592">
        <v>1717563</v>
      </c>
      <c r="DE28" s="587"/>
      <c r="DF28" s="587"/>
      <c r="DG28" s="587"/>
      <c r="DH28" s="587"/>
      <c r="DI28" s="587"/>
      <c r="DJ28" s="587"/>
      <c r="DK28" s="588"/>
      <c r="DL28" s="592">
        <v>1717563</v>
      </c>
      <c r="DM28" s="587"/>
      <c r="DN28" s="587"/>
      <c r="DO28" s="587"/>
      <c r="DP28" s="587"/>
      <c r="DQ28" s="587"/>
      <c r="DR28" s="587"/>
      <c r="DS28" s="587"/>
      <c r="DT28" s="587"/>
      <c r="DU28" s="587"/>
      <c r="DV28" s="588"/>
      <c r="DW28" s="609">
        <v>14.3</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60339</v>
      </c>
      <c r="S29" s="587"/>
      <c r="T29" s="587"/>
      <c r="U29" s="587"/>
      <c r="V29" s="587"/>
      <c r="W29" s="587"/>
      <c r="X29" s="587"/>
      <c r="Y29" s="588"/>
      <c r="Z29" s="639">
        <v>0.3</v>
      </c>
      <c r="AA29" s="639"/>
      <c r="AB29" s="639"/>
      <c r="AC29" s="639"/>
      <c r="AD29" s="640" t="s">
        <v>110</v>
      </c>
      <c r="AE29" s="640"/>
      <c r="AF29" s="640"/>
      <c r="AG29" s="640"/>
      <c r="AH29" s="640"/>
      <c r="AI29" s="640"/>
      <c r="AJ29" s="640"/>
      <c r="AK29" s="640"/>
      <c r="AL29" s="609" t="s">
        <v>110</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1776368</v>
      </c>
      <c r="CS29" s="605"/>
      <c r="CT29" s="605"/>
      <c r="CU29" s="605"/>
      <c r="CV29" s="605"/>
      <c r="CW29" s="605"/>
      <c r="CX29" s="605"/>
      <c r="CY29" s="606"/>
      <c r="CZ29" s="589">
        <v>7.8</v>
      </c>
      <c r="DA29" s="607"/>
      <c r="DB29" s="607"/>
      <c r="DC29" s="608"/>
      <c r="DD29" s="592">
        <v>1713880</v>
      </c>
      <c r="DE29" s="605"/>
      <c r="DF29" s="605"/>
      <c r="DG29" s="605"/>
      <c r="DH29" s="605"/>
      <c r="DI29" s="605"/>
      <c r="DJ29" s="605"/>
      <c r="DK29" s="606"/>
      <c r="DL29" s="592">
        <v>1713880</v>
      </c>
      <c r="DM29" s="605"/>
      <c r="DN29" s="605"/>
      <c r="DO29" s="605"/>
      <c r="DP29" s="605"/>
      <c r="DQ29" s="605"/>
      <c r="DR29" s="605"/>
      <c r="DS29" s="605"/>
      <c r="DT29" s="605"/>
      <c r="DU29" s="605"/>
      <c r="DV29" s="606"/>
      <c r="DW29" s="609">
        <v>14.3</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401969</v>
      </c>
      <c r="S30" s="587"/>
      <c r="T30" s="587"/>
      <c r="U30" s="587"/>
      <c r="V30" s="587"/>
      <c r="W30" s="587"/>
      <c r="X30" s="587"/>
      <c r="Y30" s="588"/>
      <c r="Z30" s="639">
        <v>1.7</v>
      </c>
      <c r="AA30" s="639"/>
      <c r="AB30" s="639"/>
      <c r="AC30" s="639"/>
      <c r="AD30" s="640" t="s">
        <v>110</v>
      </c>
      <c r="AE30" s="640"/>
      <c r="AF30" s="640"/>
      <c r="AG30" s="640"/>
      <c r="AH30" s="640"/>
      <c r="AI30" s="640"/>
      <c r="AJ30" s="640"/>
      <c r="AK30" s="640"/>
      <c r="AL30" s="609" t="s">
        <v>110</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98.7</v>
      </c>
      <c r="BH30" s="653"/>
      <c r="BI30" s="653"/>
      <c r="BJ30" s="653"/>
      <c r="BK30" s="653"/>
      <c r="BL30" s="653"/>
      <c r="BM30" s="654">
        <v>94</v>
      </c>
      <c r="BN30" s="653"/>
      <c r="BO30" s="653"/>
      <c r="BP30" s="653"/>
      <c r="BQ30" s="655"/>
      <c r="BR30" s="652">
        <v>98.5</v>
      </c>
      <c r="BS30" s="653"/>
      <c r="BT30" s="653"/>
      <c r="BU30" s="653"/>
      <c r="BV30" s="653"/>
      <c r="BW30" s="653"/>
      <c r="BX30" s="654">
        <v>93.8</v>
      </c>
      <c r="BY30" s="653"/>
      <c r="BZ30" s="653"/>
      <c r="CA30" s="653"/>
      <c r="CB30" s="655"/>
      <c r="CD30" s="658"/>
      <c r="CE30" s="659"/>
      <c r="CF30" s="623" t="s">
        <v>291</v>
      </c>
      <c r="CG30" s="620"/>
      <c r="CH30" s="620"/>
      <c r="CI30" s="620"/>
      <c r="CJ30" s="620"/>
      <c r="CK30" s="620"/>
      <c r="CL30" s="620"/>
      <c r="CM30" s="620"/>
      <c r="CN30" s="620"/>
      <c r="CO30" s="620"/>
      <c r="CP30" s="620"/>
      <c r="CQ30" s="621"/>
      <c r="CR30" s="586">
        <v>1580755</v>
      </c>
      <c r="CS30" s="587"/>
      <c r="CT30" s="587"/>
      <c r="CU30" s="587"/>
      <c r="CV30" s="587"/>
      <c r="CW30" s="587"/>
      <c r="CX30" s="587"/>
      <c r="CY30" s="588"/>
      <c r="CZ30" s="589">
        <v>6.9</v>
      </c>
      <c r="DA30" s="607"/>
      <c r="DB30" s="607"/>
      <c r="DC30" s="608"/>
      <c r="DD30" s="592">
        <v>1518287</v>
      </c>
      <c r="DE30" s="587"/>
      <c r="DF30" s="587"/>
      <c r="DG30" s="587"/>
      <c r="DH30" s="587"/>
      <c r="DI30" s="587"/>
      <c r="DJ30" s="587"/>
      <c r="DK30" s="588"/>
      <c r="DL30" s="592">
        <v>1518287</v>
      </c>
      <c r="DM30" s="587"/>
      <c r="DN30" s="587"/>
      <c r="DO30" s="587"/>
      <c r="DP30" s="587"/>
      <c r="DQ30" s="587"/>
      <c r="DR30" s="587"/>
      <c r="DS30" s="587"/>
      <c r="DT30" s="587"/>
      <c r="DU30" s="587"/>
      <c r="DV30" s="588"/>
      <c r="DW30" s="609">
        <v>12.7</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248071</v>
      </c>
      <c r="S31" s="587"/>
      <c r="T31" s="587"/>
      <c r="U31" s="587"/>
      <c r="V31" s="587"/>
      <c r="W31" s="587"/>
      <c r="X31" s="587"/>
      <c r="Y31" s="588"/>
      <c r="Z31" s="639">
        <v>1.1000000000000001</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98.9</v>
      </c>
      <c r="BH31" s="605"/>
      <c r="BI31" s="605"/>
      <c r="BJ31" s="605"/>
      <c r="BK31" s="605"/>
      <c r="BL31" s="605"/>
      <c r="BM31" s="641">
        <v>94.9</v>
      </c>
      <c r="BN31" s="651"/>
      <c r="BO31" s="651"/>
      <c r="BP31" s="651"/>
      <c r="BQ31" s="615"/>
      <c r="BR31" s="650">
        <v>98.8</v>
      </c>
      <c r="BS31" s="605"/>
      <c r="BT31" s="605"/>
      <c r="BU31" s="605"/>
      <c r="BV31" s="605"/>
      <c r="BW31" s="605"/>
      <c r="BX31" s="641">
        <v>94.9</v>
      </c>
      <c r="BY31" s="651"/>
      <c r="BZ31" s="651"/>
      <c r="CA31" s="651"/>
      <c r="CB31" s="615"/>
      <c r="CD31" s="658"/>
      <c r="CE31" s="659"/>
      <c r="CF31" s="623" t="s">
        <v>295</v>
      </c>
      <c r="CG31" s="620"/>
      <c r="CH31" s="620"/>
      <c r="CI31" s="620"/>
      <c r="CJ31" s="620"/>
      <c r="CK31" s="620"/>
      <c r="CL31" s="620"/>
      <c r="CM31" s="620"/>
      <c r="CN31" s="620"/>
      <c r="CO31" s="620"/>
      <c r="CP31" s="620"/>
      <c r="CQ31" s="621"/>
      <c r="CR31" s="586">
        <v>195613</v>
      </c>
      <c r="CS31" s="605"/>
      <c r="CT31" s="605"/>
      <c r="CU31" s="605"/>
      <c r="CV31" s="605"/>
      <c r="CW31" s="605"/>
      <c r="CX31" s="605"/>
      <c r="CY31" s="606"/>
      <c r="CZ31" s="589">
        <v>0.9</v>
      </c>
      <c r="DA31" s="607"/>
      <c r="DB31" s="607"/>
      <c r="DC31" s="608"/>
      <c r="DD31" s="592">
        <v>195593</v>
      </c>
      <c r="DE31" s="605"/>
      <c r="DF31" s="605"/>
      <c r="DG31" s="605"/>
      <c r="DH31" s="605"/>
      <c r="DI31" s="605"/>
      <c r="DJ31" s="605"/>
      <c r="DK31" s="606"/>
      <c r="DL31" s="592">
        <v>195593</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658783</v>
      </c>
      <c r="S32" s="587"/>
      <c r="T32" s="587"/>
      <c r="U32" s="587"/>
      <c r="V32" s="587"/>
      <c r="W32" s="587"/>
      <c r="X32" s="587"/>
      <c r="Y32" s="588"/>
      <c r="Z32" s="639">
        <v>2.9</v>
      </c>
      <c r="AA32" s="639"/>
      <c r="AB32" s="639"/>
      <c r="AC32" s="639"/>
      <c r="AD32" s="640">
        <v>27016</v>
      </c>
      <c r="AE32" s="640"/>
      <c r="AF32" s="640"/>
      <c r="AG32" s="640"/>
      <c r="AH32" s="640"/>
      <c r="AI32" s="640"/>
      <c r="AJ32" s="640"/>
      <c r="AK32" s="640"/>
      <c r="AL32" s="609">
        <v>0.2</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98.5</v>
      </c>
      <c r="BH32" s="571"/>
      <c r="BI32" s="571"/>
      <c r="BJ32" s="571"/>
      <c r="BK32" s="571"/>
      <c r="BL32" s="571"/>
      <c r="BM32" s="634">
        <v>93</v>
      </c>
      <c r="BN32" s="571"/>
      <c r="BO32" s="571"/>
      <c r="BP32" s="571"/>
      <c r="BQ32" s="628"/>
      <c r="BR32" s="649">
        <v>98.2</v>
      </c>
      <c r="BS32" s="571"/>
      <c r="BT32" s="571"/>
      <c r="BU32" s="571"/>
      <c r="BV32" s="571"/>
      <c r="BW32" s="571"/>
      <c r="BX32" s="634">
        <v>92.6</v>
      </c>
      <c r="BY32" s="571"/>
      <c r="BZ32" s="571"/>
      <c r="CA32" s="571"/>
      <c r="CB32" s="628"/>
      <c r="CD32" s="660"/>
      <c r="CE32" s="661"/>
      <c r="CF32" s="623" t="s">
        <v>298</v>
      </c>
      <c r="CG32" s="620"/>
      <c r="CH32" s="620"/>
      <c r="CI32" s="620"/>
      <c r="CJ32" s="620"/>
      <c r="CK32" s="620"/>
      <c r="CL32" s="620"/>
      <c r="CM32" s="620"/>
      <c r="CN32" s="620"/>
      <c r="CO32" s="620"/>
      <c r="CP32" s="620"/>
      <c r="CQ32" s="621"/>
      <c r="CR32" s="586">
        <v>3683</v>
      </c>
      <c r="CS32" s="587"/>
      <c r="CT32" s="587"/>
      <c r="CU32" s="587"/>
      <c r="CV32" s="587"/>
      <c r="CW32" s="587"/>
      <c r="CX32" s="587"/>
      <c r="CY32" s="588"/>
      <c r="CZ32" s="589">
        <v>0</v>
      </c>
      <c r="DA32" s="607"/>
      <c r="DB32" s="607"/>
      <c r="DC32" s="608"/>
      <c r="DD32" s="592">
        <v>3683</v>
      </c>
      <c r="DE32" s="587"/>
      <c r="DF32" s="587"/>
      <c r="DG32" s="587"/>
      <c r="DH32" s="587"/>
      <c r="DI32" s="587"/>
      <c r="DJ32" s="587"/>
      <c r="DK32" s="588"/>
      <c r="DL32" s="592">
        <v>3683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4737700</v>
      </c>
      <c r="S33" s="587"/>
      <c r="T33" s="587"/>
      <c r="U33" s="587"/>
      <c r="V33" s="587"/>
      <c r="W33" s="587"/>
      <c r="X33" s="587"/>
      <c r="Y33" s="588"/>
      <c r="Z33" s="639">
        <v>20.5</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10037988</v>
      </c>
      <c r="CS33" s="605"/>
      <c r="CT33" s="605"/>
      <c r="CU33" s="605"/>
      <c r="CV33" s="605"/>
      <c r="CW33" s="605"/>
      <c r="CX33" s="605"/>
      <c r="CY33" s="606"/>
      <c r="CZ33" s="589">
        <v>44</v>
      </c>
      <c r="DA33" s="607"/>
      <c r="DB33" s="607"/>
      <c r="DC33" s="608"/>
      <c r="DD33" s="592">
        <v>8569100</v>
      </c>
      <c r="DE33" s="605"/>
      <c r="DF33" s="605"/>
      <c r="DG33" s="605"/>
      <c r="DH33" s="605"/>
      <c r="DI33" s="605"/>
      <c r="DJ33" s="605"/>
      <c r="DK33" s="606"/>
      <c r="DL33" s="592">
        <v>5568538</v>
      </c>
      <c r="DM33" s="605"/>
      <c r="DN33" s="605"/>
      <c r="DO33" s="605"/>
      <c r="DP33" s="605"/>
      <c r="DQ33" s="605"/>
      <c r="DR33" s="605"/>
      <c r="DS33" s="605"/>
      <c r="DT33" s="605"/>
      <c r="DU33" s="605"/>
      <c r="DV33" s="606"/>
      <c r="DW33" s="609">
        <v>46.4</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2237407</v>
      </c>
      <c r="CS34" s="587"/>
      <c r="CT34" s="587"/>
      <c r="CU34" s="587"/>
      <c r="CV34" s="587"/>
      <c r="CW34" s="587"/>
      <c r="CX34" s="587"/>
      <c r="CY34" s="588"/>
      <c r="CZ34" s="589">
        <v>9.8000000000000007</v>
      </c>
      <c r="DA34" s="607"/>
      <c r="DB34" s="607"/>
      <c r="DC34" s="608"/>
      <c r="DD34" s="592">
        <v>1660084</v>
      </c>
      <c r="DE34" s="587"/>
      <c r="DF34" s="587"/>
      <c r="DG34" s="587"/>
      <c r="DH34" s="587"/>
      <c r="DI34" s="587"/>
      <c r="DJ34" s="587"/>
      <c r="DK34" s="588"/>
      <c r="DL34" s="592">
        <v>1503894</v>
      </c>
      <c r="DM34" s="587"/>
      <c r="DN34" s="587"/>
      <c r="DO34" s="587"/>
      <c r="DP34" s="587"/>
      <c r="DQ34" s="587"/>
      <c r="DR34" s="587"/>
      <c r="DS34" s="587"/>
      <c r="DT34" s="587"/>
      <c r="DU34" s="587"/>
      <c r="DV34" s="588"/>
      <c r="DW34" s="609">
        <v>12.5</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975800</v>
      </c>
      <c r="S35" s="587"/>
      <c r="T35" s="587"/>
      <c r="U35" s="587"/>
      <c r="V35" s="587"/>
      <c r="W35" s="587"/>
      <c r="X35" s="587"/>
      <c r="Y35" s="588"/>
      <c r="Z35" s="639">
        <v>4.2</v>
      </c>
      <c r="AA35" s="639"/>
      <c r="AB35" s="639"/>
      <c r="AC35" s="639"/>
      <c r="AD35" s="640" t="s">
        <v>110</v>
      </c>
      <c r="AE35" s="640"/>
      <c r="AF35" s="640"/>
      <c r="AG35" s="640"/>
      <c r="AH35" s="640"/>
      <c r="AI35" s="640"/>
      <c r="AJ35" s="640"/>
      <c r="AK35" s="640"/>
      <c r="AL35" s="609" t="s">
        <v>110</v>
      </c>
      <c r="AM35" s="641"/>
      <c r="AN35" s="641"/>
      <c r="AO35" s="642"/>
      <c r="AP35" s="186"/>
      <c r="AQ35" s="643" t="s">
        <v>306</v>
      </c>
      <c r="AR35" s="644"/>
      <c r="AS35" s="644"/>
      <c r="AT35" s="644"/>
      <c r="AU35" s="644"/>
      <c r="AV35" s="644"/>
      <c r="AW35" s="644"/>
      <c r="AX35" s="644"/>
      <c r="AY35" s="645"/>
      <c r="AZ35" s="636">
        <v>3846792</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47983</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184935</v>
      </c>
      <c r="CS35" s="605"/>
      <c r="CT35" s="605"/>
      <c r="CU35" s="605"/>
      <c r="CV35" s="605"/>
      <c r="CW35" s="605"/>
      <c r="CX35" s="605"/>
      <c r="CY35" s="606"/>
      <c r="CZ35" s="589">
        <v>0.8</v>
      </c>
      <c r="DA35" s="607"/>
      <c r="DB35" s="607"/>
      <c r="DC35" s="608"/>
      <c r="DD35" s="592">
        <v>167432</v>
      </c>
      <c r="DE35" s="605"/>
      <c r="DF35" s="605"/>
      <c r="DG35" s="605"/>
      <c r="DH35" s="605"/>
      <c r="DI35" s="605"/>
      <c r="DJ35" s="605"/>
      <c r="DK35" s="606"/>
      <c r="DL35" s="592">
        <v>152846</v>
      </c>
      <c r="DM35" s="605"/>
      <c r="DN35" s="605"/>
      <c r="DO35" s="605"/>
      <c r="DP35" s="605"/>
      <c r="DQ35" s="605"/>
      <c r="DR35" s="605"/>
      <c r="DS35" s="605"/>
      <c r="DT35" s="605"/>
      <c r="DU35" s="605"/>
      <c r="DV35" s="606"/>
      <c r="DW35" s="609">
        <v>1.3</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23096045</v>
      </c>
      <c r="S36" s="627"/>
      <c r="T36" s="627"/>
      <c r="U36" s="627"/>
      <c r="V36" s="627"/>
      <c r="W36" s="627"/>
      <c r="X36" s="627"/>
      <c r="Y36" s="630"/>
      <c r="Z36" s="631">
        <v>100</v>
      </c>
      <c r="AA36" s="631"/>
      <c r="AB36" s="631"/>
      <c r="AC36" s="631"/>
      <c r="AD36" s="632">
        <v>11015913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881633</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741</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4697675</v>
      </c>
      <c r="CS36" s="587"/>
      <c r="CT36" s="587"/>
      <c r="CU36" s="587"/>
      <c r="CV36" s="587"/>
      <c r="CW36" s="587"/>
      <c r="CX36" s="587"/>
      <c r="CY36" s="588"/>
      <c r="CZ36" s="589">
        <v>20.6</v>
      </c>
      <c r="DA36" s="607"/>
      <c r="DB36" s="607"/>
      <c r="DC36" s="608"/>
      <c r="DD36" s="592">
        <v>4451419</v>
      </c>
      <c r="DE36" s="587"/>
      <c r="DF36" s="587"/>
      <c r="DG36" s="587"/>
      <c r="DH36" s="587"/>
      <c r="DI36" s="587"/>
      <c r="DJ36" s="587"/>
      <c r="DK36" s="588"/>
      <c r="DL36" s="592">
        <v>2733145</v>
      </c>
      <c r="DM36" s="587"/>
      <c r="DN36" s="587"/>
      <c r="DO36" s="587"/>
      <c r="DP36" s="587"/>
      <c r="DQ36" s="587"/>
      <c r="DR36" s="587"/>
      <c r="DS36" s="587"/>
      <c r="DT36" s="587"/>
      <c r="DU36" s="587"/>
      <c r="DV36" s="588"/>
      <c r="DW36" s="609">
        <v>22.8</v>
      </c>
      <c r="DX36" s="610"/>
      <c r="DY36" s="610"/>
      <c r="DZ36" s="610"/>
      <c r="EA36" s="610"/>
      <c r="EB36" s="610"/>
      <c r="EC36" s="611"/>
    </row>
    <row r="37" spans="2:133" ht="11.25" customHeight="1">
      <c r="AQ37" s="612" t="s">
        <v>313</v>
      </c>
      <c r="AR37" s="613"/>
      <c r="AS37" s="613"/>
      <c r="AT37" s="613"/>
      <c r="AU37" s="613"/>
      <c r="AV37" s="613"/>
      <c r="AW37" s="613"/>
      <c r="AX37" s="613"/>
      <c r="AY37" s="614"/>
      <c r="AZ37" s="586">
        <v>800000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6670</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622646</v>
      </c>
      <c r="CS37" s="605"/>
      <c r="CT37" s="605"/>
      <c r="CU37" s="605"/>
      <c r="CV37" s="605"/>
      <c r="CW37" s="605"/>
      <c r="CX37" s="605"/>
      <c r="CY37" s="606"/>
      <c r="CZ37" s="589">
        <v>2.7</v>
      </c>
      <c r="DA37" s="607"/>
      <c r="DB37" s="607"/>
      <c r="DC37" s="608"/>
      <c r="DD37" s="592">
        <v>616253</v>
      </c>
      <c r="DE37" s="605"/>
      <c r="DF37" s="605"/>
      <c r="DG37" s="605"/>
      <c r="DH37" s="605"/>
      <c r="DI37" s="605"/>
      <c r="DJ37" s="605"/>
      <c r="DK37" s="606"/>
      <c r="DL37" s="592">
        <v>601856</v>
      </c>
      <c r="DM37" s="605"/>
      <c r="DN37" s="605"/>
      <c r="DO37" s="605"/>
      <c r="DP37" s="605"/>
      <c r="DQ37" s="605"/>
      <c r="DR37" s="605"/>
      <c r="DS37" s="605"/>
      <c r="DT37" s="605"/>
      <c r="DU37" s="605"/>
      <c r="DV37" s="606"/>
      <c r="DW37" s="609">
        <v>5</v>
      </c>
      <c r="DX37" s="610"/>
      <c r="DY37" s="610"/>
      <c r="DZ37" s="610"/>
      <c r="EA37" s="610"/>
      <c r="EB37" s="610"/>
      <c r="EC37" s="611"/>
    </row>
    <row r="38" spans="2:133" ht="11.25" customHeight="1">
      <c r="AQ38" s="612" t="s">
        <v>316</v>
      </c>
      <c r="AR38" s="613"/>
      <c r="AS38" s="613"/>
      <c r="AT38" s="613"/>
      <c r="AU38" s="613"/>
      <c r="AV38" s="613"/>
      <c r="AW38" s="613"/>
      <c r="AX38" s="613"/>
      <c r="AY38" s="614"/>
      <c r="AZ38" s="586">
        <v>599508</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10803</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1520873</v>
      </c>
      <c r="CS38" s="587"/>
      <c r="CT38" s="587"/>
      <c r="CU38" s="587"/>
      <c r="CV38" s="587"/>
      <c r="CW38" s="587"/>
      <c r="CX38" s="587"/>
      <c r="CY38" s="588"/>
      <c r="CZ38" s="589">
        <v>6.7</v>
      </c>
      <c r="DA38" s="607"/>
      <c r="DB38" s="607"/>
      <c r="DC38" s="608"/>
      <c r="DD38" s="592">
        <v>1296377</v>
      </c>
      <c r="DE38" s="587"/>
      <c r="DF38" s="587"/>
      <c r="DG38" s="587"/>
      <c r="DH38" s="587"/>
      <c r="DI38" s="587"/>
      <c r="DJ38" s="587"/>
      <c r="DK38" s="588"/>
      <c r="DL38" s="592">
        <v>1178653</v>
      </c>
      <c r="DM38" s="587"/>
      <c r="DN38" s="587"/>
      <c r="DO38" s="587"/>
      <c r="DP38" s="587"/>
      <c r="DQ38" s="587"/>
      <c r="DR38" s="587"/>
      <c r="DS38" s="587"/>
      <c r="DT38" s="587"/>
      <c r="DU38" s="587"/>
      <c r="DV38" s="588"/>
      <c r="DW38" s="609">
        <v>9.8000000000000007</v>
      </c>
      <c r="DX38" s="610"/>
      <c r="DY38" s="610"/>
      <c r="DZ38" s="610"/>
      <c r="EA38" s="610"/>
      <c r="EB38" s="610"/>
      <c r="EC38" s="611"/>
    </row>
    <row r="39" spans="2:133" ht="11.25" customHeight="1">
      <c r="AQ39" s="612" t="s">
        <v>319</v>
      </c>
      <c r="AR39" s="613"/>
      <c r="AS39" s="613"/>
      <c r="AT39" s="613"/>
      <c r="AU39" s="613"/>
      <c r="AV39" s="613"/>
      <c r="AW39" s="613"/>
      <c r="AX39" s="613"/>
      <c r="AY39" s="614"/>
      <c r="AZ39" s="586">
        <v>18959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93</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137198</v>
      </c>
      <c r="CS39" s="605"/>
      <c r="CT39" s="605"/>
      <c r="CU39" s="605"/>
      <c r="CV39" s="605"/>
      <c r="CW39" s="605"/>
      <c r="CX39" s="605"/>
      <c r="CY39" s="606"/>
      <c r="CZ39" s="589">
        <v>0.6</v>
      </c>
      <c r="DA39" s="607"/>
      <c r="DB39" s="607"/>
      <c r="DC39" s="608"/>
      <c r="DD39" s="592">
        <v>83788</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280522</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107</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1259900</v>
      </c>
      <c r="CS40" s="587"/>
      <c r="CT40" s="587"/>
      <c r="CU40" s="587"/>
      <c r="CV40" s="587"/>
      <c r="CW40" s="587"/>
      <c r="CX40" s="587"/>
      <c r="CY40" s="588"/>
      <c r="CZ40" s="589">
        <v>5.5</v>
      </c>
      <c r="DA40" s="607"/>
      <c r="DB40" s="607"/>
      <c r="DC40" s="608"/>
      <c r="DD40" s="592">
        <v>910000</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316</v>
      </c>
      <c r="AR41" s="625"/>
      <c r="AS41" s="625"/>
      <c r="AT41" s="625"/>
      <c r="AU41" s="625"/>
      <c r="AV41" s="625"/>
      <c r="AW41" s="625"/>
      <c r="AX41" s="625"/>
      <c r="AY41" s="626"/>
      <c r="AZ41" s="570">
        <v>1266170</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327</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5516814</v>
      </c>
      <c r="CS42" s="587"/>
      <c r="CT42" s="587"/>
      <c r="CU42" s="587"/>
      <c r="CV42" s="587"/>
      <c r="CW42" s="587"/>
      <c r="CX42" s="587"/>
      <c r="CY42" s="588"/>
      <c r="CZ42" s="589">
        <v>24.2</v>
      </c>
      <c r="DA42" s="590"/>
      <c r="DB42" s="590"/>
      <c r="DC42" s="591"/>
      <c r="DD42" s="592">
        <v>1882005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35493</v>
      </c>
      <c r="CS43" s="605"/>
      <c r="CT43" s="605"/>
      <c r="CU43" s="605"/>
      <c r="CV43" s="605"/>
      <c r="CW43" s="605"/>
      <c r="CX43" s="605"/>
      <c r="CY43" s="606"/>
      <c r="CZ43" s="589">
        <v>0.2</v>
      </c>
      <c r="DA43" s="607"/>
      <c r="DB43" s="607"/>
      <c r="DC43" s="608"/>
      <c r="DD43" s="592">
        <v>35493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5509185</v>
      </c>
      <c r="CS44" s="587"/>
      <c r="CT44" s="587"/>
      <c r="CU44" s="587"/>
      <c r="CV44" s="587"/>
      <c r="CW44" s="587"/>
      <c r="CX44" s="587"/>
      <c r="CY44" s="588"/>
      <c r="CZ44" s="589">
        <v>24.2</v>
      </c>
      <c r="DA44" s="590"/>
      <c r="DB44" s="590"/>
      <c r="DC44" s="591"/>
      <c r="DD44" s="592">
        <v>1878651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2564722</v>
      </c>
      <c r="CS45" s="605"/>
      <c r="CT45" s="605"/>
      <c r="CU45" s="605"/>
      <c r="CV45" s="605"/>
      <c r="CW45" s="605"/>
      <c r="CX45" s="605"/>
      <c r="CY45" s="606"/>
      <c r="CZ45" s="589">
        <v>11.3</v>
      </c>
      <c r="DA45" s="607"/>
      <c r="DB45" s="607"/>
      <c r="DC45" s="608"/>
      <c r="DD45" s="592">
        <v>78322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2924810</v>
      </c>
      <c r="CS46" s="587"/>
      <c r="CT46" s="587"/>
      <c r="CU46" s="587"/>
      <c r="CV46" s="587"/>
      <c r="CW46" s="587"/>
      <c r="CX46" s="587"/>
      <c r="CY46" s="588"/>
      <c r="CZ46" s="589">
        <v>12.8</v>
      </c>
      <c r="DA46" s="590"/>
      <c r="DB46" s="590"/>
      <c r="DC46" s="591"/>
      <c r="DD46" s="592">
        <v>1797339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7629</v>
      </c>
      <c r="CS47" s="605"/>
      <c r="CT47" s="605"/>
      <c r="CU47" s="605"/>
      <c r="CV47" s="605"/>
      <c r="CW47" s="605"/>
      <c r="CX47" s="605"/>
      <c r="CY47" s="606"/>
      <c r="CZ47" s="589">
        <v>0</v>
      </c>
      <c r="DA47" s="607"/>
      <c r="DB47" s="607"/>
      <c r="DC47" s="608"/>
      <c r="DD47" s="592">
        <v>3354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22796238</v>
      </c>
      <c r="CS49" s="571"/>
      <c r="CT49" s="571"/>
      <c r="CU49" s="571"/>
      <c r="CV49" s="571"/>
      <c r="CW49" s="571"/>
      <c r="CX49" s="571"/>
      <c r="CY49" s="572"/>
      <c r="CZ49" s="573">
        <v>100</v>
      </c>
      <c r="DA49" s="574"/>
      <c r="DB49" s="574"/>
      <c r="DC49" s="575"/>
      <c r="DD49" s="576">
        <v>15612201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H10" sqref="CH10:CL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23109</v>
      </c>
      <c r="R7" s="1099"/>
      <c r="S7" s="1099"/>
      <c r="T7" s="1099"/>
      <c r="U7" s="1099"/>
      <c r="V7" s="1099">
        <v>22864</v>
      </c>
      <c r="W7" s="1099"/>
      <c r="X7" s="1099"/>
      <c r="Y7" s="1099"/>
      <c r="Z7" s="1099"/>
      <c r="AA7" s="1099">
        <v>245</v>
      </c>
      <c r="AB7" s="1099"/>
      <c r="AC7" s="1099"/>
      <c r="AD7" s="1099"/>
      <c r="AE7" s="1100"/>
      <c r="AF7" s="1101">
        <v>212</v>
      </c>
      <c r="AG7" s="1102"/>
      <c r="AH7" s="1102"/>
      <c r="AI7" s="1102"/>
      <c r="AJ7" s="1103"/>
      <c r="AK7" s="1085">
        <v>0</v>
      </c>
      <c r="AL7" s="1086"/>
      <c r="AM7" s="1086"/>
      <c r="AN7" s="1086"/>
      <c r="AO7" s="1086"/>
      <c r="AP7" s="1086">
        <v>16978</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539</v>
      </c>
      <c r="BT7" s="1090"/>
      <c r="BU7" s="1090"/>
      <c r="BV7" s="1090"/>
      <c r="BW7" s="1090"/>
      <c r="BX7" s="1090"/>
      <c r="BY7" s="1090"/>
      <c r="BZ7" s="1090"/>
      <c r="CA7" s="1090"/>
      <c r="CB7" s="1090"/>
      <c r="CC7" s="1090"/>
      <c r="CD7" s="1090"/>
      <c r="CE7" s="1090"/>
      <c r="CF7" s="1090"/>
      <c r="CG7" s="1091"/>
      <c r="CH7" s="1082">
        <v>29</v>
      </c>
      <c r="CI7" s="1083"/>
      <c r="CJ7" s="1083"/>
      <c r="CK7" s="1083"/>
      <c r="CL7" s="1084"/>
      <c r="CM7" s="1082">
        <v>0</v>
      </c>
      <c r="CN7" s="1083"/>
      <c r="CO7" s="1083"/>
      <c r="CP7" s="1083"/>
      <c r="CQ7" s="1084"/>
      <c r="CR7" s="1082">
        <v>0</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c r="A8" s="212">
        <v>2</v>
      </c>
      <c r="B8" s="1031" t="s">
        <v>365</v>
      </c>
      <c r="C8" s="1032"/>
      <c r="D8" s="1032"/>
      <c r="E8" s="1032"/>
      <c r="F8" s="1032"/>
      <c r="G8" s="1032"/>
      <c r="H8" s="1032"/>
      <c r="I8" s="1032"/>
      <c r="J8" s="1032"/>
      <c r="K8" s="1032"/>
      <c r="L8" s="1032"/>
      <c r="M8" s="1032"/>
      <c r="N8" s="1032"/>
      <c r="O8" s="1032"/>
      <c r="P8" s="1033"/>
      <c r="Q8" s="1037">
        <v>58</v>
      </c>
      <c r="R8" s="1038"/>
      <c r="S8" s="1038"/>
      <c r="T8" s="1038"/>
      <c r="U8" s="1038"/>
      <c r="V8" s="1038">
        <v>3</v>
      </c>
      <c r="W8" s="1038"/>
      <c r="X8" s="1038"/>
      <c r="Y8" s="1038"/>
      <c r="Z8" s="1038"/>
      <c r="AA8" s="1038">
        <v>55</v>
      </c>
      <c r="AB8" s="1038"/>
      <c r="AC8" s="1038"/>
      <c r="AD8" s="1038"/>
      <c r="AE8" s="1039"/>
      <c r="AF8" s="1013">
        <v>55</v>
      </c>
      <c r="AG8" s="1014"/>
      <c r="AH8" s="1014"/>
      <c r="AI8" s="1014"/>
      <c r="AJ8" s="1015"/>
      <c r="AK8" s="1080">
        <v>0</v>
      </c>
      <c r="AL8" s="1081"/>
      <c r="AM8" s="1081"/>
      <c r="AN8" s="1081"/>
      <c r="AO8" s="1081"/>
      <c r="AP8" s="1081">
        <v>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540</v>
      </c>
      <c r="BT8" s="1009"/>
      <c r="BU8" s="1009"/>
      <c r="BV8" s="1009"/>
      <c r="BW8" s="1009"/>
      <c r="BX8" s="1009"/>
      <c r="BY8" s="1009"/>
      <c r="BZ8" s="1009"/>
      <c r="CA8" s="1009"/>
      <c r="CB8" s="1009"/>
      <c r="CC8" s="1009"/>
      <c r="CD8" s="1009"/>
      <c r="CE8" s="1009"/>
      <c r="CF8" s="1009"/>
      <c r="CG8" s="1010"/>
      <c r="CH8" s="983">
        <v>10</v>
      </c>
      <c r="CI8" s="984"/>
      <c r="CJ8" s="984"/>
      <c r="CK8" s="984"/>
      <c r="CL8" s="985"/>
      <c r="CM8" s="983">
        <v>376</v>
      </c>
      <c r="CN8" s="984"/>
      <c r="CO8" s="984"/>
      <c r="CP8" s="984"/>
      <c r="CQ8" s="985"/>
      <c r="CR8" s="983">
        <v>100</v>
      </c>
      <c r="CS8" s="984"/>
      <c r="CT8" s="984"/>
      <c r="CU8" s="984"/>
      <c r="CV8" s="985"/>
      <c r="CW8" s="983">
        <v>0</v>
      </c>
      <c r="CX8" s="984"/>
      <c r="CY8" s="984"/>
      <c r="CZ8" s="984"/>
      <c r="DA8" s="985"/>
      <c r="DB8" s="983">
        <v>0</v>
      </c>
      <c r="DC8" s="984"/>
      <c r="DD8" s="984"/>
      <c r="DE8" s="984"/>
      <c r="DF8" s="985"/>
      <c r="DG8" s="983">
        <v>0</v>
      </c>
      <c r="DH8" s="984"/>
      <c r="DI8" s="984"/>
      <c r="DJ8" s="984"/>
      <c r="DK8" s="985"/>
      <c r="DL8" s="983">
        <v>0</v>
      </c>
      <c r="DM8" s="984"/>
      <c r="DN8" s="984"/>
      <c r="DO8" s="984"/>
      <c r="DP8" s="985"/>
      <c r="DQ8" s="983">
        <v>0</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541</v>
      </c>
      <c r="BT9" s="1009"/>
      <c r="BU9" s="1009"/>
      <c r="BV9" s="1009"/>
      <c r="BW9" s="1009"/>
      <c r="BX9" s="1009"/>
      <c r="BY9" s="1009"/>
      <c r="BZ9" s="1009"/>
      <c r="CA9" s="1009"/>
      <c r="CB9" s="1009"/>
      <c r="CC9" s="1009"/>
      <c r="CD9" s="1009"/>
      <c r="CE9" s="1009"/>
      <c r="CF9" s="1009"/>
      <c r="CG9" s="1010"/>
      <c r="CH9" s="983">
        <v>211</v>
      </c>
      <c r="CI9" s="984"/>
      <c r="CJ9" s="984"/>
      <c r="CK9" s="984"/>
      <c r="CL9" s="985"/>
      <c r="CM9" s="983">
        <v>70</v>
      </c>
      <c r="CN9" s="984"/>
      <c r="CO9" s="984"/>
      <c r="CP9" s="984"/>
      <c r="CQ9" s="985"/>
      <c r="CR9" s="983">
        <v>36</v>
      </c>
      <c r="CS9" s="984"/>
      <c r="CT9" s="984"/>
      <c r="CU9" s="984"/>
      <c r="CV9" s="985"/>
      <c r="CW9" s="983">
        <v>24</v>
      </c>
      <c r="CX9" s="984"/>
      <c r="CY9" s="984"/>
      <c r="CZ9" s="984"/>
      <c r="DA9" s="985"/>
      <c r="DB9" s="983">
        <v>0</v>
      </c>
      <c r="DC9" s="984"/>
      <c r="DD9" s="984"/>
      <c r="DE9" s="984"/>
      <c r="DF9" s="985"/>
      <c r="DG9" s="983">
        <v>0</v>
      </c>
      <c r="DH9" s="984"/>
      <c r="DI9" s="984"/>
      <c r="DJ9" s="984"/>
      <c r="DK9" s="985"/>
      <c r="DL9" s="983">
        <v>0</v>
      </c>
      <c r="DM9" s="984"/>
      <c r="DN9" s="984"/>
      <c r="DO9" s="984"/>
      <c r="DP9" s="985"/>
      <c r="DQ9" s="983">
        <v>0</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f>SUM(Q7:U22)</f>
        <v>23167</v>
      </c>
      <c r="R23" s="1063"/>
      <c r="S23" s="1063"/>
      <c r="T23" s="1063"/>
      <c r="U23" s="1063"/>
      <c r="V23" s="1062">
        <f>SUM(V7:Z22)</f>
        <v>22867</v>
      </c>
      <c r="W23" s="1063"/>
      <c r="X23" s="1063"/>
      <c r="Y23" s="1063"/>
      <c r="Z23" s="1063"/>
      <c r="AA23" s="1063">
        <f>SUM(AA7:AE22)</f>
        <v>300</v>
      </c>
      <c r="AB23" s="1063"/>
      <c r="AC23" s="1063"/>
      <c r="AD23" s="1063"/>
      <c r="AE23" s="1064"/>
      <c r="AF23" s="1065">
        <v>267</v>
      </c>
      <c r="AG23" s="1063"/>
      <c r="AH23" s="1063"/>
      <c r="AI23" s="1063"/>
      <c r="AJ23" s="1066"/>
      <c r="AK23" s="1067"/>
      <c r="AL23" s="1068"/>
      <c r="AM23" s="1068"/>
      <c r="AN23" s="1068"/>
      <c r="AO23" s="1068"/>
      <c r="AP23" s="1063">
        <v>16978</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5248</v>
      </c>
      <c r="R28" s="1048"/>
      <c r="S28" s="1048"/>
      <c r="T28" s="1048"/>
      <c r="U28" s="1048"/>
      <c r="V28" s="1048">
        <v>5200</v>
      </c>
      <c r="W28" s="1048"/>
      <c r="X28" s="1048"/>
      <c r="Y28" s="1048"/>
      <c r="Z28" s="1048"/>
      <c r="AA28" s="1048">
        <v>48</v>
      </c>
      <c r="AB28" s="1048"/>
      <c r="AC28" s="1048"/>
      <c r="AD28" s="1048"/>
      <c r="AE28" s="1049"/>
      <c r="AF28" s="1050">
        <v>48</v>
      </c>
      <c r="AG28" s="1048"/>
      <c r="AH28" s="1048"/>
      <c r="AI28" s="1048"/>
      <c r="AJ28" s="1051"/>
      <c r="AK28" s="1052">
        <v>281</v>
      </c>
      <c r="AL28" s="1040"/>
      <c r="AM28" s="1040"/>
      <c r="AN28" s="1040"/>
      <c r="AO28" s="1040"/>
      <c r="AP28" s="1040">
        <v>0</v>
      </c>
      <c r="AQ28" s="1040"/>
      <c r="AR28" s="1040"/>
      <c r="AS28" s="1040"/>
      <c r="AT28" s="1040"/>
      <c r="AU28" s="1040">
        <v>0</v>
      </c>
      <c r="AV28" s="1040"/>
      <c r="AW28" s="1040"/>
      <c r="AX28" s="1040"/>
      <c r="AY28" s="1040"/>
      <c r="AZ28" s="1041">
        <v>0</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4038</v>
      </c>
      <c r="R29" s="1038"/>
      <c r="S29" s="1038"/>
      <c r="T29" s="1038"/>
      <c r="U29" s="1038"/>
      <c r="V29" s="1038">
        <v>4032</v>
      </c>
      <c r="W29" s="1038"/>
      <c r="X29" s="1038"/>
      <c r="Y29" s="1038"/>
      <c r="Z29" s="1038"/>
      <c r="AA29" s="1038">
        <v>6</v>
      </c>
      <c r="AB29" s="1038"/>
      <c r="AC29" s="1038"/>
      <c r="AD29" s="1038"/>
      <c r="AE29" s="1039"/>
      <c r="AF29" s="1013">
        <v>6</v>
      </c>
      <c r="AG29" s="1014"/>
      <c r="AH29" s="1014"/>
      <c r="AI29" s="1014"/>
      <c r="AJ29" s="1015"/>
      <c r="AK29" s="974">
        <v>596</v>
      </c>
      <c r="AL29" s="965"/>
      <c r="AM29" s="965"/>
      <c r="AN29" s="965"/>
      <c r="AO29" s="965"/>
      <c r="AP29" s="965">
        <v>0</v>
      </c>
      <c r="AQ29" s="965"/>
      <c r="AR29" s="965"/>
      <c r="AS29" s="965"/>
      <c r="AT29" s="965"/>
      <c r="AU29" s="965">
        <v>0</v>
      </c>
      <c r="AV29" s="965"/>
      <c r="AW29" s="965"/>
      <c r="AX29" s="965"/>
      <c r="AY29" s="965"/>
      <c r="AZ29" s="1036">
        <v>0</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504</v>
      </c>
      <c r="R30" s="1038"/>
      <c r="S30" s="1038"/>
      <c r="T30" s="1038"/>
      <c r="U30" s="1038"/>
      <c r="V30" s="1038">
        <v>503</v>
      </c>
      <c r="W30" s="1038"/>
      <c r="X30" s="1038"/>
      <c r="Y30" s="1038"/>
      <c r="Z30" s="1038"/>
      <c r="AA30" s="1038">
        <v>1</v>
      </c>
      <c r="AB30" s="1038"/>
      <c r="AC30" s="1038"/>
      <c r="AD30" s="1038"/>
      <c r="AE30" s="1039"/>
      <c r="AF30" s="1013">
        <v>1</v>
      </c>
      <c r="AG30" s="1014"/>
      <c r="AH30" s="1014"/>
      <c r="AI30" s="1014"/>
      <c r="AJ30" s="1015"/>
      <c r="AK30" s="974">
        <v>644</v>
      </c>
      <c r="AL30" s="965"/>
      <c r="AM30" s="965"/>
      <c r="AN30" s="965"/>
      <c r="AO30" s="965"/>
      <c r="AP30" s="965">
        <v>0</v>
      </c>
      <c r="AQ30" s="965"/>
      <c r="AR30" s="965"/>
      <c r="AS30" s="965"/>
      <c r="AT30" s="965"/>
      <c r="AU30" s="965">
        <v>0</v>
      </c>
      <c r="AV30" s="965"/>
      <c r="AW30" s="965"/>
      <c r="AX30" s="965"/>
      <c r="AY30" s="965"/>
      <c r="AZ30" s="1036">
        <v>0</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1969</v>
      </c>
      <c r="R31" s="1038"/>
      <c r="S31" s="1038"/>
      <c r="T31" s="1038"/>
      <c r="U31" s="1038"/>
      <c r="V31" s="1038">
        <v>1916</v>
      </c>
      <c r="W31" s="1038"/>
      <c r="X31" s="1038"/>
      <c r="Y31" s="1038"/>
      <c r="Z31" s="1038"/>
      <c r="AA31" s="1038">
        <v>53</v>
      </c>
      <c r="AB31" s="1038"/>
      <c r="AC31" s="1038"/>
      <c r="AD31" s="1038"/>
      <c r="AE31" s="1039"/>
      <c r="AF31" s="1013">
        <v>421</v>
      </c>
      <c r="AG31" s="1014"/>
      <c r="AH31" s="1014"/>
      <c r="AI31" s="1014"/>
      <c r="AJ31" s="1015"/>
      <c r="AK31" s="974">
        <v>1481</v>
      </c>
      <c r="AL31" s="965"/>
      <c r="AM31" s="965"/>
      <c r="AN31" s="965"/>
      <c r="AO31" s="965"/>
      <c r="AP31" s="965">
        <v>21567</v>
      </c>
      <c r="AQ31" s="965"/>
      <c r="AR31" s="965"/>
      <c r="AS31" s="965"/>
      <c r="AT31" s="965"/>
      <c r="AU31" s="965">
        <v>14903</v>
      </c>
      <c r="AV31" s="965"/>
      <c r="AW31" s="965"/>
      <c r="AX31" s="965"/>
      <c r="AY31" s="965"/>
      <c r="AZ31" s="1036">
        <v>0</v>
      </c>
      <c r="BA31" s="1036"/>
      <c r="BB31" s="1036"/>
      <c r="BC31" s="1036"/>
      <c r="BD31" s="1036"/>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1066</v>
      </c>
      <c r="R32" s="1038"/>
      <c r="S32" s="1038"/>
      <c r="T32" s="1038"/>
      <c r="U32" s="1038"/>
      <c r="V32" s="1038">
        <v>1013</v>
      </c>
      <c r="W32" s="1038"/>
      <c r="X32" s="1038"/>
      <c r="Y32" s="1038"/>
      <c r="Z32" s="1038"/>
      <c r="AA32" s="1038">
        <v>52</v>
      </c>
      <c r="AB32" s="1038"/>
      <c r="AC32" s="1038"/>
      <c r="AD32" s="1038"/>
      <c r="AE32" s="1039"/>
      <c r="AF32" s="1013">
        <v>1107</v>
      </c>
      <c r="AG32" s="1014"/>
      <c r="AH32" s="1014"/>
      <c r="AI32" s="1014"/>
      <c r="AJ32" s="1015"/>
      <c r="AK32" s="974">
        <v>19</v>
      </c>
      <c r="AL32" s="965"/>
      <c r="AM32" s="965"/>
      <c r="AN32" s="965"/>
      <c r="AO32" s="965"/>
      <c r="AP32" s="965">
        <v>1589</v>
      </c>
      <c r="AQ32" s="965"/>
      <c r="AR32" s="965"/>
      <c r="AS32" s="965"/>
      <c r="AT32" s="965"/>
      <c r="AU32" s="965">
        <v>14</v>
      </c>
      <c r="AV32" s="965"/>
      <c r="AW32" s="965"/>
      <c r="AX32" s="965"/>
      <c r="AY32" s="965"/>
      <c r="AZ32" s="1036">
        <v>0</v>
      </c>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37">
        <v>5759</v>
      </c>
      <c r="R33" s="1038"/>
      <c r="S33" s="1038"/>
      <c r="T33" s="1038"/>
      <c r="U33" s="1038"/>
      <c r="V33" s="1038">
        <v>6047</v>
      </c>
      <c r="W33" s="1038"/>
      <c r="X33" s="1038"/>
      <c r="Y33" s="1038"/>
      <c r="Z33" s="1038"/>
      <c r="AA33" s="1038">
        <v>-288</v>
      </c>
      <c r="AB33" s="1038"/>
      <c r="AC33" s="1038"/>
      <c r="AD33" s="1038"/>
      <c r="AE33" s="1039"/>
      <c r="AF33" s="1013">
        <v>445</v>
      </c>
      <c r="AG33" s="1014"/>
      <c r="AH33" s="1014"/>
      <c r="AI33" s="1014"/>
      <c r="AJ33" s="1015"/>
      <c r="AK33" s="974">
        <v>800</v>
      </c>
      <c r="AL33" s="965"/>
      <c r="AM33" s="965"/>
      <c r="AN33" s="965"/>
      <c r="AO33" s="965"/>
      <c r="AP33" s="965">
        <v>3701</v>
      </c>
      <c r="AQ33" s="965"/>
      <c r="AR33" s="965"/>
      <c r="AS33" s="965"/>
      <c r="AT33" s="965"/>
      <c r="AU33" s="965">
        <v>2244</v>
      </c>
      <c r="AV33" s="965"/>
      <c r="AW33" s="965"/>
      <c r="AX33" s="965"/>
      <c r="AY33" s="965"/>
      <c r="AZ33" s="1036">
        <v>0</v>
      </c>
      <c r="BA33" s="1036"/>
      <c r="BB33" s="1036"/>
      <c r="BC33" s="1036"/>
      <c r="BD33" s="1036"/>
      <c r="BE33" s="1026" t="s">
        <v>383</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95</v>
      </c>
      <c r="R34" s="1038"/>
      <c r="S34" s="1038"/>
      <c r="T34" s="1038"/>
      <c r="U34" s="1038"/>
      <c r="V34" s="1038">
        <v>95</v>
      </c>
      <c r="W34" s="1038"/>
      <c r="X34" s="1038"/>
      <c r="Y34" s="1038"/>
      <c r="Z34" s="1038"/>
      <c r="AA34" s="1038">
        <v>0</v>
      </c>
      <c r="AB34" s="1038"/>
      <c r="AC34" s="1038"/>
      <c r="AD34" s="1038"/>
      <c r="AE34" s="1039"/>
      <c r="AF34" s="1013">
        <v>91</v>
      </c>
      <c r="AG34" s="1014"/>
      <c r="AH34" s="1014"/>
      <c r="AI34" s="1014"/>
      <c r="AJ34" s="1015"/>
      <c r="AK34" s="974">
        <v>26</v>
      </c>
      <c r="AL34" s="965"/>
      <c r="AM34" s="965"/>
      <c r="AN34" s="965"/>
      <c r="AO34" s="965"/>
      <c r="AP34" s="965">
        <v>0</v>
      </c>
      <c r="AQ34" s="965"/>
      <c r="AR34" s="965"/>
      <c r="AS34" s="965"/>
      <c r="AT34" s="965"/>
      <c r="AU34" s="965">
        <v>0</v>
      </c>
      <c r="AV34" s="965"/>
      <c r="AW34" s="965"/>
      <c r="AX34" s="965"/>
      <c r="AY34" s="965"/>
      <c r="AZ34" s="1036">
        <v>0</v>
      </c>
      <c r="BA34" s="1036"/>
      <c r="BB34" s="1036"/>
      <c r="BC34" s="1036"/>
      <c r="BD34" s="1036"/>
      <c r="BE34" s="1026" t="s">
        <v>383</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2120</v>
      </c>
      <c r="AG63" s="953"/>
      <c r="AH63" s="953"/>
      <c r="AI63" s="953"/>
      <c r="AJ63" s="1024"/>
      <c r="AK63" s="1025"/>
      <c r="AL63" s="957"/>
      <c r="AM63" s="957"/>
      <c r="AN63" s="957"/>
      <c r="AO63" s="957"/>
      <c r="AP63" s="953">
        <f>SUM(AP28:AT62)</f>
        <v>26857</v>
      </c>
      <c r="AQ63" s="953"/>
      <c r="AR63" s="953"/>
      <c r="AS63" s="953"/>
      <c r="AT63" s="953"/>
      <c r="AU63" s="953">
        <f t="shared" ref="AU63" si="0">SUM(AU28:AY62)</f>
        <v>17161</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391</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532</v>
      </c>
      <c r="C68" s="980"/>
      <c r="D68" s="980"/>
      <c r="E68" s="980"/>
      <c r="F68" s="980"/>
      <c r="G68" s="980"/>
      <c r="H68" s="980"/>
      <c r="I68" s="980"/>
      <c r="J68" s="980"/>
      <c r="K68" s="980"/>
      <c r="L68" s="980"/>
      <c r="M68" s="980"/>
      <c r="N68" s="980"/>
      <c r="O68" s="980"/>
      <c r="P68" s="981"/>
      <c r="Q68" s="982">
        <v>132</v>
      </c>
      <c r="R68" s="976"/>
      <c r="S68" s="976"/>
      <c r="T68" s="976"/>
      <c r="U68" s="976"/>
      <c r="V68" s="976">
        <v>128</v>
      </c>
      <c r="W68" s="976"/>
      <c r="X68" s="976"/>
      <c r="Y68" s="976"/>
      <c r="Z68" s="976"/>
      <c r="AA68" s="976">
        <v>5</v>
      </c>
      <c r="AB68" s="976"/>
      <c r="AC68" s="976"/>
      <c r="AD68" s="976"/>
      <c r="AE68" s="976"/>
      <c r="AF68" s="976">
        <v>5</v>
      </c>
      <c r="AG68" s="976"/>
      <c r="AH68" s="976"/>
      <c r="AI68" s="976"/>
      <c r="AJ68" s="976"/>
      <c r="AK68" s="976">
        <v>0</v>
      </c>
      <c r="AL68" s="976"/>
      <c r="AM68" s="976"/>
      <c r="AN68" s="976"/>
      <c r="AO68" s="976"/>
      <c r="AP68" s="976">
        <v>0</v>
      </c>
      <c r="AQ68" s="976"/>
      <c r="AR68" s="976"/>
      <c r="AS68" s="976"/>
      <c r="AT68" s="976"/>
      <c r="AU68" s="976">
        <v>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533</v>
      </c>
      <c r="C69" s="969"/>
      <c r="D69" s="969"/>
      <c r="E69" s="969"/>
      <c r="F69" s="969"/>
      <c r="G69" s="969"/>
      <c r="H69" s="969"/>
      <c r="I69" s="969"/>
      <c r="J69" s="969"/>
      <c r="K69" s="969"/>
      <c r="L69" s="969"/>
      <c r="M69" s="969"/>
      <c r="N69" s="969"/>
      <c r="O69" s="969"/>
      <c r="P69" s="970"/>
      <c r="Q69" s="971">
        <v>84</v>
      </c>
      <c r="R69" s="965"/>
      <c r="S69" s="965"/>
      <c r="T69" s="965"/>
      <c r="U69" s="965"/>
      <c r="V69" s="965">
        <v>76</v>
      </c>
      <c r="W69" s="965"/>
      <c r="X69" s="965"/>
      <c r="Y69" s="965"/>
      <c r="Z69" s="965"/>
      <c r="AA69" s="965">
        <v>8</v>
      </c>
      <c r="AB69" s="965"/>
      <c r="AC69" s="965"/>
      <c r="AD69" s="965"/>
      <c r="AE69" s="965"/>
      <c r="AF69" s="965">
        <v>8</v>
      </c>
      <c r="AG69" s="965"/>
      <c r="AH69" s="965"/>
      <c r="AI69" s="965"/>
      <c r="AJ69" s="965"/>
      <c r="AK69" s="965">
        <v>12</v>
      </c>
      <c r="AL69" s="965"/>
      <c r="AM69" s="965"/>
      <c r="AN69" s="965"/>
      <c r="AO69" s="965"/>
      <c r="AP69" s="965">
        <v>11</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534</v>
      </c>
      <c r="C70" s="969"/>
      <c r="D70" s="969"/>
      <c r="E70" s="969"/>
      <c r="F70" s="969"/>
      <c r="G70" s="969"/>
      <c r="H70" s="969"/>
      <c r="I70" s="969"/>
      <c r="J70" s="969"/>
      <c r="K70" s="969"/>
      <c r="L70" s="969"/>
      <c r="M70" s="969"/>
      <c r="N70" s="969"/>
      <c r="O70" s="969"/>
      <c r="P70" s="970"/>
      <c r="Q70" s="971">
        <v>2758</v>
      </c>
      <c r="R70" s="965"/>
      <c r="S70" s="965"/>
      <c r="T70" s="965"/>
      <c r="U70" s="965"/>
      <c r="V70" s="965">
        <v>2701</v>
      </c>
      <c r="W70" s="965"/>
      <c r="X70" s="965"/>
      <c r="Y70" s="965"/>
      <c r="Z70" s="965"/>
      <c r="AA70" s="965">
        <v>57</v>
      </c>
      <c r="AB70" s="965"/>
      <c r="AC70" s="965"/>
      <c r="AD70" s="965"/>
      <c r="AE70" s="965"/>
      <c r="AF70" s="965">
        <v>35</v>
      </c>
      <c r="AG70" s="965"/>
      <c r="AH70" s="965"/>
      <c r="AI70" s="965"/>
      <c r="AJ70" s="965"/>
      <c r="AK70" s="965">
        <v>0</v>
      </c>
      <c r="AL70" s="965"/>
      <c r="AM70" s="965"/>
      <c r="AN70" s="965"/>
      <c r="AO70" s="965"/>
      <c r="AP70" s="965">
        <v>1521</v>
      </c>
      <c r="AQ70" s="965"/>
      <c r="AR70" s="965"/>
      <c r="AS70" s="965"/>
      <c r="AT70" s="965"/>
      <c r="AU70" s="965">
        <v>1114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535</v>
      </c>
      <c r="C71" s="969"/>
      <c r="D71" s="969"/>
      <c r="E71" s="969"/>
      <c r="F71" s="969"/>
      <c r="G71" s="969"/>
      <c r="H71" s="969"/>
      <c r="I71" s="969"/>
      <c r="J71" s="969"/>
      <c r="K71" s="969"/>
      <c r="L71" s="969"/>
      <c r="M71" s="969"/>
      <c r="N71" s="969"/>
      <c r="O71" s="969"/>
      <c r="P71" s="970"/>
      <c r="Q71" s="971">
        <v>465</v>
      </c>
      <c r="R71" s="965"/>
      <c r="S71" s="965"/>
      <c r="T71" s="965"/>
      <c r="U71" s="965"/>
      <c r="V71" s="965">
        <v>368</v>
      </c>
      <c r="W71" s="965"/>
      <c r="X71" s="965"/>
      <c r="Y71" s="965"/>
      <c r="Z71" s="965"/>
      <c r="AA71" s="965">
        <v>98</v>
      </c>
      <c r="AB71" s="965"/>
      <c r="AC71" s="965"/>
      <c r="AD71" s="965"/>
      <c r="AE71" s="965"/>
      <c r="AF71" s="965">
        <v>98</v>
      </c>
      <c r="AG71" s="965"/>
      <c r="AH71" s="965"/>
      <c r="AI71" s="965"/>
      <c r="AJ71" s="965"/>
      <c r="AK71" s="965">
        <v>0</v>
      </c>
      <c r="AL71" s="965"/>
      <c r="AM71" s="965"/>
      <c r="AN71" s="965"/>
      <c r="AO71" s="965"/>
      <c r="AP71" s="965">
        <v>207</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536</v>
      </c>
      <c r="C72" s="969"/>
      <c r="D72" s="969"/>
      <c r="E72" s="969"/>
      <c r="F72" s="969"/>
      <c r="G72" s="969"/>
      <c r="H72" s="969"/>
      <c r="I72" s="969"/>
      <c r="J72" s="969"/>
      <c r="K72" s="969"/>
      <c r="L72" s="969"/>
      <c r="M72" s="969"/>
      <c r="N72" s="969"/>
      <c r="O72" s="969"/>
      <c r="P72" s="970"/>
      <c r="Q72" s="971">
        <v>633531</v>
      </c>
      <c r="R72" s="965"/>
      <c r="S72" s="965"/>
      <c r="T72" s="965"/>
      <c r="U72" s="965"/>
      <c r="V72" s="965">
        <v>615938</v>
      </c>
      <c r="W72" s="965"/>
      <c r="X72" s="965"/>
      <c r="Y72" s="965"/>
      <c r="Z72" s="965"/>
      <c r="AA72" s="965">
        <v>17593</v>
      </c>
      <c r="AB72" s="965"/>
      <c r="AC72" s="965"/>
      <c r="AD72" s="965"/>
      <c r="AE72" s="965"/>
      <c r="AF72" s="965">
        <v>17593</v>
      </c>
      <c r="AG72" s="965"/>
      <c r="AH72" s="965"/>
      <c r="AI72" s="965"/>
      <c r="AJ72" s="965"/>
      <c r="AK72" s="965">
        <v>7898</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537</v>
      </c>
      <c r="C73" s="969"/>
      <c r="D73" s="969"/>
      <c r="E73" s="969"/>
      <c r="F73" s="969"/>
      <c r="G73" s="969"/>
      <c r="H73" s="969"/>
      <c r="I73" s="969"/>
      <c r="J73" s="969"/>
      <c r="K73" s="969"/>
      <c r="L73" s="969"/>
      <c r="M73" s="969"/>
      <c r="N73" s="969"/>
      <c r="O73" s="969"/>
      <c r="P73" s="970"/>
      <c r="Q73" s="971">
        <v>19284</v>
      </c>
      <c r="R73" s="965"/>
      <c r="S73" s="965"/>
      <c r="T73" s="965"/>
      <c r="U73" s="965"/>
      <c r="V73" s="965">
        <v>19130</v>
      </c>
      <c r="W73" s="965"/>
      <c r="X73" s="965"/>
      <c r="Y73" s="965"/>
      <c r="Z73" s="965"/>
      <c r="AA73" s="965">
        <v>154</v>
      </c>
      <c r="AB73" s="965"/>
      <c r="AC73" s="965"/>
      <c r="AD73" s="965"/>
      <c r="AE73" s="965"/>
      <c r="AF73" s="965">
        <v>154</v>
      </c>
      <c r="AG73" s="965"/>
      <c r="AH73" s="965"/>
      <c r="AI73" s="965"/>
      <c r="AJ73" s="965"/>
      <c r="AK73" s="965">
        <v>400</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20</v>
      </c>
      <c r="R74" s="965"/>
      <c r="S74" s="965"/>
      <c r="T74" s="965"/>
      <c r="U74" s="965"/>
      <c r="V74" s="965">
        <v>19</v>
      </c>
      <c r="W74" s="965"/>
      <c r="X74" s="965"/>
      <c r="Y74" s="965"/>
      <c r="Z74" s="965"/>
      <c r="AA74" s="965">
        <v>1</v>
      </c>
      <c r="AB74" s="965"/>
      <c r="AC74" s="965"/>
      <c r="AD74" s="965"/>
      <c r="AE74" s="965"/>
      <c r="AF74" s="965">
        <v>1</v>
      </c>
      <c r="AG74" s="965"/>
      <c r="AH74" s="965"/>
      <c r="AI74" s="965"/>
      <c r="AJ74" s="965"/>
      <c r="AK74" s="965">
        <v>0</v>
      </c>
      <c r="AL74" s="965"/>
      <c r="AM74" s="965"/>
      <c r="AN74" s="965"/>
      <c r="AO74" s="965"/>
      <c r="AP74" s="965">
        <v>0</v>
      </c>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SUM(AF68:AJ87)</f>
        <v>17894</v>
      </c>
      <c r="AG88" s="953"/>
      <c r="AH88" s="953"/>
      <c r="AI88" s="953"/>
      <c r="AJ88" s="953"/>
      <c r="AK88" s="957"/>
      <c r="AL88" s="957"/>
      <c r="AM88" s="957"/>
      <c r="AN88" s="957"/>
      <c r="AO88" s="957"/>
      <c r="AP88" s="953">
        <f t="shared" ref="AP88" si="1">SUM(AP68:AT87)</f>
        <v>1739</v>
      </c>
      <c r="AQ88" s="953"/>
      <c r="AR88" s="953"/>
      <c r="AS88" s="953"/>
      <c r="AT88" s="953"/>
      <c r="AU88" s="953">
        <f t="shared" ref="AU88" si="2">SUM(AU68:AY87)</f>
        <v>1114</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136</v>
      </c>
      <c r="CS102" s="945"/>
      <c r="CT102" s="945"/>
      <c r="CU102" s="945"/>
      <c r="CV102" s="946"/>
      <c r="CW102" s="944">
        <f t="shared" ref="CW102" si="3">SUM(CW7:DA88)</f>
        <v>24</v>
      </c>
      <c r="CX102" s="945"/>
      <c r="CY102" s="945"/>
      <c r="CZ102" s="945"/>
      <c r="DA102" s="946"/>
      <c r="DB102" s="944">
        <f t="shared" ref="DB102" si="4">SUM(DB7:DF88)</f>
        <v>0</v>
      </c>
      <c r="DC102" s="945"/>
      <c r="DD102" s="945"/>
      <c r="DE102" s="945"/>
      <c r="DF102" s="946"/>
      <c r="DG102" s="944">
        <f t="shared" ref="DG102" si="5">SUM(DG7:DK88)</f>
        <v>0</v>
      </c>
      <c r="DH102" s="945"/>
      <c r="DI102" s="945"/>
      <c r="DJ102" s="945"/>
      <c r="DK102" s="946"/>
      <c r="DL102" s="944">
        <f t="shared" ref="DL102" si="6">SUM(DL7:DP88)</f>
        <v>0</v>
      </c>
      <c r="DM102" s="945"/>
      <c r="DN102" s="945"/>
      <c r="DO102" s="945"/>
      <c r="DP102" s="946"/>
      <c r="DQ102" s="944">
        <f t="shared" ref="DQ102" si="7">SUM(DQ7:DU88)</f>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285</v>
      </c>
      <c r="AG109" s="886"/>
      <c r="AH109" s="886"/>
      <c r="AI109" s="886"/>
      <c r="AJ109" s="887"/>
      <c r="AK109" s="888" t="s">
        <v>284</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285</v>
      </c>
      <c r="BW109" s="886"/>
      <c r="BX109" s="886"/>
      <c r="BY109" s="886"/>
      <c r="BZ109" s="887"/>
      <c r="CA109" s="888" t="s">
        <v>284</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285</v>
      </c>
      <c r="DM109" s="886"/>
      <c r="DN109" s="886"/>
      <c r="DO109" s="886"/>
      <c r="DP109" s="887"/>
      <c r="DQ109" s="888" t="s">
        <v>284</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2025516</v>
      </c>
      <c r="AB110" s="871"/>
      <c r="AC110" s="871"/>
      <c r="AD110" s="871"/>
      <c r="AE110" s="872"/>
      <c r="AF110" s="873">
        <v>1961792</v>
      </c>
      <c r="AG110" s="871"/>
      <c r="AH110" s="871"/>
      <c r="AI110" s="871"/>
      <c r="AJ110" s="872"/>
      <c r="AK110" s="873">
        <v>1776368</v>
      </c>
      <c r="AL110" s="871"/>
      <c r="AM110" s="871"/>
      <c r="AN110" s="871"/>
      <c r="AO110" s="872"/>
      <c r="AP110" s="874">
        <v>18.399999999999999</v>
      </c>
      <c r="AQ110" s="875"/>
      <c r="AR110" s="875"/>
      <c r="AS110" s="875"/>
      <c r="AT110" s="876"/>
      <c r="AU110" s="918" t="s">
        <v>60</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14135562</v>
      </c>
      <c r="BR110" s="798"/>
      <c r="BS110" s="798"/>
      <c r="BT110" s="798"/>
      <c r="BU110" s="798"/>
      <c r="BV110" s="798">
        <v>13821378</v>
      </c>
      <c r="BW110" s="798"/>
      <c r="BX110" s="798"/>
      <c r="BY110" s="798"/>
      <c r="BZ110" s="798"/>
      <c r="CA110" s="798">
        <v>16978323</v>
      </c>
      <c r="CB110" s="798"/>
      <c r="CC110" s="798"/>
      <c r="CD110" s="798"/>
      <c r="CE110" s="798"/>
      <c r="CF110" s="859">
        <v>176</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2840665</v>
      </c>
      <c r="BR111" s="769"/>
      <c r="BS111" s="769"/>
      <c r="BT111" s="769"/>
      <c r="BU111" s="769"/>
      <c r="BV111" s="769">
        <v>2413028</v>
      </c>
      <c r="BW111" s="769"/>
      <c r="BX111" s="769"/>
      <c r="BY111" s="769"/>
      <c r="BZ111" s="769"/>
      <c r="CA111" s="769">
        <v>214702</v>
      </c>
      <c r="CB111" s="769"/>
      <c r="CC111" s="769"/>
      <c r="CD111" s="769"/>
      <c r="CE111" s="769"/>
      <c r="CF111" s="846">
        <v>2.2000000000000002</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20048686</v>
      </c>
      <c r="BR112" s="769"/>
      <c r="BS112" s="769"/>
      <c r="BT112" s="769"/>
      <c r="BU112" s="769"/>
      <c r="BV112" s="769">
        <v>18628557</v>
      </c>
      <c r="BW112" s="769"/>
      <c r="BX112" s="769"/>
      <c r="BY112" s="769"/>
      <c r="BZ112" s="769"/>
      <c r="CA112" s="769">
        <v>17160890</v>
      </c>
      <c r="CB112" s="769"/>
      <c r="CC112" s="769"/>
      <c r="CD112" s="769"/>
      <c r="CE112" s="769"/>
      <c r="CF112" s="846">
        <v>177.9</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458694</v>
      </c>
      <c r="DH112" s="769"/>
      <c r="DI112" s="769"/>
      <c r="DJ112" s="769"/>
      <c r="DK112" s="769"/>
      <c r="DL112" s="769">
        <v>256708</v>
      </c>
      <c r="DM112" s="769"/>
      <c r="DN112" s="769"/>
      <c r="DO112" s="769"/>
      <c r="DP112" s="769"/>
      <c r="DQ112" s="769">
        <v>112178</v>
      </c>
      <c r="DR112" s="769"/>
      <c r="DS112" s="769"/>
      <c r="DT112" s="769"/>
      <c r="DU112" s="769"/>
      <c r="DV112" s="821">
        <v>1.2</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1642972</v>
      </c>
      <c r="AB113" s="907"/>
      <c r="AC113" s="907"/>
      <c r="AD113" s="907"/>
      <c r="AE113" s="908"/>
      <c r="AF113" s="909">
        <v>1613088</v>
      </c>
      <c r="AG113" s="907"/>
      <c r="AH113" s="907"/>
      <c r="AI113" s="907"/>
      <c r="AJ113" s="908"/>
      <c r="AK113" s="909">
        <v>1601144</v>
      </c>
      <c r="AL113" s="907"/>
      <c r="AM113" s="907"/>
      <c r="AN113" s="907"/>
      <c r="AO113" s="908"/>
      <c r="AP113" s="910">
        <v>16.600000000000001</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50233</v>
      </c>
      <c r="BR113" s="769"/>
      <c r="BS113" s="769"/>
      <c r="BT113" s="769"/>
      <c r="BU113" s="769"/>
      <c r="BV113" s="769">
        <v>59506</v>
      </c>
      <c r="BW113" s="769"/>
      <c r="BX113" s="769"/>
      <c r="BY113" s="769"/>
      <c r="BZ113" s="769"/>
      <c r="CA113" s="769">
        <v>164501</v>
      </c>
      <c r="CB113" s="769"/>
      <c r="CC113" s="769"/>
      <c r="CD113" s="769"/>
      <c r="CE113" s="769"/>
      <c r="CF113" s="846">
        <v>1.7</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110</v>
      </c>
      <c r="AB114" s="782"/>
      <c r="AC114" s="782"/>
      <c r="AD114" s="782"/>
      <c r="AE114" s="783"/>
      <c r="AF114" s="784">
        <v>226</v>
      </c>
      <c r="AG114" s="782"/>
      <c r="AH114" s="782"/>
      <c r="AI114" s="782"/>
      <c r="AJ114" s="783"/>
      <c r="AK114" s="784">
        <v>15169</v>
      </c>
      <c r="AL114" s="782"/>
      <c r="AM114" s="782"/>
      <c r="AN114" s="782"/>
      <c r="AO114" s="783"/>
      <c r="AP114" s="752">
        <v>0.2</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2826652</v>
      </c>
      <c r="BR114" s="769"/>
      <c r="BS114" s="769"/>
      <c r="BT114" s="769"/>
      <c r="BU114" s="769"/>
      <c r="BV114" s="769">
        <v>2701825</v>
      </c>
      <c r="BW114" s="769"/>
      <c r="BX114" s="769"/>
      <c r="BY114" s="769"/>
      <c r="BZ114" s="769"/>
      <c r="CA114" s="769">
        <v>2217039</v>
      </c>
      <c r="CB114" s="769"/>
      <c r="CC114" s="769"/>
      <c r="CD114" s="769"/>
      <c r="CE114" s="769"/>
      <c r="CF114" s="846">
        <v>23</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289839</v>
      </c>
      <c r="AB115" s="907"/>
      <c r="AC115" s="907"/>
      <c r="AD115" s="907"/>
      <c r="AE115" s="908"/>
      <c r="AF115" s="909">
        <v>230041</v>
      </c>
      <c r="AG115" s="907"/>
      <c r="AH115" s="907"/>
      <c r="AI115" s="907"/>
      <c r="AJ115" s="908"/>
      <c r="AK115" s="909">
        <v>164886</v>
      </c>
      <c r="AL115" s="907"/>
      <c r="AM115" s="907"/>
      <c r="AN115" s="907"/>
      <c r="AO115" s="908"/>
      <c r="AP115" s="910">
        <v>1.7</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2174482</v>
      </c>
      <c r="DH115" s="782"/>
      <c r="DI115" s="782"/>
      <c r="DJ115" s="782"/>
      <c r="DK115" s="783"/>
      <c r="DL115" s="784">
        <v>2002102</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v>12</v>
      </c>
      <c r="AL116" s="782"/>
      <c r="AM116" s="782"/>
      <c r="AN116" s="782"/>
      <c r="AO116" s="783"/>
      <c r="AP116" s="752">
        <v>0</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3958327</v>
      </c>
      <c r="AB117" s="893"/>
      <c r="AC117" s="893"/>
      <c r="AD117" s="893"/>
      <c r="AE117" s="894"/>
      <c r="AF117" s="896">
        <v>3805147</v>
      </c>
      <c r="AG117" s="893"/>
      <c r="AH117" s="893"/>
      <c r="AI117" s="893"/>
      <c r="AJ117" s="894"/>
      <c r="AK117" s="896">
        <v>3557579</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429</v>
      </c>
      <c r="BR117" s="856"/>
      <c r="BS117" s="856"/>
      <c r="BT117" s="856"/>
      <c r="BU117" s="856"/>
      <c r="BV117" s="856" t="s">
        <v>429</v>
      </c>
      <c r="BW117" s="856"/>
      <c r="BX117" s="856"/>
      <c r="BY117" s="856"/>
      <c r="BZ117" s="856"/>
      <c r="CA117" s="856" t="s">
        <v>429</v>
      </c>
      <c r="CB117" s="856"/>
      <c r="CC117" s="856"/>
      <c r="CD117" s="856"/>
      <c r="CE117" s="856"/>
      <c r="CF117" s="846" t="s">
        <v>429</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429</v>
      </c>
      <c r="DH117" s="782"/>
      <c r="DI117" s="782"/>
      <c r="DJ117" s="782"/>
      <c r="DK117" s="783"/>
      <c r="DL117" s="784" t="s">
        <v>429</v>
      </c>
      <c r="DM117" s="782"/>
      <c r="DN117" s="782"/>
      <c r="DO117" s="782"/>
      <c r="DP117" s="783"/>
      <c r="DQ117" s="784" t="s">
        <v>429</v>
      </c>
      <c r="DR117" s="782"/>
      <c r="DS117" s="782"/>
      <c r="DT117" s="782"/>
      <c r="DU117" s="783"/>
      <c r="DV117" s="752" t="s">
        <v>429</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285</v>
      </c>
      <c r="AG118" s="886"/>
      <c r="AH118" s="886"/>
      <c r="AI118" s="886"/>
      <c r="AJ118" s="887"/>
      <c r="AK118" s="888" t="s">
        <v>284</v>
      </c>
      <c r="AL118" s="886"/>
      <c r="AM118" s="886"/>
      <c r="AN118" s="886"/>
      <c r="AO118" s="887"/>
      <c r="AP118" s="889" t="s">
        <v>402</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431</v>
      </c>
      <c r="BP118" s="836"/>
      <c r="BQ118" s="855">
        <v>39901798</v>
      </c>
      <c r="BR118" s="856"/>
      <c r="BS118" s="856"/>
      <c r="BT118" s="856"/>
      <c r="BU118" s="856"/>
      <c r="BV118" s="856">
        <v>37624294</v>
      </c>
      <c r="BW118" s="856"/>
      <c r="BX118" s="856"/>
      <c r="BY118" s="856"/>
      <c r="BZ118" s="856"/>
      <c r="CA118" s="856">
        <v>36735455</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3538597</v>
      </c>
      <c r="BR119" s="798"/>
      <c r="BS119" s="798"/>
      <c r="BT119" s="798"/>
      <c r="BU119" s="798"/>
      <c r="BV119" s="798">
        <v>3667161</v>
      </c>
      <c r="BW119" s="798"/>
      <c r="BX119" s="798"/>
      <c r="BY119" s="798"/>
      <c r="BZ119" s="798"/>
      <c r="CA119" s="798">
        <v>3725877</v>
      </c>
      <c r="CB119" s="798"/>
      <c r="CC119" s="798"/>
      <c r="CD119" s="798"/>
      <c r="CE119" s="798"/>
      <c r="CF119" s="859">
        <v>38.6</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207489</v>
      </c>
      <c r="DH119" s="715"/>
      <c r="DI119" s="715"/>
      <c r="DJ119" s="715"/>
      <c r="DK119" s="716"/>
      <c r="DL119" s="717">
        <v>154218</v>
      </c>
      <c r="DM119" s="715"/>
      <c r="DN119" s="715"/>
      <c r="DO119" s="715"/>
      <c r="DP119" s="716"/>
      <c r="DQ119" s="717">
        <v>102524</v>
      </c>
      <c r="DR119" s="715"/>
      <c r="DS119" s="715"/>
      <c r="DT119" s="715"/>
      <c r="DU119" s="716"/>
      <c r="DV119" s="805">
        <v>1.1000000000000001</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2396703</v>
      </c>
      <c r="BR120" s="769"/>
      <c r="BS120" s="769"/>
      <c r="BT120" s="769"/>
      <c r="BU120" s="769"/>
      <c r="BV120" s="769">
        <v>2245236</v>
      </c>
      <c r="BW120" s="769"/>
      <c r="BX120" s="769"/>
      <c r="BY120" s="769"/>
      <c r="BZ120" s="769"/>
      <c r="CA120" s="769">
        <v>2080255</v>
      </c>
      <c r="CB120" s="769"/>
      <c r="CC120" s="769"/>
      <c r="CD120" s="769"/>
      <c r="CE120" s="769"/>
      <c r="CF120" s="846">
        <v>21.6</v>
      </c>
      <c r="CG120" s="847"/>
      <c r="CH120" s="847"/>
      <c r="CI120" s="847"/>
      <c r="CJ120" s="847"/>
      <c r="CK120" s="848" t="s">
        <v>437</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17425466</v>
      </c>
      <c r="DH120" s="798"/>
      <c r="DI120" s="798"/>
      <c r="DJ120" s="798"/>
      <c r="DK120" s="798"/>
      <c r="DL120" s="798">
        <v>16169694</v>
      </c>
      <c r="DM120" s="798"/>
      <c r="DN120" s="798"/>
      <c r="DO120" s="798"/>
      <c r="DP120" s="798"/>
      <c r="DQ120" s="798">
        <v>14902742</v>
      </c>
      <c r="DR120" s="798"/>
      <c r="DS120" s="798"/>
      <c r="DT120" s="798"/>
      <c r="DU120" s="798"/>
      <c r="DV120" s="799">
        <v>154.5</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230194</v>
      </c>
      <c r="AB121" s="782"/>
      <c r="AC121" s="782"/>
      <c r="AD121" s="782"/>
      <c r="AE121" s="783"/>
      <c r="AF121" s="784">
        <v>172782</v>
      </c>
      <c r="AG121" s="782"/>
      <c r="AH121" s="782"/>
      <c r="AI121" s="782"/>
      <c r="AJ121" s="783"/>
      <c r="AK121" s="784">
        <v>110196</v>
      </c>
      <c r="AL121" s="782"/>
      <c r="AM121" s="782"/>
      <c r="AN121" s="782"/>
      <c r="AO121" s="783"/>
      <c r="AP121" s="752">
        <v>1.1000000000000001</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23932289</v>
      </c>
      <c r="BR121" s="856"/>
      <c r="BS121" s="856"/>
      <c r="BT121" s="856"/>
      <c r="BU121" s="856"/>
      <c r="BV121" s="856">
        <v>24135986</v>
      </c>
      <c r="BW121" s="856"/>
      <c r="BX121" s="856"/>
      <c r="BY121" s="856"/>
      <c r="BZ121" s="856"/>
      <c r="CA121" s="856">
        <v>23734766</v>
      </c>
      <c r="CB121" s="856"/>
      <c r="CC121" s="856"/>
      <c r="CD121" s="856"/>
      <c r="CE121" s="856"/>
      <c r="CF121" s="857">
        <v>246</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2615525</v>
      </c>
      <c r="DH121" s="769"/>
      <c r="DI121" s="769"/>
      <c r="DJ121" s="769"/>
      <c r="DK121" s="769"/>
      <c r="DL121" s="769">
        <v>2449528</v>
      </c>
      <c r="DM121" s="769"/>
      <c r="DN121" s="769"/>
      <c r="DO121" s="769"/>
      <c r="DP121" s="769"/>
      <c r="DQ121" s="769">
        <v>2243846</v>
      </c>
      <c r="DR121" s="769"/>
      <c r="DS121" s="769"/>
      <c r="DT121" s="769"/>
      <c r="DU121" s="769"/>
      <c r="DV121" s="821">
        <v>23.3</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440</v>
      </c>
      <c r="BP122" s="836"/>
      <c r="BQ122" s="837">
        <v>29867589</v>
      </c>
      <c r="BR122" s="838"/>
      <c r="BS122" s="838"/>
      <c r="BT122" s="838"/>
      <c r="BU122" s="838"/>
      <c r="BV122" s="838">
        <v>30048383</v>
      </c>
      <c r="BW122" s="838"/>
      <c r="BX122" s="838"/>
      <c r="BY122" s="838"/>
      <c r="BZ122" s="838"/>
      <c r="CA122" s="838">
        <v>29540898</v>
      </c>
      <c r="CB122" s="838"/>
      <c r="CC122" s="838"/>
      <c r="CD122" s="838"/>
      <c r="CE122" s="838"/>
      <c r="CF122" s="741"/>
      <c r="CG122" s="742"/>
      <c r="CH122" s="742"/>
      <c r="CI122" s="742"/>
      <c r="CJ122" s="839"/>
      <c r="CK122" s="849"/>
      <c r="CL122" s="810"/>
      <c r="CM122" s="810"/>
      <c r="CN122" s="810"/>
      <c r="CO122" s="811"/>
      <c r="CP122" s="826" t="s">
        <v>384</v>
      </c>
      <c r="CQ122" s="827"/>
      <c r="CR122" s="827"/>
      <c r="CS122" s="827"/>
      <c r="CT122" s="827"/>
      <c r="CU122" s="827"/>
      <c r="CV122" s="827"/>
      <c r="CW122" s="827"/>
      <c r="CX122" s="827"/>
      <c r="CY122" s="827"/>
      <c r="CZ122" s="827"/>
      <c r="DA122" s="827"/>
      <c r="DB122" s="827"/>
      <c r="DC122" s="827"/>
      <c r="DD122" s="827"/>
      <c r="DE122" s="827"/>
      <c r="DF122" s="828"/>
      <c r="DG122" s="768">
        <v>7695</v>
      </c>
      <c r="DH122" s="769"/>
      <c r="DI122" s="769"/>
      <c r="DJ122" s="769"/>
      <c r="DK122" s="769"/>
      <c r="DL122" s="769">
        <v>9335</v>
      </c>
      <c r="DM122" s="769"/>
      <c r="DN122" s="769"/>
      <c r="DO122" s="769"/>
      <c r="DP122" s="769"/>
      <c r="DQ122" s="769">
        <v>14302</v>
      </c>
      <c r="DR122" s="769"/>
      <c r="DS122" s="769"/>
      <c r="DT122" s="769"/>
      <c r="DU122" s="769"/>
      <c r="DV122" s="821">
        <v>0.1</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103.7</v>
      </c>
      <c r="BR123" s="830"/>
      <c r="BS123" s="830"/>
      <c r="BT123" s="830"/>
      <c r="BU123" s="830"/>
      <c r="BV123" s="830">
        <v>78.400000000000006</v>
      </c>
      <c r="BW123" s="830"/>
      <c r="BX123" s="830"/>
      <c r="BY123" s="830"/>
      <c r="BZ123" s="830"/>
      <c r="CA123" s="830">
        <v>74.5</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t="s">
        <v>110</v>
      </c>
      <c r="DH123" s="782"/>
      <c r="DI123" s="782"/>
      <c r="DJ123" s="782"/>
      <c r="DK123" s="783"/>
      <c r="DL123" s="784" t="s">
        <v>110</v>
      </c>
      <c r="DM123" s="782"/>
      <c r="DN123" s="782"/>
      <c r="DO123" s="782"/>
      <c r="DP123" s="783"/>
      <c r="DQ123" s="784" t="s">
        <v>110</v>
      </c>
      <c r="DR123" s="782"/>
      <c r="DS123" s="782"/>
      <c r="DT123" s="782"/>
      <c r="DU123" s="783"/>
      <c r="DV123" s="752" t="s">
        <v>110</v>
      </c>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59645</v>
      </c>
      <c r="AB127" s="782"/>
      <c r="AC127" s="782"/>
      <c r="AD127" s="782"/>
      <c r="AE127" s="783"/>
      <c r="AF127" s="784">
        <v>57259</v>
      </c>
      <c r="AG127" s="782"/>
      <c r="AH127" s="782"/>
      <c r="AI127" s="782"/>
      <c r="AJ127" s="783"/>
      <c r="AK127" s="784">
        <v>54690</v>
      </c>
      <c r="AL127" s="782"/>
      <c r="AM127" s="782"/>
      <c r="AN127" s="782"/>
      <c r="AO127" s="783"/>
      <c r="AP127" s="752">
        <v>0.6</v>
      </c>
      <c r="AQ127" s="753"/>
      <c r="AR127" s="753"/>
      <c r="AS127" s="753"/>
      <c r="AT127" s="754"/>
      <c r="AU127" s="233"/>
      <c r="AV127" s="233"/>
      <c r="AW127" s="233"/>
      <c r="AX127" s="755" t="s">
        <v>451</v>
      </c>
      <c r="AY127" s="756"/>
      <c r="AZ127" s="756"/>
      <c r="BA127" s="756"/>
      <c r="BB127" s="756"/>
      <c r="BC127" s="756"/>
      <c r="BD127" s="756"/>
      <c r="BE127" s="757"/>
      <c r="BF127" s="758" t="s">
        <v>110</v>
      </c>
      <c r="BG127" s="759"/>
      <c r="BH127" s="759"/>
      <c r="BI127" s="759"/>
      <c r="BJ127" s="759"/>
      <c r="BK127" s="759"/>
      <c r="BL127" s="760"/>
      <c r="BM127" s="758">
        <v>13.08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301579</v>
      </c>
      <c r="AB128" s="722"/>
      <c r="AC128" s="722"/>
      <c r="AD128" s="722"/>
      <c r="AE128" s="723"/>
      <c r="AF128" s="724">
        <v>283942</v>
      </c>
      <c r="AG128" s="722"/>
      <c r="AH128" s="722"/>
      <c r="AI128" s="722"/>
      <c r="AJ128" s="723"/>
      <c r="AK128" s="724">
        <v>270651</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110</v>
      </c>
      <c r="BG128" s="789"/>
      <c r="BH128" s="789"/>
      <c r="BI128" s="789"/>
      <c r="BJ128" s="789"/>
      <c r="BK128" s="789"/>
      <c r="BL128" s="790"/>
      <c r="BM128" s="788">
        <v>18.079999999999998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11772715</v>
      </c>
      <c r="AB129" s="782"/>
      <c r="AC129" s="782"/>
      <c r="AD129" s="782"/>
      <c r="AE129" s="783"/>
      <c r="AF129" s="784">
        <v>11777360</v>
      </c>
      <c r="AG129" s="782"/>
      <c r="AH129" s="782"/>
      <c r="AI129" s="782"/>
      <c r="AJ129" s="783"/>
      <c r="AK129" s="784">
        <v>11765749</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14.2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2101366</v>
      </c>
      <c r="AB130" s="782"/>
      <c r="AC130" s="782"/>
      <c r="AD130" s="782"/>
      <c r="AE130" s="783"/>
      <c r="AF130" s="784">
        <v>2114694</v>
      </c>
      <c r="AG130" s="782"/>
      <c r="AH130" s="782"/>
      <c r="AI130" s="782"/>
      <c r="AJ130" s="783"/>
      <c r="AK130" s="784">
        <v>2118144</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74.5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9671349</v>
      </c>
      <c r="AB131" s="715"/>
      <c r="AC131" s="715"/>
      <c r="AD131" s="715"/>
      <c r="AE131" s="716"/>
      <c r="AF131" s="717">
        <v>9662666</v>
      </c>
      <c r="AG131" s="715"/>
      <c r="AH131" s="715"/>
      <c r="AI131" s="715"/>
      <c r="AJ131" s="716"/>
      <c r="AK131" s="717">
        <v>9647605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16.082368649999999</v>
      </c>
      <c r="AB132" s="738"/>
      <c r="AC132" s="738"/>
      <c r="AD132" s="738"/>
      <c r="AE132" s="739"/>
      <c r="AF132" s="740">
        <v>14.55613803</v>
      </c>
      <c r="AG132" s="738"/>
      <c r="AH132" s="738"/>
      <c r="AI132" s="738"/>
      <c r="AJ132" s="739"/>
      <c r="AK132" s="740">
        <v>12.11475802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17.100000000000001</v>
      </c>
      <c r="AB133" s="747"/>
      <c r="AC133" s="747"/>
      <c r="AD133" s="747"/>
      <c r="AE133" s="748"/>
      <c r="AF133" s="746">
        <v>15.8</v>
      </c>
      <c r="AG133" s="747"/>
      <c r="AH133" s="747"/>
      <c r="AI133" s="747"/>
      <c r="AJ133" s="748"/>
      <c r="AK133" s="746">
        <v>14.2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49" zoomScale="90" zoomScaleNormal="85" zoomScaleSheetLayoutView="90" workbookViewId="0">
      <selection activeCell="AI76" sqref="AI7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8"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1"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2544319</v>
      </c>
      <c r="L9" s="264">
        <v>54851</v>
      </c>
      <c r="M9" s="265">
        <v>79749</v>
      </c>
      <c r="N9" s="266">
        <v>-31.2</v>
      </c>
    </row>
    <row r="10" spans="1:16">
      <c r="A10" s="248"/>
      <c r="B10" s="244"/>
      <c r="C10" s="244"/>
      <c r="D10" s="244"/>
      <c r="E10" s="244"/>
      <c r="F10" s="244"/>
      <c r="G10" s="1131" t="s">
        <v>473</v>
      </c>
      <c r="H10" s="1132"/>
      <c r="I10" s="1132"/>
      <c r="J10" s="1133"/>
      <c r="K10" s="267">
        <v>417866</v>
      </c>
      <c r="L10" s="268">
        <v>9008</v>
      </c>
      <c r="M10" s="269">
        <v>6217</v>
      </c>
      <c r="N10" s="270">
        <v>44.9</v>
      </c>
    </row>
    <row r="11" spans="1:16" ht="13.5" customHeight="1">
      <c r="A11" s="248"/>
      <c r="B11" s="244"/>
      <c r="C11" s="244"/>
      <c r="D11" s="244"/>
      <c r="E11" s="244"/>
      <c r="F11" s="244"/>
      <c r="G11" s="1131" t="s">
        <v>474</v>
      </c>
      <c r="H11" s="1132"/>
      <c r="I11" s="1132"/>
      <c r="J11" s="1133"/>
      <c r="K11" s="267">
        <v>538730</v>
      </c>
      <c r="L11" s="268">
        <v>11614</v>
      </c>
      <c r="M11" s="269">
        <v>8019</v>
      </c>
      <c r="N11" s="270">
        <v>44.8</v>
      </c>
    </row>
    <row r="12" spans="1:16" ht="13.5" customHeight="1">
      <c r="A12" s="248"/>
      <c r="B12" s="244"/>
      <c r="C12" s="244"/>
      <c r="D12" s="244"/>
      <c r="E12" s="244"/>
      <c r="F12" s="244"/>
      <c r="G12" s="1131" t="s">
        <v>475</v>
      </c>
      <c r="H12" s="1132"/>
      <c r="I12" s="1132"/>
      <c r="J12" s="1133"/>
      <c r="K12" s="267" t="s">
        <v>476</v>
      </c>
      <c r="L12" s="268" t="s">
        <v>476</v>
      </c>
      <c r="M12" s="269">
        <v>1353</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v>128424</v>
      </c>
      <c r="L14" s="268">
        <v>2769</v>
      </c>
      <c r="M14" s="269">
        <v>3282</v>
      </c>
      <c r="N14" s="270">
        <v>-15.6</v>
      </c>
    </row>
    <row r="15" spans="1:16" ht="13.5" customHeight="1">
      <c r="A15" s="248"/>
      <c r="B15" s="244"/>
      <c r="C15" s="244"/>
      <c r="D15" s="244"/>
      <c r="E15" s="244"/>
      <c r="F15" s="244"/>
      <c r="G15" s="1131" t="s">
        <v>479</v>
      </c>
      <c r="H15" s="1132"/>
      <c r="I15" s="1132"/>
      <c r="J15" s="1133"/>
      <c r="K15" s="267">
        <v>35493</v>
      </c>
      <c r="L15" s="268">
        <v>765</v>
      </c>
      <c r="M15" s="269">
        <v>1832</v>
      </c>
      <c r="N15" s="270">
        <v>-58.2</v>
      </c>
    </row>
    <row r="16" spans="1:16">
      <c r="A16" s="248"/>
      <c r="B16" s="244"/>
      <c r="C16" s="244"/>
      <c r="D16" s="244"/>
      <c r="E16" s="244"/>
      <c r="F16" s="244"/>
      <c r="G16" s="1134" t="s">
        <v>480</v>
      </c>
      <c r="H16" s="1135"/>
      <c r="I16" s="1135"/>
      <c r="J16" s="1136"/>
      <c r="K16" s="268">
        <v>-326824</v>
      </c>
      <c r="L16" s="268">
        <v>-7046</v>
      </c>
      <c r="M16" s="269">
        <v>-9558</v>
      </c>
      <c r="N16" s="270">
        <v>-26.3</v>
      </c>
    </row>
    <row r="17" spans="1:16">
      <c r="A17" s="248"/>
      <c r="B17" s="244"/>
      <c r="C17" s="244"/>
      <c r="D17" s="244"/>
      <c r="E17" s="244"/>
      <c r="F17" s="244"/>
      <c r="G17" s="1134" t="s">
        <v>169</v>
      </c>
      <c r="H17" s="1135"/>
      <c r="I17" s="1135"/>
      <c r="J17" s="1136"/>
      <c r="K17" s="268">
        <v>3338008</v>
      </c>
      <c r="L17" s="268">
        <v>71962</v>
      </c>
      <c r="M17" s="269">
        <v>90893</v>
      </c>
      <c r="N17" s="270">
        <v>-20.8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6.01</v>
      </c>
      <c r="L21" s="281">
        <v>9.06</v>
      </c>
      <c r="M21" s="282">
        <v>-3.05</v>
      </c>
      <c r="N21" s="249"/>
      <c r="O21" s="283"/>
      <c r="P21" s="279"/>
    </row>
    <row r="22" spans="1:16" s="284" customFormat="1">
      <c r="A22" s="279"/>
      <c r="B22" s="249"/>
      <c r="C22" s="249"/>
      <c r="D22" s="249"/>
      <c r="E22" s="249"/>
      <c r="F22" s="249"/>
      <c r="G22" s="1128" t="s">
        <v>486</v>
      </c>
      <c r="H22" s="1129"/>
      <c r="I22" s="1129"/>
      <c r="J22" s="1130"/>
      <c r="K22" s="285">
        <v>99.6</v>
      </c>
      <c r="L22" s="286">
        <v>96.9</v>
      </c>
      <c r="M22" s="287">
        <v>2.7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1776368</v>
      </c>
      <c r="L32" s="294">
        <v>38295</v>
      </c>
      <c r="M32" s="295">
        <v>60211</v>
      </c>
      <c r="N32" s="296">
        <v>-36.4</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12</v>
      </c>
      <c r="N34" s="296" t="s">
        <v>476</v>
      </c>
    </row>
    <row r="35" spans="1:16" ht="27" customHeight="1">
      <c r="A35" s="248"/>
      <c r="B35" s="244"/>
      <c r="C35" s="244"/>
      <c r="D35" s="244"/>
      <c r="E35" s="244"/>
      <c r="F35" s="244"/>
      <c r="G35" s="1119" t="s">
        <v>493</v>
      </c>
      <c r="H35" s="1120"/>
      <c r="I35" s="1120"/>
      <c r="J35" s="1121"/>
      <c r="K35" s="294">
        <v>1601144</v>
      </c>
      <c r="L35" s="294">
        <v>34518</v>
      </c>
      <c r="M35" s="295">
        <v>18343</v>
      </c>
      <c r="N35" s="296">
        <v>88.2</v>
      </c>
    </row>
    <row r="36" spans="1:16" ht="27" customHeight="1">
      <c r="A36" s="248"/>
      <c r="B36" s="244"/>
      <c r="C36" s="244"/>
      <c r="D36" s="244"/>
      <c r="E36" s="244"/>
      <c r="F36" s="244"/>
      <c r="G36" s="1119" t="s">
        <v>494</v>
      </c>
      <c r="H36" s="1120"/>
      <c r="I36" s="1120"/>
      <c r="J36" s="1121"/>
      <c r="K36" s="294">
        <v>15169</v>
      </c>
      <c r="L36" s="294">
        <v>327</v>
      </c>
      <c r="M36" s="295">
        <v>3415</v>
      </c>
      <c r="N36" s="296">
        <v>-90.4</v>
      </c>
    </row>
    <row r="37" spans="1:16" ht="13.5" customHeight="1">
      <c r="A37" s="248"/>
      <c r="B37" s="244"/>
      <c r="C37" s="244"/>
      <c r="D37" s="244"/>
      <c r="E37" s="244"/>
      <c r="F37" s="244"/>
      <c r="G37" s="1119" t="s">
        <v>495</v>
      </c>
      <c r="H37" s="1120"/>
      <c r="I37" s="1120"/>
      <c r="J37" s="1121"/>
      <c r="K37" s="294">
        <v>164886</v>
      </c>
      <c r="L37" s="294">
        <v>3555</v>
      </c>
      <c r="M37" s="295">
        <v>2186</v>
      </c>
      <c r="N37" s="296">
        <v>62.6</v>
      </c>
    </row>
    <row r="38" spans="1:16" ht="27" customHeight="1">
      <c r="A38" s="248"/>
      <c r="B38" s="244"/>
      <c r="C38" s="244"/>
      <c r="D38" s="244"/>
      <c r="E38" s="244"/>
      <c r="F38" s="244"/>
      <c r="G38" s="1122" t="s">
        <v>496</v>
      </c>
      <c r="H38" s="1123"/>
      <c r="I38" s="1123"/>
      <c r="J38" s="1124"/>
      <c r="K38" s="297">
        <v>12</v>
      </c>
      <c r="L38" s="297">
        <v>0</v>
      </c>
      <c r="M38" s="298">
        <v>6</v>
      </c>
      <c r="N38" s="299">
        <v>-100</v>
      </c>
      <c r="O38" s="293"/>
    </row>
    <row r="39" spans="1:16">
      <c r="A39" s="248"/>
      <c r="B39" s="244"/>
      <c r="C39" s="244"/>
      <c r="D39" s="244"/>
      <c r="E39" s="244"/>
      <c r="F39" s="244"/>
      <c r="G39" s="1122" t="s">
        <v>497</v>
      </c>
      <c r="H39" s="1123"/>
      <c r="I39" s="1123"/>
      <c r="J39" s="1124"/>
      <c r="K39" s="300">
        <v>-270651</v>
      </c>
      <c r="L39" s="300">
        <v>-5835</v>
      </c>
      <c r="M39" s="301">
        <v>-3932</v>
      </c>
      <c r="N39" s="302">
        <v>48.4</v>
      </c>
      <c r="O39" s="293"/>
    </row>
    <row r="40" spans="1:16" ht="27" customHeight="1">
      <c r="A40" s="248"/>
      <c r="B40" s="244"/>
      <c r="C40" s="244"/>
      <c r="D40" s="244"/>
      <c r="E40" s="244"/>
      <c r="F40" s="244"/>
      <c r="G40" s="1119" t="s">
        <v>498</v>
      </c>
      <c r="H40" s="1120"/>
      <c r="I40" s="1120"/>
      <c r="J40" s="1121"/>
      <c r="K40" s="300">
        <v>-2118144</v>
      </c>
      <c r="L40" s="300">
        <v>-45663</v>
      </c>
      <c r="M40" s="301">
        <v>-53401</v>
      </c>
      <c r="N40" s="302">
        <v>-14.5</v>
      </c>
      <c r="O40" s="293"/>
    </row>
    <row r="41" spans="1:16">
      <c r="A41" s="248"/>
      <c r="B41" s="244"/>
      <c r="C41" s="244"/>
      <c r="D41" s="244"/>
      <c r="E41" s="244"/>
      <c r="F41" s="244"/>
      <c r="G41" s="1125" t="s">
        <v>279</v>
      </c>
      <c r="H41" s="1126"/>
      <c r="I41" s="1126"/>
      <c r="J41" s="1127"/>
      <c r="K41" s="294">
        <v>1168784</v>
      </c>
      <c r="L41" s="300">
        <v>25197</v>
      </c>
      <c r="M41" s="301">
        <v>26841</v>
      </c>
      <c r="N41" s="302">
        <v>-6.1</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855975</v>
      </c>
      <c r="J51" s="320">
        <v>17986</v>
      </c>
      <c r="K51" s="321">
        <v>4.7</v>
      </c>
      <c r="L51" s="322">
        <v>79008</v>
      </c>
      <c r="M51" s="323">
        <v>36.6</v>
      </c>
      <c r="N51" s="324">
        <v>-31.9</v>
      </c>
    </row>
    <row r="52" spans="1:14">
      <c r="A52" s="248"/>
      <c r="B52" s="244"/>
      <c r="C52" s="244"/>
      <c r="D52" s="244"/>
      <c r="E52" s="244"/>
      <c r="F52" s="244"/>
      <c r="G52" s="325"/>
      <c r="H52" s="326" t="s">
        <v>509</v>
      </c>
      <c r="I52" s="327">
        <v>506598</v>
      </c>
      <c r="J52" s="328">
        <v>10645</v>
      </c>
      <c r="K52" s="329">
        <v>4</v>
      </c>
      <c r="L52" s="330">
        <v>46014</v>
      </c>
      <c r="M52" s="331">
        <v>37.5</v>
      </c>
      <c r="N52" s="332">
        <v>-33.5</v>
      </c>
    </row>
    <row r="53" spans="1:14">
      <c r="A53" s="248"/>
      <c r="B53" s="244"/>
      <c r="C53" s="244"/>
      <c r="D53" s="244"/>
      <c r="E53" s="244"/>
      <c r="F53" s="244"/>
      <c r="G53" s="310" t="s">
        <v>510</v>
      </c>
      <c r="H53" s="311"/>
      <c r="I53" s="319">
        <v>1251777</v>
      </c>
      <c r="J53" s="320">
        <v>26644</v>
      </c>
      <c r="K53" s="321">
        <v>48.1</v>
      </c>
      <c r="L53" s="322">
        <v>86381</v>
      </c>
      <c r="M53" s="323">
        <v>9.3000000000000007</v>
      </c>
      <c r="N53" s="324">
        <v>38.799999999999997</v>
      </c>
    </row>
    <row r="54" spans="1:14">
      <c r="A54" s="248"/>
      <c r="B54" s="244"/>
      <c r="C54" s="244"/>
      <c r="D54" s="244"/>
      <c r="E54" s="244"/>
      <c r="F54" s="244"/>
      <c r="G54" s="325"/>
      <c r="H54" s="326" t="s">
        <v>509</v>
      </c>
      <c r="I54" s="327">
        <v>731509</v>
      </c>
      <c r="J54" s="328">
        <v>15570</v>
      </c>
      <c r="K54" s="329">
        <v>46.3</v>
      </c>
      <c r="L54" s="330">
        <v>41242</v>
      </c>
      <c r="M54" s="331">
        <v>-10.4</v>
      </c>
      <c r="N54" s="332">
        <v>56.7</v>
      </c>
    </row>
    <row r="55" spans="1:14">
      <c r="A55" s="248"/>
      <c r="B55" s="244"/>
      <c r="C55" s="244"/>
      <c r="D55" s="244"/>
      <c r="E55" s="244"/>
      <c r="F55" s="244"/>
      <c r="G55" s="310" t="s">
        <v>511</v>
      </c>
      <c r="H55" s="311"/>
      <c r="I55" s="319">
        <v>1291734</v>
      </c>
      <c r="J55" s="320">
        <v>27800</v>
      </c>
      <c r="K55" s="321">
        <v>4.3</v>
      </c>
      <c r="L55" s="322">
        <v>67088</v>
      </c>
      <c r="M55" s="323">
        <v>-22.3</v>
      </c>
      <c r="N55" s="324">
        <v>26.6</v>
      </c>
    </row>
    <row r="56" spans="1:14">
      <c r="A56" s="248"/>
      <c r="B56" s="244"/>
      <c r="C56" s="244"/>
      <c r="D56" s="244"/>
      <c r="E56" s="244"/>
      <c r="F56" s="244"/>
      <c r="G56" s="325"/>
      <c r="H56" s="326" t="s">
        <v>509</v>
      </c>
      <c r="I56" s="327">
        <v>531734</v>
      </c>
      <c r="J56" s="328">
        <v>11444</v>
      </c>
      <c r="K56" s="329">
        <v>-26.5</v>
      </c>
      <c r="L56" s="330">
        <v>37146</v>
      </c>
      <c r="M56" s="331">
        <v>-9.9</v>
      </c>
      <c r="N56" s="332">
        <v>-16.600000000000001</v>
      </c>
    </row>
    <row r="57" spans="1:14">
      <c r="A57" s="248"/>
      <c r="B57" s="244"/>
      <c r="C57" s="244"/>
      <c r="D57" s="244"/>
      <c r="E57" s="244"/>
      <c r="F57" s="244"/>
      <c r="G57" s="310" t="s">
        <v>512</v>
      </c>
      <c r="H57" s="311"/>
      <c r="I57" s="319">
        <v>1293229</v>
      </c>
      <c r="J57" s="320">
        <v>27672</v>
      </c>
      <c r="K57" s="321">
        <v>-0.5</v>
      </c>
      <c r="L57" s="322">
        <v>70489</v>
      </c>
      <c r="M57" s="323">
        <v>5.0999999999999996</v>
      </c>
      <c r="N57" s="324">
        <v>-5.6</v>
      </c>
    </row>
    <row r="58" spans="1:14">
      <c r="A58" s="248"/>
      <c r="B58" s="244"/>
      <c r="C58" s="244"/>
      <c r="D58" s="244"/>
      <c r="E58" s="244"/>
      <c r="F58" s="244"/>
      <c r="G58" s="325"/>
      <c r="H58" s="326" t="s">
        <v>509</v>
      </c>
      <c r="I58" s="327">
        <v>1038074</v>
      </c>
      <c r="J58" s="328">
        <v>22212</v>
      </c>
      <c r="K58" s="329">
        <v>94.1</v>
      </c>
      <c r="L58" s="330">
        <v>37817</v>
      </c>
      <c r="M58" s="331">
        <v>1.8</v>
      </c>
      <c r="N58" s="332">
        <v>92.3</v>
      </c>
    </row>
    <row r="59" spans="1:14">
      <c r="A59" s="248"/>
      <c r="B59" s="244"/>
      <c r="C59" s="244"/>
      <c r="D59" s="244"/>
      <c r="E59" s="244"/>
      <c r="F59" s="244"/>
      <c r="G59" s="310" t="s">
        <v>513</v>
      </c>
      <c r="H59" s="311"/>
      <c r="I59" s="319">
        <v>5509185</v>
      </c>
      <c r="J59" s="320">
        <v>118768</v>
      </c>
      <c r="K59" s="321">
        <v>329.2</v>
      </c>
      <c r="L59" s="322">
        <v>84389</v>
      </c>
      <c r="M59" s="323">
        <v>19.7</v>
      </c>
      <c r="N59" s="324">
        <v>309.5</v>
      </c>
    </row>
    <row r="60" spans="1:14">
      <c r="A60" s="248"/>
      <c r="B60" s="244"/>
      <c r="C60" s="244"/>
      <c r="D60" s="244"/>
      <c r="E60" s="244"/>
      <c r="F60" s="244"/>
      <c r="G60" s="325"/>
      <c r="H60" s="326" t="s">
        <v>509</v>
      </c>
      <c r="I60" s="333">
        <v>2924810</v>
      </c>
      <c r="J60" s="328">
        <v>63054</v>
      </c>
      <c r="K60" s="329">
        <v>183.9</v>
      </c>
      <c r="L60" s="330">
        <v>44339</v>
      </c>
      <c r="M60" s="331">
        <v>17.2</v>
      </c>
      <c r="N60" s="332">
        <v>166.7</v>
      </c>
    </row>
    <row r="61" spans="1:14">
      <c r="A61" s="248"/>
      <c r="B61" s="244"/>
      <c r="C61" s="244"/>
      <c r="D61" s="244"/>
      <c r="E61" s="244"/>
      <c r="F61" s="244"/>
      <c r="G61" s="310" t="s">
        <v>514</v>
      </c>
      <c r="H61" s="334"/>
      <c r="I61" s="335">
        <v>2040380</v>
      </c>
      <c r="J61" s="336">
        <v>43774</v>
      </c>
      <c r="K61" s="337">
        <v>77.2</v>
      </c>
      <c r="L61" s="338">
        <v>77471</v>
      </c>
      <c r="M61" s="339">
        <v>9.6999999999999993</v>
      </c>
      <c r="N61" s="324">
        <v>67.5</v>
      </c>
    </row>
    <row r="62" spans="1:14">
      <c r="A62" s="248"/>
      <c r="B62" s="244"/>
      <c r="C62" s="244"/>
      <c r="D62" s="244"/>
      <c r="E62" s="244"/>
      <c r="F62" s="244"/>
      <c r="G62" s="325"/>
      <c r="H62" s="326" t="s">
        <v>509</v>
      </c>
      <c r="I62" s="327">
        <v>1146545</v>
      </c>
      <c r="J62" s="328">
        <v>24585</v>
      </c>
      <c r="K62" s="329">
        <v>60.4</v>
      </c>
      <c r="L62" s="330">
        <v>41312</v>
      </c>
      <c r="M62" s="331">
        <v>7.2</v>
      </c>
      <c r="N62" s="332">
        <v>53.2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8.31</v>
      </c>
      <c r="G47" s="12">
        <v>11.71</v>
      </c>
      <c r="H47" s="12">
        <v>16.05</v>
      </c>
      <c r="I47" s="12">
        <v>18.350000000000001</v>
      </c>
      <c r="J47" s="13">
        <v>19</v>
      </c>
    </row>
    <row r="48" spans="2:10" ht="57.75" customHeight="1">
      <c r="B48" s="14"/>
      <c r="C48" s="1139" t="s">
        <v>4</v>
      </c>
      <c r="D48" s="1139"/>
      <c r="E48" s="1140"/>
      <c r="F48" s="15">
        <v>2.0499999999999998</v>
      </c>
      <c r="G48" s="16">
        <v>5.14</v>
      </c>
      <c r="H48" s="16">
        <v>4.8600000000000003</v>
      </c>
      <c r="I48" s="16">
        <v>1.7</v>
      </c>
      <c r="J48" s="17">
        <v>2.27</v>
      </c>
    </row>
    <row r="49" spans="2:10" ht="57.75" customHeight="1" thickBot="1">
      <c r="B49" s="18"/>
      <c r="C49" s="1141" t="s">
        <v>5</v>
      </c>
      <c r="D49" s="1141"/>
      <c r="E49" s="1142"/>
      <c r="F49" s="19">
        <v>1.1100000000000001</v>
      </c>
      <c r="G49" s="20">
        <v>6.71</v>
      </c>
      <c r="H49" s="20">
        <v>3.97</v>
      </c>
      <c r="I49" s="20" t="s">
        <v>521</v>
      </c>
      <c r="J49" s="21">
        <v>1.19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8.33</v>
      </c>
      <c r="G34" s="33">
        <v>9.4600000000000009</v>
      </c>
      <c r="H34" s="33">
        <v>10.39</v>
      </c>
      <c r="I34" s="33">
        <v>8.61</v>
      </c>
      <c r="J34" s="34">
        <v>9.41</v>
      </c>
      <c r="K34" s="22"/>
      <c r="L34" s="22"/>
      <c r="M34" s="22"/>
      <c r="N34" s="22"/>
      <c r="O34" s="22"/>
      <c r="P34" s="22"/>
    </row>
    <row r="35" spans="1:16" ht="39" customHeight="1">
      <c r="A35" s="22"/>
      <c r="B35" s="35"/>
      <c r="C35" s="1143" t="s">
        <v>523</v>
      </c>
      <c r="D35" s="1144"/>
      <c r="E35" s="1145"/>
      <c r="F35" s="36">
        <v>0.81</v>
      </c>
      <c r="G35" s="37">
        <v>1.8</v>
      </c>
      <c r="H35" s="37">
        <v>5.0199999999999996</v>
      </c>
      <c r="I35" s="37">
        <v>4.45</v>
      </c>
      <c r="J35" s="38">
        <v>3.78</v>
      </c>
      <c r="K35" s="22"/>
      <c r="L35" s="22"/>
      <c r="M35" s="22"/>
      <c r="N35" s="22"/>
      <c r="O35" s="22"/>
      <c r="P35" s="22"/>
    </row>
    <row r="36" spans="1:16" ht="39" customHeight="1">
      <c r="A36" s="22"/>
      <c r="B36" s="35"/>
      <c r="C36" s="1143" t="s">
        <v>524</v>
      </c>
      <c r="D36" s="1144"/>
      <c r="E36" s="1145"/>
      <c r="F36" s="36">
        <v>0.7</v>
      </c>
      <c r="G36" s="37">
        <v>2.3199999999999998</v>
      </c>
      <c r="H36" s="37">
        <v>2.91</v>
      </c>
      <c r="I36" s="37">
        <v>2.97</v>
      </c>
      <c r="J36" s="38">
        <v>3.58</v>
      </c>
      <c r="K36" s="22"/>
      <c r="L36" s="22"/>
      <c r="M36" s="22"/>
      <c r="N36" s="22"/>
      <c r="O36" s="22"/>
      <c r="P36" s="22"/>
    </row>
    <row r="37" spans="1:16" ht="39" customHeight="1">
      <c r="A37" s="22"/>
      <c r="B37" s="35"/>
      <c r="C37" s="1143" t="s">
        <v>525</v>
      </c>
      <c r="D37" s="1144"/>
      <c r="E37" s="1145"/>
      <c r="F37" s="36">
        <v>1.72</v>
      </c>
      <c r="G37" s="37">
        <v>4.8</v>
      </c>
      <c r="H37" s="37">
        <v>4.45</v>
      </c>
      <c r="I37" s="37">
        <v>1.24</v>
      </c>
      <c r="J37" s="38">
        <v>1.8</v>
      </c>
      <c r="K37" s="22"/>
      <c r="L37" s="22"/>
      <c r="M37" s="22"/>
      <c r="N37" s="22"/>
      <c r="O37" s="22"/>
      <c r="P37" s="22"/>
    </row>
    <row r="38" spans="1:16" ht="39" customHeight="1">
      <c r="A38" s="22"/>
      <c r="B38" s="35"/>
      <c r="C38" s="1143" t="s">
        <v>526</v>
      </c>
      <c r="D38" s="1144"/>
      <c r="E38" s="1145"/>
      <c r="F38" s="36">
        <v>0.9</v>
      </c>
      <c r="G38" s="37">
        <v>0.84</v>
      </c>
      <c r="H38" s="37">
        <v>0.84</v>
      </c>
      <c r="I38" s="37">
        <v>0.83</v>
      </c>
      <c r="J38" s="38">
        <v>0.78</v>
      </c>
      <c r="K38" s="22"/>
      <c r="L38" s="22"/>
      <c r="M38" s="22"/>
      <c r="N38" s="22"/>
      <c r="O38" s="22"/>
      <c r="P38" s="22"/>
    </row>
    <row r="39" spans="1:16" ht="39" customHeight="1">
      <c r="A39" s="22"/>
      <c r="B39" s="35"/>
      <c r="C39" s="1143" t="s">
        <v>527</v>
      </c>
      <c r="D39" s="1144"/>
      <c r="E39" s="1145"/>
      <c r="F39" s="36">
        <v>0.33</v>
      </c>
      <c r="G39" s="37">
        <v>0.34</v>
      </c>
      <c r="H39" s="37">
        <v>0.41</v>
      </c>
      <c r="I39" s="37">
        <v>0.46</v>
      </c>
      <c r="J39" s="38">
        <v>0.47</v>
      </c>
      <c r="K39" s="22"/>
      <c r="L39" s="22"/>
      <c r="M39" s="22"/>
      <c r="N39" s="22"/>
      <c r="O39" s="22"/>
      <c r="P39" s="22"/>
    </row>
    <row r="40" spans="1:16" ht="39" customHeight="1">
      <c r="A40" s="22"/>
      <c r="B40" s="35"/>
      <c r="C40" s="1143" t="s">
        <v>528</v>
      </c>
      <c r="D40" s="1144"/>
      <c r="E40" s="1145"/>
      <c r="F40" s="36">
        <v>1.04</v>
      </c>
      <c r="G40" s="37">
        <v>0.45</v>
      </c>
      <c r="H40" s="37">
        <v>0.2</v>
      </c>
      <c r="I40" s="37">
        <v>0.56000000000000005</v>
      </c>
      <c r="J40" s="38">
        <v>0.41</v>
      </c>
      <c r="K40" s="22"/>
      <c r="L40" s="22"/>
      <c r="M40" s="22"/>
      <c r="N40" s="22"/>
      <c r="O40" s="22"/>
      <c r="P40" s="22"/>
    </row>
    <row r="41" spans="1:16" ht="39" customHeight="1">
      <c r="A41" s="22"/>
      <c r="B41" s="35"/>
      <c r="C41" s="1143" t="s">
        <v>529</v>
      </c>
      <c r="D41" s="1144"/>
      <c r="E41" s="1145"/>
      <c r="F41" s="36">
        <v>0.18</v>
      </c>
      <c r="G41" s="37">
        <v>0.01</v>
      </c>
      <c r="H41" s="37">
        <v>0.1</v>
      </c>
      <c r="I41" s="37">
        <v>0.16</v>
      </c>
      <c r="J41" s="38">
        <v>0.05</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0.14000000000000001</v>
      </c>
      <c r="G43" s="42">
        <v>0.03</v>
      </c>
      <c r="H43" s="42">
        <v>0.08</v>
      </c>
      <c r="I43" s="42">
        <v>0.1</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view="pageBreakPreview" topLeftCell="A28" zoomScale="55" zoomScaleNormal="70" zoomScaleSheetLayoutView="55" workbookViewId="0">
      <selection activeCell="N50" sqref="N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2253</v>
      </c>
      <c r="L45" s="60">
        <v>2092</v>
      </c>
      <c r="M45" s="60">
        <v>2026</v>
      </c>
      <c r="N45" s="60">
        <v>1962</v>
      </c>
      <c r="O45" s="61">
        <v>1776</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1687</v>
      </c>
      <c r="L48" s="64">
        <v>1671</v>
      </c>
      <c r="M48" s="64">
        <v>1643</v>
      </c>
      <c r="N48" s="64">
        <v>1613</v>
      </c>
      <c r="O48" s="65">
        <v>1601</v>
      </c>
      <c r="P48" s="48"/>
      <c r="Q48" s="48"/>
      <c r="R48" s="48"/>
      <c r="S48" s="48"/>
      <c r="T48" s="48"/>
      <c r="U48" s="48"/>
    </row>
    <row r="49" spans="1:21" ht="30.75" customHeight="1">
      <c r="A49" s="48"/>
      <c r="B49" s="1161"/>
      <c r="C49" s="1162"/>
      <c r="D49" s="62"/>
      <c r="E49" s="1153" t="s">
        <v>16</v>
      </c>
      <c r="F49" s="1153"/>
      <c r="G49" s="1153"/>
      <c r="H49" s="1153"/>
      <c r="I49" s="1153"/>
      <c r="J49" s="1154"/>
      <c r="K49" s="63" t="s">
        <v>476</v>
      </c>
      <c r="L49" s="64" t="s">
        <v>476</v>
      </c>
      <c r="M49" s="64" t="s">
        <v>476</v>
      </c>
      <c r="N49" s="64">
        <v>0</v>
      </c>
      <c r="O49" s="65">
        <v>15</v>
      </c>
      <c r="P49" s="48"/>
      <c r="Q49" s="48"/>
      <c r="R49" s="48"/>
      <c r="S49" s="48"/>
      <c r="T49" s="48"/>
      <c r="U49" s="48"/>
    </row>
    <row r="50" spans="1:21" ht="30.75" customHeight="1">
      <c r="A50" s="48"/>
      <c r="B50" s="1161"/>
      <c r="C50" s="1162"/>
      <c r="D50" s="62"/>
      <c r="E50" s="1153" t="s">
        <v>17</v>
      </c>
      <c r="F50" s="1153"/>
      <c r="G50" s="1153"/>
      <c r="H50" s="1153"/>
      <c r="I50" s="1153"/>
      <c r="J50" s="1154"/>
      <c r="K50" s="63">
        <v>292</v>
      </c>
      <c r="L50" s="64">
        <v>314</v>
      </c>
      <c r="M50" s="64">
        <v>290</v>
      </c>
      <c r="N50" s="64">
        <v>230</v>
      </c>
      <c r="O50" s="65">
        <v>165</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2514</v>
      </c>
      <c r="L52" s="64">
        <v>2415</v>
      </c>
      <c r="M52" s="64">
        <v>2404</v>
      </c>
      <c r="N52" s="64">
        <v>2399</v>
      </c>
      <c r="O52" s="65">
        <v>2389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1718</v>
      </c>
      <c r="L53" s="69">
        <v>1662</v>
      </c>
      <c r="M53" s="69">
        <v>1555</v>
      </c>
      <c r="N53" s="69">
        <v>1406</v>
      </c>
      <c r="O53" s="70">
        <v>1168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2015-04-21T05:18:14Z</cp:lastPrinted>
  <dcterms:created xsi:type="dcterms:W3CDTF">2015-02-17T07:15:16Z</dcterms:created>
  <dcterms:modified xsi:type="dcterms:W3CDTF">2015-04-25T04:09:23Z</dcterms:modified>
  <cp:category/>
</cp:coreProperties>
</file>