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C39" i="9"/>
  <c r="BW38" i="9"/>
  <c r="BE38" i="9"/>
  <c r="AM38" i="9"/>
  <c r="U38" i="9"/>
  <c r="BE37" i="9"/>
  <c r="BE36" i="9"/>
  <c r="C34" i="9"/>
  <c r="C35" i="9" s="1"/>
  <c r="C36" i="9" l="1"/>
  <c r="C37" i="9" s="1"/>
  <c r="C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AM35" i="9" s="1"/>
  <c r="AM36" i="9" s="1"/>
  <c r="AM37" i="9" s="1"/>
  <c r="BW34" i="9" l="1"/>
  <c r="BW35" i="9" s="1"/>
  <c r="BW36" i="9" s="1"/>
  <c r="BW37" i="9" s="1"/>
  <c r="BE34" i="9"/>
  <c r="BE35"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<sst xmlns="http://schemas.openxmlformats.org/spreadsheetml/2006/main" count="1012" uniqueCount="560">
  <si>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</si>
  <si>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</si>
  <si>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</si>
  <si>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</si>
  <si>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</si>
  <si>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</si>
  <si>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</si>
  <si>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</si>
  <si>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</si>
  <si>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</si>
  <si>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</si>
  <si>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</si>
  <si>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</si>
  <si>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</si>
  <si>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</si>
  <si>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</si>
  <si>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</si>
  <si>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</si>
  <si>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</si>
  <si>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</si>
  <si>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</si>
  <si>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</si>
  <si>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</si>
  <si>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</si>
  <si>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</si>
  <si>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</si>
  <si>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</si>
  <si>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</si>
  <si>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</si>
  <si>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</si>
  <si>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</si>
  <si>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</si>
  <si>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</si>
  <si>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</si>
  <si>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</si>
  <si>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</si>
  <si>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</si>
  <si>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</si>
  <si>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</si>
  <si>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</si>
  <si>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</si>
  <si>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</si>
  <si>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</si>
  <si>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</si>
  <si>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</si>
  <si>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</si>
  <si>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</si>
  <si>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</si>
  <si>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</si>
  <si>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</si>
  <si>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</si>
  <si>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</si>
  <si>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</si>
  <si>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</si>
  <si>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</si>
  <si>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</si>
  <si>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</si>
  <si>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</si>
  <si>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</si>
  <si>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</si>
  <si>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</si>
  <si>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</si>
  <si>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</si>
  <si>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</si>
  <si>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</si>
  <si>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</si>
  <si>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</si>
  <si>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</si>
  <si>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中核市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</si>
  <si>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</si>
  <si>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</si>
  <si>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</si>
  <si>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</si>
  <si>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</si>
  <si>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</si>
  <si>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</si>
  <si>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</si>
  <si>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</si>
  <si>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</si>
  <si>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</si>
  <si>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</si>
  <si>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西宮市</t>
    <phoneticPr fontId="5"/>
  </si>
  <si>
    <t>地方交付税種地</t>
    <rPh sb="0" eb="2">
      <t>チホウ</t>
    </rPh>
    <rPh sb="2" eb="5">
      <t>コウフゼイ</t>
    </rPh>
    <rPh sb="5" eb="6">
      <t>シュ</t>
    </rPh>
    <rPh sb="6" eb="7">
      <t>チ</t>
    </rPh>
    <phoneticPr fontId="5"/>
  </si>
  <si>
    <t>1-7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</si>
  <si>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</si>
  <si>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</si>
  <si>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</si>
  <si>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</si>
  <si>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</si>
  <si>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</si>
  <si>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</si>
  <si>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</si>
  <si>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</si>
  <si>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</si>
  <si>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</si>
  <si>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</si>
  <si>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</si>
  <si>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</si>
  <si>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</si>
  <si>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</si>
  <si>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</si>
  <si>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</si>
  <si>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</si>
  <si>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</si>
  <si>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</si>
  <si>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</si>
  <si>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</si>
  <si>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</si>
  <si>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</si>
  <si>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</si>
  <si>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</si>
  <si>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</si>
  <si>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</si>
  <si>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</si>
  <si>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</si>
  <si>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</si>
  <si>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</si>
  <si>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</si>
  <si>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</si>
  <si>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</si>
  <si>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</si>
  <si>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</si>
  <si>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</si>
  <si>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</si>
  <si>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</si>
  <si>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</si>
  <si>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</si>
  <si>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</si>
  <si>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</si>
  <si>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</si>
  <si>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</si>
  <si>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</si>
  <si>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</si>
  <si>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</si>
  <si>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</si>
  <si>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</si>
  <si>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中央病院事業会計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</si>
  <si>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</si>
  <si>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</si>
  <si>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</si>
  <si>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</si>
  <si>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</si>
  <si>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</si>
  <si>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</si>
  <si>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</si>
  <si>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</si>
  <si>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</si>
  <si>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</si>
  <si>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</si>
  <si>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</si>
  <si>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</si>
  <si>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</si>
  <si>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</si>
  <si>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</si>
  <si>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</si>
  <si>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</si>
  <si>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</si>
  <si>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</si>
  <si>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</si>
  <si>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</si>
  <si>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</si>
  <si>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</si>
  <si>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</si>
  <si>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</si>
  <si>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</si>
  <si>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</si>
  <si>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</si>
  <si>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</si>
  <si>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</si>
  <si>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</si>
  <si>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</si>
  <si>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</si>
  <si>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</si>
  <si>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</si>
  <si>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</si>
  <si>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</si>
  <si>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</si>
  <si>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</si>
  <si>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</si>
  <si>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</si>
  <si>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</si>
  <si>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</si>
  <si>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</si>
  <si>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</si>
  <si>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</si>
  <si>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</si>
  <si>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</si>
  <si>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</si>
  <si>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</si>
  <si>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</si>
  <si>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</si>
  <si>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</si>
  <si>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</si>
  <si>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</si>
  <si>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</si>
  <si>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兵庫県西宮市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</si>
  <si>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</si>
  <si>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</si>
  <si>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</si>
  <si>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</si>
  <si>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</si>
  <si>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</si>
  <si>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</si>
  <si>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</si>
  <si>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</si>
  <si>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</si>
  <si>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</si>
  <si>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</si>
  <si>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</si>
  <si>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</si>
  <si>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</si>
  <si>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</si>
  <si>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</si>
  <si>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</si>
  <si>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</si>
  <si>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</si>
  <si>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</si>
  <si>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</si>
  <si>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</si>
  <si>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</si>
  <si>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</si>
  <si>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</si>
  <si>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</si>
  <si>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</si>
  <si>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</si>
  <si>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</si>
  <si>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</si>
  <si>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</si>
  <si>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</si>
  <si>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</si>
  <si>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</si>
  <si>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</si>
  <si>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</si>
  <si>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</si>
  <si>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</si>
  <si>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</si>
  <si>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</si>
  <si>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</si>
  <si>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</si>
  <si>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</si>
  <si>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</si>
  <si>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</si>
  <si>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</si>
  <si>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</si>
  <si>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</si>
  <si>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</si>
  <si>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</si>
  <si>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</si>
  <si>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</si>
  <si>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</si>
  <si>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</si>
  <si>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</si>
  <si>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</si>
  <si>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</si>
  <si>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</si>
  <si>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</si>
  <si>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</si>
  <si>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</si>
  <si>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</si>
  <si>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</si>
  <si>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</si>
  <si>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</si>
  <si>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</si>
  <si>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</si>
  <si>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</si>
  <si>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</si>
  <si>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</si>
  <si>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</si>
  <si>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</si>
  <si>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</si>
  <si>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</si>
  <si>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</si>
  <si>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</si>
  <si>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</si>
  <si>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</si>
  <si>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</si>
  <si>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</si>
  <si>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</si>
  <si>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</si>
  <si>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</si>
  <si>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</si>
  <si>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</si>
  <si>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</si>
  <si>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</si>
  <si>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</si>
  <si>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</si>
  <si>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</si>
  <si>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</si>
  <si>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</si>
  <si>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</si>
  <si>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</si>
  <si>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</si>
  <si>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</si>
  <si>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</si>
  <si>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</si>
  <si>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</si>
  <si>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</si>
  <si>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</si>
  <si>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</si>
  <si>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</si>
  <si>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</si>
  <si>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</si>
  <si>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</si>
  <si>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</si>
  <si>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</si>
  <si>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</si>
  <si>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</si>
  <si>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</si>
  <si>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</si>
  <si>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</si>
  <si>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</si>
  <si>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</si>
  <si>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</si>
  <si>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</si>
  <si>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</si>
  <si>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</si>
  <si>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</si>
  <si>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</si>
  <si>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</si>
  <si>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</si>
  <si>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</si>
  <si>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</si>
  <si>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</si>
  <si>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</si>
  <si>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</si>
  <si>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</si>
  <si>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</si>
  <si>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</si>
  <si>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</si>
  <si>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</si>
  <si>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</si>
  <si>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</si>
  <si>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</si>
  <si>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</si>
  <si>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</si>
  <si>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</si>
  <si>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</si>
  <si>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</si>
  <si>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</si>
  <si>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</si>
  <si>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</si>
  <si>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</si>
  <si>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</si>
  <si>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</si>
  <si>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</si>
  <si>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兵庫県西宮市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</si>
  <si>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</si>
  <si>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</si>
  <si>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</si>
  <si>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</si>
  <si>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</si>
  <si>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</si>
  <si>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</si>
  <si>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</si>
  <si>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</si>
  <si>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</si>
  <si>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</si>
  <si>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</si>
  <si>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</si>
  <si>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</si>
  <si>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</si>
  <si>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</si>
  <si>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</si>
  <si>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</si>
  <si>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</si>
  <si>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</si>
  <si>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</si>
  <si>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</si>
  <si>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</si>
  <si>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</si>
  <si>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</si>
  <si>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</si>
  <si>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</si>
  <si>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</si>
  <si>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</si>
  <si>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</si>
  <si>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</si>
  <si>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</si>
  <si>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</si>
  <si>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</si>
  <si>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後期高齢者医療事業特別会計</t>
    <phoneticPr fontId="5"/>
  </si>
  <si>
    <t>農業共済事業特別会計</t>
    <phoneticPr fontId="5"/>
  </si>
  <si>
    <t>水道事業会計</t>
    <phoneticPr fontId="5"/>
  </si>
  <si>
    <t>法適用企業</t>
    <phoneticPr fontId="5"/>
  </si>
  <si>
    <t>工業用水道事業会計</t>
    <phoneticPr fontId="5"/>
  </si>
  <si>
    <t>下水道事業会計</t>
    <phoneticPr fontId="5"/>
  </si>
  <si>
    <t>中央病院事業会計</t>
    <phoneticPr fontId="5"/>
  </si>
  <si>
    <t>食肉センター特別会計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</si>
  <si>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</si>
  <si>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</si>
  <si>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</si>
  <si>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</si>
  <si>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</si>
  <si>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</si>
  <si>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</si>
  <si>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</si>
  <si>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</si>
  <si>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</si>
  <si>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</si>
  <si>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</si>
  <si>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</si>
  <si>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</si>
  <si>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</si>
  <si>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</si>
  <si>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</si>
  <si>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</si>
  <si>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</si>
  <si>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</si>
  <si>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</si>
  <si>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</si>
  <si>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</si>
  <si>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</si>
  <si>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</si>
  <si>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</si>
  <si>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</si>
  <si>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</si>
  <si>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</si>
  <si>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</si>
  <si>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</si>
  <si>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</si>
  <si>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</si>
  <si>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</si>
  <si>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</si>
  <si>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</si>
  <si>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</si>
  <si>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</si>
  <si>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</si>
  <si>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</si>
  <si>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</si>
  <si>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</si>
  <si>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</si>
  <si>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</si>
  <si>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</si>
  <si>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</si>
  <si>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</si>
  <si>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</si>
  <si>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</si>
  <si>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</si>
  <si>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</si>
  <si>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</si>
  <si>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</si>
  <si>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</si>
  <si>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</si>
  <si>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</si>
  <si>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</si>
  <si>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</si>
  <si>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</si>
  <si>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</si>
  <si>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</si>
  <si>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</si>
  <si>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</si>
  <si>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</si>
  <si>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</si>
  <si>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</si>
  <si>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</si>
  <si>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</si>
  <si>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</si>
  <si>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</si>
  <si>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</si>
  <si>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</si>
  <si>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</si>
  <si>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</si>
  <si>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</si>
  <si>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</si>
  <si>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</si>
  <si>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</si>
  <si>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</si>
  <si>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</si>
  <si>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</si>
  <si>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</si>
  <si>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</si>
  <si>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</si>
  <si>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</si>
  <si>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</si>
  <si>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</si>
  <si>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</si>
  <si>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</si>
  <si>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</si>
  <si>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</si>
  <si>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</si>
  <si>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</si>
  <si>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</si>
  <si>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</si>
  <si>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</si>
  <si>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</si>
  <si>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</si>
  <si>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</si>
  <si>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</si>
  <si>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</si>
  <si>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</si>
  <si>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</si>
  <si>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</si>
  <si>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</si>
  <si>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</si>
  <si>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</si>
  <si>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</si>
  <si>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</si>
  <si>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</si>
  <si>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</si>
  <si>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</si>
  <si>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</si>
  <si>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</si>
  <si>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</si>
  <si>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</si>
  <si>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</si>
  <si>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</si>
  <si>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</si>
  <si>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</si>
  <si>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</si>
  <si>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</si>
  <si>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</si>
  <si>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</si>
  <si>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</si>
  <si>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</si>
  <si>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</si>
  <si>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</si>
  <si>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</si>
  <si>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</si>
  <si>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</si>
  <si>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</si>
  <si>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</si>
  <si>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</si>
  <si>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中央病院事業会計</t>
  </si>
  <si>
    <t>▲ 0.31</t>
  </si>
  <si>
    <t>▲ 0.05</t>
  </si>
  <si>
    <t>▲ 0.26</t>
  </si>
  <si>
    <t>一般会計</t>
  </si>
  <si>
    <t>水道事業会計</t>
  </si>
  <si>
    <t>工業用水道事業会計</t>
  </si>
  <si>
    <t>下水道事業会計</t>
  </si>
  <si>
    <t>国民健康保険特別会計</t>
  </si>
  <si>
    <t>介護保険特別会計</t>
  </si>
  <si>
    <t>後期高齢者医療事業特別会計</t>
  </si>
  <si>
    <t>その他会計（赤字）</t>
  </si>
  <si>
    <t>その他会計（黒字）</t>
  </si>
  <si>
    <t>一般会計</t>
    <phoneticPr fontId="5"/>
  </si>
  <si>
    <t>区画整理清算費特別会計</t>
    <phoneticPr fontId="5"/>
  </si>
  <si>
    <t>-</t>
    <phoneticPr fontId="2"/>
  </si>
  <si>
    <t>-</t>
    <phoneticPr fontId="2"/>
  </si>
  <si>
    <t>-</t>
    <phoneticPr fontId="5"/>
  </si>
  <si>
    <t>中小企業勤労者福祉共済事業特別会計</t>
    <phoneticPr fontId="5"/>
  </si>
  <si>
    <t>公共用地買収事業特別会計</t>
    <phoneticPr fontId="5"/>
  </si>
  <si>
    <t>母子寡婦福祉資金貸付事業特別会計</t>
    <phoneticPr fontId="5"/>
  </si>
  <si>
    <t>市街地整備事業特別会計</t>
    <phoneticPr fontId="5"/>
  </si>
  <si>
    <t>阪神水道企業団</t>
    <rPh sb="0" eb="2">
      <t>ハンシン</t>
    </rPh>
    <rPh sb="2" eb="4">
      <t>スイドウ</t>
    </rPh>
    <rPh sb="4" eb="6">
      <t>キギョウ</t>
    </rPh>
    <rPh sb="6" eb="7">
      <t>ダン</t>
    </rPh>
    <phoneticPr fontId="2"/>
  </si>
  <si>
    <t>丹波少年自然の家事務組合</t>
    <rPh sb="0" eb="2">
      <t>タンバ</t>
    </rPh>
    <rPh sb="2" eb="4">
      <t>ショウネン</t>
    </rPh>
    <rPh sb="4" eb="6">
      <t>シゼン</t>
    </rPh>
    <rPh sb="7" eb="8">
      <t>イエ</t>
    </rPh>
    <rPh sb="8" eb="10">
      <t>ジム</t>
    </rPh>
    <rPh sb="10" eb="12">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</si>
  <si>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</si>
  <si>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</si>
  <si>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公益財団法人　西宮市文化振興財団</t>
    <rPh sb="0" eb="2">
      <t>コウエキ</t>
    </rPh>
    <rPh sb="2" eb="4">
      <t>ザイダン</t>
    </rPh>
    <rPh sb="4" eb="6">
      <t>ホウジン</t>
    </rPh>
    <rPh sb="7" eb="10">
      <t>ニシノミヤシ</t>
    </rPh>
    <rPh sb="10" eb="12">
      <t>ブンカ</t>
    </rPh>
    <rPh sb="12" eb="14">
      <t>シンコウ</t>
    </rPh>
    <rPh sb="14" eb="16">
      <t>ザイダン</t>
    </rPh>
    <phoneticPr fontId="2"/>
  </si>
  <si>
    <t>公益財団法人　西宮スポーツセンター</t>
    <rPh sb="0" eb="2">
      <t>コウエキ</t>
    </rPh>
    <rPh sb="2" eb="4">
      <t>ザイダン</t>
    </rPh>
    <rPh sb="4" eb="6">
      <t>ホウジン</t>
    </rPh>
    <rPh sb="7" eb="9">
      <t>ニシノミヤ</t>
    </rPh>
    <phoneticPr fontId="2"/>
  </si>
  <si>
    <t>公益財団法人　西宮市国際交流協会</t>
    <rPh sb="0" eb="2">
      <t>コウエキ</t>
    </rPh>
    <rPh sb="2" eb="4">
      <t>ザイダン</t>
    </rPh>
    <rPh sb="4" eb="6">
      <t>ホウジン</t>
    </rPh>
    <rPh sb="7" eb="10">
      <t>ニシノミヤシ</t>
    </rPh>
    <rPh sb="10" eb="12">
      <t>コクサイ</t>
    </rPh>
    <rPh sb="12" eb="14">
      <t>コウリュウ</t>
    </rPh>
    <rPh sb="14" eb="16">
      <t>キョウカイ</t>
    </rPh>
    <phoneticPr fontId="2"/>
  </si>
  <si>
    <t>西宮市都市管理株式会社</t>
    <rPh sb="0" eb="3">
      <t>ニシノミヤシ</t>
    </rPh>
    <rPh sb="3" eb="5">
      <t>トシ</t>
    </rPh>
    <rPh sb="5" eb="7">
      <t>カンリ</t>
    </rPh>
    <rPh sb="7" eb="11">
      <t>カブシキガイシャ</t>
    </rPh>
    <phoneticPr fontId="2"/>
  </si>
  <si>
    <t>株式会社　鳴尾ウォーターワールド</t>
    <rPh sb="0" eb="4">
      <t>カブシキガイシャ</t>
    </rPh>
    <rPh sb="5" eb="7">
      <t>ナルオ</t>
    </rPh>
    <phoneticPr fontId="2"/>
  </si>
  <si>
    <t>一般財団法人　西宮市都市整備公社</t>
    <rPh sb="0" eb="2">
      <t>イッパン</t>
    </rPh>
    <rPh sb="2" eb="4">
      <t>ザイダン</t>
    </rPh>
    <rPh sb="4" eb="6">
      <t>ホウジン</t>
    </rPh>
    <rPh sb="7" eb="10">
      <t>ニシノミヤシ</t>
    </rPh>
    <rPh sb="10" eb="12">
      <t>トシ</t>
    </rPh>
    <rPh sb="12" eb="14">
      <t>セイビ</t>
    </rPh>
    <rPh sb="14" eb="16">
      <t>コウシャ</t>
    </rPh>
    <phoneticPr fontId="2"/>
  </si>
  <si>
    <t>○</t>
    <phoneticPr fontId="2"/>
  </si>
  <si>
    <t>西宮市土地開発公社</t>
    <rPh sb="8" eb="9">
      <t>シャ</t>
    </rPh>
    <phoneticPr fontId="2"/>
  </si>
  <si>
    <t>社会福祉法人　阪神福祉事業団</t>
    <rPh sb="0" eb="2">
      <t>シャカイ</t>
    </rPh>
    <rPh sb="2" eb="4">
      <t>フクシ</t>
    </rPh>
    <rPh sb="4" eb="6">
      <t>ホウジン</t>
    </rPh>
    <rPh sb="7" eb="9">
      <t>ハンシン</t>
    </rPh>
    <rPh sb="9" eb="11">
      <t>フクシ</t>
    </rPh>
    <rPh sb="11" eb="14">
      <t>ジギョウダン</t>
    </rPh>
    <phoneticPr fontId="2"/>
  </si>
  <si>
    <t>兵庫県信用保証協会</t>
    <rPh sb="8" eb="9">
      <t>カイ</t>
    </rPh>
    <phoneticPr fontId="2"/>
  </si>
  <si>
    <t>西宮市住宅整備資金等融資</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</si>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</sst>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26"/>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47646</c:v>
                </c:pt>
                <c:pt idx="1">
                  <c:v>47155</c:v>
                </c:pt>
                <c:pt idx="2">
                  <c:v>43858</c:v>
                </c:pt>
                <c:pt idx="3">
                  <c:v>41705</c:v>
                </c:pt>
                <c:pt idx="4">
                  <c:v>47677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28112</c:v>
                </c:pt>
                <c:pt idx="1">
                  <c:v>25300</c:v>
                </c:pt>
                <c:pt idx="2">
                  <c:v>46490</c:v>
                </c:pt>
                <c:pt idx="3">
                  <c:v>31096</c:v>
                </c:pt>
                <c:pt idx="4">
                  <c:v>29428</c:v>
                </c:pt>
              </c:numCache>
            </c:numRef>
          </c:val>
          <c:smooth val="0"/>
        </c:ser>
        <c:dLbls>
          <c:showLegendKey val="0"/>
          <c:showVal val="0"/>
          <c:showCatName val="0"/>
          <c:showSerName val="0"/>
          <c:showPercent val="0"/>
          <c:showBubbleSize val="0"/>
        </c:dLbls>
        <c:marker val="1"/>
        <c:smooth val="0"/>
        <c:axId val="110137344"/>
        <c:axId val="110139264"/>
      </c:lineChart>
      <c:catAx>
        <c:axId val="11013734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139264"/>
        <c:crosses val="autoZero"/>
        <c:auto val="1"/>
        <c:lblAlgn val="ctr"/>
        <c:lblOffset val="100"/>
        <c:tickLblSkip val="1"/>
        <c:tickMarkSkip val="1"/>
        <c:noMultiLvlLbl val="0"/>
      </c:catAx>
      <c:valAx>
        <c:axId val="110139264"/>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049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1373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5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0.74</c:v>
                </c:pt>
                <c:pt idx="1">
                  <c:v>3.74</c:v>
                </c:pt>
                <c:pt idx="2">
                  <c:v>3.68</c:v>
                </c:pt>
                <c:pt idx="3">
                  <c:v>3.98</c:v>
                </c:pt>
                <c:pt idx="4">
                  <c:v>4.63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10.14</c:v>
                </c:pt>
                <c:pt idx="1">
                  <c:v>10.82</c:v>
                </c:pt>
                <c:pt idx="2">
                  <c:v>13.06</c:v>
                </c:pt>
                <c:pt idx="3">
                  <c:v>15.34</c:v>
                </c:pt>
                <c:pt idx="4">
                  <c:v>18.59</c:v>
                </c:pt>
              </c:numCache>
            </c:numRef>
          </c:val>
        </c:ser>
        <c:dLbls>
          <c:showLegendKey val="0"/>
          <c:showVal val="0"/>
          <c:showCatName val="0"/>
          <c:showSerName val="0"/>
          <c:showPercent val="0"/>
          <c:showBubbleSize val="0"/>
        </c:dLbls>
        <c:gapWidth val="250"/>
        <c:overlap val="100"/>
        <c:axId val="110946944"/>
        <c:axId val="1109491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c:v>
                </c:pt>
                <c:pt idx="1">
                  <c:v>3.77</c:v>
                </c:pt>
                <c:pt idx="2">
                  <c:v>2.31</c:v>
                </c:pt>
                <c:pt idx="3">
                  <c:v>2.39</c:v>
                </c:pt>
                <c:pt idx="4">
                  <c:v>4.03</c:v>
                </c:pt>
              </c:numCache>
            </c:numRef>
          </c:val>
          <c:smooth val="0"/>
        </c:ser>
        <c:dLbls>
          <c:showLegendKey val="0"/>
          <c:showVal val="0"/>
          <c:showCatName val="0"/>
          <c:showSerName val="0"/>
          <c:showPercent val="0"/>
          <c:showBubbleSize val="0"/>
        </c:dLbls>
        <c:marker val="1"/>
        <c:smooth val="0"/>
        <c:axId val="110946944"/>
        <c:axId val="110949120"/>
      </c:lineChart>
      <c:catAx>
        <c:axId val="110946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949120"/>
        <c:crosses val="autoZero"/>
        <c:auto val="1"/>
        <c:lblAlgn val="ctr"/>
        <c:lblOffset val="100"/>
        <c:tickLblSkip val="1"/>
        <c:tickMarkSkip val="1"/>
        <c:noMultiLvlLbl val="0"/>
      </c:catAx>
      <c:valAx>
        <c:axId val="1109491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946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7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0.11</c:v>
                </c:pt>
                <c:pt idx="2">
                  <c:v>#N/A</c:v>
                </c:pt>
                <c:pt idx="3">
                  <c:v>0.04</c:v>
                </c:pt>
                <c:pt idx="4">
                  <c:v>#N/A</c:v>
                </c:pt>
                <c:pt idx="5">
                  <c:v>0.02</c:v>
                </c:pt>
                <c:pt idx="6">
                  <c:v>#N/A</c:v>
                </c:pt>
                <c:pt idx="7">
                  <c:v>0.01</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0.15</c:v>
                </c:pt>
                <c:pt idx="2">
                  <c:v>#N/A</c:v>
                </c:pt>
                <c:pt idx="3">
                  <c:v>0.15</c:v>
                </c:pt>
                <c:pt idx="4">
                  <c:v>#N/A</c:v>
                </c:pt>
                <c:pt idx="5">
                  <c:v>0.16</c:v>
                </c:pt>
                <c:pt idx="6">
                  <c:v>#N/A</c:v>
                </c:pt>
                <c:pt idx="7">
                  <c:v>0.19</c:v>
                </c:pt>
                <c:pt idx="8">
                  <c:v>#N/A</c:v>
                </c:pt>
                <c:pt idx="9">
                  <c:v>0.2</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0.24</c:v>
                </c:pt>
                <c:pt idx="2">
                  <c:v>#N/A</c:v>
                </c:pt>
                <c:pt idx="3">
                  <c:v>0.13</c:v>
                </c:pt>
                <c:pt idx="4">
                  <c:v>#N/A</c:v>
                </c:pt>
                <c:pt idx="5">
                  <c:v>7.0000000000000007E-2</c:v>
                </c:pt>
                <c:pt idx="6">
                  <c:v>#N/A</c:v>
                </c:pt>
                <c:pt idx="7">
                  <c:v>0.17</c:v>
                </c:pt>
                <c:pt idx="8">
                  <c:v>#N/A</c:v>
                </c:pt>
                <c:pt idx="9">
                  <c:v>0.36</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0.48</c:v>
                </c:pt>
                <c:pt idx="2">
                  <c:v>#N/A</c:v>
                </c:pt>
                <c:pt idx="3">
                  <c:v>0.04</c:v>
                </c:pt>
                <c:pt idx="4">
                  <c:v>#N/A</c:v>
                </c:pt>
                <c:pt idx="5">
                  <c:v>0.4</c:v>
                </c:pt>
                <c:pt idx="6">
                  <c:v>#N/A</c:v>
                </c:pt>
                <c:pt idx="7">
                  <c:v>1.54</c:v>
                </c:pt>
                <c:pt idx="8">
                  <c:v>#N/A</c:v>
                </c:pt>
                <c:pt idx="9">
                  <c:v>1.19</c:v>
                </c:pt>
              </c:numCache>
            </c:numRef>
          </c:val>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0.61</c:v>
                </c:pt>
                <c:pt idx="2">
                  <c:v>#N/A</c:v>
                </c:pt>
                <c:pt idx="3">
                  <c:v>1</c:v>
                </c:pt>
                <c:pt idx="4">
                  <c:v>#N/A</c:v>
                </c:pt>
                <c:pt idx="5">
                  <c:v>1.34</c:v>
                </c:pt>
                <c:pt idx="6">
                  <c:v>#N/A</c:v>
                </c:pt>
                <c:pt idx="7">
                  <c:v>1.54</c:v>
                </c:pt>
                <c:pt idx="8">
                  <c:v>#N/A</c:v>
                </c:pt>
                <c:pt idx="9">
                  <c:v>1.45</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1.33</c:v>
                </c:pt>
                <c:pt idx="2">
                  <c:v>#N/A</c:v>
                </c:pt>
                <c:pt idx="3">
                  <c:v>1.56</c:v>
                </c:pt>
                <c:pt idx="4">
                  <c:v>#N/A</c:v>
                </c:pt>
                <c:pt idx="5">
                  <c:v>1.82</c:v>
                </c:pt>
                <c:pt idx="6">
                  <c:v>#N/A</c:v>
                </c:pt>
                <c:pt idx="7">
                  <c:v>2.11</c:v>
                </c:pt>
                <c:pt idx="8">
                  <c:v>#N/A</c:v>
                </c:pt>
                <c:pt idx="9">
                  <c:v>2.2200000000000002</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3.06</c:v>
                </c:pt>
                <c:pt idx="2">
                  <c:v>#N/A</c:v>
                </c:pt>
                <c:pt idx="3">
                  <c:v>3.35</c:v>
                </c:pt>
                <c:pt idx="4">
                  <c:v>#N/A</c:v>
                </c:pt>
                <c:pt idx="5">
                  <c:v>3.02</c:v>
                </c:pt>
                <c:pt idx="6">
                  <c:v>#N/A</c:v>
                </c:pt>
                <c:pt idx="7">
                  <c:v>2.75</c:v>
                </c:pt>
                <c:pt idx="8">
                  <c:v>#N/A</c:v>
                </c:pt>
                <c:pt idx="9">
                  <c:v>2.65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0.74</c:v>
                </c:pt>
                <c:pt idx="2">
                  <c:v>#N/A</c:v>
                </c:pt>
                <c:pt idx="3">
                  <c:v>3.71</c:v>
                </c:pt>
                <c:pt idx="4">
                  <c:v>#N/A</c:v>
                </c:pt>
                <c:pt idx="5">
                  <c:v>3.67</c:v>
                </c:pt>
                <c:pt idx="6">
                  <c:v>#N/A</c:v>
                </c:pt>
                <c:pt idx="7">
                  <c:v>3.97</c:v>
                </c:pt>
                <c:pt idx="8">
                  <c:v>#N/A</c:v>
                </c:pt>
                <c:pt idx="9">
                  <c:v>4.62</c:v>
                </c:pt>
              </c:numCache>
            </c:numRef>
          </c:val>
        </c:ser>
        <c:ser>
          <c:idx val="9"/>
          <c:order val="9"/>
          <c:tx>
            <c:strRef>
              <c:f>データシート!$A$36</c:f>
              <c:strCache>
                <c:ptCount val="1"/>
                <c:pt idx="0">
                  <c:v>中央病院事業会計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0.31</c:v>
                </c:pt>
                <c:pt idx="1">
                  <c:v>#N/A</c:v>
                </c:pt>
                <c:pt idx="2">
                  <c:v>#N/A</c:v>
                </c:pt>
                <c:pt idx="3">
                  <c:v>0.28000000000000003</c:v>
                </c:pt>
                <c:pt idx="4">
                  <c:v>#N/A</c:v>
                </c:pt>
                <c:pt idx="5">
                  <c:v>7.0000000000000007E-2</c:v>
                </c:pt>
                <c:pt idx="6">
                  <c:v>0.05</c:v>
                </c:pt>
                <c:pt idx="7">
                  <c:v>#N/A</c:v>
                </c:pt>
                <c:pt idx="8">
                  <c:v>0.26</c:v>
                </c:pt>
                <c:pt idx="9">
                  <c:v>#N/A</c:v>
                </c:pt>
              </c:numCache>
            </c:numRef>
          </c:val>
        </c:ser>
        <c:dLbls>
          <c:showLegendKey val="0"/>
          <c:showVal val="0"/>
          <c:showCatName val="0"/>
          <c:showSerName val="0"/>
          <c:showPercent val="0"/>
          <c:showBubbleSize val="0"/>
        </c:dLbls>
        <c:gapWidth val="150"/>
        <c:overlap val="100"/>
        <c:axId val="111309568"/>
        <c:axId val="111311104"/>
      </c:barChart>
      <c:catAx>
        <c:axId val="111309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311104"/>
        <c:crosses val="autoZero"/>
        <c:auto val="1"/>
        <c:lblAlgn val="ctr"/>
        <c:lblOffset val="100"/>
        <c:tickLblSkip val="1"/>
        <c:tickMarkSkip val="1"/>
        <c:noMultiLvlLbl val="0"/>
      </c:catAx>
      <c:valAx>
        <c:axId val="1113111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3095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62E-2"/>
          <c:y val="8.7976539589442848E-2"/>
          <c:w val="0.90356317136844078"/>
          <c:h val="0.639296187683286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23431</c:v>
                </c:pt>
                <c:pt idx="5">
                  <c:v>23162</c:v>
                </c:pt>
                <c:pt idx="8">
                  <c:v>22711</c:v>
                </c:pt>
                <c:pt idx="11">
                  <c:v>21099</c:v>
                </c:pt>
                <c:pt idx="14">
                  <c:v>20554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1884</c:v>
                </c:pt>
                <c:pt idx="3">
                  <c:v>1717</c:v>
                </c:pt>
                <c:pt idx="6">
                  <c:v>2726</c:v>
                </c:pt>
                <c:pt idx="9">
                  <c:v>1240</c:v>
                </c:pt>
                <c:pt idx="12">
                  <c:v>1224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412</c:v>
                </c:pt>
                <c:pt idx="3">
                  <c:v>393</c:v>
                </c:pt>
                <c:pt idx="6">
                  <c:v>374</c:v>
                </c:pt>
                <c:pt idx="9">
                  <c:v>355</c:v>
                </c:pt>
                <c:pt idx="12">
                  <c:v>339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5279</c:v>
                </c:pt>
                <c:pt idx="3">
                  <c:v>4803</c:v>
                </c:pt>
                <c:pt idx="6">
                  <c:v>4626</c:v>
                </c:pt>
                <c:pt idx="9">
                  <c:v>4358</c:v>
                </c:pt>
                <c:pt idx="12">
                  <c:v>4317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24003</c:v>
                </c:pt>
                <c:pt idx="3">
                  <c:v>24063</c:v>
                </c:pt>
                <c:pt idx="6">
                  <c:v>22767</c:v>
                </c:pt>
                <c:pt idx="9">
                  <c:v>20383</c:v>
                </c:pt>
                <c:pt idx="12">
                  <c:v>19266</c:v>
                </c:pt>
              </c:numCache>
            </c:numRef>
          </c:val>
        </c:ser>
        <c:dLbls>
          <c:showLegendKey val="0"/>
          <c:showVal val="0"/>
          <c:showCatName val="0"/>
          <c:showSerName val="0"/>
          <c:showPercent val="0"/>
          <c:showBubbleSize val="0"/>
        </c:dLbls>
        <c:gapWidth val="100"/>
        <c:overlap val="100"/>
        <c:axId val="111350144"/>
        <c:axId val="1113520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8148</c:v>
                </c:pt>
                <c:pt idx="2">
                  <c:v>#N/A</c:v>
                </c:pt>
                <c:pt idx="3">
                  <c:v>#N/A</c:v>
                </c:pt>
                <c:pt idx="4">
                  <c:v>7814</c:v>
                </c:pt>
                <c:pt idx="5">
                  <c:v>#N/A</c:v>
                </c:pt>
                <c:pt idx="6">
                  <c:v>#N/A</c:v>
                </c:pt>
                <c:pt idx="7">
                  <c:v>7782</c:v>
                </c:pt>
                <c:pt idx="8">
                  <c:v>#N/A</c:v>
                </c:pt>
                <c:pt idx="9">
                  <c:v>#N/A</c:v>
                </c:pt>
                <c:pt idx="10">
                  <c:v>5237</c:v>
                </c:pt>
                <c:pt idx="11">
                  <c:v>#N/A</c:v>
                </c:pt>
                <c:pt idx="12">
                  <c:v>#N/A</c:v>
                </c:pt>
                <c:pt idx="13">
                  <c:v>4592</c:v>
                </c:pt>
                <c:pt idx="14">
                  <c:v>#N/A</c:v>
                </c:pt>
              </c:numCache>
            </c:numRef>
          </c:val>
          <c:smooth val="0"/>
        </c:ser>
        <c:dLbls>
          <c:showLegendKey val="0"/>
          <c:showVal val="0"/>
          <c:showCatName val="0"/>
          <c:showSerName val="0"/>
          <c:showPercent val="0"/>
          <c:showBubbleSize val="0"/>
        </c:dLbls>
        <c:marker val="1"/>
        <c:smooth val="0"/>
        <c:axId val="111350144"/>
        <c:axId val="111352064"/>
      </c:lineChart>
      <c:catAx>
        <c:axId val="111350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352064"/>
        <c:crosses val="autoZero"/>
        <c:auto val="1"/>
        <c:lblAlgn val="ctr"/>
        <c:lblOffset val="100"/>
        <c:tickLblSkip val="1"/>
        <c:tickMarkSkip val="1"/>
        <c:noMultiLvlLbl val="0"/>
      </c:catAx>
      <c:valAx>
        <c:axId val="1113520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350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807"/>
          <c:h val="0.589182127738552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136005</c:v>
                </c:pt>
                <c:pt idx="5">
                  <c:v>133898</c:v>
                </c:pt>
                <c:pt idx="8">
                  <c:v>132583</c:v>
                </c:pt>
                <c:pt idx="11">
                  <c:v>132399</c:v>
                </c:pt>
                <c:pt idx="14">
                  <c:v>129753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54638</c:v>
                </c:pt>
                <c:pt idx="5">
                  <c:v>54215</c:v>
                </c:pt>
                <c:pt idx="8">
                  <c:v>52274</c:v>
                </c:pt>
                <c:pt idx="11">
                  <c:v>49212</c:v>
                </c:pt>
                <c:pt idx="14">
                  <c:v>45369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17410</c:v>
                </c:pt>
                <c:pt idx="5">
                  <c:v>17873</c:v>
                </c:pt>
                <c:pt idx="8">
                  <c:v>19764</c:v>
                </c:pt>
                <c:pt idx="11">
                  <c:v>22359</c:v>
                </c:pt>
                <c:pt idx="14">
                  <c:v>27197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186</c:v>
                </c:pt>
                <c:pt idx="3">
                  <c:v>161</c:v>
                </c:pt>
                <c:pt idx="6">
                  <c:v>177</c:v>
                </c:pt>
                <c:pt idx="9">
                  <c:v>87</c:v>
                </c:pt>
                <c:pt idx="12">
                  <c:v>121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28170</c:v>
                </c:pt>
                <c:pt idx="3">
                  <c:v>27663</c:v>
                </c:pt>
                <c:pt idx="6">
                  <c:v>25422</c:v>
                </c:pt>
                <c:pt idx="9">
                  <c:v>25493</c:v>
                </c:pt>
                <c:pt idx="12">
                  <c:v>24180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2163</c:v>
                </c:pt>
                <c:pt idx="3">
                  <c:v>1865</c:v>
                </c:pt>
                <c:pt idx="6">
                  <c:v>1550</c:v>
                </c:pt>
                <c:pt idx="9">
                  <c:v>1234</c:v>
                </c:pt>
                <c:pt idx="12">
                  <c:v>919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50038</c:v>
                </c:pt>
                <c:pt idx="3">
                  <c:v>48510</c:v>
                </c:pt>
                <c:pt idx="6">
                  <c:v>46430</c:v>
                </c:pt>
                <c:pt idx="9">
                  <c:v>43659</c:v>
                </c:pt>
                <c:pt idx="12">
                  <c:v>41669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17442</c:v>
                </c:pt>
                <c:pt idx="3">
                  <c:v>16019</c:v>
                </c:pt>
                <c:pt idx="6">
                  <c:v>13573</c:v>
                </c:pt>
                <c:pt idx="9">
                  <c:v>12605</c:v>
                </c:pt>
                <c:pt idx="12">
                  <c:v>11745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182443</c:v>
                </c:pt>
                <c:pt idx="3">
                  <c:v>174652</c:v>
                </c:pt>
                <c:pt idx="6">
                  <c:v>170906</c:v>
                </c:pt>
                <c:pt idx="9">
                  <c:v>165776</c:v>
                </c:pt>
                <c:pt idx="12">
                  <c:v>159512</c:v>
                </c:pt>
              </c:numCache>
            </c:numRef>
          </c:val>
        </c:ser>
        <c:dLbls>
          <c:showLegendKey val="0"/>
          <c:showVal val="0"/>
          <c:showCatName val="0"/>
          <c:showSerName val="0"/>
          <c:showPercent val="0"/>
          <c:showBubbleSize val="0"/>
        </c:dLbls>
        <c:gapWidth val="100"/>
        <c:overlap val="100"/>
        <c:axId val="111092480"/>
        <c:axId val="1110944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72389</c:v>
                </c:pt>
                <c:pt idx="2">
                  <c:v>#N/A</c:v>
                </c:pt>
                <c:pt idx="3">
                  <c:v>#N/A</c:v>
                </c:pt>
                <c:pt idx="4">
                  <c:v>62885</c:v>
                </c:pt>
                <c:pt idx="5">
                  <c:v>#N/A</c:v>
                </c:pt>
                <c:pt idx="6">
                  <c:v>#N/A</c:v>
                </c:pt>
                <c:pt idx="7">
                  <c:v>53437</c:v>
                </c:pt>
                <c:pt idx="8">
                  <c:v>#N/A</c:v>
                </c:pt>
                <c:pt idx="9">
                  <c:v>#N/A</c:v>
                </c:pt>
                <c:pt idx="10">
                  <c:v>44886</c:v>
                </c:pt>
                <c:pt idx="11">
                  <c:v>#N/A</c:v>
                </c:pt>
                <c:pt idx="12">
                  <c:v>#N/A</c:v>
                </c:pt>
                <c:pt idx="13">
                  <c:v>35827</c:v>
                </c:pt>
                <c:pt idx="14">
                  <c:v>#N/A</c:v>
                </c:pt>
              </c:numCache>
            </c:numRef>
          </c:val>
          <c:smooth val="0"/>
        </c:ser>
        <c:dLbls>
          <c:showLegendKey val="0"/>
          <c:showVal val="0"/>
          <c:showCatName val="0"/>
          <c:showSerName val="0"/>
          <c:showPercent val="0"/>
          <c:showBubbleSize val="0"/>
        </c:dLbls>
        <c:marker val="1"/>
        <c:smooth val="0"/>
        <c:axId val="111092480"/>
        <c:axId val="111094400"/>
      </c:lineChart>
      <c:catAx>
        <c:axId val="111092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1094400"/>
        <c:crosses val="autoZero"/>
        <c:auto val="1"/>
        <c:lblAlgn val="ctr"/>
        <c:lblOffset val="100"/>
        <c:tickLblSkip val="1"/>
        <c:tickMarkSkip val="1"/>
        <c:noMultiLvlLbl val="0"/>
      </c:catAx>
      <c:valAx>
        <c:axId val="1110944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092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兵庫県西宮市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482,506
476,302
99.96
164,701,847
159,914,037
4,480,753
96,821,272
156,427,168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7.1
43.0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市税収入の増や公債費の減により、平成２４年度と比べ０．１ポイント改善した。市民一人あたりの市税収入が他市より多いことから、類似団体平均と比較して高くなっている。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115570</xdr:rowOff>
    </xdr:from>
    <xdr:to>
      <xdr:col>7</xdr:col>
      <xdr:colOff>152400</xdr:colOff>
      <xdr:row>44</xdr:row>
      <xdr:rowOff>44450</xdr:rowOff>
    </xdr:to>
    <xdr:cxnSp macro="">
      <xdr:nvCxnSpPr>
        <xdr:cNvPr id="61" name="直線コネクタ 60"/>
        <xdr:cNvCxnSpPr/>
      </xdr:nvCxnSpPr>
      <xdr:spPr>
        <a:xfrm flipV="1">
          <a:off x="4953000" y="611632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2"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3" name="直線コネクタ 62"/>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30497</xdr:rowOff>
    </xdr:from>
    <xdr:ext cx="762000" cy="259045"/>
    <xdr:sp macro="" textlink="">
      <xdr:nvSpPr>
        <xdr:cNvPr id="64" name="財政力最大値テキスト"/>
        <xdr:cNvSpPr txBox="1"/>
      </xdr:nvSpPr>
      <xdr:spPr>
        <a:xfrm>
          <a:off x="5041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115570</xdr:rowOff>
    </xdr:from>
    <xdr:to>
      <xdr:col>7</xdr:col>
      <xdr:colOff>241300</xdr:colOff>
      <xdr:row>35</xdr:row>
      <xdr:rowOff>115570</xdr:rowOff>
    </xdr:to>
    <xdr:cxnSp macro="">
      <xdr:nvCxnSpPr>
        <xdr:cNvPr id="65" name="直線コネクタ 64"/>
        <xdr:cNvCxnSpPr/>
      </xdr:nvCxnSpPr>
      <xdr:spPr>
        <a:xfrm>
          <a:off x="4864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59690</xdr:rowOff>
    </xdr:from>
    <xdr:to>
      <xdr:col>7</xdr:col>
      <xdr:colOff>152400</xdr:colOff>
      <xdr:row>38</xdr:row>
      <xdr:rowOff>83820</xdr:rowOff>
    </xdr:to>
    <xdr:cxnSp macro="">
      <xdr:nvCxnSpPr>
        <xdr:cNvPr id="66" name="直線コネクタ 65"/>
        <xdr:cNvCxnSpPr/>
      </xdr:nvCxnSpPr>
      <xdr:spPr>
        <a:xfrm flipV="1">
          <a:off x="4114800" y="657479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74947</xdr:rowOff>
    </xdr:from>
    <xdr:ext cx="762000" cy="259045"/>
    <xdr:sp macro="" textlink="">
      <xdr:nvSpPr>
        <xdr:cNvPr id="67" name="財政力平均値テキスト"/>
        <xdr:cNvSpPr txBox="1"/>
      </xdr:nvSpPr>
      <xdr:spPr>
        <a:xfrm>
          <a:off x="5041900" y="676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8" name="フローチャート : 判断 67"/>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59690</xdr:rowOff>
    </xdr:from>
    <xdr:to>
      <xdr:col>6</xdr:col>
      <xdr:colOff>0</xdr:colOff>
      <xdr:row>38</xdr:row>
      <xdr:rowOff>83820</xdr:rowOff>
    </xdr:to>
    <xdr:cxnSp macro="">
      <xdr:nvCxnSpPr>
        <xdr:cNvPr id="69" name="直線コネクタ 68"/>
        <xdr:cNvCxnSpPr/>
      </xdr:nvCxnSpPr>
      <xdr:spPr>
        <a:xfrm>
          <a:off x="3225800" y="657479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70" name="フローチャート : 判断 69"/>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17797</xdr:rowOff>
    </xdr:from>
    <xdr:ext cx="736600" cy="259045"/>
    <xdr:sp macro="" textlink="">
      <xdr:nvSpPr>
        <xdr:cNvPr id="71" name="テキスト ボックス 70"/>
        <xdr:cNvSpPr txBox="1"/>
      </xdr:nvSpPr>
      <xdr:spPr>
        <a:xfrm>
          <a:off x="3733800" y="687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35560</xdr:rowOff>
    </xdr:from>
    <xdr:to>
      <xdr:col>4</xdr:col>
      <xdr:colOff>482600</xdr:colOff>
      <xdr:row>38</xdr:row>
      <xdr:rowOff>59690</xdr:rowOff>
    </xdr:to>
    <xdr:cxnSp macro="">
      <xdr:nvCxnSpPr>
        <xdr:cNvPr id="72" name="直線コネクタ 71"/>
        <xdr:cNvCxnSpPr/>
      </xdr:nvCxnSpPr>
      <xdr:spPr>
        <a:xfrm>
          <a:off x="2336800" y="655066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78740</xdr:rowOff>
    </xdr:from>
    <xdr:to>
      <xdr:col>4</xdr:col>
      <xdr:colOff>533400</xdr:colOff>
      <xdr:row>40</xdr:row>
      <xdr:rowOff>8890</xdr:rowOff>
    </xdr:to>
    <xdr:sp macro="" textlink="">
      <xdr:nvSpPr>
        <xdr:cNvPr id="73" name="フローチャート : 判断 72"/>
        <xdr:cNvSpPr/>
      </xdr:nvSpPr>
      <xdr:spPr>
        <a:xfrm>
          <a:off x="3175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165117</xdr:rowOff>
    </xdr:from>
    <xdr:ext cx="762000" cy="259045"/>
    <xdr:sp macro="" textlink="">
      <xdr:nvSpPr>
        <xdr:cNvPr id="74" name="テキスト ボックス 73"/>
        <xdr:cNvSpPr txBox="1"/>
      </xdr:nvSpPr>
      <xdr:spPr>
        <a:xfrm>
          <a:off x="2844800" y="685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11430</xdr:rowOff>
    </xdr:from>
    <xdr:to>
      <xdr:col>3</xdr:col>
      <xdr:colOff>279400</xdr:colOff>
      <xdr:row>38</xdr:row>
      <xdr:rowOff>35560</xdr:rowOff>
    </xdr:to>
    <xdr:cxnSp macro="">
      <xdr:nvCxnSpPr>
        <xdr:cNvPr id="75" name="直線コネクタ 74"/>
        <xdr:cNvCxnSpPr/>
      </xdr:nvCxnSpPr>
      <xdr:spPr>
        <a:xfrm>
          <a:off x="1447800" y="652653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54610</xdr:rowOff>
    </xdr:from>
    <xdr:to>
      <xdr:col>3</xdr:col>
      <xdr:colOff>330200</xdr:colOff>
      <xdr:row>39</xdr:row>
      <xdr:rowOff>156210</xdr:rowOff>
    </xdr:to>
    <xdr:sp macro="" textlink="">
      <xdr:nvSpPr>
        <xdr:cNvPr id="76" name="フローチャート : 判断 75"/>
        <xdr:cNvSpPr/>
      </xdr:nvSpPr>
      <xdr:spPr>
        <a:xfrm>
          <a:off x="2286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140987</xdr:rowOff>
    </xdr:from>
    <xdr:ext cx="762000" cy="259045"/>
    <xdr:sp macro="" textlink="">
      <xdr:nvSpPr>
        <xdr:cNvPr id="77" name="テキスト ボックス 76"/>
        <xdr:cNvSpPr txBox="1"/>
      </xdr:nvSpPr>
      <xdr:spPr>
        <a:xfrm>
          <a:off x="19558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153670</xdr:rowOff>
    </xdr:from>
    <xdr:to>
      <xdr:col>2</xdr:col>
      <xdr:colOff>127000</xdr:colOff>
      <xdr:row>39</xdr:row>
      <xdr:rowOff>83820</xdr:rowOff>
    </xdr:to>
    <xdr:sp macro="" textlink="">
      <xdr:nvSpPr>
        <xdr:cNvPr id="78" name="フローチャート : 判断 77"/>
        <xdr:cNvSpPr/>
      </xdr:nvSpPr>
      <xdr:spPr>
        <a:xfrm>
          <a:off x="1397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68597</xdr:rowOff>
    </xdr:from>
    <xdr:ext cx="762000" cy="259045"/>
    <xdr:sp macro="" textlink="">
      <xdr:nvSpPr>
        <xdr:cNvPr id="79" name="テキスト ボックス 78"/>
        <xdr:cNvSpPr txBox="1"/>
      </xdr:nvSpPr>
      <xdr:spPr>
        <a:xfrm>
          <a:off x="1066800" y="675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8890</xdr:rowOff>
    </xdr:from>
    <xdr:to>
      <xdr:col>7</xdr:col>
      <xdr:colOff>203200</xdr:colOff>
      <xdr:row>38</xdr:row>
      <xdr:rowOff>110490</xdr:rowOff>
    </xdr:to>
    <xdr:sp macro="" textlink="">
      <xdr:nvSpPr>
        <xdr:cNvPr id="85" name="円/楕円 84"/>
        <xdr:cNvSpPr/>
      </xdr:nvSpPr>
      <xdr:spPr>
        <a:xfrm>
          <a:off x="49022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25417</xdr:rowOff>
    </xdr:from>
    <xdr:ext cx="762000" cy="259045"/>
    <xdr:sp macro="" textlink="">
      <xdr:nvSpPr>
        <xdr:cNvPr id="86" name="財政力該当値テキスト"/>
        <xdr:cNvSpPr txBox="1"/>
      </xdr:nvSpPr>
      <xdr:spPr>
        <a:xfrm>
          <a:off x="5041900" y="636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33020</xdr:rowOff>
    </xdr:from>
    <xdr:to>
      <xdr:col>6</xdr:col>
      <xdr:colOff>50800</xdr:colOff>
      <xdr:row>38</xdr:row>
      <xdr:rowOff>134620</xdr:rowOff>
    </xdr:to>
    <xdr:sp macro="" textlink="">
      <xdr:nvSpPr>
        <xdr:cNvPr id="87" name="円/楕円 86"/>
        <xdr:cNvSpPr/>
      </xdr:nvSpPr>
      <xdr:spPr>
        <a:xfrm>
          <a:off x="4064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144797</xdr:rowOff>
    </xdr:from>
    <xdr:ext cx="736600" cy="259045"/>
    <xdr:sp macro="" textlink="">
      <xdr:nvSpPr>
        <xdr:cNvPr id="88" name="テキスト ボックス 87"/>
        <xdr:cNvSpPr txBox="1"/>
      </xdr:nvSpPr>
      <xdr:spPr>
        <a:xfrm>
          <a:off x="3733800" y="6316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8890</xdr:rowOff>
    </xdr:from>
    <xdr:to>
      <xdr:col>4</xdr:col>
      <xdr:colOff>533400</xdr:colOff>
      <xdr:row>38</xdr:row>
      <xdr:rowOff>110490</xdr:rowOff>
    </xdr:to>
    <xdr:sp macro="" textlink="">
      <xdr:nvSpPr>
        <xdr:cNvPr id="89" name="円/楕円 88"/>
        <xdr:cNvSpPr/>
      </xdr:nvSpPr>
      <xdr:spPr>
        <a:xfrm>
          <a:off x="31750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120667</xdr:rowOff>
    </xdr:from>
    <xdr:ext cx="762000" cy="259045"/>
    <xdr:sp macro="" textlink="">
      <xdr:nvSpPr>
        <xdr:cNvPr id="90" name="テキスト ボックス 89"/>
        <xdr:cNvSpPr txBox="1"/>
      </xdr:nvSpPr>
      <xdr:spPr>
        <a:xfrm>
          <a:off x="2844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156210</xdr:rowOff>
    </xdr:from>
    <xdr:to>
      <xdr:col>3</xdr:col>
      <xdr:colOff>330200</xdr:colOff>
      <xdr:row>38</xdr:row>
      <xdr:rowOff>86360</xdr:rowOff>
    </xdr:to>
    <xdr:sp macro="" textlink="">
      <xdr:nvSpPr>
        <xdr:cNvPr id="91" name="円/楕円 90"/>
        <xdr:cNvSpPr/>
      </xdr:nvSpPr>
      <xdr:spPr>
        <a:xfrm>
          <a:off x="2286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96537</xdr:rowOff>
    </xdr:from>
    <xdr:ext cx="762000" cy="259045"/>
    <xdr:sp macro="" textlink="">
      <xdr:nvSpPr>
        <xdr:cNvPr id="92" name="テキスト ボックス 91"/>
        <xdr:cNvSpPr txBox="1"/>
      </xdr:nvSpPr>
      <xdr:spPr>
        <a:xfrm>
          <a:off x="1955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132080</xdr:rowOff>
    </xdr:from>
    <xdr:to>
      <xdr:col>2</xdr:col>
      <xdr:colOff>127000</xdr:colOff>
      <xdr:row>38</xdr:row>
      <xdr:rowOff>62230</xdr:rowOff>
    </xdr:to>
    <xdr:sp macro="" textlink="">
      <xdr:nvSpPr>
        <xdr:cNvPr id="93" name="円/楕円 92"/>
        <xdr:cNvSpPr/>
      </xdr:nvSpPr>
      <xdr:spPr>
        <a:xfrm>
          <a:off x="1397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72407</xdr:rowOff>
    </xdr:from>
    <xdr:ext cx="762000" cy="259045"/>
    <xdr:sp macro="" textlink="">
      <xdr:nvSpPr>
        <xdr:cNvPr id="94" name="テキスト ボックス 93"/>
        <xdr:cNvSpPr txBox="1"/>
      </xdr:nvSpPr>
      <xdr:spPr>
        <a:xfrm>
          <a:off x="1066800" y="624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分子である経常経費充当一般財源は平成２４年度とほぼ同額だが、算定の分母である経常一般財源総額が市税や株式等譲渡所得割交付金の増などにより増加したため、２４年度と比較して、０．７ポイント改善した。しかし、依然、人件費が高い水準にあることから、類似団体に比べ硬直化した財政構造となっている。引き続き内部管理経費及び事業・施策の見直し等により歳出の抑制を図るとともに、歳入の確保に努め、一層の改善を図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100330</xdr:rowOff>
    </xdr:from>
    <xdr:to>
      <xdr:col>7</xdr:col>
      <xdr:colOff>152400</xdr:colOff>
      <xdr:row>66</xdr:row>
      <xdr:rowOff>82550</xdr:rowOff>
    </xdr:to>
    <xdr:cxnSp macro="">
      <xdr:nvCxnSpPr>
        <xdr:cNvPr id="124" name="直線コネクタ 123"/>
        <xdr:cNvCxnSpPr/>
      </xdr:nvCxnSpPr>
      <xdr:spPr>
        <a:xfrm flipV="1">
          <a:off x="4953000" y="10215880"/>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54627</xdr:rowOff>
    </xdr:from>
    <xdr:ext cx="762000" cy="259045"/>
    <xdr:sp macro="" textlink="">
      <xdr:nvSpPr>
        <xdr:cNvPr id="125" name="財政構造の弾力性最小値テキスト"/>
        <xdr:cNvSpPr txBox="1"/>
      </xdr:nvSpPr>
      <xdr:spPr>
        <a:xfrm>
          <a:off x="5041900" y="1137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66</xdr:row>
      <xdr:rowOff>82550</xdr:rowOff>
    </xdr:from>
    <xdr:to>
      <xdr:col>7</xdr:col>
      <xdr:colOff>241300</xdr:colOff>
      <xdr:row>66</xdr:row>
      <xdr:rowOff>82550</xdr:rowOff>
    </xdr:to>
    <xdr:cxnSp macro="">
      <xdr:nvCxnSpPr>
        <xdr:cNvPr id="126" name="直線コネクタ 125"/>
        <xdr:cNvCxnSpPr/>
      </xdr:nvCxnSpPr>
      <xdr:spPr>
        <a:xfrm>
          <a:off x="4864100" y="1139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15257</xdr:rowOff>
    </xdr:from>
    <xdr:ext cx="762000" cy="259045"/>
    <xdr:sp macro="" textlink="">
      <xdr:nvSpPr>
        <xdr:cNvPr id="127" name="財政構造の弾力性最大値テキスト"/>
        <xdr:cNvSpPr txBox="1"/>
      </xdr:nvSpPr>
      <xdr:spPr>
        <a:xfrm>
          <a:off x="5041900" y="9959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7</xdr:col>
      <xdr:colOff>63500</xdr:colOff>
      <xdr:row>59</xdr:row>
      <xdr:rowOff>100330</xdr:rowOff>
    </xdr:from>
    <xdr:to>
      <xdr:col>7</xdr:col>
      <xdr:colOff>241300</xdr:colOff>
      <xdr:row>59</xdr:row>
      <xdr:rowOff>100330</xdr:rowOff>
    </xdr:to>
    <xdr:cxnSp macro="">
      <xdr:nvCxnSpPr>
        <xdr:cNvPr id="128" name="直線コネクタ 127"/>
        <xdr:cNvCxnSpPr/>
      </xdr:nvCxnSpPr>
      <xdr:spPr>
        <a:xfrm>
          <a:off x="4864100" y="10215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4656</xdr:rowOff>
    </xdr:from>
    <xdr:to>
      <xdr:col>7</xdr:col>
      <xdr:colOff>152400</xdr:colOff>
      <xdr:row>65</xdr:row>
      <xdr:rowOff>60960</xdr:rowOff>
    </xdr:to>
    <xdr:cxnSp macro="">
      <xdr:nvCxnSpPr>
        <xdr:cNvPr id="129" name="直線コネクタ 128"/>
        <xdr:cNvCxnSpPr/>
      </xdr:nvCxnSpPr>
      <xdr:spPr>
        <a:xfrm flipV="1">
          <a:off x="4114800" y="11148906"/>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122783</xdr:rowOff>
    </xdr:from>
    <xdr:ext cx="762000" cy="259045"/>
    <xdr:sp macro="" textlink="">
      <xdr:nvSpPr>
        <xdr:cNvPr id="130" name="財政構造の弾力性平均値テキスト"/>
        <xdr:cNvSpPr txBox="1"/>
      </xdr:nvSpPr>
      <xdr:spPr>
        <a:xfrm>
          <a:off x="5041900" y="10581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106256</xdr:rowOff>
    </xdr:from>
    <xdr:to>
      <xdr:col>7</xdr:col>
      <xdr:colOff>203200</xdr:colOff>
      <xdr:row>63</xdr:row>
      <xdr:rowOff>36406</xdr:rowOff>
    </xdr:to>
    <xdr:sp macro="" textlink="">
      <xdr:nvSpPr>
        <xdr:cNvPr id="131" name="フローチャート : 判断 130"/>
        <xdr:cNvSpPr/>
      </xdr:nvSpPr>
      <xdr:spPr>
        <a:xfrm>
          <a:off x="49022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60960</xdr:rowOff>
    </xdr:from>
    <xdr:to>
      <xdr:col>6</xdr:col>
      <xdr:colOff>0</xdr:colOff>
      <xdr:row>65</xdr:row>
      <xdr:rowOff>77046</xdr:rowOff>
    </xdr:to>
    <xdr:cxnSp macro="">
      <xdr:nvCxnSpPr>
        <xdr:cNvPr id="132" name="直線コネクタ 131"/>
        <xdr:cNvCxnSpPr/>
      </xdr:nvCxnSpPr>
      <xdr:spPr>
        <a:xfrm flipV="1">
          <a:off x="3225800" y="1120521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3" name="フローチャート : 判断 132"/>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102887</xdr:rowOff>
    </xdr:from>
    <xdr:ext cx="736600" cy="259045"/>
    <xdr:sp macro="" textlink="">
      <xdr:nvSpPr>
        <xdr:cNvPr id="134" name="テキスト ボックス 133"/>
        <xdr:cNvSpPr txBox="1"/>
      </xdr:nvSpPr>
      <xdr:spPr>
        <a:xfrm>
          <a:off x="3733800" y="1056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77046</xdr:rowOff>
    </xdr:from>
    <xdr:to>
      <xdr:col>4</xdr:col>
      <xdr:colOff>482600</xdr:colOff>
      <xdr:row>65</xdr:row>
      <xdr:rowOff>157480</xdr:rowOff>
    </xdr:to>
    <xdr:cxnSp macro="">
      <xdr:nvCxnSpPr>
        <xdr:cNvPr id="135" name="直線コネクタ 134"/>
        <xdr:cNvCxnSpPr/>
      </xdr:nvCxnSpPr>
      <xdr:spPr>
        <a:xfrm flipV="1">
          <a:off x="2336800" y="11221296"/>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122344</xdr:rowOff>
    </xdr:from>
    <xdr:to>
      <xdr:col>4</xdr:col>
      <xdr:colOff>533400</xdr:colOff>
      <xdr:row>63</xdr:row>
      <xdr:rowOff>52494</xdr:rowOff>
    </xdr:to>
    <xdr:sp macro="" textlink="">
      <xdr:nvSpPr>
        <xdr:cNvPr id="136" name="フローチャート : 判断 135"/>
        <xdr:cNvSpPr/>
      </xdr:nvSpPr>
      <xdr:spPr>
        <a:xfrm>
          <a:off x="3175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62671</xdr:rowOff>
    </xdr:from>
    <xdr:ext cx="762000" cy="259045"/>
    <xdr:sp macro="" textlink="">
      <xdr:nvSpPr>
        <xdr:cNvPr id="137" name="テキスト ボックス 136"/>
        <xdr:cNvSpPr txBox="1"/>
      </xdr:nvSpPr>
      <xdr:spPr>
        <a:xfrm>
          <a:off x="2844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157480</xdr:rowOff>
    </xdr:from>
    <xdr:to>
      <xdr:col>3</xdr:col>
      <xdr:colOff>279400</xdr:colOff>
      <xdr:row>67</xdr:row>
      <xdr:rowOff>71967</xdr:rowOff>
    </xdr:to>
    <xdr:cxnSp macro="">
      <xdr:nvCxnSpPr>
        <xdr:cNvPr id="138" name="直線コネクタ 137"/>
        <xdr:cNvCxnSpPr/>
      </xdr:nvCxnSpPr>
      <xdr:spPr>
        <a:xfrm flipV="1">
          <a:off x="1447800" y="11301730"/>
          <a:ext cx="889000" cy="257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98213</xdr:rowOff>
    </xdr:from>
    <xdr:to>
      <xdr:col>3</xdr:col>
      <xdr:colOff>330200</xdr:colOff>
      <xdr:row>63</xdr:row>
      <xdr:rowOff>28363</xdr:rowOff>
    </xdr:to>
    <xdr:sp macro="" textlink="">
      <xdr:nvSpPr>
        <xdr:cNvPr id="139" name="フローチャート : 判断 138"/>
        <xdr:cNvSpPr/>
      </xdr:nvSpPr>
      <xdr:spPr>
        <a:xfrm>
          <a:off x="2286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38540</xdr:rowOff>
    </xdr:from>
    <xdr:ext cx="762000" cy="259045"/>
    <xdr:sp macro="" textlink="">
      <xdr:nvSpPr>
        <xdr:cNvPr id="140" name="テキスト ボックス 139"/>
        <xdr:cNvSpPr txBox="1"/>
      </xdr:nvSpPr>
      <xdr:spPr>
        <a:xfrm>
          <a:off x="1955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1" name="フローチャート : 判断 140"/>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76217</xdr:rowOff>
    </xdr:from>
    <xdr:ext cx="762000" cy="259045"/>
    <xdr:sp macro="" textlink="">
      <xdr:nvSpPr>
        <xdr:cNvPr id="142" name="テキスト ボックス 141"/>
        <xdr:cNvSpPr txBox="1"/>
      </xdr:nvSpPr>
      <xdr:spPr>
        <a:xfrm>
          <a:off x="1066800" y="1070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125306</xdr:rowOff>
    </xdr:from>
    <xdr:to>
      <xdr:col>7</xdr:col>
      <xdr:colOff>203200</xdr:colOff>
      <xdr:row>65</xdr:row>
      <xdr:rowOff>55456</xdr:rowOff>
    </xdr:to>
    <xdr:sp macro="" textlink="">
      <xdr:nvSpPr>
        <xdr:cNvPr id="148" name="円/楕円 147"/>
        <xdr:cNvSpPr/>
      </xdr:nvSpPr>
      <xdr:spPr>
        <a:xfrm>
          <a:off x="4902200" y="1109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97383</xdr:rowOff>
    </xdr:from>
    <xdr:ext cx="762000" cy="259045"/>
    <xdr:sp macro="" textlink="">
      <xdr:nvSpPr>
        <xdr:cNvPr id="149" name="財政構造の弾力性該当値テキスト"/>
        <xdr:cNvSpPr txBox="1"/>
      </xdr:nvSpPr>
      <xdr:spPr>
        <a:xfrm>
          <a:off x="5041900" y="1107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10160</xdr:rowOff>
    </xdr:from>
    <xdr:to>
      <xdr:col>6</xdr:col>
      <xdr:colOff>50800</xdr:colOff>
      <xdr:row>65</xdr:row>
      <xdr:rowOff>111760</xdr:rowOff>
    </xdr:to>
    <xdr:sp macro="" textlink="">
      <xdr:nvSpPr>
        <xdr:cNvPr id="150" name="円/楕円 149"/>
        <xdr:cNvSpPr/>
      </xdr:nvSpPr>
      <xdr:spPr>
        <a:xfrm>
          <a:off x="40640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96537</xdr:rowOff>
    </xdr:from>
    <xdr:ext cx="736600" cy="259045"/>
    <xdr:sp macro="" textlink="">
      <xdr:nvSpPr>
        <xdr:cNvPr id="151" name="テキスト ボックス 150"/>
        <xdr:cNvSpPr txBox="1"/>
      </xdr:nvSpPr>
      <xdr:spPr>
        <a:xfrm>
          <a:off x="3733800" y="11240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26246</xdr:rowOff>
    </xdr:from>
    <xdr:to>
      <xdr:col>4</xdr:col>
      <xdr:colOff>533400</xdr:colOff>
      <xdr:row>65</xdr:row>
      <xdr:rowOff>127846</xdr:rowOff>
    </xdr:to>
    <xdr:sp macro="" textlink="">
      <xdr:nvSpPr>
        <xdr:cNvPr id="152" name="円/楕円 151"/>
        <xdr:cNvSpPr/>
      </xdr:nvSpPr>
      <xdr:spPr>
        <a:xfrm>
          <a:off x="3175000" y="1117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112623</xdr:rowOff>
    </xdr:from>
    <xdr:ext cx="762000" cy="259045"/>
    <xdr:sp macro="" textlink="">
      <xdr:nvSpPr>
        <xdr:cNvPr id="153" name="テキスト ボックス 152"/>
        <xdr:cNvSpPr txBox="1"/>
      </xdr:nvSpPr>
      <xdr:spPr>
        <a:xfrm>
          <a:off x="2844800" y="1125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106680</xdr:rowOff>
    </xdr:from>
    <xdr:to>
      <xdr:col>3</xdr:col>
      <xdr:colOff>330200</xdr:colOff>
      <xdr:row>66</xdr:row>
      <xdr:rowOff>36830</xdr:rowOff>
    </xdr:to>
    <xdr:sp macro="" textlink="">
      <xdr:nvSpPr>
        <xdr:cNvPr id="154" name="円/楕円 153"/>
        <xdr:cNvSpPr/>
      </xdr:nvSpPr>
      <xdr:spPr>
        <a:xfrm>
          <a:off x="2286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21607</xdr:rowOff>
    </xdr:from>
    <xdr:ext cx="762000" cy="259045"/>
    <xdr:sp macro="" textlink="">
      <xdr:nvSpPr>
        <xdr:cNvPr id="155" name="テキスト ボックス 154"/>
        <xdr:cNvSpPr txBox="1"/>
      </xdr:nvSpPr>
      <xdr:spPr>
        <a:xfrm>
          <a:off x="1955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2</xdr:col>
      <xdr:colOff>25400</xdr:colOff>
      <xdr:row>67</xdr:row>
      <xdr:rowOff>21167</xdr:rowOff>
    </xdr:from>
    <xdr:to>
      <xdr:col>2</xdr:col>
      <xdr:colOff>127000</xdr:colOff>
      <xdr:row>67</xdr:row>
      <xdr:rowOff>122767</xdr:rowOff>
    </xdr:to>
    <xdr:sp macro="" textlink="">
      <xdr:nvSpPr>
        <xdr:cNvPr id="156" name="円/楕円 155"/>
        <xdr:cNvSpPr/>
      </xdr:nvSpPr>
      <xdr:spPr>
        <a:xfrm>
          <a:off x="1397000" y="1150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67</xdr:row>
      <xdr:rowOff>107544</xdr:rowOff>
    </xdr:from>
    <xdr:ext cx="762000" cy="259045"/>
    <xdr:sp macro="" textlink="">
      <xdr:nvSpPr>
        <xdr:cNvPr id="157" name="テキスト ボックス 156"/>
        <xdr:cNvSpPr txBox="1"/>
      </xdr:nvSpPr>
      <xdr:spPr>
        <a:xfrm>
          <a:off x="1066800" y="1159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[113,502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類似団体平均と比較して高くなっているのは、人件費において、直営部門が多いことやラスパイレス指数が高いことが要因である。人件費については、</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給与水準の是正や、事務の効率化を進めながら</a:t>
          </a:r>
          <a:r>
            <a:rPr kumimoji="0" lang="ja-JP" altLang="ja-JP" sz="1300" b="0" i="0" u="none" strike="noStrike" kern="0" cap="none" spc="0" normalizeH="0" baseline="0" noProof="0">
              <a:ln>
                <a:noFill/>
              </a:ln>
              <a:solidFill>
                <a:prstClr val="black"/>
              </a:solidFill>
              <a:effectLst/>
              <a:uLnTx/>
              <a:uFillTx/>
              <a:latin typeface="+mn-lt"/>
              <a:ea typeface="+mn-ea"/>
              <a:cs typeface="+mn-cs"/>
            </a:rPr>
            <a:t>適正な定員管理</a:t>
          </a:r>
          <a:r>
            <a:rPr kumimoji="0" lang="ja-JP" altLang="en-US" sz="1300" b="0" i="0" u="none" strike="noStrike" kern="0" cap="none" spc="0" normalizeH="0" baseline="0" noProof="0">
              <a:ln>
                <a:noFill/>
              </a:ln>
              <a:solidFill>
                <a:prstClr val="black"/>
              </a:solidFill>
              <a:effectLst/>
              <a:uLnTx/>
              <a:uFillTx/>
              <a:latin typeface="+mn-lt"/>
              <a:ea typeface="+mn-ea"/>
              <a:cs typeface="+mn-cs"/>
            </a:rPr>
            <a:t>を行い、</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抑制に努める。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62402</xdr:rowOff>
    </xdr:from>
    <xdr:to>
      <xdr:col>7</xdr:col>
      <xdr:colOff>152400</xdr:colOff>
      <xdr:row>90</xdr:row>
      <xdr:rowOff>7710</xdr:rowOff>
    </xdr:to>
    <xdr:cxnSp macro="">
      <xdr:nvCxnSpPr>
        <xdr:cNvPr id="185" name="直線コネクタ 184"/>
        <xdr:cNvCxnSpPr/>
      </xdr:nvCxnSpPr>
      <xdr:spPr>
        <a:xfrm flipV="1">
          <a:off x="4953000" y="13778402"/>
          <a:ext cx="0" cy="1659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151237</xdr:rowOff>
    </xdr:from>
    <xdr:ext cx="762000" cy="259045"/>
    <xdr:sp macro="" textlink="">
      <xdr:nvSpPr>
        <xdr:cNvPr id="186" name="人件費・物件費等の状況最小値テキスト"/>
        <xdr:cNvSpPr txBox="1"/>
      </xdr:nvSpPr>
      <xdr:spPr>
        <a:xfrm>
          <a:off x="5041900" y="15410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186,795</a:t>
          </a:r>
          <a:endParaRPr kumimoji="1" lang="ja-JP" altLang="en-US" sz="1000" b="1">
            <a:latin typeface="ＭＳ Ｐゴシック"/>
          </a:endParaRPr>
        </a:p>
      </xdr:txBody>
    </xdr:sp>
    <xdr:clientData/>
  </xdr:oneCellAnchor>
  <xdr:twoCellAnchor>
    <xdr:from>
      <xdr:col>7</xdr:col>
      <xdr:colOff>63500</xdr:colOff>
      <xdr:row>90</xdr:row>
      <xdr:rowOff>7710</xdr:rowOff>
    </xdr:from>
    <xdr:to>
      <xdr:col>7</xdr:col>
      <xdr:colOff>241300</xdr:colOff>
      <xdr:row>90</xdr:row>
      <xdr:rowOff>7710</xdr:rowOff>
    </xdr:to>
    <xdr:cxnSp macro="">
      <xdr:nvCxnSpPr>
        <xdr:cNvPr id="187" name="直線コネクタ 186"/>
        <xdr:cNvCxnSpPr/>
      </xdr:nvCxnSpPr>
      <xdr:spPr>
        <a:xfrm>
          <a:off x="4864100" y="1543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148779</xdr:rowOff>
    </xdr:from>
    <xdr:ext cx="762000" cy="259045"/>
    <xdr:sp macro="" textlink="">
      <xdr:nvSpPr>
        <xdr:cNvPr id="188" name="人件費・物件費等の状況最大値テキスト"/>
        <xdr:cNvSpPr txBox="1"/>
      </xdr:nvSpPr>
      <xdr:spPr>
        <a:xfrm>
          <a:off x="5041900" y="13521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83,616</a:t>
          </a:r>
          <a:endParaRPr kumimoji="1" lang="ja-JP" altLang="en-US" sz="1000" b="1">
            <a:latin typeface="ＭＳ Ｐゴシック"/>
          </a:endParaRPr>
        </a:p>
      </xdr:txBody>
    </xdr:sp>
    <xdr:clientData/>
  </xdr:oneCellAnchor>
  <xdr:twoCellAnchor>
    <xdr:from>
      <xdr:col>7</xdr:col>
      <xdr:colOff>63500</xdr:colOff>
      <xdr:row>80</xdr:row>
      <xdr:rowOff>62402</xdr:rowOff>
    </xdr:from>
    <xdr:to>
      <xdr:col>7</xdr:col>
      <xdr:colOff>241300</xdr:colOff>
      <xdr:row>80</xdr:row>
      <xdr:rowOff>62402</xdr:rowOff>
    </xdr:to>
    <xdr:cxnSp macro="">
      <xdr:nvCxnSpPr>
        <xdr:cNvPr id="189" name="直線コネクタ 188"/>
        <xdr:cNvCxnSpPr/>
      </xdr:nvCxnSpPr>
      <xdr:spPr>
        <a:xfrm>
          <a:off x="4864100" y="13778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134297</xdr:rowOff>
    </xdr:from>
    <xdr:to>
      <xdr:col>7</xdr:col>
      <xdr:colOff>152400</xdr:colOff>
      <xdr:row>83</xdr:row>
      <xdr:rowOff>28818</xdr:rowOff>
    </xdr:to>
    <xdr:cxnSp macro="">
      <xdr:nvCxnSpPr>
        <xdr:cNvPr id="190" name="直線コネクタ 189"/>
        <xdr:cNvCxnSpPr/>
      </xdr:nvCxnSpPr>
      <xdr:spPr>
        <a:xfrm>
          <a:off x="4114800" y="14193197"/>
          <a:ext cx="838200" cy="65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141268</xdr:rowOff>
    </xdr:from>
    <xdr:ext cx="762000" cy="259045"/>
    <xdr:sp macro="" textlink="">
      <xdr:nvSpPr>
        <xdr:cNvPr id="191" name="人件費・物件費等の状況平均値テキスト"/>
        <xdr:cNvSpPr txBox="1"/>
      </xdr:nvSpPr>
      <xdr:spPr>
        <a:xfrm>
          <a:off x="5041900" y="138572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124741</xdr:rowOff>
    </xdr:from>
    <xdr:to>
      <xdr:col>7</xdr:col>
      <xdr:colOff>203200</xdr:colOff>
      <xdr:row>82</xdr:row>
      <xdr:rowOff>54891</xdr:rowOff>
    </xdr:to>
    <xdr:sp macro="" textlink="">
      <xdr:nvSpPr>
        <xdr:cNvPr id="192" name="フローチャート : 判断 191"/>
        <xdr:cNvSpPr/>
      </xdr:nvSpPr>
      <xdr:spPr>
        <a:xfrm>
          <a:off x="4902200" y="1401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134297</xdr:rowOff>
    </xdr:from>
    <xdr:to>
      <xdr:col>6</xdr:col>
      <xdr:colOff>0</xdr:colOff>
      <xdr:row>83</xdr:row>
      <xdr:rowOff>18652</xdr:rowOff>
    </xdr:to>
    <xdr:cxnSp macro="">
      <xdr:nvCxnSpPr>
        <xdr:cNvPr id="193" name="直線コネクタ 192"/>
        <xdr:cNvCxnSpPr/>
      </xdr:nvCxnSpPr>
      <xdr:spPr>
        <a:xfrm flipV="1">
          <a:off x="3225800" y="14193197"/>
          <a:ext cx="889000" cy="55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138545</xdr:rowOff>
    </xdr:from>
    <xdr:to>
      <xdr:col>6</xdr:col>
      <xdr:colOff>50800</xdr:colOff>
      <xdr:row>82</xdr:row>
      <xdr:rowOff>68695</xdr:rowOff>
    </xdr:to>
    <xdr:sp macro="" textlink="">
      <xdr:nvSpPr>
        <xdr:cNvPr id="194" name="フローチャート : 判断 193"/>
        <xdr:cNvSpPr/>
      </xdr:nvSpPr>
      <xdr:spPr>
        <a:xfrm>
          <a:off x="4064000" y="1402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78872</xdr:rowOff>
    </xdr:from>
    <xdr:ext cx="736600" cy="259045"/>
    <xdr:sp macro="" textlink="">
      <xdr:nvSpPr>
        <xdr:cNvPr id="195" name="テキスト ボックス 194"/>
        <xdr:cNvSpPr txBox="1"/>
      </xdr:nvSpPr>
      <xdr:spPr>
        <a:xfrm>
          <a:off x="3733800" y="13794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157865</xdr:rowOff>
    </xdr:from>
    <xdr:to>
      <xdr:col>4</xdr:col>
      <xdr:colOff>482600</xdr:colOff>
      <xdr:row>83</xdr:row>
      <xdr:rowOff>18652</xdr:rowOff>
    </xdr:to>
    <xdr:cxnSp macro="">
      <xdr:nvCxnSpPr>
        <xdr:cNvPr id="196" name="直線コネクタ 195"/>
        <xdr:cNvCxnSpPr/>
      </xdr:nvCxnSpPr>
      <xdr:spPr>
        <a:xfrm>
          <a:off x="2336800" y="14216765"/>
          <a:ext cx="889000" cy="32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165297</xdr:rowOff>
    </xdr:from>
    <xdr:to>
      <xdr:col>4</xdr:col>
      <xdr:colOff>533400</xdr:colOff>
      <xdr:row>82</xdr:row>
      <xdr:rowOff>95447</xdr:rowOff>
    </xdr:to>
    <xdr:sp macro="" textlink="">
      <xdr:nvSpPr>
        <xdr:cNvPr id="197" name="フローチャート : 判断 196"/>
        <xdr:cNvSpPr/>
      </xdr:nvSpPr>
      <xdr:spPr>
        <a:xfrm>
          <a:off x="3175000" y="1405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105624</xdr:rowOff>
    </xdr:from>
    <xdr:ext cx="762000" cy="259045"/>
    <xdr:sp macro="" textlink="">
      <xdr:nvSpPr>
        <xdr:cNvPr id="198" name="テキスト ボックス 197"/>
        <xdr:cNvSpPr txBox="1"/>
      </xdr:nvSpPr>
      <xdr:spPr>
        <a:xfrm>
          <a:off x="2844800" y="1382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157865</xdr:rowOff>
    </xdr:from>
    <xdr:to>
      <xdr:col>3</xdr:col>
      <xdr:colOff>279400</xdr:colOff>
      <xdr:row>83</xdr:row>
      <xdr:rowOff>38664</xdr:rowOff>
    </xdr:to>
    <xdr:cxnSp macro="">
      <xdr:nvCxnSpPr>
        <xdr:cNvPr id="199" name="直線コネクタ 198"/>
        <xdr:cNvCxnSpPr/>
      </xdr:nvCxnSpPr>
      <xdr:spPr>
        <a:xfrm flipV="1">
          <a:off x="1447800" y="14216765"/>
          <a:ext cx="889000" cy="52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106468</xdr:rowOff>
    </xdr:from>
    <xdr:to>
      <xdr:col>3</xdr:col>
      <xdr:colOff>330200</xdr:colOff>
      <xdr:row>82</xdr:row>
      <xdr:rowOff>36618</xdr:rowOff>
    </xdr:to>
    <xdr:sp macro="" textlink="">
      <xdr:nvSpPr>
        <xdr:cNvPr id="200" name="フローチャート : 判断 199"/>
        <xdr:cNvSpPr/>
      </xdr:nvSpPr>
      <xdr:spPr>
        <a:xfrm>
          <a:off x="2286000" y="13993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46795</xdr:rowOff>
    </xdr:from>
    <xdr:ext cx="762000" cy="259045"/>
    <xdr:sp macro="" textlink="">
      <xdr:nvSpPr>
        <xdr:cNvPr id="201" name="テキスト ボックス 200"/>
        <xdr:cNvSpPr txBox="1"/>
      </xdr:nvSpPr>
      <xdr:spPr>
        <a:xfrm>
          <a:off x="1955800" y="13762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127059</xdr:rowOff>
    </xdr:from>
    <xdr:to>
      <xdr:col>2</xdr:col>
      <xdr:colOff>127000</xdr:colOff>
      <xdr:row>82</xdr:row>
      <xdr:rowOff>57209</xdr:rowOff>
    </xdr:to>
    <xdr:sp macro="" textlink="">
      <xdr:nvSpPr>
        <xdr:cNvPr id="202" name="フローチャート : 判断 201"/>
        <xdr:cNvSpPr/>
      </xdr:nvSpPr>
      <xdr:spPr>
        <a:xfrm>
          <a:off x="1397000" y="1401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67386</xdr:rowOff>
    </xdr:from>
    <xdr:ext cx="762000" cy="259045"/>
    <xdr:sp macro="" textlink="">
      <xdr:nvSpPr>
        <xdr:cNvPr id="203" name="テキスト ボックス 202"/>
        <xdr:cNvSpPr txBox="1"/>
      </xdr:nvSpPr>
      <xdr:spPr>
        <a:xfrm>
          <a:off x="1066800" y="13783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101,451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149468</xdr:rowOff>
    </xdr:from>
    <xdr:to>
      <xdr:col>7</xdr:col>
      <xdr:colOff>203200</xdr:colOff>
      <xdr:row>83</xdr:row>
      <xdr:rowOff>79618</xdr:rowOff>
    </xdr:to>
    <xdr:sp macro="" textlink="">
      <xdr:nvSpPr>
        <xdr:cNvPr id="209" name="円/楕円 208"/>
        <xdr:cNvSpPr/>
      </xdr:nvSpPr>
      <xdr:spPr>
        <a:xfrm>
          <a:off x="4902200" y="14208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121545</xdr:rowOff>
    </xdr:from>
    <xdr:ext cx="762000" cy="259045"/>
    <xdr:sp macro="" textlink="">
      <xdr:nvSpPr>
        <xdr:cNvPr id="210" name="人件費・物件費等の状況該当値テキスト"/>
        <xdr:cNvSpPr txBox="1"/>
      </xdr:nvSpPr>
      <xdr:spPr>
        <a:xfrm>
          <a:off x="5041900" y="14180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113,502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83497</xdr:rowOff>
    </xdr:from>
    <xdr:to>
      <xdr:col>6</xdr:col>
      <xdr:colOff>50800</xdr:colOff>
      <xdr:row>83</xdr:row>
      <xdr:rowOff>13647</xdr:rowOff>
    </xdr:to>
    <xdr:sp macro="" textlink="">
      <xdr:nvSpPr>
        <xdr:cNvPr id="211" name="円/楕円 210"/>
        <xdr:cNvSpPr/>
      </xdr:nvSpPr>
      <xdr:spPr>
        <a:xfrm>
          <a:off x="4064000" y="14142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169874</xdr:rowOff>
    </xdr:from>
    <xdr:ext cx="736600" cy="259045"/>
    <xdr:sp macro="" textlink="">
      <xdr:nvSpPr>
        <xdr:cNvPr id="212" name="テキスト ボックス 211"/>
        <xdr:cNvSpPr txBox="1"/>
      </xdr:nvSpPr>
      <xdr:spPr>
        <a:xfrm>
          <a:off x="3733800" y="142287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109,401</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139302</xdr:rowOff>
    </xdr:from>
    <xdr:to>
      <xdr:col>4</xdr:col>
      <xdr:colOff>533400</xdr:colOff>
      <xdr:row>83</xdr:row>
      <xdr:rowOff>69452</xdr:rowOff>
    </xdr:to>
    <xdr:sp macro="" textlink="">
      <xdr:nvSpPr>
        <xdr:cNvPr id="213" name="円/楕円 212"/>
        <xdr:cNvSpPr/>
      </xdr:nvSpPr>
      <xdr:spPr>
        <a:xfrm>
          <a:off x="3175000" y="14198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54229</xdr:rowOff>
    </xdr:from>
    <xdr:ext cx="762000" cy="259045"/>
    <xdr:sp macro="" textlink="">
      <xdr:nvSpPr>
        <xdr:cNvPr id="214" name="テキスト ボックス 213"/>
        <xdr:cNvSpPr txBox="1"/>
      </xdr:nvSpPr>
      <xdr:spPr>
        <a:xfrm>
          <a:off x="2844800" y="14284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112,870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107065</xdr:rowOff>
    </xdr:from>
    <xdr:to>
      <xdr:col>3</xdr:col>
      <xdr:colOff>330200</xdr:colOff>
      <xdr:row>83</xdr:row>
      <xdr:rowOff>37215</xdr:rowOff>
    </xdr:to>
    <xdr:sp macro="" textlink="">
      <xdr:nvSpPr>
        <xdr:cNvPr id="215" name="円/楕円 214"/>
        <xdr:cNvSpPr/>
      </xdr:nvSpPr>
      <xdr:spPr>
        <a:xfrm>
          <a:off x="2286000" y="14165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21992</xdr:rowOff>
    </xdr:from>
    <xdr:ext cx="762000" cy="259045"/>
    <xdr:sp macro="" textlink="">
      <xdr:nvSpPr>
        <xdr:cNvPr id="216" name="テキスト ボックス 215"/>
        <xdr:cNvSpPr txBox="1"/>
      </xdr:nvSpPr>
      <xdr:spPr>
        <a:xfrm>
          <a:off x="1955800" y="14252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110,866</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159314</xdr:rowOff>
    </xdr:from>
    <xdr:to>
      <xdr:col>2</xdr:col>
      <xdr:colOff>127000</xdr:colOff>
      <xdr:row>83</xdr:row>
      <xdr:rowOff>89464</xdr:rowOff>
    </xdr:to>
    <xdr:sp macro="" textlink="">
      <xdr:nvSpPr>
        <xdr:cNvPr id="217" name="円/楕円 216"/>
        <xdr:cNvSpPr/>
      </xdr:nvSpPr>
      <xdr:spPr>
        <a:xfrm>
          <a:off x="1397000" y="14218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74241</xdr:rowOff>
    </xdr:from>
    <xdr:ext cx="762000" cy="259045"/>
    <xdr:sp macro="" textlink="">
      <xdr:nvSpPr>
        <xdr:cNvPr id="218" name="テキスト ボックス 217"/>
        <xdr:cNvSpPr txBox="1"/>
      </xdr:nvSpPr>
      <xdr:spPr>
        <a:xfrm>
          <a:off x="1066800" y="14304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0" name="テキスト ボックス 21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1" name="テキスト ボックス 22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latin typeface="+mn-lt"/>
              <a:ea typeface="+mn-ea"/>
              <a:cs typeface="+mn-cs"/>
            </a:rPr>
            <a:t>平成</a:t>
          </a:r>
          <a:r>
            <a:rPr lang="ja-JP" altLang="en-US" sz="1300">
              <a:solidFill>
                <a:schemeClr val="dk1"/>
              </a:solidFill>
              <a:latin typeface="+mn-lt"/>
              <a:ea typeface="+mn-ea"/>
              <a:cs typeface="+mn-cs"/>
            </a:rPr>
            <a:t>２４</a:t>
          </a:r>
          <a:r>
            <a:rPr lang="ja-JP" altLang="ja-JP" sz="1300">
              <a:solidFill>
                <a:schemeClr val="dk1"/>
              </a:solidFill>
              <a:latin typeface="+mn-lt"/>
              <a:ea typeface="+mn-ea"/>
              <a:cs typeface="+mn-cs"/>
            </a:rPr>
            <a:t>年度に実施した課長補佐級廃止に伴う従前の８級制から給料抑制効果のある７級制の給料表への切替えや、初任給基準額及び昇格基準の見直しの効果に加え、</a:t>
          </a:r>
          <a:r>
            <a:rPr lang="ja-JP" altLang="en-US" sz="1300">
              <a:solidFill>
                <a:schemeClr val="dk1"/>
              </a:solidFill>
              <a:latin typeface="+mn-lt"/>
              <a:ea typeface="+mn-ea"/>
              <a:cs typeface="+mn-cs"/>
            </a:rPr>
            <a:t>２６</a:t>
          </a:r>
          <a:r>
            <a:rPr lang="ja-JP" altLang="ja-JP" sz="1300">
              <a:solidFill>
                <a:schemeClr val="dk1"/>
              </a:solidFill>
              <a:latin typeface="+mn-lt"/>
              <a:ea typeface="+mn-ea"/>
              <a:cs typeface="+mn-cs"/>
            </a:rPr>
            <a:t>年度に本市独自の給料減額措置を実施したことにより、水準是正のための効果はより現れてきている。</a:t>
          </a:r>
          <a:r>
            <a:rPr lang="ja-JP" altLang="en-US" sz="1300">
              <a:solidFill>
                <a:schemeClr val="dk1"/>
              </a:solidFill>
              <a:latin typeface="+mn-lt"/>
              <a:ea typeface="+mn-ea"/>
              <a:cs typeface="+mn-cs"/>
            </a:rPr>
            <a:t>２７</a:t>
          </a:r>
          <a:r>
            <a:rPr lang="ja-JP" altLang="ja-JP" sz="1300">
              <a:solidFill>
                <a:schemeClr val="dk1"/>
              </a:solidFill>
              <a:latin typeface="+mn-lt"/>
              <a:ea typeface="+mn-ea"/>
              <a:cs typeface="+mn-cs"/>
            </a:rPr>
            <a:t>年度についても、引き続き給料減額措置を行い、また、給与制度の総合的見直しにおいて国を上回る給料表改定率とするなど、なお一層の水準是正を図り、市民に理解される給与水準となるよう努める。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151554</xdr:rowOff>
    </xdr:from>
    <xdr:to>
      <xdr:col>24</xdr:col>
      <xdr:colOff>558800</xdr:colOff>
      <xdr:row>84</xdr:row>
      <xdr:rowOff>26246</xdr:rowOff>
    </xdr:to>
    <xdr:cxnSp macro="">
      <xdr:nvCxnSpPr>
        <xdr:cNvPr id="247" name="直線コネクタ 246"/>
        <xdr:cNvCxnSpPr/>
      </xdr:nvCxnSpPr>
      <xdr:spPr>
        <a:xfrm flipV="1">
          <a:off x="17018000" y="13696104"/>
          <a:ext cx="0" cy="7319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169773</xdr:rowOff>
    </xdr:from>
    <xdr:ext cx="762000" cy="259045"/>
    <xdr:sp macro="" textlink="">
      <xdr:nvSpPr>
        <xdr:cNvPr id="248" name="給与水準   （国との比較）最小値テキスト"/>
        <xdr:cNvSpPr txBox="1"/>
      </xdr:nvSpPr>
      <xdr:spPr>
        <a:xfrm>
          <a:off x="17106900" y="14400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84</xdr:row>
      <xdr:rowOff>26246</xdr:rowOff>
    </xdr:from>
    <xdr:to>
      <xdr:col>24</xdr:col>
      <xdr:colOff>647700</xdr:colOff>
      <xdr:row>84</xdr:row>
      <xdr:rowOff>26246</xdr:rowOff>
    </xdr:to>
    <xdr:cxnSp macro="">
      <xdr:nvCxnSpPr>
        <xdr:cNvPr id="249" name="直線コネクタ 248"/>
        <xdr:cNvCxnSpPr/>
      </xdr:nvCxnSpPr>
      <xdr:spPr>
        <a:xfrm>
          <a:off x="16929100" y="14428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66481</xdr:rowOff>
    </xdr:from>
    <xdr:ext cx="762000" cy="259045"/>
    <xdr:sp macro="" textlink="">
      <xdr:nvSpPr>
        <xdr:cNvPr id="250" name="給与水準   （国との比較）最大値テキスト"/>
        <xdr:cNvSpPr txBox="1"/>
      </xdr:nvSpPr>
      <xdr:spPr>
        <a:xfrm>
          <a:off x="17106900" y="1343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93.7</a:t>
          </a:r>
          <a:endParaRPr kumimoji="1" lang="ja-JP" altLang="en-US" sz="1000" b="1">
            <a:latin typeface="ＭＳ Ｐゴシック"/>
          </a:endParaRPr>
        </a:p>
      </xdr:txBody>
    </xdr:sp>
    <xdr:clientData/>
  </xdr:oneCellAnchor>
  <xdr:twoCellAnchor>
    <xdr:from>
      <xdr:col>24</xdr:col>
      <xdr:colOff>469900</xdr:colOff>
      <xdr:row>79</xdr:row>
      <xdr:rowOff>151554</xdr:rowOff>
    </xdr:from>
    <xdr:to>
      <xdr:col>24</xdr:col>
      <xdr:colOff>647700</xdr:colOff>
      <xdr:row>79</xdr:row>
      <xdr:rowOff>151554</xdr:rowOff>
    </xdr:to>
    <xdr:cxnSp macro="">
      <xdr:nvCxnSpPr>
        <xdr:cNvPr id="251" name="直線コネクタ 250"/>
        <xdr:cNvCxnSpPr/>
      </xdr:nvCxnSpPr>
      <xdr:spPr>
        <a:xfrm>
          <a:off x="16929100" y="1369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109220</xdr:rowOff>
    </xdr:from>
    <xdr:to>
      <xdr:col>24</xdr:col>
      <xdr:colOff>558800</xdr:colOff>
      <xdr:row>88</xdr:row>
      <xdr:rowOff>40216</xdr:rowOff>
    </xdr:to>
    <xdr:cxnSp macro="">
      <xdr:nvCxnSpPr>
        <xdr:cNvPr id="252" name="直線コネクタ 251"/>
        <xdr:cNvCxnSpPr/>
      </xdr:nvCxnSpPr>
      <xdr:spPr>
        <a:xfrm flipV="1">
          <a:off x="16179800" y="14339570"/>
          <a:ext cx="838200" cy="788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101616</xdr:rowOff>
    </xdr:from>
    <xdr:ext cx="762000" cy="259045"/>
    <xdr:sp macro="" textlink="">
      <xdr:nvSpPr>
        <xdr:cNvPr id="253" name="給与水準   （国との比較）平均値テキスト"/>
        <xdr:cNvSpPr txBox="1"/>
      </xdr:nvSpPr>
      <xdr:spPr>
        <a:xfrm>
          <a:off x="17106900" y="139890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85089</xdr:rowOff>
    </xdr:from>
    <xdr:to>
      <xdr:col>24</xdr:col>
      <xdr:colOff>609600</xdr:colOff>
      <xdr:row>83</xdr:row>
      <xdr:rowOff>15239</xdr:rowOff>
    </xdr:to>
    <xdr:sp macro="" textlink="">
      <xdr:nvSpPr>
        <xdr:cNvPr id="254" name="フローチャート : 判断 253"/>
        <xdr:cNvSpPr/>
      </xdr:nvSpPr>
      <xdr:spPr>
        <a:xfrm>
          <a:off x="16967200" y="14143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40216</xdr:rowOff>
    </xdr:from>
    <xdr:to>
      <xdr:col>23</xdr:col>
      <xdr:colOff>406400</xdr:colOff>
      <xdr:row>88</xdr:row>
      <xdr:rowOff>112607</xdr:rowOff>
    </xdr:to>
    <xdr:cxnSp macro="">
      <xdr:nvCxnSpPr>
        <xdr:cNvPr id="255" name="直線コネクタ 254"/>
        <xdr:cNvCxnSpPr/>
      </xdr:nvCxnSpPr>
      <xdr:spPr>
        <a:xfrm flipV="1">
          <a:off x="15290800" y="15127816"/>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82973</xdr:rowOff>
    </xdr:from>
    <xdr:to>
      <xdr:col>23</xdr:col>
      <xdr:colOff>457200</xdr:colOff>
      <xdr:row>87</xdr:row>
      <xdr:rowOff>13123</xdr:rowOff>
    </xdr:to>
    <xdr:sp macro="" textlink="">
      <xdr:nvSpPr>
        <xdr:cNvPr id="256" name="フローチャート : 判断 255"/>
        <xdr:cNvSpPr/>
      </xdr:nvSpPr>
      <xdr:spPr>
        <a:xfrm>
          <a:off x="161290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23300</xdr:rowOff>
    </xdr:from>
    <xdr:ext cx="736600" cy="259045"/>
    <xdr:sp macro="" textlink="">
      <xdr:nvSpPr>
        <xdr:cNvPr id="257" name="テキスト ボックス 256"/>
        <xdr:cNvSpPr txBox="1"/>
      </xdr:nvSpPr>
      <xdr:spPr>
        <a:xfrm>
          <a:off x="15798800" y="14596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106680</xdr:rowOff>
    </xdr:from>
    <xdr:to>
      <xdr:col>22</xdr:col>
      <xdr:colOff>203200</xdr:colOff>
      <xdr:row>88</xdr:row>
      <xdr:rowOff>112607</xdr:rowOff>
    </xdr:to>
    <xdr:cxnSp macro="">
      <xdr:nvCxnSpPr>
        <xdr:cNvPr id="258" name="直線コネクタ 257"/>
        <xdr:cNvCxnSpPr/>
      </xdr:nvCxnSpPr>
      <xdr:spPr>
        <a:xfrm>
          <a:off x="14401800" y="14508480"/>
          <a:ext cx="8890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107104</xdr:rowOff>
    </xdr:from>
    <xdr:to>
      <xdr:col>22</xdr:col>
      <xdr:colOff>254000</xdr:colOff>
      <xdr:row>87</xdr:row>
      <xdr:rowOff>37254</xdr:rowOff>
    </xdr:to>
    <xdr:sp macro="" textlink="">
      <xdr:nvSpPr>
        <xdr:cNvPr id="259" name="フローチャート : 判断 258"/>
        <xdr:cNvSpPr/>
      </xdr:nvSpPr>
      <xdr:spPr>
        <a:xfrm>
          <a:off x="15240000" y="1485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47431</xdr:rowOff>
    </xdr:from>
    <xdr:ext cx="762000" cy="259045"/>
    <xdr:sp macro="" textlink="">
      <xdr:nvSpPr>
        <xdr:cNvPr id="260" name="テキスト ボックス 259"/>
        <xdr:cNvSpPr txBox="1"/>
      </xdr:nvSpPr>
      <xdr:spPr>
        <a:xfrm>
          <a:off x="14909800" y="146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106680</xdr:rowOff>
    </xdr:from>
    <xdr:to>
      <xdr:col>21</xdr:col>
      <xdr:colOff>0</xdr:colOff>
      <xdr:row>84</xdr:row>
      <xdr:rowOff>114723</xdr:rowOff>
    </xdr:to>
    <xdr:cxnSp macro="">
      <xdr:nvCxnSpPr>
        <xdr:cNvPr id="261" name="直線コネクタ 260"/>
        <xdr:cNvCxnSpPr/>
      </xdr:nvCxnSpPr>
      <xdr:spPr>
        <a:xfrm flipV="1">
          <a:off x="13512800" y="1450848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141393</xdr:rowOff>
    </xdr:from>
    <xdr:to>
      <xdr:col>21</xdr:col>
      <xdr:colOff>50800</xdr:colOff>
      <xdr:row>83</xdr:row>
      <xdr:rowOff>71543</xdr:rowOff>
    </xdr:to>
    <xdr:sp macro="" textlink="">
      <xdr:nvSpPr>
        <xdr:cNvPr id="262" name="フローチャート : 判断 261"/>
        <xdr:cNvSpPr/>
      </xdr:nvSpPr>
      <xdr:spPr>
        <a:xfrm>
          <a:off x="14351000" y="14200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81720</xdr:rowOff>
    </xdr:from>
    <xdr:ext cx="762000" cy="259045"/>
    <xdr:sp macro="" textlink="">
      <xdr:nvSpPr>
        <xdr:cNvPr id="263" name="テキスト ボックス 262"/>
        <xdr:cNvSpPr txBox="1"/>
      </xdr:nvSpPr>
      <xdr:spPr>
        <a:xfrm>
          <a:off x="14020800" y="13969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149437</xdr:rowOff>
    </xdr:from>
    <xdr:to>
      <xdr:col>19</xdr:col>
      <xdr:colOff>533400</xdr:colOff>
      <xdr:row>83</xdr:row>
      <xdr:rowOff>79587</xdr:rowOff>
    </xdr:to>
    <xdr:sp macro="" textlink="">
      <xdr:nvSpPr>
        <xdr:cNvPr id="264" name="フローチャート : 判断 263"/>
        <xdr:cNvSpPr/>
      </xdr:nvSpPr>
      <xdr:spPr>
        <a:xfrm>
          <a:off x="13462000" y="14208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89764</xdr:rowOff>
    </xdr:from>
    <xdr:ext cx="762000" cy="259045"/>
    <xdr:sp macro="" textlink="">
      <xdr:nvSpPr>
        <xdr:cNvPr id="265" name="テキスト ボックス 264"/>
        <xdr:cNvSpPr txBox="1"/>
      </xdr:nvSpPr>
      <xdr:spPr>
        <a:xfrm>
          <a:off x="13131800" y="1397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58420</xdr:rowOff>
    </xdr:from>
    <xdr:to>
      <xdr:col>24</xdr:col>
      <xdr:colOff>609600</xdr:colOff>
      <xdr:row>83</xdr:row>
      <xdr:rowOff>160020</xdr:rowOff>
    </xdr:to>
    <xdr:sp macro="" textlink="">
      <xdr:nvSpPr>
        <xdr:cNvPr id="271" name="円/楕円 270"/>
        <xdr:cNvSpPr/>
      </xdr:nvSpPr>
      <xdr:spPr>
        <a:xfrm>
          <a:off x="16967200" y="1428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125747</xdr:rowOff>
    </xdr:from>
    <xdr:ext cx="762000" cy="259045"/>
    <xdr:sp macro="" textlink="">
      <xdr:nvSpPr>
        <xdr:cNvPr id="272" name="給与水準   （国との比較）該当値テキスト"/>
        <xdr:cNvSpPr txBox="1"/>
      </xdr:nvSpPr>
      <xdr:spPr>
        <a:xfrm>
          <a:off x="17106900" y="14184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160866</xdr:rowOff>
    </xdr:from>
    <xdr:to>
      <xdr:col>23</xdr:col>
      <xdr:colOff>457200</xdr:colOff>
      <xdr:row>88</xdr:row>
      <xdr:rowOff>91016</xdr:rowOff>
    </xdr:to>
    <xdr:sp macro="" textlink="">
      <xdr:nvSpPr>
        <xdr:cNvPr id="273" name="円/楕円 272"/>
        <xdr:cNvSpPr/>
      </xdr:nvSpPr>
      <xdr:spPr>
        <a:xfrm>
          <a:off x="16129000" y="1507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75793</xdr:rowOff>
    </xdr:from>
    <xdr:ext cx="736600" cy="259045"/>
    <xdr:sp macro="" textlink="">
      <xdr:nvSpPr>
        <xdr:cNvPr id="274" name="テキスト ボックス 273"/>
        <xdr:cNvSpPr txBox="1"/>
      </xdr:nvSpPr>
      <xdr:spPr>
        <a:xfrm>
          <a:off x="15798800" y="15163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61807</xdr:rowOff>
    </xdr:from>
    <xdr:to>
      <xdr:col>22</xdr:col>
      <xdr:colOff>254000</xdr:colOff>
      <xdr:row>88</xdr:row>
      <xdr:rowOff>163407</xdr:rowOff>
    </xdr:to>
    <xdr:sp macro="" textlink="">
      <xdr:nvSpPr>
        <xdr:cNvPr id="275" name="円/楕円 274"/>
        <xdr:cNvSpPr/>
      </xdr:nvSpPr>
      <xdr:spPr>
        <a:xfrm>
          <a:off x="15240000" y="1514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148184</xdr:rowOff>
    </xdr:from>
    <xdr:ext cx="762000" cy="259045"/>
    <xdr:sp macro="" textlink="">
      <xdr:nvSpPr>
        <xdr:cNvPr id="276" name="テキスト ボックス 275"/>
        <xdr:cNvSpPr txBox="1"/>
      </xdr:nvSpPr>
      <xdr:spPr>
        <a:xfrm>
          <a:off x="14909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112.4</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55880</xdr:rowOff>
    </xdr:from>
    <xdr:to>
      <xdr:col>21</xdr:col>
      <xdr:colOff>50800</xdr:colOff>
      <xdr:row>84</xdr:row>
      <xdr:rowOff>157480</xdr:rowOff>
    </xdr:to>
    <xdr:sp macro="" textlink="">
      <xdr:nvSpPr>
        <xdr:cNvPr id="277" name="円/楕円 276"/>
        <xdr:cNvSpPr/>
      </xdr:nvSpPr>
      <xdr:spPr>
        <a:xfrm>
          <a:off x="143510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142257</xdr:rowOff>
    </xdr:from>
    <xdr:ext cx="762000" cy="259045"/>
    <xdr:sp macro="" textlink="">
      <xdr:nvSpPr>
        <xdr:cNvPr id="278" name="テキスト ボックス 277"/>
        <xdr:cNvSpPr txBox="1"/>
      </xdr:nvSpPr>
      <xdr:spPr>
        <a:xfrm>
          <a:off x="14020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63923</xdr:rowOff>
    </xdr:from>
    <xdr:to>
      <xdr:col>19</xdr:col>
      <xdr:colOff>533400</xdr:colOff>
      <xdr:row>84</xdr:row>
      <xdr:rowOff>165523</xdr:rowOff>
    </xdr:to>
    <xdr:sp macro="" textlink="">
      <xdr:nvSpPr>
        <xdr:cNvPr id="279" name="円/楕円 278"/>
        <xdr:cNvSpPr/>
      </xdr:nvSpPr>
      <xdr:spPr>
        <a:xfrm>
          <a:off x="13462000" y="1446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150300</xdr:rowOff>
    </xdr:from>
    <xdr:ext cx="762000" cy="259045"/>
    <xdr:sp macro="" textlink="">
      <xdr:nvSpPr>
        <xdr:cNvPr id="280" name="テキスト ボックス 279"/>
        <xdr:cNvSpPr txBox="1"/>
      </xdr:nvSpPr>
      <xdr:spPr>
        <a:xfrm>
          <a:off x="13131800" y="1455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latin typeface="+mn-lt"/>
              <a:ea typeface="+mn-ea"/>
              <a:cs typeface="+mn-cs"/>
            </a:rPr>
            <a:t>平成</a:t>
          </a:r>
          <a:r>
            <a:rPr lang="ja-JP" altLang="en-US" sz="1300">
              <a:solidFill>
                <a:schemeClr val="dk1"/>
              </a:solidFill>
              <a:latin typeface="+mn-lt"/>
              <a:ea typeface="+mn-ea"/>
              <a:cs typeface="+mn-cs"/>
            </a:rPr>
            <a:t>１１</a:t>
          </a:r>
          <a:r>
            <a:rPr lang="ja-JP" altLang="ja-JP" sz="1300">
              <a:solidFill>
                <a:schemeClr val="dk1"/>
              </a:solidFill>
              <a:latin typeface="+mn-lt"/>
              <a:ea typeface="+mn-ea"/>
              <a:cs typeface="+mn-cs"/>
            </a:rPr>
            <a:t>年度以降、２次にわたる行財政改善実施計画の取り組みにより長期にわたり職員の抑制に取り組んでおり、平成</a:t>
          </a:r>
          <a:r>
            <a:rPr lang="ja-JP" altLang="en-US" sz="1300">
              <a:solidFill>
                <a:schemeClr val="dk1"/>
              </a:solidFill>
              <a:latin typeface="+mn-lt"/>
              <a:ea typeface="+mn-ea"/>
              <a:cs typeface="+mn-cs"/>
            </a:rPr>
            <a:t>２６</a:t>
          </a:r>
          <a:r>
            <a:rPr lang="ja-JP" altLang="ja-JP" sz="1300">
              <a:solidFill>
                <a:schemeClr val="dk1"/>
              </a:solidFill>
              <a:latin typeface="+mn-lt"/>
              <a:ea typeface="+mn-ea"/>
              <a:cs typeface="+mn-cs"/>
            </a:rPr>
            <a:t>年４月１日における職員数（３，６０２人）は平成</a:t>
          </a:r>
          <a:r>
            <a:rPr lang="ja-JP" altLang="en-US" sz="1300">
              <a:solidFill>
                <a:schemeClr val="dk1"/>
              </a:solidFill>
              <a:latin typeface="+mn-lt"/>
              <a:ea typeface="+mn-ea"/>
              <a:cs typeface="+mn-cs"/>
            </a:rPr>
            <a:t>１１</a:t>
          </a:r>
          <a:r>
            <a:rPr lang="ja-JP" altLang="ja-JP" sz="1300">
              <a:solidFill>
                <a:schemeClr val="dk1"/>
              </a:solidFill>
              <a:latin typeface="+mn-lt"/>
              <a:ea typeface="+mn-ea"/>
              <a:cs typeface="+mn-cs"/>
            </a:rPr>
            <a:t>年４月１日（４，１４０人）に比し、５３８人を削減した。今後も増大する行政需要に対応するため、引き続き非常勤職員の活用や事務の効率化を進めながら、業務量に見合った適正な定員管理に努める。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149648</xdr:rowOff>
    </xdr:from>
    <xdr:to>
      <xdr:col>24</xdr:col>
      <xdr:colOff>558800</xdr:colOff>
      <xdr:row>66</xdr:row>
      <xdr:rowOff>2117</xdr:rowOff>
    </xdr:to>
    <xdr:cxnSp macro="">
      <xdr:nvCxnSpPr>
        <xdr:cNvPr id="310" name="直線コネクタ 309"/>
        <xdr:cNvCxnSpPr/>
      </xdr:nvCxnSpPr>
      <xdr:spPr>
        <a:xfrm flipV="1">
          <a:off x="17018000" y="9922298"/>
          <a:ext cx="0" cy="13955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145644</xdr:rowOff>
    </xdr:from>
    <xdr:ext cx="762000" cy="259045"/>
    <xdr:sp macro="" textlink="">
      <xdr:nvSpPr>
        <xdr:cNvPr id="311" name="定員管理の状況最小値テキスト"/>
        <xdr:cNvSpPr txBox="1"/>
      </xdr:nvSpPr>
      <xdr:spPr>
        <a:xfrm>
          <a:off x="17106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8.30</a:t>
          </a:r>
          <a:endParaRPr kumimoji="1" lang="ja-JP" altLang="en-US" sz="1000" b="1">
            <a:latin typeface="ＭＳ Ｐゴシック"/>
          </a:endParaRPr>
        </a:p>
      </xdr:txBody>
    </xdr:sp>
    <xdr:clientData/>
  </xdr:oneCellAnchor>
  <xdr:twoCellAnchor>
    <xdr:from>
      <xdr:col>24</xdr:col>
      <xdr:colOff>469900</xdr:colOff>
      <xdr:row>66</xdr:row>
      <xdr:rowOff>2117</xdr:rowOff>
    </xdr:from>
    <xdr:to>
      <xdr:col>24</xdr:col>
      <xdr:colOff>647700</xdr:colOff>
      <xdr:row>66</xdr:row>
      <xdr:rowOff>2117</xdr:rowOff>
    </xdr:to>
    <xdr:cxnSp macro="">
      <xdr:nvCxnSpPr>
        <xdr:cNvPr id="312" name="直線コネクタ 311"/>
        <xdr:cNvCxnSpPr/>
      </xdr:nvCxnSpPr>
      <xdr:spPr>
        <a:xfrm>
          <a:off x="16929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64575</xdr:rowOff>
    </xdr:from>
    <xdr:ext cx="762000" cy="259045"/>
    <xdr:sp macro="" textlink="">
      <xdr:nvSpPr>
        <xdr:cNvPr id="313" name="定員管理の状況最大値テキスト"/>
        <xdr:cNvSpPr txBox="1"/>
      </xdr:nvSpPr>
      <xdr:spPr>
        <a:xfrm>
          <a:off x="17106900" y="9665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4.83</a:t>
          </a:r>
          <a:endParaRPr kumimoji="1" lang="ja-JP" altLang="en-US" sz="1000" b="1">
            <a:latin typeface="ＭＳ Ｐゴシック"/>
          </a:endParaRPr>
        </a:p>
      </xdr:txBody>
    </xdr:sp>
    <xdr:clientData/>
  </xdr:oneCellAnchor>
  <xdr:twoCellAnchor>
    <xdr:from>
      <xdr:col>24</xdr:col>
      <xdr:colOff>469900</xdr:colOff>
      <xdr:row>57</xdr:row>
      <xdr:rowOff>149648</xdr:rowOff>
    </xdr:from>
    <xdr:to>
      <xdr:col>24</xdr:col>
      <xdr:colOff>647700</xdr:colOff>
      <xdr:row>57</xdr:row>
      <xdr:rowOff>149648</xdr:rowOff>
    </xdr:to>
    <xdr:cxnSp macro="">
      <xdr:nvCxnSpPr>
        <xdr:cNvPr id="314" name="直線コネクタ 313"/>
        <xdr:cNvCxnSpPr/>
      </xdr:nvCxnSpPr>
      <xdr:spPr>
        <a:xfrm>
          <a:off x="16929100" y="992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26881</xdr:rowOff>
    </xdr:from>
    <xdr:to>
      <xdr:col>24</xdr:col>
      <xdr:colOff>558800</xdr:colOff>
      <xdr:row>61</xdr:row>
      <xdr:rowOff>55033</xdr:rowOff>
    </xdr:to>
    <xdr:cxnSp macro="">
      <xdr:nvCxnSpPr>
        <xdr:cNvPr id="315" name="直線コネクタ 314"/>
        <xdr:cNvCxnSpPr/>
      </xdr:nvCxnSpPr>
      <xdr:spPr>
        <a:xfrm>
          <a:off x="16179800" y="10485331"/>
          <a:ext cx="8382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139929</xdr:rowOff>
    </xdr:from>
    <xdr:ext cx="762000" cy="259045"/>
    <xdr:sp macro="" textlink="">
      <xdr:nvSpPr>
        <xdr:cNvPr id="316" name="定員管理の状況平均値テキスト"/>
        <xdr:cNvSpPr txBox="1"/>
      </xdr:nvSpPr>
      <xdr:spPr>
        <a:xfrm>
          <a:off x="17106900" y="102554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123402</xdr:rowOff>
    </xdr:from>
    <xdr:to>
      <xdr:col>24</xdr:col>
      <xdr:colOff>609600</xdr:colOff>
      <xdr:row>61</xdr:row>
      <xdr:rowOff>53552</xdr:rowOff>
    </xdr:to>
    <xdr:sp macro="" textlink="">
      <xdr:nvSpPr>
        <xdr:cNvPr id="317" name="フローチャート : 判断 316"/>
        <xdr:cNvSpPr/>
      </xdr:nvSpPr>
      <xdr:spPr>
        <a:xfrm>
          <a:off x="169672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26881</xdr:rowOff>
    </xdr:from>
    <xdr:to>
      <xdr:col>23</xdr:col>
      <xdr:colOff>406400</xdr:colOff>
      <xdr:row>61</xdr:row>
      <xdr:rowOff>42969</xdr:rowOff>
    </xdr:to>
    <xdr:cxnSp macro="">
      <xdr:nvCxnSpPr>
        <xdr:cNvPr id="318" name="直線コネクタ 317"/>
        <xdr:cNvCxnSpPr/>
      </xdr:nvCxnSpPr>
      <xdr:spPr>
        <a:xfrm flipV="1">
          <a:off x="15290800" y="10485331"/>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19" name="フローチャート : 判断 318"/>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63729</xdr:rowOff>
    </xdr:from>
    <xdr:ext cx="736600" cy="259045"/>
    <xdr:sp macro="" textlink="">
      <xdr:nvSpPr>
        <xdr:cNvPr id="320" name="テキスト ボックス 319"/>
        <xdr:cNvSpPr txBox="1"/>
      </xdr:nvSpPr>
      <xdr:spPr>
        <a:xfrm>
          <a:off x="15798800" y="101792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22860</xdr:rowOff>
    </xdr:from>
    <xdr:to>
      <xdr:col>22</xdr:col>
      <xdr:colOff>203200</xdr:colOff>
      <xdr:row>61</xdr:row>
      <xdr:rowOff>42969</xdr:rowOff>
    </xdr:to>
    <xdr:cxnSp macro="">
      <xdr:nvCxnSpPr>
        <xdr:cNvPr id="321" name="直線コネクタ 320"/>
        <xdr:cNvCxnSpPr/>
      </xdr:nvCxnSpPr>
      <xdr:spPr>
        <a:xfrm>
          <a:off x="14401800" y="10481310"/>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4233</xdr:rowOff>
    </xdr:from>
    <xdr:to>
      <xdr:col>22</xdr:col>
      <xdr:colOff>254000</xdr:colOff>
      <xdr:row>61</xdr:row>
      <xdr:rowOff>105833</xdr:rowOff>
    </xdr:to>
    <xdr:sp macro="" textlink="">
      <xdr:nvSpPr>
        <xdr:cNvPr id="322" name="フローチャート : 判断 321"/>
        <xdr:cNvSpPr/>
      </xdr:nvSpPr>
      <xdr:spPr>
        <a:xfrm>
          <a:off x="15240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90610</xdr:rowOff>
    </xdr:from>
    <xdr:ext cx="762000" cy="259045"/>
    <xdr:sp macro="" textlink="">
      <xdr:nvSpPr>
        <xdr:cNvPr id="323" name="テキスト ボックス 322"/>
        <xdr:cNvSpPr txBox="1"/>
      </xdr:nvSpPr>
      <xdr:spPr>
        <a:xfrm>
          <a:off x="14909800" y="1054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22860</xdr:rowOff>
    </xdr:from>
    <xdr:to>
      <xdr:col>21</xdr:col>
      <xdr:colOff>0</xdr:colOff>
      <xdr:row>61</xdr:row>
      <xdr:rowOff>34925</xdr:rowOff>
    </xdr:to>
    <xdr:cxnSp macro="">
      <xdr:nvCxnSpPr>
        <xdr:cNvPr id="324" name="直線コネクタ 323"/>
        <xdr:cNvCxnSpPr/>
      </xdr:nvCxnSpPr>
      <xdr:spPr>
        <a:xfrm flipV="1">
          <a:off x="13512800" y="1048131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12277</xdr:rowOff>
    </xdr:from>
    <xdr:to>
      <xdr:col>21</xdr:col>
      <xdr:colOff>50800</xdr:colOff>
      <xdr:row>61</xdr:row>
      <xdr:rowOff>113877</xdr:rowOff>
    </xdr:to>
    <xdr:sp macro="" textlink="">
      <xdr:nvSpPr>
        <xdr:cNvPr id="325" name="フローチャート : 判断 324"/>
        <xdr:cNvSpPr/>
      </xdr:nvSpPr>
      <xdr:spPr>
        <a:xfrm>
          <a:off x="14351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98654</xdr:rowOff>
    </xdr:from>
    <xdr:ext cx="762000" cy="259045"/>
    <xdr:sp macro="" textlink="">
      <xdr:nvSpPr>
        <xdr:cNvPr id="326" name="テキスト ボックス 325"/>
        <xdr:cNvSpPr txBox="1"/>
      </xdr:nvSpPr>
      <xdr:spPr>
        <a:xfrm>
          <a:off x="14020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44450</xdr:rowOff>
    </xdr:from>
    <xdr:to>
      <xdr:col>19</xdr:col>
      <xdr:colOff>533400</xdr:colOff>
      <xdr:row>61</xdr:row>
      <xdr:rowOff>146050</xdr:rowOff>
    </xdr:to>
    <xdr:sp macro="" textlink="">
      <xdr:nvSpPr>
        <xdr:cNvPr id="327" name="フローチャート : 判断 326"/>
        <xdr:cNvSpPr/>
      </xdr:nvSpPr>
      <xdr:spPr>
        <a:xfrm>
          <a:off x="13462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130827</xdr:rowOff>
    </xdr:from>
    <xdr:ext cx="762000" cy="259045"/>
    <xdr:sp macro="" textlink="">
      <xdr:nvSpPr>
        <xdr:cNvPr id="328" name="テキスト ボックス 327"/>
        <xdr:cNvSpPr txBox="1"/>
      </xdr:nvSpPr>
      <xdr:spPr>
        <a:xfrm>
          <a:off x="131318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4233</xdr:rowOff>
    </xdr:from>
    <xdr:to>
      <xdr:col>24</xdr:col>
      <xdr:colOff>609600</xdr:colOff>
      <xdr:row>61</xdr:row>
      <xdr:rowOff>105833</xdr:rowOff>
    </xdr:to>
    <xdr:sp macro="" textlink="">
      <xdr:nvSpPr>
        <xdr:cNvPr id="334" name="円/楕円 333"/>
        <xdr:cNvSpPr/>
      </xdr:nvSpPr>
      <xdr:spPr>
        <a:xfrm>
          <a:off x="16967200" y="1046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147760</xdr:rowOff>
    </xdr:from>
    <xdr:ext cx="762000" cy="259045"/>
    <xdr:sp macro="" textlink="">
      <xdr:nvSpPr>
        <xdr:cNvPr id="335" name="定員管理の状況該当値テキスト"/>
        <xdr:cNvSpPr txBox="1"/>
      </xdr:nvSpPr>
      <xdr:spPr>
        <a:xfrm>
          <a:off x="17106900" y="10434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147531</xdr:rowOff>
    </xdr:from>
    <xdr:to>
      <xdr:col>23</xdr:col>
      <xdr:colOff>457200</xdr:colOff>
      <xdr:row>61</xdr:row>
      <xdr:rowOff>77681</xdr:rowOff>
    </xdr:to>
    <xdr:sp macro="" textlink="">
      <xdr:nvSpPr>
        <xdr:cNvPr id="336" name="円/楕円 335"/>
        <xdr:cNvSpPr/>
      </xdr:nvSpPr>
      <xdr:spPr>
        <a:xfrm>
          <a:off x="16129000" y="10434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62458</xdr:rowOff>
    </xdr:from>
    <xdr:ext cx="736600" cy="259045"/>
    <xdr:sp macro="" textlink="">
      <xdr:nvSpPr>
        <xdr:cNvPr id="337" name="テキスト ボックス 336"/>
        <xdr:cNvSpPr txBox="1"/>
      </xdr:nvSpPr>
      <xdr:spPr>
        <a:xfrm>
          <a:off x="15798800" y="10520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163619</xdr:rowOff>
    </xdr:from>
    <xdr:to>
      <xdr:col>22</xdr:col>
      <xdr:colOff>254000</xdr:colOff>
      <xdr:row>61</xdr:row>
      <xdr:rowOff>93769</xdr:rowOff>
    </xdr:to>
    <xdr:sp macro="" textlink="">
      <xdr:nvSpPr>
        <xdr:cNvPr id="338" name="円/楕円 337"/>
        <xdr:cNvSpPr/>
      </xdr:nvSpPr>
      <xdr:spPr>
        <a:xfrm>
          <a:off x="15240000" y="10450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103946</xdr:rowOff>
    </xdr:from>
    <xdr:ext cx="762000" cy="259045"/>
    <xdr:sp macro="" textlink="">
      <xdr:nvSpPr>
        <xdr:cNvPr id="339" name="テキスト ボックス 338"/>
        <xdr:cNvSpPr txBox="1"/>
      </xdr:nvSpPr>
      <xdr:spPr>
        <a:xfrm>
          <a:off x="14909800" y="10219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143510</xdr:rowOff>
    </xdr:from>
    <xdr:to>
      <xdr:col>21</xdr:col>
      <xdr:colOff>50800</xdr:colOff>
      <xdr:row>61</xdr:row>
      <xdr:rowOff>73660</xdr:rowOff>
    </xdr:to>
    <xdr:sp macro="" textlink="">
      <xdr:nvSpPr>
        <xdr:cNvPr id="340" name="円/楕円 339"/>
        <xdr:cNvSpPr/>
      </xdr:nvSpPr>
      <xdr:spPr>
        <a:xfrm>
          <a:off x="143510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83837</xdr:rowOff>
    </xdr:from>
    <xdr:ext cx="762000" cy="259045"/>
    <xdr:sp macro="" textlink="">
      <xdr:nvSpPr>
        <xdr:cNvPr id="341" name="テキスト ボックス 340"/>
        <xdr:cNvSpPr txBox="1"/>
      </xdr:nvSpPr>
      <xdr:spPr>
        <a:xfrm>
          <a:off x="14020800" y="1019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6.22</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155575</xdr:rowOff>
    </xdr:from>
    <xdr:to>
      <xdr:col>19</xdr:col>
      <xdr:colOff>533400</xdr:colOff>
      <xdr:row>61</xdr:row>
      <xdr:rowOff>85725</xdr:rowOff>
    </xdr:to>
    <xdr:sp macro="" textlink="">
      <xdr:nvSpPr>
        <xdr:cNvPr id="342" name="円/楕円 341"/>
        <xdr:cNvSpPr/>
      </xdr:nvSpPr>
      <xdr:spPr>
        <a:xfrm>
          <a:off x="13462000" y="1044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95902</xdr:rowOff>
    </xdr:from>
    <xdr:ext cx="762000" cy="259045"/>
    <xdr:sp macro="" textlink="">
      <xdr:nvSpPr>
        <xdr:cNvPr id="343" name="テキスト ボックス 342"/>
        <xdr:cNvSpPr txBox="1"/>
      </xdr:nvSpPr>
      <xdr:spPr>
        <a:xfrm>
          <a:off x="13131800" y="1021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震災復興に係る市債の償還が大きな負担となり、類似団体平均と比較して高くなっていたが、償還が順次終了し、公債費負担が減少傾向にあることから、平成</a:t>
          </a:r>
          <a:r>
            <a:rPr kumimoji="1" lang="ja-JP" altLang="en-US" sz="1300">
              <a:solidFill>
                <a:schemeClr val="dk1"/>
              </a:solidFill>
              <a:latin typeface="+mn-lt"/>
              <a:ea typeface="+mn-ea"/>
              <a:cs typeface="+mn-cs"/>
            </a:rPr>
            <a:t>２５</a:t>
          </a:r>
          <a:r>
            <a:rPr kumimoji="1" lang="ja-JP" altLang="ja-JP" sz="1300">
              <a:solidFill>
                <a:schemeClr val="dk1"/>
              </a:solidFill>
              <a:latin typeface="+mn-lt"/>
              <a:ea typeface="+mn-ea"/>
              <a:cs typeface="+mn-cs"/>
            </a:rPr>
            <a:t>年度においては類似団体平均を下回る値となっている。今後も分子の主要な項目である一般財源ベースでの公債費、公営企業の公債費などが減少傾向にあることから、比率の低下が見込まれる</a:t>
          </a:r>
          <a:r>
            <a:rPr kumimoji="1" lang="ja-JP" altLang="ja-JP" sz="1100">
              <a:solidFill>
                <a:schemeClr val="dk1"/>
              </a:solidFill>
              <a:latin typeface="+mn-lt"/>
              <a:ea typeface="+mn-ea"/>
              <a:cs typeface="+mn-cs"/>
            </a:rPr>
            <a:t>。</a:t>
          </a:r>
          <a:endParaRPr lang="ja-JP" altLang="ja-JP" sz="1400"/>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75353</xdr:rowOff>
    </xdr:from>
    <xdr:to>
      <xdr:col>24</xdr:col>
      <xdr:colOff>558800</xdr:colOff>
      <xdr:row>43</xdr:row>
      <xdr:rowOff>167640</xdr:rowOff>
    </xdr:to>
    <xdr:cxnSp macro="">
      <xdr:nvCxnSpPr>
        <xdr:cNvPr id="372" name="直線コネクタ 371"/>
        <xdr:cNvCxnSpPr/>
      </xdr:nvCxnSpPr>
      <xdr:spPr>
        <a:xfrm flipV="1">
          <a:off x="17018000" y="6076103"/>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139717</xdr:rowOff>
    </xdr:from>
    <xdr:ext cx="762000" cy="259045"/>
    <xdr:sp macro="" textlink="">
      <xdr:nvSpPr>
        <xdr:cNvPr id="373" name="公債費負担の状況最小値テキスト"/>
        <xdr:cNvSpPr txBox="1"/>
      </xdr:nvSpPr>
      <xdr:spPr>
        <a:xfrm>
          <a:off x="17106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43</xdr:row>
      <xdr:rowOff>167640</xdr:rowOff>
    </xdr:from>
    <xdr:to>
      <xdr:col>24</xdr:col>
      <xdr:colOff>647700</xdr:colOff>
      <xdr:row>43</xdr:row>
      <xdr:rowOff>167640</xdr:rowOff>
    </xdr:to>
    <xdr:cxnSp macro="">
      <xdr:nvCxnSpPr>
        <xdr:cNvPr id="374" name="直線コネクタ 373"/>
        <xdr:cNvCxnSpPr/>
      </xdr:nvCxnSpPr>
      <xdr:spPr>
        <a:xfrm>
          <a:off x="16929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33</xdr:row>
      <xdr:rowOff>161730</xdr:rowOff>
    </xdr:from>
    <xdr:ext cx="762000" cy="259045"/>
    <xdr:sp macro="" textlink="">
      <xdr:nvSpPr>
        <xdr:cNvPr id="375" name="公債費負担の状況最大値テキスト"/>
        <xdr:cNvSpPr txBox="1"/>
      </xdr:nvSpPr>
      <xdr:spPr>
        <a:xfrm>
          <a:off x="17106900" y="581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35</xdr:row>
      <xdr:rowOff>75353</xdr:rowOff>
    </xdr:from>
    <xdr:to>
      <xdr:col>24</xdr:col>
      <xdr:colOff>647700</xdr:colOff>
      <xdr:row>35</xdr:row>
      <xdr:rowOff>75353</xdr:rowOff>
    </xdr:to>
    <xdr:cxnSp macro="">
      <xdr:nvCxnSpPr>
        <xdr:cNvPr id="376" name="直線コネクタ 375"/>
        <xdr:cNvCxnSpPr/>
      </xdr:nvCxnSpPr>
      <xdr:spPr>
        <a:xfrm>
          <a:off x="16929100" y="607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65194</xdr:rowOff>
    </xdr:from>
    <xdr:to>
      <xdr:col>24</xdr:col>
      <xdr:colOff>558800</xdr:colOff>
      <xdr:row>40</xdr:row>
      <xdr:rowOff>6350</xdr:rowOff>
    </xdr:to>
    <xdr:cxnSp macro="">
      <xdr:nvCxnSpPr>
        <xdr:cNvPr id="377" name="直線コネクタ 376"/>
        <xdr:cNvCxnSpPr/>
      </xdr:nvCxnSpPr>
      <xdr:spPr>
        <a:xfrm flipV="1">
          <a:off x="16179800" y="6751744"/>
          <a:ext cx="8382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66904</xdr:rowOff>
    </xdr:from>
    <xdr:ext cx="762000" cy="259045"/>
    <xdr:sp macro="" textlink="">
      <xdr:nvSpPr>
        <xdr:cNvPr id="378" name="公債費負担の状況平均値テキスト"/>
        <xdr:cNvSpPr txBox="1"/>
      </xdr:nvSpPr>
      <xdr:spPr>
        <a:xfrm>
          <a:off x="17106900" y="6753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379" name="フローチャート : 判断 378"/>
        <xdr:cNvSpPr/>
      </xdr:nvSpPr>
      <xdr:spPr>
        <a:xfrm>
          <a:off x="16967200" y="678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6350</xdr:rowOff>
    </xdr:from>
    <xdr:to>
      <xdr:col>23</xdr:col>
      <xdr:colOff>406400</xdr:colOff>
      <xdr:row>40</xdr:row>
      <xdr:rowOff>110913</xdr:rowOff>
    </xdr:to>
    <xdr:cxnSp macro="">
      <xdr:nvCxnSpPr>
        <xdr:cNvPr id="380" name="直線コネクタ 379"/>
        <xdr:cNvCxnSpPr/>
      </xdr:nvCxnSpPr>
      <xdr:spPr>
        <a:xfrm flipV="1">
          <a:off x="15290800" y="6864350"/>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135044</xdr:rowOff>
    </xdr:from>
    <xdr:to>
      <xdr:col>23</xdr:col>
      <xdr:colOff>457200</xdr:colOff>
      <xdr:row>40</xdr:row>
      <xdr:rowOff>65194</xdr:rowOff>
    </xdr:to>
    <xdr:sp macro="" textlink="">
      <xdr:nvSpPr>
        <xdr:cNvPr id="381" name="フローチャート : 判断 380"/>
        <xdr:cNvSpPr/>
      </xdr:nvSpPr>
      <xdr:spPr>
        <a:xfrm>
          <a:off x="16129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49971</xdr:rowOff>
    </xdr:from>
    <xdr:ext cx="736600" cy="259045"/>
    <xdr:sp macro="" textlink="">
      <xdr:nvSpPr>
        <xdr:cNvPr id="382" name="テキスト ボックス 381"/>
        <xdr:cNvSpPr txBox="1"/>
      </xdr:nvSpPr>
      <xdr:spPr>
        <a:xfrm>
          <a:off x="15798800" y="6907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110913</xdr:rowOff>
    </xdr:from>
    <xdr:to>
      <xdr:col>22</xdr:col>
      <xdr:colOff>203200</xdr:colOff>
      <xdr:row>41</xdr:row>
      <xdr:rowOff>11854</xdr:rowOff>
    </xdr:to>
    <xdr:cxnSp macro="">
      <xdr:nvCxnSpPr>
        <xdr:cNvPr id="383" name="直線コネクタ 382"/>
        <xdr:cNvCxnSpPr/>
      </xdr:nvCxnSpPr>
      <xdr:spPr>
        <a:xfrm flipV="1">
          <a:off x="14401800" y="6968913"/>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11854</xdr:rowOff>
    </xdr:from>
    <xdr:to>
      <xdr:col>22</xdr:col>
      <xdr:colOff>254000</xdr:colOff>
      <xdr:row>40</xdr:row>
      <xdr:rowOff>113454</xdr:rowOff>
    </xdr:to>
    <xdr:sp macro="" textlink="">
      <xdr:nvSpPr>
        <xdr:cNvPr id="384" name="フローチャート : 判断 383"/>
        <xdr:cNvSpPr/>
      </xdr:nvSpPr>
      <xdr:spPr>
        <a:xfrm>
          <a:off x="15240000" y="686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123631</xdr:rowOff>
    </xdr:from>
    <xdr:ext cx="762000" cy="259045"/>
    <xdr:sp macro="" textlink="">
      <xdr:nvSpPr>
        <xdr:cNvPr id="385" name="テキスト ボックス 384"/>
        <xdr:cNvSpPr txBox="1"/>
      </xdr:nvSpPr>
      <xdr:spPr>
        <a:xfrm>
          <a:off x="14909800" y="663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11854</xdr:rowOff>
    </xdr:from>
    <xdr:to>
      <xdr:col>21</xdr:col>
      <xdr:colOff>0</xdr:colOff>
      <xdr:row>41</xdr:row>
      <xdr:rowOff>100330</xdr:rowOff>
    </xdr:to>
    <xdr:cxnSp macro="">
      <xdr:nvCxnSpPr>
        <xdr:cNvPr id="386" name="直線コネクタ 385"/>
        <xdr:cNvCxnSpPr/>
      </xdr:nvCxnSpPr>
      <xdr:spPr>
        <a:xfrm flipV="1">
          <a:off x="13512800" y="7041304"/>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60113</xdr:rowOff>
    </xdr:from>
    <xdr:to>
      <xdr:col>21</xdr:col>
      <xdr:colOff>50800</xdr:colOff>
      <xdr:row>40</xdr:row>
      <xdr:rowOff>161713</xdr:rowOff>
    </xdr:to>
    <xdr:sp macro="" textlink="">
      <xdr:nvSpPr>
        <xdr:cNvPr id="387" name="フローチャート : 判断 386"/>
        <xdr:cNvSpPr/>
      </xdr:nvSpPr>
      <xdr:spPr>
        <a:xfrm>
          <a:off x="14351000" y="691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440</xdr:rowOff>
    </xdr:from>
    <xdr:ext cx="762000" cy="259045"/>
    <xdr:sp macro="" textlink="">
      <xdr:nvSpPr>
        <xdr:cNvPr id="388" name="テキスト ボックス 387"/>
        <xdr:cNvSpPr txBox="1"/>
      </xdr:nvSpPr>
      <xdr:spPr>
        <a:xfrm>
          <a:off x="14020800" y="668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389" name="フローチャート : 判断 388"/>
        <xdr:cNvSpPr/>
      </xdr:nvSpPr>
      <xdr:spPr>
        <a:xfrm>
          <a:off x="13462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24571</xdr:rowOff>
    </xdr:from>
    <xdr:ext cx="762000" cy="259045"/>
    <xdr:sp macro="" textlink="">
      <xdr:nvSpPr>
        <xdr:cNvPr id="390" name="テキスト ボックス 389"/>
        <xdr:cNvSpPr txBox="1"/>
      </xdr:nvSpPr>
      <xdr:spPr>
        <a:xfrm>
          <a:off x="13131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14394</xdr:rowOff>
    </xdr:from>
    <xdr:to>
      <xdr:col>24</xdr:col>
      <xdr:colOff>609600</xdr:colOff>
      <xdr:row>39</xdr:row>
      <xdr:rowOff>115994</xdr:rowOff>
    </xdr:to>
    <xdr:sp macro="" textlink="">
      <xdr:nvSpPr>
        <xdr:cNvPr id="396" name="円/楕円 395"/>
        <xdr:cNvSpPr/>
      </xdr:nvSpPr>
      <xdr:spPr>
        <a:xfrm>
          <a:off x="16967200" y="670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30921</xdr:rowOff>
    </xdr:from>
    <xdr:ext cx="762000" cy="259045"/>
    <xdr:sp macro="" textlink="">
      <xdr:nvSpPr>
        <xdr:cNvPr id="397" name="公債費負担の状況該当値テキスト"/>
        <xdr:cNvSpPr txBox="1"/>
      </xdr:nvSpPr>
      <xdr:spPr>
        <a:xfrm>
          <a:off x="17106900" y="6546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127000</xdr:rowOff>
    </xdr:from>
    <xdr:to>
      <xdr:col>23</xdr:col>
      <xdr:colOff>457200</xdr:colOff>
      <xdr:row>40</xdr:row>
      <xdr:rowOff>57150</xdr:rowOff>
    </xdr:to>
    <xdr:sp macro="" textlink="">
      <xdr:nvSpPr>
        <xdr:cNvPr id="398" name="円/楕円 397"/>
        <xdr:cNvSpPr/>
      </xdr:nvSpPr>
      <xdr:spPr>
        <a:xfrm>
          <a:off x="16129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67327</xdr:rowOff>
    </xdr:from>
    <xdr:ext cx="736600" cy="259045"/>
    <xdr:sp macro="" textlink="">
      <xdr:nvSpPr>
        <xdr:cNvPr id="399" name="テキスト ボックス 398"/>
        <xdr:cNvSpPr txBox="1"/>
      </xdr:nvSpPr>
      <xdr:spPr>
        <a:xfrm>
          <a:off x="15798800" y="658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60113</xdr:rowOff>
    </xdr:from>
    <xdr:to>
      <xdr:col>22</xdr:col>
      <xdr:colOff>254000</xdr:colOff>
      <xdr:row>40</xdr:row>
      <xdr:rowOff>161713</xdr:rowOff>
    </xdr:to>
    <xdr:sp macro="" textlink="">
      <xdr:nvSpPr>
        <xdr:cNvPr id="400" name="円/楕円 399"/>
        <xdr:cNvSpPr/>
      </xdr:nvSpPr>
      <xdr:spPr>
        <a:xfrm>
          <a:off x="15240000" y="691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146490</xdr:rowOff>
    </xdr:from>
    <xdr:ext cx="762000" cy="259045"/>
    <xdr:sp macro="" textlink="">
      <xdr:nvSpPr>
        <xdr:cNvPr id="401" name="テキスト ボックス 400"/>
        <xdr:cNvSpPr txBox="1"/>
      </xdr:nvSpPr>
      <xdr:spPr>
        <a:xfrm>
          <a:off x="14909800" y="700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132504</xdr:rowOff>
    </xdr:from>
    <xdr:to>
      <xdr:col>21</xdr:col>
      <xdr:colOff>50800</xdr:colOff>
      <xdr:row>41</xdr:row>
      <xdr:rowOff>62654</xdr:rowOff>
    </xdr:to>
    <xdr:sp macro="" textlink="">
      <xdr:nvSpPr>
        <xdr:cNvPr id="402" name="円/楕円 401"/>
        <xdr:cNvSpPr/>
      </xdr:nvSpPr>
      <xdr:spPr>
        <a:xfrm>
          <a:off x="143510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47431</xdr:rowOff>
    </xdr:from>
    <xdr:ext cx="762000" cy="259045"/>
    <xdr:sp macro="" textlink="">
      <xdr:nvSpPr>
        <xdr:cNvPr id="403" name="テキスト ボックス 402"/>
        <xdr:cNvSpPr txBox="1"/>
      </xdr:nvSpPr>
      <xdr:spPr>
        <a:xfrm>
          <a:off x="14020800" y="707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49530</xdr:rowOff>
    </xdr:from>
    <xdr:to>
      <xdr:col>19</xdr:col>
      <xdr:colOff>533400</xdr:colOff>
      <xdr:row>41</xdr:row>
      <xdr:rowOff>151130</xdr:rowOff>
    </xdr:to>
    <xdr:sp macro="" textlink="">
      <xdr:nvSpPr>
        <xdr:cNvPr id="404" name="円/楕円 403"/>
        <xdr:cNvSpPr/>
      </xdr:nvSpPr>
      <xdr:spPr>
        <a:xfrm>
          <a:off x="13462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135907</xdr:rowOff>
    </xdr:from>
    <xdr:ext cx="762000" cy="259045"/>
    <xdr:sp macro="" textlink="">
      <xdr:nvSpPr>
        <xdr:cNvPr id="405" name="テキスト ボックス 404"/>
        <xdr:cNvSpPr txBox="1"/>
      </xdr:nvSpPr>
      <xdr:spPr>
        <a:xfrm>
          <a:off x="13131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震災復興に係る市債の償還が進み、地方債現在高が減少している。また、下水道事業などの公営企業債等繰入見込額も減少しており、将来負担額は減少傾向にある。今後の推移については、公共施設の耐震化や老朽化対策などの投資的経費の増大や臨時財政対策債の増額によって、平成</a:t>
          </a:r>
          <a:r>
            <a:rPr kumimoji="1" lang="ja-JP" altLang="en-US" sz="1300">
              <a:solidFill>
                <a:schemeClr val="dk1"/>
              </a:solidFill>
              <a:latin typeface="+mn-lt"/>
              <a:ea typeface="+mn-ea"/>
              <a:cs typeface="+mn-cs"/>
            </a:rPr>
            <a:t>２６</a:t>
          </a:r>
          <a:r>
            <a:rPr kumimoji="1" lang="ja-JP" altLang="ja-JP" sz="1300">
              <a:solidFill>
                <a:schemeClr val="dk1"/>
              </a:solidFill>
              <a:latin typeface="+mn-lt"/>
              <a:ea typeface="+mn-ea"/>
              <a:cs typeface="+mn-cs"/>
            </a:rPr>
            <a:t>年度以降も多額の市債発行が見込まれており、将来負担比率の低下傾向に歯止めがかかる可能性がある。</a:t>
          </a:r>
          <a:endParaRPr kumimoji="1" lang="en-US" altLang="ja-JP" sz="130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149860</xdr:rowOff>
    </xdr:from>
    <xdr:to>
      <xdr:col>24</xdr:col>
      <xdr:colOff>558800</xdr:colOff>
      <xdr:row>22</xdr:row>
      <xdr:rowOff>111718</xdr:rowOff>
    </xdr:to>
    <xdr:cxnSp macro="">
      <xdr:nvCxnSpPr>
        <xdr:cNvPr id="434" name="直線コネクタ 433"/>
        <xdr:cNvCxnSpPr/>
      </xdr:nvCxnSpPr>
      <xdr:spPr>
        <a:xfrm flipV="1">
          <a:off x="17018000" y="2378710"/>
          <a:ext cx="0" cy="15049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83795</xdr:rowOff>
    </xdr:from>
    <xdr:ext cx="762000" cy="259045"/>
    <xdr:sp macro="" textlink="">
      <xdr:nvSpPr>
        <xdr:cNvPr id="435" name="将来負担の状況最小値テキスト"/>
        <xdr:cNvSpPr txBox="1"/>
      </xdr:nvSpPr>
      <xdr:spPr>
        <a:xfrm>
          <a:off x="17106900" y="3855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188.1</a:t>
          </a:r>
          <a:endParaRPr kumimoji="1" lang="ja-JP" altLang="en-US" sz="1000" b="1">
            <a:latin typeface="ＭＳ Ｐゴシック"/>
          </a:endParaRPr>
        </a:p>
      </xdr:txBody>
    </xdr:sp>
    <xdr:clientData/>
  </xdr:oneCellAnchor>
  <xdr:twoCellAnchor>
    <xdr:from>
      <xdr:col>24</xdr:col>
      <xdr:colOff>469900</xdr:colOff>
      <xdr:row>22</xdr:row>
      <xdr:rowOff>111718</xdr:rowOff>
    </xdr:from>
    <xdr:to>
      <xdr:col>24</xdr:col>
      <xdr:colOff>647700</xdr:colOff>
      <xdr:row>22</xdr:row>
      <xdr:rowOff>111718</xdr:rowOff>
    </xdr:to>
    <xdr:cxnSp macro="">
      <xdr:nvCxnSpPr>
        <xdr:cNvPr id="436" name="直線コネクタ 435"/>
        <xdr:cNvCxnSpPr/>
      </xdr:nvCxnSpPr>
      <xdr:spPr>
        <a:xfrm>
          <a:off x="16929100" y="3883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64787</xdr:rowOff>
    </xdr:from>
    <xdr:ext cx="762000" cy="259045"/>
    <xdr:sp macro="" textlink="">
      <xdr:nvSpPr>
        <xdr:cNvPr id="437" name="将来負担の状況最大値テキスト"/>
        <xdr:cNvSpPr txBox="1"/>
      </xdr:nvSpPr>
      <xdr:spPr>
        <a:xfrm>
          <a:off x="17106900" y="212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13</xdr:row>
      <xdr:rowOff>149860</xdr:rowOff>
    </xdr:from>
    <xdr:to>
      <xdr:col>24</xdr:col>
      <xdr:colOff>647700</xdr:colOff>
      <xdr:row>13</xdr:row>
      <xdr:rowOff>149860</xdr:rowOff>
    </xdr:to>
    <xdr:cxnSp macro="">
      <xdr:nvCxnSpPr>
        <xdr:cNvPr id="438" name="直線コネクタ 437"/>
        <xdr:cNvCxnSpPr/>
      </xdr:nvCxnSpPr>
      <xdr:spPr>
        <a:xfrm>
          <a:off x="16929100" y="237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144780</xdr:rowOff>
    </xdr:from>
    <xdr:to>
      <xdr:col>24</xdr:col>
      <xdr:colOff>558800</xdr:colOff>
      <xdr:row>16</xdr:row>
      <xdr:rowOff>68241</xdr:rowOff>
    </xdr:to>
    <xdr:cxnSp macro="">
      <xdr:nvCxnSpPr>
        <xdr:cNvPr id="439" name="直線コネクタ 438"/>
        <xdr:cNvCxnSpPr/>
      </xdr:nvCxnSpPr>
      <xdr:spPr>
        <a:xfrm flipV="1">
          <a:off x="16179800" y="2716530"/>
          <a:ext cx="838200" cy="94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157751</xdr:rowOff>
    </xdr:from>
    <xdr:ext cx="762000" cy="259045"/>
    <xdr:sp macro="" textlink="">
      <xdr:nvSpPr>
        <xdr:cNvPr id="440" name="将来負担の状況平均値テキスト"/>
        <xdr:cNvSpPr txBox="1"/>
      </xdr:nvSpPr>
      <xdr:spPr>
        <a:xfrm>
          <a:off x="17106900" y="27295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14224</xdr:rowOff>
    </xdr:from>
    <xdr:to>
      <xdr:col>24</xdr:col>
      <xdr:colOff>609600</xdr:colOff>
      <xdr:row>16</xdr:row>
      <xdr:rowOff>115824</xdr:rowOff>
    </xdr:to>
    <xdr:sp macro="" textlink="">
      <xdr:nvSpPr>
        <xdr:cNvPr id="441" name="フローチャート : 判断 440"/>
        <xdr:cNvSpPr/>
      </xdr:nvSpPr>
      <xdr:spPr>
        <a:xfrm>
          <a:off x="169672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68241</xdr:rowOff>
    </xdr:from>
    <xdr:to>
      <xdr:col>23</xdr:col>
      <xdr:colOff>406400</xdr:colOff>
      <xdr:row>16</xdr:row>
      <xdr:rowOff>153501</xdr:rowOff>
    </xdr:to>
    <xdr:cxnSp macro="">
      <xdr:nvCxnSpPr>
        <xdr:cNvPr id="442" name="直線コネクタ 441"/>
        <xdr:cNvCxnSpPr/>
      </xdr:nvCxnSpPr>
      <xdr:spPr>
        <a:xfrm flipV="1">
          <a:off x="15290800" y="2811441"/>
          <a:ext cx="889000" cy="8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80984</xdr:rowOff>
    </xdr:from>
    <xdr:to>
      <xdr:col>23</xdr:col>
      <xdr:colOff>457200</xdr:colOff>
      <xdr:row>17</xdr:row>
      <xdr:rowOff>11134</xdr:rowOff>
    </xdr:to>
    <xdr:sp macro="" textlink="">
      <xdr:nvSpPr>
        <xdr:cNvPr id="443" name="フローチャート : 判断 442"/>
        <xdr:cNvSpPr/>
      </xdr:nvSpPr>
      <xdr:spPr>
        <a:xfrm>
          <a:off x="16129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167361</xdr:rowOff>
    </xdr:from>
    <xdr:ext cx="736600" cy="259045"/>
    <xdr:sp macro="" textlink="">
      <xdr:nvSpPr>
        <xdr:cNvPr id="444" name="テキスト ボックス 443"/>
        <xdr:cNvSpPr txBox="1"/>
      </xdr:nvSpPr>
      <xdr:spPr>
        <a:xfrm>
          <a:off x="15798800" y="2910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153501</xdr:rowOff>
    </xdr:from>
    <xdr:to>
      <xdr:col>22</xdr:col>
      <xdr:colOff>203200</xdr:colOff>
      <xdr:row>17</xdr:row>
      <xdr:rowOff>85810</xdr:rowOff>
    </xdr:to>
    <xdr:cxnSp macro="">
      <xdr:nvCxnSpPr>
        <xdr:cNvPr id="445" name="直線コネクタ 444"/>
        <xdr:cNvCxnSpPr/>
      </xdr:nvCxnSpPr>
      <xdr:spPr>
        <a:xfrm flipV="1">
          <a:off x="14401800" y="2896701"/>
          <a:ext cx="889000" cy="103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423</xdr:rowOff>
    </xdr:from>
    <xdr:to>
      <xdr:col>22</xdr:col>
      <xdr:colOff>254000</xdr:colOff>
      <xdr:row>17</xdr:row>
      <xdr:rowOff>102023</xdr:rowOff>
    </xdr:to>
    <xdr:sp macro="" textlink="">
      <xdr:nvSpPr>
        <xdr:cNvPr id="446" name="フローチャート : 判断 445"/>
        <xdr:cNvSpPr/>
      </xdr:nvSpPr>
      <xdr:spPr>
        <a:xfrm>
          <a:off x="15240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86800</xdr:rowOff>
    </xdr:from>
    <xdr:ext cx="762000" cy="259045"/>
    <xdr:sp macro="" textlink="">
      <xdr:nvSpPr>
        <xdr:cNvPr id="447" name="テキスト ボックス 446"/>
        <xdr:cNvSpPr txBox="1"/>
      </xdr:nvSpPr>
      <xdr:spPr>
        <a:xfrm>
          <a:off x="14909800" y="300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85810</xdr:rowOff>
    </xdr:from>
    <xdr:to>
      <xdr:col>21</xdr:col>
      <xdr:colOff>0</xdr:colOff>
      <xdr:row>18</xdr:row>
      <xdr:rowOff>22945</xdr:rowOff>
    </xdr:to>
    <xdr:cxnSp macro="">
      <xdr:nvCxnSpPr>
        <xdr:cNvPr id="448" name="直線コネクタ 447"/>
        <xdr:cNvCxnSpPr/>
      </xdr:nvCxnSpPr>
      <xdr:spPr>
        <a:xfrm flipV="1">
          <a:off x="13512800" y="300046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121073</xdr:rowOff>
    </xdr:from>
    <xdr:to>
      <xdr:col>21</xdr:col>
      <xdr:colOff>50800</xdr:colOff>
      <xdr:row>18</xdr:row>
      <xdr:rowOff>51223</xdr:rowOff>
    </xdr:to>
    <xdr:sp macro="" textlink="">
      <xdr:nvSpPr>
        <xdr:cNvPr id="449" name="フローチャート : 判断 448"/>
        <xdr:cNvSpPr/>
      </xdr:nvSpPr>
      <xdr:spPr>
        <a:xfrm>
          <a:off x="14351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36000</xdr:rowOff>
    </xdr:from>
    <xdr:ext cx="762000" cy="259045"/>
    <xdr:sp macro="" textlink="">
      <xdr:nvSpPr>
        <xdr:cNvPr id="450" name="テキスト ボックス 449"/>
        <xdr:cNvSpPr txBox="1"/>
      </xdr:nvSpPr>
      <xdr:spPr>
        <a:xfrm>
          <a:off x="14020800" y="312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22013</xdr:rowOff>
    </xdr:from>
    <xdr:to>
      <xdr:col>19</xdr:col>
      <xdr:colOff>533400</xdr:colOff>
      <xdr:row>18</xdr:row>
      <xdr:rowOff>123613</xdr:rowOff>
    </xdr:to>
    <xdr:sp macro="" textlink="">
      <xdr:nvSpPr>
        <xdr:cNvPr id="451" name="フローチャート : 判断 450"/>
        <xdr:cNvSpPr/>
      </xdr:nvSpPr>
      <xdr:spPr>
        <a:xfrm>
          <a:off x="13462000" y="310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108390</xdr:rowOff>
    </xdr:from>
    <xdr:ext cx="762000" cy="259045"/>
    <xdr:sp macro="" textlink="">
      <xdr:nvSpPr>
        <xdr:cNvPr id="452" name="テキスト ボックス 451"/>
        <xdr:cNvSpPr txBox="1"/>
      </xdr:nvSpPr>
      <xdr:spPr>
        <a:xfrm>
          <a:off x="13131800" y="319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93980</xdr:rowOff>
    </xdr:from>
    <xdr:to>
      <xdr:col>24</xdr:col>
      <xdr:colOff>609600</xdr:colOff>
      <xdr:row>16</xdr:row>
      <xdr:rowOff>24130</xdr:rowOff>
    </xdr:to>
    <xdr:sp macro="" textlink="">
      <xdr:nvSpPr>
        <xdr:cNvPr id="458" name="円/楕円 457"/>
        <xdr:cNvSpPr/>
      </xdr:nvSpPr>
      <xdr:spPr>
        <a:xfrm>
          <a:off x="16967200" y="266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110507</xdr:rowOff>
    </xdr:from>
    <xdr:ext cx="762000" cy="259045"/>
    <xdr:sp macro="" textlink="">
      <xdr:nvSpPr>
        <xdr:cNvPr id="459" name="将来負担の状況該当値テキスト"/>
        <xdr:cNvSpPr txBox="1"/>
      </xdr:nvSpPr>
      <xdr:spPr>
        <a:xfrm>
          <a:off x="17106900" y="2510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43.0</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17441</xdr:rowOff>
    </xdr:from>
    <xdr:to>
      <xdr:col>23</xdr:col>
      <xdr:colOff>457200</xdr:colOff>
      <xdr:row>16</xdr:row>
      <xdr:rowOff>119041</xdr:rowOff>
    </xdr:to>
    <xdr:sp macro="" textlink="">
      <xdr:nvSpPr>
        <xdr:cNvPr id="460" name="円/楕円 459"/>
        <xdr:cNvSpPr/>
      </xdr:nvSpPr>
      <xdr:spPr>
        <a:xfrm>
          <a:off x="16129000" y="2760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129218</xdr:rowOff>
    </xdr:from>
    <xdr:ext cx="736600" cy="259045"/>
    <xdr:sp macro="" textlink="">
      <xdr:nvSpPr>
        <xdr:cNvPr id="461" name="テキスト ボックス 460"/>
        <xdr:cNvSpPr txBox="1"/>
      </xdr:nvSpPr>
      <xdr:spPr>
        <a:xfrm>
          <a:off x="15798800" y="25295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54.8</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102701</xdr:rowOff>
    </xdr:from>
    <xdr:to>
      <xdr:col>22</xdr:col>
      <xdr:colOff>254000</xdr:colOff>
      <xdr:row>17</xdr:row>
      <xdr:rowOff>32851</xdr:rowOff>
    </xdr:to>
    <xdr:sp macro="" textlink="">
      <xdr:nvSpPr>
        <xdr:cNvPr id="462" name="円/楕円 461"/>
        <xdr:cNvSpPr/>
      </xdr:nvSpPr>
      <xdr:spPr>
        <a:xfrm>
          <a:off x="15240000" y="2845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43028</xdr:rowOff>
    </xdr:from>
    <xdr:ext cx="762000" cy="259045"/>
    <xdr:sp macro="" textlink="">
      <xdr:nvSpPr>
        <xdr:cNvPr id="463" name="テキスト ボックス 462"/>
        <xdr:cNvSpPr txBox="1"/>
      </xdr:nvSpPr>
      <xdr:spPr>
        <a:xfrm>
          <a:off x="14909800" y="2614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35010</xdr:rowOff>
    </xdr:from>
    <xdr:to>
      <xdr:col>21</xdr:col>
      <xdr:colOff>50800</xdr:colOff>
      <xdr:row>17</xdr:row>
      <xdr:rowOff>136610</xdr:rowOff>
    </xdr:to>
    <xdr:sp macro="" textlink="">
      <xdr:nvSpPr>
        <xdr:cNvPr id="464" name="円/楕円 463"/>
        <xdr:cNvSpPr/>
      </xdr:nvSpPr>
      <xdr:spPr>
        <a:xfrm>
          <a:off x="14351000" y="294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146787</xdr:rowOff>
    </xdr:from>
    <xdr:ext cx="762000" cy="259045"/>
    <xdr:sp macro="" textlink="">
      <xdr:nvSpPr>
        <xdr:cNvPr id="465" name="テキスト ボックス 464"/>
        <xdr:cNvSpPr txBox="1"/>
      </xdr:nvSpPr>
      <xdr:spPr>
        <a:xfrm>
          <a:off x="14020800" y="271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143595</xdr:rowOff>
    </xdr:from>
    <xdr:to>
      <xdr:col>19</xdr:col>
      <xdr:colOff>533400</xdr:colOff>
      <xdr:row>18</xdr:row>
      <xdr:rowOff>73745</xdr:rowOff>
    </xdr:to>
    <xdr:sp macro="" textlink="">
      <xdr:nvSpPr>
        <xdr:cNvPr id="466" name="円/楕円 465"/>
        <xdr:cNvSpPr/>
      </xdr:nvSpPr>
      <xdr:spPr>
        <a:xfrm>
          <a:off x="13462000" y="305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83922</xdr:rowOff>
    </xdr:from>
    <xdr:ext cx="762000" cy="259045"/>
    <xdr:sp macro="" textlink="">
      <xdr:nvSpPr>
        <xdr:cNvPr id="467" name="テキスト ボックス 466"/>
        <xdr:cNvSpPr txBox="1"/>
      </xdr:nvSpPr>
      <xdr:spPr>
        <a:xfrm>
          <a:off x="13131800" y="2827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兵庫県西宮市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482,506
476,302
99.96
164,701,847
159,914,037
4,480,753
96,821,272
156,427,168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7.1
43.0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団塊の世代の職員の退職がピークを過ぎ、人件費総額は減少傾向にある。さらに、</a:t>
          </a:r>
          <a:r>
            <a:rPr kumimoji="1" lang="ja-JP" altLang="ja-JP" sz="1300">
              <a:solidFill>
                <a:schemeClr val="dk1"/>
              </a:solidFill>
              <a:latin typeface="+mn-lt"/>
              <a:ea typeface="+mn-ea"/>
              <a:cs typeface="+mn-cs"/>
            </a:rPr>
            <a:t>これまで実施した給与制度全般の見直し</a:t>
          </a:r>
          <a:r>
            <a:rPr kumimoji="1" lang="ja-JP" altLang="en-US" sz="1300">
              <a:solidFill>
                <a:schemeClr val="dk1"/>
              </a:solidFill>
              <a:latin typeface="+mn-lt"/>
              <a:ea typeface="+mn-ea"/>
              <a:cs typeface="+mn-cs"/>
            </a:rPr>
            <a:t>等</a:t>
          </a:r>
          <a:r>
            <a:rPr kumimoji="1" lang="ja-JP" altLang="en-US" sz="1300">
              <a:latin typeface="ＭＳ Ｐゴシック"/>
            </a:rPr>
            <a:t>により、平成２４年度と比べ、０．７ポイントの改善となった。今後についても、給与水準の是正や、</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事務の効率化を進めながら</a:t>
          </a:r>
          <a:r>
            <a:rPr kumimoji="0" lang="ja-JP" altLang="ja-JP" sz="1300" b="0" i="0" u="none" strike="noStrike" kern="0" cap="none" spc="0" normalizeH="0" baseline="0" noProof="0">
              <a:ln>
                <a:noFill/>
              </a:ln>
              <a:solidFill>
                <a:prstClr val="black"/>
              </a:solidFill>
              <a:effectLst/>
              <a:uLnTx/>
              <a:uFillTx/>
              <a:latin typeface="+mn-lt"/>
              <a:ea typeface="+mn-ea"/>
              <a:cs typeface="+mn-cs"/>
            </a:rPr>
            <a:t>適正な定員管理</a:t>
          </a:r>
          <a:r>
            <a:rPr kumimoji="0" lang="ja-JP" altLang="en-US" sz="1300" b="0" i="0" u="none" strike="noStrike" kern="0" cap="none" spc="0" normalizeH="0" baseline="0" noProof="0">
              <a:ln>
                <a:noFill/>
              </a:ln>
              <a:solidFill>
                <a:prstClr val="black"/>
              </a:solidFill>
              <a:effectLst/>
              <a:uLnTx/>
              <a:uFillTx/>
              <a:latin typeface="+mn-lt"/>
              <a:ea typeface="+mn-ea"/>
              <a:cs typeface="+mn-cs"/>
            </a:rPr>
            <a:t>を行い</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、人件費の抑制に努める。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24130</xdr:rowOff>
    </xdr:from>
    <xdr:to>
      <xdr:col>7</xdr:col>
      <xdr:colOff>15875</xdr:colOff>
      <xdr:row>39</xdr:row>
      <xdr:rowOff>115570</xdr:rowOff>
    </xdr:to>
    <xdr:cxnSp macro="">
      <xdr:nvCxnSpPr>
        <xdr:cNvPr id="60" name="直線コネクタ 59"/>
        <xdr:cNvCxnSpPr/>
      </xdr:nvCxnSpPr>
      <xdr:spPr>
        <a:xfrm flipV="1">
          <a:off x="4826000" y="5681980"/>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87647</xdr:rowOff>
    </xdr:from>
    <xdr:ext cx="762000" cy="259045"/>
    <xdr:sp macro="" textlink="">
      <xdr:nvSpPr>
        <xdr:cNvPr id="61" name="人件費最小値テキスト"/>
        <xdr:cNvSpPr txBox="1"/>
      </xdr:nvSpPr>
      <xdr:spPr>
        <a:xfrm>
          <a:off x="4914900" y="677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39</xdr:row>
      <xdr:rowOff>115570</xdr:rowOff>
    </xdr:from>
    <xdr:to>
      <xdr:col>7</xdr:col>
      <xdr:colOff>104775</xdr:colOff>
      <xdr:row>39</xdr:row>
      <xdr:rowOff>115570</xdr:rowOff>
    </xdr:to>
    <xdr:cxnSp macro="">
      <xdr:nvCxnSpPr>
        <xdr:cNvPr id="62" name="直線コネクタ 61"/>
        <xdr:cNvCxnSpPr/>
      </xdr:nvCxnSpPr>
      <xdr:spPr>
        <a:xfrm>
          <a:off x="4737100" y="6802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110507</xdr:rowOff>
    </xdr:from>
    <xdr:ext cx="762000" cy="259045"/>
    <xdr:sp macro="" textlink="">
      <xdr:nvSpPr>
        <xdr:cNvPr id="63" name="人件費最大値テキスト"/>
        <xdr:cNvSpPr txBox="1"/>
      </xdr:nvSpPr>
      <xdr:spPr>
        <a:xfrm>
          <a:off x="4914900" y="5425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a:t>
          </a:r>
          <a:endParaRPr kumimoji="1" lang="ja-JP" altLang="en-US" sz="1000" b="1">
            <a:latin typeface="ＭＳ Ｐゴシック"/>
          </a:endParaRPr>
        </a:p>
      </xdr:txBody>
    </xdr:sp>
    <xdr:clientData/>
  </xdr:oneCellAnchor>
  <xdr:twoCellAnchor>
    <xdr:from>
      <xdr:col>6</xdr:col>
      <xdr:colOff>612775</xdr:colOff>
      <xdr:row>33</xdr:row>
      <xdr:rowOff>24130</xdr:rowOff>
    </xdr:from>
    <xdr:to>
      <xdr:col>7</xdr:col>
      <xdr:colOff>104775</xdr:colOff>
      <xdr:row>33</xdr:row>
      <xdr:rowOff>24130</xdr:rowOff>
    </xdr:to>
    <xdr:cxnSp macro="">
      <xdr:nvCxnSpPr>
        <xdr:cNvPr id="64" name="直線コネクタ 63"/>
        <xdr:cNvCxnSpPr/>
      </xdr:nvCxnSpPr>
      <xdr:spPr>
        <a:xfrm>
          <a:off x="4737100" y="5681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92710</xdr:rowOff>
    </xdr:from>
    <xdr:to>
      <xdr:col>7</xdr:col>
      <xdr:colOff>15875</xdr:colOff>
      <xdr:row>39</xdr:row>
      <xdr:rowOff>146050</xdr:rowOff>
    </xdr:to>
    <xdr:cxnSp macro="">
      <xdr:nvCxnSpPr>
        <xdr:cNvPr id="65" name="直線コネクタ 64"/>
        <xdr:cNvCxnSpPr/>
      </xdr:nvCxnSpPr>
      <xdr:spPr>
        <a:xfrm flipV="1">
          <a:off x="3987800" y="67792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85107</xdr:rowOff>
    </xdr:from>
    <xdr:ext cx="762000" cy="259045"/>
    <xdr:sp macro="" textlink="">
      <xdr:nvSpPr>
        <xdr:cNvPr id="66" name="人件費平均値テキスト"/>
        <xdr:cNvSpPr txBox="1"/>
      </xdr:nvSpPr>
      <xdr:spPr>
        <a:xfrm>
          <a:off x="4914900" y="6085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68580</xdr:rowOff>
    </xdr:from>
    <xdr:to>
      <xdr:col>7</xdr:col>
      <xdr:colOff>66675</xdr:colOff>
      <xdr:row>36</xdr:row>
      <xdr:rowOff>170180</xdr:rowOff>
    </xdr:to>
    <xdr:sp macro="" textlink="">
      <xdr:nvSpPr>
        <xdr:cNvPr id="67" name="フローチャート : 判断 66"/>
        <xdr:cNvSpPr/>
      </xdr:nvSpPr>
      <xdr:spPr>
        <a:xfrm>
          <a:off x="47752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130810</xdr:rowOff>
    </xdr:from>
    <xdr:to>
      <xdr:col>5</xdr:col>
      <xdr:colOff>549275</xdr:colOff>
      <xdr:row>39</xdr:row>
      <xdr:rowOff>146050</xdr:rowOff>
    </xdr:to>
    <xdr:cxnSp macro="">
      <xdr:nvCxnSpPr>
        <xdr:cNvPr id="68" name="直線コネクタ 67"/>
        <xdr:cNvCxnSpPr/>
      </xdr:nvCxnSpPr>
      <xdr:spPr>
        <a:xfrm>
          <a:off x="3098800" y="68173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152400</xdr:rowOff>
    </xdr:from>
    <xdr:to>
      <xdr:col>5</xdr:col>
      <xdr:colOff>600075</xdr:colOff>
      <xdr:row>37</xdr:row>
      <xdr:rowOff>82550</xdr:rowOff>
    </xdr:to>
    <xdr:sp macro="" textlink="">
      <xdr:nvSpPr>
        <xdr:cNvPr id="69" name="フローチャート : 判断 68"/>
        <xdr:cNvSpPr/>
      </xdr:nvSpPr>
      <xdr:spPr>
        <a:xfrm>
          <a:off x="3937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92727</xdr:rowOff>
    </xdr:from>
    <xdr:ext cx="736600" cy="259045"/>
    <xdr:sp macro="" textlink="">
      <xdr:nvSpPr>
        <xdr:cNvPr id="70" name="テキスト ボックス 69"/>
        <xdr:cNvSpPr txBox="1"/>
      </xdr:nvSpPr>
      <xdr:spPr>
        <a:xfrm>
          <a:off x="3606800" y="609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130810</xdr:rowOff>
    </xdr:from>
    <xdr:to>
      <xdr:col>4</xdr:col>
      <xdr:colOff>346075</xdr:colOff>
      <xdr:row>40</xdr:row>
      <xdr:rowOff>43180</xdr:rowOff>
    </xdr:to>
    <xdr:cxnSp macro="">
      <xdr:nvCxnSpPr>
        <xdr:cNvPr id="71" name="直線コネクタ 70"/>
        <xdr:cNvCxnSpPr/>
      </xdr:nvCxnSpPr>
      <xdr:spPr>
        <a:xfrm flipV="1">
          <a:off x="2209800" y="68173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34290</xdr:rowOff>
    </xdr:from>
    <xdr:to>
      <xdr:col>4</xdr:col>
      <xdr:colOff>396875</xdr:colOff>
      <xdr:row>37</xdr:row>
      <xdr:rowOff>135890</xdr:rowOff>
    </xdr:to>
    <xdr:sp macro="" textlink="">
      <xdr:nvSpPr>
        <xdr:cNvPr id="72" name="フローチャート : 判断 71"/>
        <xdr:cNvSpPr/>
      </xdr:nvSpPr>
      <xdr:spPr>
        <a:xfrm>
          <a:off x="3048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146067</xdr:rowOff>
    </xdr:from>
    <xdr:ext cx="762000" cy="259045"/>
    <xdr:sp macro="" textlink="">
      <xdr:nvSpPr>
        <xdr:cNvPr id="73" name="テキスト ボックス 72"/>
        <xdr:cNvSpPr txBox="1"/>
      </xdr:nvSpPr>
      <xdr:spPr>
        <a:xfrm>
          <a:off x="2717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43180</xdr:rowOff>
    </xdr:from>
    <xdr:to>
      <xdr:col>3</xdr:col>
      <xdr:colOff>142875</xdr:colOff>
      <xdr:row>41</xdr:row>
      <xdr:rowOff>39370</xdr:rowOff>
    </xdr:to>
    <xdr:cxnSp macro="">
      <xdr:nvCxnSpPr>
        <xdr:cNvPr id="74" name="直線コネクタ 73"/>
        <xdr:cNvCxnSpPr/>
      </xdr:nvCxnSpPr>
      <xdr:spPr>
        <a:xfrm flipV="1">
          <a:off x="1320800" y="690118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41910</xdr:rowOff>
    </xdr:from>
    <xdr:to>
      <xdr:col>3</xdr:col>
      <xdr:colOff>193675</xdr:colOff>
      <xdr:row>37</xdr:row>
      <xdr:rowOff>143510</xdr:rowOff>
    </xdr:to>
    <xdr:sp macro="" textlink="">
      <xdr:nvSpPr>
        <xdr:cNvPr id="75" name="フローチャート : 判断 74"/>
        <xdr:cNvSpPr/>
      </xdr:nvSpPr>
      <xdr:spPr>
        <a:xfrm>
          <a:off x="2159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153687</xdr:rowOff>
    </xdr:from>
    <xdr:ext cx="762000" cy="259045"/>
    <xdr:sp macro="" textlink="">
      <xdr:nvSpPr>
        <xdr:cNvPr id="76" name="テキスト ボックス 75"/>
        <xdr:cNvSpPr txBox="1"/>
      </xdr:nvSpPr>
      <xdr:spPr>
        <a:xfrm>
          <a:off x="1828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15240</xdr:rowOff>
    </xdr:from>
    <xdr:to>
      <xdr:col>1</xdr:col>
      <xdr:colOff>676275</xdr:colOff>
      <xdr:row>38</xdr:row>
      <xdr:rowOff>116840</xdr:rowOff>
    </xdr:to>
    <xdr:sp macro="" textlink="">
      <xdr:nvSpPr>
        <xdr:cNvPr id="77" name="フローチャート : 判断 76"/>
        <xdr:cNvSpPr/>
      </xdr:nvSpPr>
      <xdr:spPr>
        <a:xfrm>
          <a:off x="1270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127017</xdr:rowOff>
    </xdr:from>
    <xdr:ext cx="762000" cy="259045"/>
    <xdr:sp macro="" textlink="">
      <xdr:nvSpPr>
        <xdr:cNvPr id="78" name="テキスト ボックス 77"/>
        <xdr:cNvSpPr txBox="1"/>
      </xdr:nvSpPr>
      <xdr:spPr>
        <a:xfrm>
          <a:off x="939800" y="629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41910</xdr:rowOff>
    </xdr:from>
    <xdr:to>
      <xdr:col>7</xdr:col>
      <xdr:colOff>66675</xdr:colOff>
      <xdr:row>39</xdr:row>
      <xdr:rowOff>143510</xdr:rowOff>
    </xdr:to>
    <xdr:sp macro="" textlink="">
      <xdr:nvSpPr>
        <xdr:cNvPr id="84" name="円/楕円 83"/>
        <xdr:cNvSpPr/>
      </xdr:nvSpPr>
      <xdr:spPr>
        <a:xfrm>
          <a:off x="47752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121937</xdr:rowOff>
    </xdr:from>
    <xdr:ext cx="762000" cy="259045"/>
    <xdr:sp macro="" textlink="">
      <xdr:nvSpPr>
        <xdr:cNvPr id="85" name="人件費該当値テキスト"/>
        <xdr:cNvSpPr txBox="1"/>
      </xdr:nvSpPr>
      <xdr:spPr>
        <a:xfrm>
          <a:off x="4914900" y="663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95250</xdr:rowOff>
    </xdr:from>
    <xdr:to>
      <xdr:col>5</xdr:col>
      <xdr:colOff>600075</xdr:colOff>
      <xdr:row>40</xdr:row>
      <xdr:rowOff>25400</xdr:rowOff>
    </xdr:to>
    <xdr:sp macro="" textlink="">
      <xdr:nvSpPr>
        <xdr:cNvPr id="86" name="円/楕円 85"/>
        <xdr:cNvSpPr/>
      </xdr:nvSpPr>
      <xdr:spPr>
        <a:xfrm>
          <a:off x="39370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10177</xdr:rowOff>
    </xdr:from>
    <xdr:ext cx="736600" cy="259045"/>
    <xdr:sp macro="" textlink="">
      <xdr:nvSpPr>
        <xdr:cNvPr id="87" name="テキスト ボックス 86"/>
        <xdr:cNvSpPr txBox="1"/>
      </xdr:nvSpPr>
      <xdr:spPr>
        <a:xfrm>
          <a:off x="3606800" y="686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80010</xdr:rowOff>
    </xdr:from>
    <xdr:to>
      <xdr:col>4</xdr:col>
      <xdr:colOff>396875</xdr:colOff>
      <xdr:row>40</xdr:row>
      <xdr:rowOff>10160</xdr:rowOff>
    </xdr:to>
    <xdr:sp macro="" textlink="">
      <xdr:nvSpPr>
        <xdr:cNvPr id="88" name="円/楕円 87"/>
        <xdr:cNvSpPr/>
      </xdr:nvSpPr>
      <xdr:spPr>
        <a:xfrm>
          <a:off x="3048000" y="676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166387</xdr:rowOff>
    </xdr:from>
    <xdr:ext cx="762000" cy="259045"/>
    <xdr:sp macro="" textlink="">
      <xdr:nvSpPr>
        <xdr:cNvPr id="89" name="テキスト ボックス 88"/>
        <xdr:cNvSpPr txBox="1"/>
      </xdr:nvSpPr>
      <xdr:spPr>
        <a:xfrm>
          <a:off x="2717800" y="685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163830</xdr:rowOff>
    </xdr:from>
    <xdr:to>
      <xdr:col>3</xdr:col>
      <xdr:colOff>193675</xdr:colOff>
      <xdr:row>40</xdr:row>
      <xdr:rowOff>93980</xdr:rowOff>
    </xdr:to>
    <xdr:sp macro="" textlink="">
      <xdr:nvSpPr>
        <xdr:cNvPr id="90" name="円/楕円 89"/>
        <xdr:cNvSpPr/>
      </xdr:nvSpPr>
      <xdr:spPr>
        <a:xfrm>
          <a:off x="2159000" y="685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78757</xdr:rowOff>
    </xdr:from>
    <xdr:ext cx="762000" cy="259045"/>
    <xdr:sp macro="" textlink="">
      <xdr:nvSpPr>
        <xdr:cNvPr id="91" name="テキスト ボックス 90"/>
        <xdr:cNvSpPr txBox="1"/>
      </xdr:nvSpPr>
      <xdr:spPr>
        <a:xfrm>
          <a:off x="1828800" y="693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160020</xdr:rowOff>
    </xdr:from>
    <xdr:to>
      <xdr:col>1</xdr:col>
      <xdr:colOff>676275</xdr:colOff>
      <xdr:row>41</xdr:row>
      <xdr:rowOff>90170</xdr:rowOff>
    </xdr:to>
    <xdr:sp macro="" textlink="">
      <xdr:nvSpPr>
        <xdr:cNvPr id="92" name="円/楕円 91"/>
        <xdr:cNvSpPr/>
      </xdr:nvSpPr>
      <xdr:spPr>
        <a:xfrm>
          <a:off x="1270000" y="7018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74947</xdr:rowOff>
    </xdr:from>
    <xdr:ext cx="762000" cy="259045"/>
    <xdr:sp macro="" textlink="">
      <xdr:nvSpPr>
        <xdr:cNvPr id="93" name="テキスト ボックス 92"/>
        <xdr:cNvSpPr txBox="1"/>
      </xdr:nvSpPr>
      <xdr:spPr>
        <a:xfrm>
          <a:off x="939800" y="710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類似団体平均と比較してやや低くなっているが、これは他団体より直営部門が多く、委託料が少なくなっているためと考えられる。今後も引き続き事業の見直しに取り組み、経費の節減に努める。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31750</xdr:rowOff>
    </xdr:from>
    <xdr:to>
      <xdr:col>24</xdr:col>
      <xdr:colOff>31750</xdr:colOff>
      <xdr:row>21</xdr:row>
      <xdr:rowOff>31750</xdr:rowOff>
    </xdr:to>
    <xdr:cxnSp macro="">
      <xdr:nvCxnSpPr>
        <xdr:cNvPr id="121" name="直線コネクタ 120"/>
        <xdr:cNvCxnSpPr/>
      </xdr:nvCxnSpPr>
      <xdr:spPr>
        <a:xfrm flipV="1">
          <a:off x="16510000" y="22606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3827</xdr:rowOff>
    </xdr:from>
    <xdr:ext cx="762000" cy="259045"/>
    <xdr:sp macro="" textlink="">
      <xdr:nvSpPr>
        <xdr:cNvPr id="122" name="物件費最小値テキスト"/>
        <xdr:cNvSpPr txBox="1"/>
      </xdr:nvSpPr>
      <xdr:spPr>
        <a:xfrm>
          <a:off x="165989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31750</xdr:rowOff>
    </xdr:from>
    <xdr:to>
      <xdr:col>24</xdr:col>
      <xdr:colOff>120650</xdr:colOff>
      <xdr:row>21</xdr:row>
      <xdr:rowOff>31750</xdr:rowOff>
    </xdr:to>
    <xdr:cxnSp macro="">
      <xdr:nvCxnSpPr>
        <xdr:cNvPr id="123" name="直線コネクタ 122"/>
        <xdr:cNvCxnSpPr/>
      </xdr:nvCxnSpPr>
      <xdr:spPr>
        <a:xfrm>
          <a:off x="16421100" y="3632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118127</xdr:rowOff>
    </xdr:from>
    <xdr:ext cx="762000" cy="259045"/>
    <xdr:sp macro="" textlink="">
      <xdr:nvSpPr>
        <xdr:cNvPr id="124" name="物件費最大値テキスト"/>
        <xdr:cNvSpPr txBox="1"/>
      </xdr:nvSpPr>
      <xdr:spPr>
        <a:xfrm>
          <a:off x="165989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13</xdr:row>
      <xdr:rowOff>31750</xdr:rowOff>
    </xdr:from>
    <xdr:to>
      <xdr:col>24</xdr:col>
      <xdr:colOff>120650</xdr:colOff>
      <xdr:row>13</xdr:row>
      <xdr:rowOff>31750</xdr:rowOff>
    </xdr:to>
    <xdr:cxnSp macro="">
      <xdr:nvCxnSpPr>
        <xdr:cNvPr id="125" name="直線コネクタ 124"/>
        <xdr:cNvCxnSpPr/>
      </xdr:nvCxnSpPr>
      <xdr:spPr>
        <a:xfrm>
          <a:off x="16421100" y="22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95250</xdr:rowOff>
    </xdr:from>
    <xdr:to>
      <xdr:col>24</xdr:col>
      <xdr:colOff>31750</xdr:colOff>
      <xdr:row>15</xdr:row>
      <xdr:rowOff>146050</xdr:rowOff>
    </xdr:to>
    <xdr:cxnSp macro="">
      <xdr:nvCxnSpPr>
        <xdr:cNvPr id="126" name="直線コネクタ 125"/>
        <xdr:cNvCxnSpPr/>
      </xdr:nvCxnSpPr>
      <xdr:spPr>
        <a:xfrm>
          <a:off x="15671800" y="26670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10177</xdr:rowOff>
    </xdr:from>
    <xdr:ext cx="762000" cy="259045"/>
    <xdr:sp macro="" textlink="">
      <xdr:nvSpPr>
        <xdr:cNvPr id="127" name="物件費平均値テキスト"/>
        <xdr:cNvSpPr txBox="1"/>
      </xdr:nvSpPr>
      <xdr:spPr>
        <a:xfrm>
          <a:off x="16598900" y="2753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38100</xdr:rowOff>
    </xdr:from>
    <xdr:to>
      <xdr:col>24</xdr:col>
      <xdr:colOff>82550</xdr:colOff>
      <xdr:row>16</xdr:row>
      <xdr:rowOff>139700</xdr:rowOff>
    </xdr:to>
    <xdr:sp macro="" textlink="">
      <xdr:nvSpPr>
        <xdr:cNvPr id="128" name="フローチャート : 判断 127"/>
        <xdr:cNvSpPr/>
      </xdr:nvSpPr>
      <xdr:spPr>
        <a:xfrm>
          <a:off x="164592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44450</xdr:rowOff>
    </xdr:from>
    <xdr:to>
      <xdr:col>22</xdr:col>
      <xdr:colOff>565150</xdr:colOff>
      <xdr:row>15</xdr:row>
      <xdr:rowOff>95250</xdr:rowOff>
    </xdr:to>
    <xdr:cxnSp macro="">
      <xdr:nvCxnSpPr>
        <xdr:cNvPr id="129" name="直線コネクタ 128"/>
        <xdr:cNvCxnSpPr/>
      </xdr:nvCxnSpPr>
      <xdr:spPr>
        <a:xfrm>
          <a:off x="14782800" y="2616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158750</xdr:rowOff>
    </xdr:from>
    <xdr:to>
      <xdr:col>22</xdr:col>
      <xdr:colOff>615950</xdr:colOff>
      <xdr:row>16</xdr:row>
      <xdr:rowOff>88900</xdr:rowOff>
    </xdr:to>
    <xdr:sp macro="" textlink="">
      <xdr:nvSpPr>
        <xdr:cNvPr id="130" name="フローチャート : 判断 129"/>
        <xdr:cNvSpPr/>
      </xdr:nvSpPr>
      <xdr:spPr>
        <a:xfrm>
          <a:off x="15621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73677</xdr:rowOff>
    </xdr:from>
    <xdr:ext cx="736600" cy="259045"/>
    <xdr:sp macro="" textlink="">
      <xdr:nvSpPr>
        <xdr:cNvPr id="131" name="テキスト ボックス 130"/>
        <xdr:cNvSpPr txBox="1"/>
      </xdr:nvSpPr>
      <xdr:spPr>
        <a:xfrm>
          <a:off x="15290800" y="281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6350</xdr:rowOff>
    </xdr:from>
    <xdr:to>
      <xdr:col>21</xdr:col>
      <xdr:colOff>361950</xdr:colOff>
      <xdr:row>15</xdr:row>
      <xdr:rowOff>44450</xdr:rowOff>
    </xdr:to>
    <xdr:cxnSp macro="">
      <xdr:nvCxnSpPr>
        <xdr:cNvPr id="132" name="直線コネクタ 131"/>
        <xdr:cNvCxnSpPr/>
      </xdr:nvCxnSpPr>
      <xdr:spPr>
        <a:xfrm>
          <a:off x="13893800" y="2578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107950</xdr:rowOff>
    </xdr:from>
    <xdr:to>
      <xdr:col>21</xdr:col>
      <xdr:colOff>412750</xdr:colOff>
      <xdr:row>16</xdr:row>
      <xdr:rowOff>38100</xdr:rowOff>
    </xdr:to>
    <xdr:sp macro="" textlink="">
      <xdr:nvSpPr>
        <xdr:cNvPr id="133" name="フローチャート : 判断 132"/>
        <xdr:cNvSpPr/>
      </xdr:nvSpPr>
      <xdr:spPr>
        <a:xfrm>
          <a:off x="14732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22877</xdr:rowOff>
    </xdr:from>
    <xdr:ext cx="762000" cy="259045"/>
    <xdr:sp macro="" textlink="">
      <xdr:nvSpPr>
        <xdr:cNvPr id="134" name="テキスト ボックス 133"/>
        <xdr:cNvSpPr txBox="1"/>
      </xdr:nvSpPr>
      <xdr:spPr>
        <a:xfrm>
          <a:off x="14401800" y="276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6350</xdr:rowOff>
    </xdr:from>
    <xdr:to>
      <xdr:col>20</xdr:col>
      <xdr:colOff>158750</xdr:colOff>
      <xdr:row>15</xdr:row>
      <xdr:rowOff>31750</xdr:rowOff>
    </xdr:to>
    <xdr:cxnSp macro="">
      <xdr:nvCxnSpPr>
        <xdr:cNvPr id="135" name="直線コネクタ 134"/>
        <xdr:cNvCxnSpPr/>
      </xdr:nvCxnSpPr>
      <xdr:spPr>
        <a:xfrm flipV="1">
          <a:off x="13004800" y="2578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6" name="フローチャート : 判断 135"/>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143527</xdr:rowOff>
    </xdr:from>
    <xdr:ext cx="762000" cy="259045"/>
    <xdr:sp macro="" textlink="">
      <xdr:nvSpPr>
        <xdr:cNvPr id="137" name="テキスト ボックス 136"/>
        <xdr:cNvSpPr txBox="1"/>
      </xdr:nvSpPr>
      <xdr:spPr>
        <a:xfrm>
          <a:off x="13512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38" name="フローチャート : 判断 137"/>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48277</xdr:rowOff>
    </xdr:from>
    <xdr:ext cx="762000" cy="259045"/>
    <xdr:sp macro="" textlink="">
      <xdr:nvSpPr>
        <xdr:cNvPr id="139" name="テキスト ボックス 138"/>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95250</xdr:rowOff>
    </xdr:from>
    <xdr:to>
      <xdr:col>24</xdr:col>
      <xdr:colOff>82550</xdr:colOff>
      <xdr:row>16</xdr:row>
      <xdr:rowOff>25400</xdr:rowOff>
    </xdr:to>
    <xdr:sp macro="" textlink="">
      <xdr:nvSpPr>
        <xdr:cNvPr id="145" name="円/楕円 144"/>
        <xdr:cNvSpPr/>
      </xdr:nvSpPr>
      <xdr:spPr>
        <a:xfrm>
          <a:off x="164592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111777</xdr:rowOff>
    </xdr:from>
    <xdr:ext cx="762000" cy="259045"/>
    <xdr:sp macro="" textlink="">
      <xdr:nvSpPr>
        <xdr:cNvPr id="146" name="物件費該当値テキスト"/>
        <xdr:cNvSpPr txBox="1"/>
      </xdr:nvSpPr>
      <xdr:spPr>
        <a:xfrm>
          <a:off x="165989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44450</xdr:rowOff>
    </xdr:from>
    <xdr:to>
      <xdr:col>22</xdr:col>
      <xdr:colOff>615950</xdr:colOff>
      <xdr:row>15</xdr:row>
      <xdr:rowOff>146050</xdr:rowOff>
    </xdr:to>
    <xdr:sp macro="" textlink="">
      <xdr:nvSpPr>
        <xdr:cNvPr id="147" name="円/楕円 146"/>
        <xdr:cNvSpPr/>
      </xdr:nvSpPr>
      <xdr:spPr>
        <a:xfrm>
          <a:off x="15621000" y="261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156227</xdr:rowOff>
    </xdr:from>
    <xdr:ext cx="736600" cy="259045"/>
    <xdr:sp macro="" textlink="">
      <xdr:nvSpPr>
        <xdr:cNvPr id="148" name="テキスト ボックス 147"/>
        <xdr:cNvSpPr txBox="1"/>
      </xdr:nvSpPr>
      <xdr:spPr>
        <a:xfrm>
          <a:off x="15290800" y="2385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165100</xdr:rowOff>
    </xdr:from>
    <xdr:to>
      <xdr:col>21</xdr:col>
      <xdr:colOff>412750</xdr:colOff>
      <xdr:row>15</xdr:row>
      <xdr:rowOff>95250</xdr:rowOff>
    </xdr:to>
    <xdr:sp macro="" textlink="">
      <xdr:nvSpPr>
        <xdr:cNvPr id="149" name="円/楕円 148"/>
        <xdr:cNvSpPr/>
      </xdr:nvSpPr>
      <xdr:spPr>
        <a:xfrm>
          <a:off x="14732000" y="256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105427</xdr:rowOff>
    </xdr:from>
    <xdr:ext cx="762000" cy="259045"/>
    <xdr:sp macro="" textlink="">
      <xdr:nvSpPr>
        <xdr:cNvPr id="150" name="テキスト ボックス 149"/>
        <xdr:cNvSpPr txBox="1"/>
      </xdr:nvSpPr>
      <xdr:spPr>
        <a:xfrm>
          <a:off x="14401800" y="233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127000</xdr:rowOff>
    </xdr:from>
    <xdr:to>
      <xdr:col>20</xdr:col>
      <xdr:colOff>209550</xdr:colOff>
      <xdr:row>15</xdr:row>
      <xdr:rowOff>57150</xdr:rowOff>
    </xdr:to>
    <xdr:sp macro="" textlink="">
      <xdr:nvSpPr>
        <xdr:cNvPr id="151" name="円/楕円 150"/>
        <xdr:cNvSpPr/>
      </xdr:nvSpPr>
      <xdr:spPr>
        <a:xfrm>
          <a:off x="13843000" y="252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67327</xdr:rowOff>
    </xdr:from>
    <xdr:ext cx="762000" cy="259045"/>
    <xdr:sp macro="" textlink="">
      <xdr:nvSpPr>
        <xdr:cNvPr id="152" name="テキスト ボックス 151"/>
        <xdr:cNvSpPr txBox="1"/>
      </xdr:nvSpPr>
      <xdr:spPr>
        <a:xfrm>
          <a:off x="13512800" y="229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152400</xdr:rowOff>
    </xdr:from>
    <xdr:to>
      <xdr:col>19</xdr:col>
      <xdr:colOff>6350</xdr:colOff>
      <xdr:row>15</xdr:row>
      <xdr:rowOff>82550</xdr:rowOff>
    </xdr:to>
    <xdr:sp macro="" textlink="">
      <xdr:nvSpPr>
        <xdr:cNvPr id="153" name="円/楕円 152"/>
        <xdr:cNvSpPr/>
      </xdr:nvSpPr>
      <xdr:spPr>
        <a:xfrm>
          <a:off x="12954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92727</xdr:rowOff>
    </xdr:from>
    <xdr:ext cx="762000" cy="259045"/>
    <xdr:sp macro="" textlink="">
      <xdr:nvSpPr>
        <xdr:cNvPr id="154" name="テキスト ボックス 153"/>
        <xdr:cNvSpPr txBox="1"/>
      </xdr:nvSpPr>
      <xdr:spPr>
        <a:xfrm>
          <a:off x="12623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本市は生活保護受給者の割合が類似団体平均と比較して低いため、扶助費全体が類似団体平均を下回っている。しかし、近年は生活保護費や障害者福祉サービス給付費、民間保育所運営費負担金等の経費が増加しており、比率は上昇傾向で推移するものと考えられ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101600</xdr:rowOff>
    </xdr:to>
    <xdr:cxnSp macro="">
      <xdr:nvCxnSpPr>
        <xdr:cNvPr id="182" name="直線コネクタ 181"/>
        <xdr:cNvCxnSpPr/>
      </xdr:nvCxnSpPr>
      <xdr:spPr>
        <a:xfrm flipV="1">
          <a:off x="4826000" y="90805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73677</xdr:rowOff>
    </xdr:from>
    <xdr:ext cx="762000" cy="259045"/>
    <xdr:sp macro="" textlink="">
      <xdr:nvSpPr>
        <xdr:cNvPr id="183" name="扶助費最小値テキスト"/>
        <xdr:cNvSpPr txBox="1"/>
      </xdr:nvSpPr>
      <xdr:spPr>
        <a:xfrm>
          <a:off x="4914900" y="103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60</xdr:row>
      <xdr:rowOff>101600</xdr:rowOff>
    </xdr:from>
    <xdr:to>
      <xdr:col>7</xdr:col>
      <xdr:colOff>104775</xdr:colOff>
      <xdr:row>60</xdr:row>
      <xdr:rowOff>101600</xdr:rowOff>
    </xdr:to>
    <xdr:cxnSp macro="">
      <xdr:nvCxnSpPr>
        <xdr:cNvPr id="184" name="直線コネクタ 183"/>
        <xdr:cNvCxnSpPr/>
      </xdr:nvCxnSpPr>
      <xdr:spPr>
        <a:xfrm>
          <a:off x="4737100" y="1038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146050</xdr:rowOff>
    </xdr:from>
    <xdr:to>
      <xdr:col>7</xdr:col>
      <xdr:colOff>15875</xdr:colOff>
      <xdr:row>56</xdr:row>
      <xdr:rowOff>50800</xdr:rowOff>
    </xdr:to>
    <xdr:cxnSp macro="">
      <xdr:nvCxnSpPr>
        <xdr:cNvPr id="187" name="直線コネクタ 186"/>
        <xdr:cNvCxnSpPr/>
      </xdr:nvCxnSpPr>
      <xdr:spPr>
        <a:xfrm>
          <a:off x="3987800" y="95758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8"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63500</xdr:rowOff>
    </xdr:from>
    <xdr:to>
      <xdr:col>7</xdr:col>
      <xdr:colOff>66675</xdr:colOff>
      <xdr:row>56</xdr:row>
      <xdr:rowOff>165100</xdr:rowOff>
    </xdr:to>
    <xdr:sp macro="" textlink="">
      <xdr:nvSpPr>
        <xdr:cNvPr id="189" name="フローチャート : 判断 188"/>
        <xdr:cNvSpPr/>
      </xdr:nvSpPr>
      <xdr:spPr>
        <a:xfrm>
          <a:off x="47752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95250</xdr:rowOff>
    </xdr:from>
    <xdr:to>
      <xdr:col>5</xdr:col>
      <xdr:colOff>549275</xdr:colOff>
      <xdr:row>55</xdr:row>
      <xdr:rowOff>146050</xdr:rowOff>
    </xdr:to>
    <xdr:cxnSp macro="">
      <xdr:nvCxnSpPr>
        <xdr:cNvPr id="190" name="直線コネクタ 189"/>
        <xdr:cNvCxnSpPr/>
      </xdr:nvCxnSpPr>
      <xdr:spPr>
        <a:xfrm>
          <a:off x="3098800" y="95250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50800</xdr:rowOff>
    </xdr:from>
    <xdr:to>
      <xdr:col>5</xdr:col>
      <xdr:colOff>600075</xdr:colOff>
      <xdr:row>56</xdr:row>
      <xdr:rowOff>152400</xdr:rowOff>
    </xdr:to>
    <xdr:sp macro="" textlink="">
      <xdr:nvSpPr>
        <xdr:cNvPr id="191" name="フローチャート : 判断 190"/>
        <xdr:cNvSpPr/>
      </xdr:nvSpPr>
      <xdr:spPr>
        <a:xfrm>
          <a:off x="3937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137177</xdr:rowOff>
    </xdr:from>
    <xdr:ext cx="736600" cy="259045"/>
    <xdr:sp macro="" textlink="">
      <xdr:nvSpPr>
        <xdr:cNvPr id="192" name="テキスト ボックス 191"/>
        <xdr:cNvSpPr txBox="1"/>
      </xdr:nvSpPr>
      <xdr:spPr>
        <a:xfrm>
          <a:off x="3606800" y="973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19050</xdr:rowOff>
    </xdr:from>
    <xdr:to>
      <xdr:col>4</xdr:col>
      <xdr:colOff>346075</xdr:colOff>
      <xdr:row>55</xdr:row>
      <xdr:rowOff>95250</xdr:rowOff>
    </xdr:to>
    <xdr:cxnSp macro="">
      <xdr:nvCxnSpPr>
        <xdr:cNvPr id="193" name="直線コネクタ 192"/>
        <xdr:cNvCxnSpPr/>
      </xdr:nvCxnSpPr>
      <xdr:spPr>
        <a:xfrm>
          <a:off x="2209800" y="9448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25400</xdr:rowOff>
    </xdr:from>
    <xdr:to>
      <xdr:col>3</xdr:col>
      <xdr:colOff>142875</xdr:colOff>
      <xdr:row>55</xdr:row>
      <xdr:rowOff>19050</xdr:rowOff>
    </xdr:to>
    <xdr:cxnSp macro="">
      <xdr:nvCxnSpPr>
        <xdr:cNvPr id="196" name="直線コネクタ 195"/>
        <xdr:cNvCxnSpPr/>
      </xdr:nvCxnSpPr>
      <xdr:spPr>
        <a:xfrm>
          <a:off x="1320800" y="92837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44450</xdr:rowOff>
    </xdr:from>
    <xdr:to>
      <xdr:col>1</xdr:col>
      <xdr:colOff>676275</xdr:colOff>
      <xdr:row>55</xdr:row>
      <xdr:rowOff>146050</xdr:rowOff>
    </xdr:to>
    <xdr:sp macro="" textlink="">
      <xdr:nvSpPr>
        <xdr:cNvPr id="199" name="フローチャート : 判断 198"/>
        <xdr:cNvSpPr/>
      </xdr:nvSpPr>
      <xdr:spPr>
        <a:xfrm>
          <a:off x="1270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130827</xdr:rowOff>
    </xdr:from>
    <xdr:ext cx="762000" cy="259045"/>
    <xdr:sp macro="" textlink="">
      <xdr:nvSpPr>
        <xdr:cNvPr id="200" name="テキスト ボックス 199"/>
        <xdr:cNvSpPr txBox="1"/>
      </xdr:nvSpPr>
      <xdr:spPr>
        <a:xfrm>
          <a:off x="939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0</xdr:rowOff>
    </xdr:from>
    <xdr:to>
      <xdr:col>7</xdr:col>
      <xdr:colOff>66675</xdr:colOff>
      <xdr:row>56</xdr:row>
      <xdr:rowOff>101600</xdr:rowOff>
    </xdr:to>
    <xdr:sp macro="" textlink="">
      <xdr:nvSpPr>
        <xdr:cNvPr id="206" name="円/楕円 205"/>
        <xdr:cNvSpPr/>
      </xdr:nvSpPr>
      <xdr:spPr>
        <a:xfrm>
          <a:off x="4775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16527</xdr:rowOff>
    </xdr:from>
    <xdr:ext cx="762000" cy="259045"/>
    <xdr:sp macro="" textlink="">
      <xdr:nvSpPr>
        <xdr:cNvPr id="207" name="扶助費該当値テキスト"/>
        <xdr:cNvSpPr txBox="1"/>
      </xdr:nvSpPr>
      <xdr:spPr>
        <a:xfrm>
          <a:off x="49149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95250</xdr:rowOff>
    </xdr:from>
    <xdr:to>
      <xdr:col>5</xdr:col>
      <xdr:colOff>600075</xdr:colOff>
      <xdr:row>56</xdr:row>
      <xdr:rowOff>25400</xdr:rowOff>
    </xdr:to>
    <xdr:sp macro="" textlink="">
      <xdr:nvSpPr>
        <xdr:cNvPr id="208" name="円/楕円 207"/>
        <xdr:cNvSpPr/>
      </xdr:nvSpPr>
      <xdr:spPr>
        <a:xfrm>
          <a:off x="3937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209" name="テキスト ボックス 208"/>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44450</xdr:rowOff>
    </xdr:from>
    <xdr:to>
      <xdr:col>4</xdr:col>
      <xdr:colOff>396875</xdr:colOff>
      <xdr:row>55</xdr:row>
      <xdr:rowOff>146050</xdr:rowOff>
    </xdr:to>
    <xdr:sp macro="" textlink="">
      <xdr:nvSpPr>
        <xdr:cNvPr id="210" name="円/楕円 209"/>
        <xdr:cNvSpPr/>
      </xdr:nvSpPr>
      <xdr:spPr>
        <a:xfrm>
          <a:off x="3048000" y="947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156227</xdr:rowOff>
    </xdr:from>
    <xdr:ext cx="762000" cy="259045"/>
    <xdr:sp macro="" textlink="">
      <xdr:nvSpPr>
        <xdr:cNvPr id="211" name="テキスト ボックス 210"/>
        <xdr:cNvSpPr txBox="1"/>
      </xdr:nvSpPr>
      <xdr:spPr>
        <a:xfrm>
          <a:off x="2717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139700</xdr:rowOff>
    </xdr:from>
    <xdr:to>
      <xdr:col>3</xdr:col>
      <xdr:colOff>193675</xdr:colOff>
      <xdr:row>55</xdr:row>
      <xdr:rowOff>69850</xdr:rowOff>
    </xdr:to>
    <xdr:sp macro="" textlink="">
      <xdr:nvSpPr>
        <xdr:cNvPr id="212" name="円/楕円 211"/>
        <xdr:cNvSpPr/>
      </xdr:nvSpPr>
      <xdr:spPr>
        <a:xfrm>
          <a:off x="2159000" y="939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80027</xdr:rowOff>
    </xdr:from>
    <xdr:ext cx="762000" cy="259045"/>
    <xdr:sp macro="" textlink="">
      <xdr:nvSpPr>
        <xdr:cNvPr id="213" name="テキスト ボックス 212"/>
        <xdr:cNvSpPr txBox="1"/>
      </xdr:nvSpPr>
      <xdr:spPr>
        <a:xfrm>
          <a:off x="1828800" y="916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146050</xdr:rowOff>
    </xdr:from>
    <xdr:to>
      <xdr:col>1</xdr:col>
      <xdr:colOff>676275</xdr:colOff>
      <xdr:row>54</xdr:row>
      <xdr:rowOff>76200</xdr:rowOff>
    </xdr:to>
    <xdr:sp macro="" textlink="">
      <xdr:nvSpPr>
        <xdr:cNvPr id="214" name="円/楕円 213"/>
        <xdr:cNvSpPr/>
      </xdr:nvSpPr>
      <xdr:spPr>
        <a:xfrm>
          <a:off x="1270000" y="923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86377</xdr:rowOff>
    </xdr:from>
    <xdr:ext cx="762000" cy="259045"/>
    <xdr:sp macro="" textlink="">
      <xdr:nvSpPr>
        <xdr:cNvPr id="215" name="テキスト ボックス 214"/>
        <xdr:cNvSpPr txBox="1"/>
      </xdr:nvSpPr>
      <xdr:spPr>
        <a:xfrm>
          <a:off x="939800" y="900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本市のその他経費は増加傾向であるが、これは高齢化の進展により、介護保険・後期高齢医療事業の特別会計への繰出金が増加傾向にあるためである。また、平成２５年度は２４年度と比べ、維持補修費が増となっている。</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今後も引き続き事業の見直しに取り組み、経費の節減に努める。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62230</xdr:rowOff>
    </xdr:from>
    <xdr:to>
      <xdr:col>24</xdr:col>
      <xdr:colOff>31750</xdr:colOff>
      <xdr:row>60</xdr:row>
      <xdr:rowOff>58420</xdr:rowOff>
    </xdr:to>
    <xdr:cxnSp macro="">
      <xdr:nvCxnSpPr>
        <xdr:cNvPr id="243" name="直線コネクタ 242"/>
        <xdr:cNvCxnSpPr/>
      </xdr:nvCxnSpPr>
      <xdr:spPr>
        <a:xfrm flipV="1">
          <a:off x="16510000" y="914908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4"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5" name="直線コネクタ 244"/>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148607</xdr:rowOff>
    </xdr:from>
    <xdr:ext cx="762000" cy="259045"/>
    <xdr:sp macro="" textlink="">
      <xdr:nvSpPr>
        <xdr:cNvPr id="246" name="その他最大値テキスト"/>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53</xdr:row>
      <xdr:rowOff>62230</xdr:rowOff>
    </xdr:from>
    <xdr:to>
      <xdr:col>24</xdr:col>
      <xdr:colOff>120650</xdr:colOff>
      <xdr:row>53</xdr:row>
      <xdr:rowOff>62230</xdr:rowOff>
    </xdr:to>
    <xdr:cxnSp macro="">
      <xdr:nvCxnSpPr>
        <xdr:cNvPr id="247" name="直線コネクタ 246"/>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130810</xdr:rowOff>
    </xdr:from>
    <xdr:to>
      <xdr:col>24</xdr:col>
      <xdr:colOff>31750</xdr:colOff>
      <xdr:row>55</xdr:row>
      <xdr:rowOff>146050</xdr:rowOff>
    </xdr:to>
    <xdr:cxnSp macro="">
      <xdr:nvCxnSpPr>
        <xdr:cNvPr id="248" name="直線コネクタ 247"/>
        <xdr:cNvCxnSpPr/>
      </xdr:nvCxnSpPr>
      <xdr:spPr>
        <a:xfrm>
          <a:off x="15671800" y="95605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128287</xdr:rowOff>
    </xdr:from>
    <xdr:ext cx="762000" cy="259045"/>
    <xdr:sp macro="" textlink="">
      <xdr:nvSpPr>
        <xdr:cNvPr id="249" name="その他平均値テキスト"/>
        <xdr:cNvSpPr txBox="1"/>
      </xdr:nvSpPr>
      <xdr:spPr>
        <a:xfrm>
          <a:off x="16598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50" name="フローチャート : 判断 249"/>
        <xdr:cNvSpPr/>
      </xdr:nvSpPr>
      <xdr:spPr>
        <a:xfrm>
          <a:off x="16459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77470</xdr:rowOff>
    </xdr:from>
    <xdr:to>
      <xdr:col>22</xdr:col>
      <xdr:colOff>565150</xdr:colOff>
      <xdr:row>55</xdr:row>
      <xdr:rowOff>130810</xdr:rowOff>
    </xdr:to>
    <xdr:cxnSp macro="">
      <xdr:nvCxnSpPr>
        <xdr:cNvPr id="251" name="直線コネクタ 250"/>
        <xdr:cNvCxnSpPr/>
      </xdr:nvCxnSpPr>
      <xdr:spPr>
        <a:xfrm>
          <a:off x="14782800" y="95072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118110</xdr:rowOff>
    </xdr:from>
    <xdr:to>
      <xdr:col>22</xdr:col>
      <xdr:colOff>615950</xdr:colOff>
      <xdr:row>56</xdr:row>
      <xdr:rowOff>48260</xdr:rowOff>
    </xdr:to>
    <xdr:sp macro="" textlink="">
      <xdr:nvSpPr>
        <xdr:cNvPr id="252" name="フローチャート : 判断 251"/>
        <xdr:cNvSpPr/>
      </xdr:nvSpPr>
      <xdr:spPr>
        <a:xfrm>
          <a:off x="15621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33037</xdr:rowOff>
    </xdr:from>
    <xdr:ext cx="736600" cy="259045"/>
    <xdr:sp macro="" textlink="">
      <xdr:nvSpPr>
        <xdr:cNvPr id="253" name="テキスト ボックス 252"/>
        <xdr:cNvSpPr txBox="1"/>
      </xdr:nvSpPr>
      <xdr:spPr>
        <a:xfrm>
          <a:off x="15290800" y="9634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16510</xdr:rowOff>
    </xdr:from>
    <xdr:to>
      <xdr:col>21</xdr:col>
      <xdr:colOff>361950</xdr:colOff>
      <xdr:row>55</xdr:row>
      <xdr:rowOff>77470</xdr:rowOff>
    </xdr:to>
    <xdr:cxnSp macro="">
      <xdr:nvCxnSpPr>
        <xdr:cNvPr id="254" name="直線コネクタ 253"/>
        <xdr:cNvCxnSpPr/>
      </xdr:nvCxnSpPr>
      <xdr:spPr>
        <a:xfrm>
          <a:off x="13893800" y="94462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110490</xdr:rowOff>
    </xdr:from>
    <xdr:to>
      <xdr:col>21</xdr:col>
      <xdr:colOff>412750</xdr:colOff>
      <xdr:row>56</xdr:row>
      <xdr:rowOff>40640</xdr:rowOff>
    </xdr:to>
    <xdr:sp macro="" textlink="">
      <xdr:nvSpPr>
        <xdr:cNvPr id="255" name="フローチャート : 判断 254"/>
        <xdr:cNvSpPr/>
      </xdr:nvSpPr>
      <xdr:spPr>
        <a:xfrm>
          <a:off x="14732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25417</xdr:rowOff>
    </xdr:from>
    <xdr:ext cx="762000" cy="259045"/>
    <xdr:sp macro="" textlink="">
      <xdr:nvSpPr>
        <xdr:cNvPr id="256" name="テキスト ボックス 255"/>
        <xdr:cNvSpPr txBox="1"/>
      </xdr:nvSpPr>
      <xdr:spPr>
        <a:xfrm>
          <a:off x="14401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16510</xdr:rowOff>
    </xdr:from>
    <xdr:to>
      <xdr:col>20</xdr:col>
      <xdr:colOff>158750</xdr:colOff>
      <xdr:row>55</xdr:row>
      <xdr:rowOff>31750</xdr:rowOff>
    </xdr:to>
    <xdr:cxnSp macro="">
      <xdr:nvCxnSpPr>
        <xdr:cNvPr id="257" name="直線コネクタ 256"/>
        <xdr:cNvCxnSpPr/>
      </xdr:nvCxnSpPr>
      <xdr:spPr>
        <a:xfrm flipV="1">
          <a:off x="13004800" y="94462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118110</xdr:rowOff>
    </xdr:from>
    <xdr:to>
      <xdr:col>20</xdr:col>
      <xdr:colOff>209550</xdr:colOff>
      <xdr:row>56</xdr:row>
      <xdr:rowOff>48260</xdr:rowOff>
    </xdr:to>
    <xdr:sp macro="" textlink="">
      <xdr:nvSpPr>
        <xdr:cNvPr id="258" name="フローチャート : 判断 257"/>
        <xdr:cNvSpPr/>
      </xdr:nvSpPr>
      <xdr:spPr>
        <a:xfrm>
          <a:off x="13843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33037</xdr:rowOff>
    </xdr:from>
    <xdr:ext cx="762000" cy="259045"/>
    <xdr:sp macro="" textlink="">
      <xdr:nvSpPr>
        <xdr:cNvPr id="259" name="テキスト ボックス 258"/>
        <xdr:cNvSpPr txBox="1"/>
      </xdr:nvSpPr>
      <xdr:spPr>
        <a:xfrm>
          <a:off x="13512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60" name="フローチャート : 判断 259"/>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48277</xdr:rowOff>
    </xdr:from>
    <xdr:ext cx="762000" cy="259045"/>
    <xdr:sp macro="" textlink="">
      <xdr:nvSpPr>
        <xdr:cNvPr id="261" name="テキスト ボックス 260"/>
        <xdr:cNvSpPr txBox="1"/>
      </xdr:nvSpPr>
      <xdr:spPr>
        <a:xfrm>
          <a:off x="12623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95250</xdr:rowOff>
    </xdr:from>
    <xdr:to>
      <xdr:col>24</xdr:col>
      <xdr:colOff>82550</xdr:colOff>
      <xdr:row>56</xdr:row>
      <xdr:rowOff>25400</xdr:rowOff>
    </xdr:to>
    <xdr:sp macro="" textlink="">
      <xdr:nvSpPr>
        <xdr:cNvPr id="267" name="円/楕円 266"/>
        <xdr:cNvSpPr/>
      </xdr:nvSpPr>
      <xdr:spPr>
        <a:xfrm>
          <a:off x="164592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111777</xdr:rowOff>
    </xdr:from>
    <xdr:ext cx="762000" cy="259045"/>
    <xdr:sp macro="" textlink="">
      <xdr:nvSpPr>
        <xdr:cNvPr id="268" name="その他該当値テキスト"/>
        <xdr:cNvSpPr txBox="1"/>
      </xdr:nvSpPr>
      <xdr:spPr>
        <a:xfrm>
          <a:off x="165989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80010</xdr:rowOff>
    </xdr:from>
    <xdr:to>
      <xdr:col>22</xdr:col>
      <xdr:colOff>615950</xdr:colOff>
      <xdr:row>56</xdr:row>
      <xdr:rowOff>10160</xdr:rowOff>
    </xdr:to>
    <xdr:sp macro="" textlink="">
      <xdr:nvSpPr>
        <xdr:cNvPr id="269" name="円/楕円 268"/>
        <xdr:cNvSpPr/>
      </xdr:nvSpPr>
      <xdr:spPr>
        <a:xfrm>
          <a:off x="15621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20337</xdr:rowOff>
    </xdr:from>
    <xdr:ext cx="736600" cy="259045"/>
    <xdr:sp macro="" textlink="">
      <xdr:nvSpPr>
        <xdr:cNvPr id="270" name="テキスト ボックス 269"/>
        <xdr:cNvSpPr txBox="1"/>
      </xdr:nvSpPr>
      <xdr:spPr>
        <a:xfrm>
          <a:off x="15290800" y="9278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26670</xdr:rowOff>
    </xdr:from>
    <xdr:to>
      <xdr:col>21</xdr:col>
      <xdr:colOff>412750</xdr:colOff>
      <xdr:row>55</xdr:row>
      <xdr:rowOff>128270</xdr:rowOff>
    </xdr:to>
    <xdr:sp macro="" textlink="">
      <xdr:nvSpPr>
        <xdr:cNvPr id="271" name="円/楕円 270"/>
        <xdr:cNvSpPr/>
      </xdr:nvSpPr>
      <xdr:spPr>
        <a:xfrm>
          <a:off x="14732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138447</xdr:rowOff>
    </xdr:from>
    <xdr:ext cx="762000" cy="259045"/>
    <xdr:sp macro="" textlink="">
      <xdr:nvSpPr>
        <xdr:cNvPr id="272" name="テキスト ボックス 271"/>
        <xdr:cNvSpPr txBox="1"/>
      </xdr:nvSpPr>
      <xdr:spPr>
        <a:xfrm>
          <a:off x="144018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137160</xdr:rowOff>
    </xdr:from>
    <xdr:to>
      <xdr:col>20</xdr:col>
      <xdr:colOff>209550</xdr:colOff>
      <xdr:row>55</xdr:row>
      <xdr:rowOff>67310</xdr:rowOff>
    </xdr:to>
    <xdr:sp macro="" textlink="">
      <xdr:nvSpPr>
        <xdr:cNvPr id="273" name="円/楕円 272"/>
        <xdr:cNvSpPr/>
      </xdr:nvSpPr>
      <xdr:spPr>
        <a:xfrm>
          <a:off x="138430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77487</xdr:rowOff>
    </xdr:from>
    <xdr:ext cx="762000" cy="259045"/>
    <xdr:sp macro="" textlink="">
      <xdr:nvSpPr>
        <xdr:cNvPr id="274" name="テキスト ボックス 273"/>
        <xdr:cNvSpPr txBox="1"/>
      </xdr:nvSpPr>
      <xdr:spPr>
        <a:xfrm>
          <a:off x="13512800" y="916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152400</xdr:rowOff>
    </xdr:from>
    <xdr:to>
      <xdr:col>19</xdr:col>
      <xdr:colOff>6350</xdr:colOff>
      <xdr:row>55</xdr:row>
      <xdr:rowOff>82550</xdr:rowOff>
    </xdr:to>
    <xdr:sp macro="" textlink="">
      <xdr:nvSpPr>
        <xdr:cNvPr id="275" name="円/楕円 274"/>
        <xdr:cNvSpPr/>
      </xdr:nvSpPr>
      <xdr:spPr>
        <a:xfrm>
          <a:off x="12954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92727</xdr:rowOff>
    </xdr:from>
    <xdr:ext cx="762000" cy="259045"/>
    <xdr:sp macro="" textlink="">
      <xdr:nvSpPr>
        <xdr:cNvPr id="276" name="テキスト ボックス 275"/>
        <xdr:cNvSpPr txBox="1"/>
      </xdr:nvSpPr>
      <xdr:spPr>
        <a:xfrm>
          <a:off x="12623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本市の補助費等は、下水道事業会計への補助金の減により減少傾向であったが、平成２５年度は保育ルーム補助金等の増により、２４年度と比べ０．１ポイント増加している。今後も引き続き補助金の見直しに取り組み、経費の節減に努め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1" name="直線コネクタ 290"/>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2" name="テキスト ボックス 291"/>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3" name="直線コネクタ 292"/>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4" name="テキスト ボックス 293"/>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5" name="直線コネクタ 294"/>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6" name="テキスト ボックス 295"/>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7" name="直線コネクタ 296"/>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8" name="テキスト ボックス 297"/>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9" name="直線コネクタ 298"/>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0" name="テキスト ボックス 299"/>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2" name="テキスト ボックス 301"/>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4" name="直線コネクタ 303"/>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5"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6" name="直線コネクタ 305"/>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07"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08" name="直線コネクタ 307"/>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76200</xdr:rowOff>
    </xdr:from>
    <xdr:to>
      <xdr:col>24</xdr:col>
      <xdr:colOff>31750</xdr:colOff>
      <xdr:row>36</xdr:row>
      <xdr:rowOff>88900</xdr:rowOff>
    </xdr:to>
    <xdr:cxnSp macro="">
      <xdr:nvCxnSpPr>
        <xdr:cNvPr id="309" name="直線コネクタ 308"/>
        <xdr:cNvCxnSpPr/>
      </xdr:nvCxnSpPr>
      <xdr:spPr>
        <a:xfrm>
          <a:off x="15671800" y="62484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73677</xdr:rowOff>
    </xdr:from>
    <xdr:ext cx="762000" cy="259045"/>
    <xdr:sp macro="" textlink="">
      <xdr:nvSpPr>
        <xdr:cNvPr id="310" name="補助費等平均値テキスト"/>
        <xdr:cNvSpPr txBox="1"/>
      </xdr:nvSpPr>
      <xdr:spPr>
        <a:xfrm>
          <a:off x="16598900" y="624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101600</xdr:rowOff>
    </xdr:from>
    <xdr:to>
      <xdr:col>24</xdr:col>
      <xdr:colOff>82550</xdr:colOff>
      <xdr:row>37</xdr:row>
      <xdr:rowOff>31750</xdr:rowOff>
    </xdr:to>
    <xdr:sp macro="" textlink="">
      <xdr:nvSpPr>
        <xdr:cNvPr id="311" name="フローチャート : 判断 310"/>
        <xdr:cNvSpPr/>
      </xdr:nvSpPr>
      <xdr:spPr>
        <a:xfrm>
          <a:off x="164592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76200</xdr:rowOff>
    </xdr:from>
    <xdr:to>
      <xdr:col>22</xdr:col>
      <xdr:colOff>565150</xdr:colOff>
      <xdr:row>36</xdr:row>
      <xdr:rowOff>76200</xdr:rowOff>
    </xdr:to>
    <xdr:cxnSp macro="">
      <xdr:nvCxnSpPr>
        <xdr:cNvPr id="312" name="直線コネクタ 311"/>
        <xdr:cNvCxnSpPr/>
      </xdr:nvCxnSpPr>
      <xdr:spPr>
        <a:xfrm>
          <a:off x="14782800" y="6248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139700</xdr:rowOff>
    </xdr:from>
    <xdr:to>
      <xdr:col>22</xdr:col>
      <xdr:colOff>615950</xdr:colOff>
      <xdr:row>37</xdr:row>
      <xdr:rowOff>69850</xdr:rowOff>
    </xdr:to>
    <xdr:sp macro="" textlink="">
      <xdr:nvSpPr>
        <xdr:cNvPr id="313" name="フローチャート : 判断 312"/>
        <xdr:cNvSpPr/>
      </xdr:nvSpPr>
      <xdr:spPr>
        <a:xfrm>
          <a:off x="15621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54627</xdr:rowOff>
    </xdr:from>
    <xdr:ext cx="736600" cy="259045"/>
    <xdr:sp macro="" textlink="">
      <xdr:nvSpPr>
        <xdr:cNvPr id="314" name="テキスト ボックス 313"/>
        <xdr:cNvSpPr txBox="1"/>
      </xdr:nvSpPr>
      <xdr:spPr>
        <a:xfrm>
          <a:off x="15290800" y="639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76200</xdr:rowOff>
    </xdr:from>
    <xdr:to>
      <xdr:col>21</xdr:col>
      <xdr:colOff>361950</xdr:colOff>
      <xdr:row>36</xdr:row>
      <xdr:rowOff>152400</xdr:rowOff>
    </xdr:to>
    <xdr:cxnSp macro="">
      <xdr:nvCxnSpPr>
        <xdr:cNvPr id="315" name="直線コネクタ 314"/>
        <xdr:cNvCxnSpPr/>
      </xdr:nvCxnSpPr>
      <xdr:spPr>
        <a:xfrm flipV="1">
          <a:off x="13893800" y="6248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88900</xdr:rowOff>
    </xdr:from>
    <xdr:to>
      <xdr:col>21</xdr:col>
      <xdr:colOff>412750</xdr:colOff>
      <xdr:row>37</xdr:row>
      <xdr:rowOff>19050</xdr:rowOff>
    </xdr:to>
    <xdr:sp macro="" textlink="">
      <xdr:nvSpPr>
        <xdr:cNvPr id="316" name="フローチャート : 判断 315"/>
        <xdr:cNvSpPr/>
      </xdr:nvSpPr>
      <xdr:spPr>
        <a:xfrm>
          <a:off x="14732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3827</xdr:rowOff>
    </xdr:from>
    <xdr:ext cx="762000" cy="259045"/>
    <xdr:sp macro="" textlink="">
      <xdr:nvSpPr>
        <xdr:cNvPr id="317" name="テキスト ボックス 316"/>
        <xdr:cNvSpPr txBox="1"/>
      </xdr:nvSpPr>
      <xdr:spPr>
        <a:xfrm>
          <a:off x="14401800" y="63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152400</xdr:rowOff>
    </xdr:from>
    <xdr:to>
      <xdr:col>20</xdr:col>
      <xdr:colOff>158750</xdr:colOff>
      <xdr:row>37</xdr:row>
      <xdr:rowOff>82550</xdr:rowOff>
    </xdr:to>
    <xdr:cxnSp macro="">
      <xdr:nvCxnSpPr>
        <xdr:cNvPr id="318" name="直線コネクタ 317"/>
        <xdr:cNvCxnSpPr/>
      </xdr:nvCxnSpPr>
      <xdr:spPr>
        <a:xfrm flipV="1">
          <a:off x="13004800" y="63246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38100</xdr:rowOff>
    </xdr:from>
    <xdr:to>
      <xdr:col>20</xdr:col>
      <xdr:colOff>209550</xdr:colOff>
      <xdr:row>36</xdr:row>
      <xdr:rowOff>139700</xdr:rowOff>
    </xdr:to>
    <xdr:sp macro="" textlink="">
      <xdr:nvSpPr>
        <xdr:cNvPr id="319" name="フローチャート : 判断 318"/>
        <xdr:cNvSpPr/>
      </xdr:nvSpPr>
      <xdr:spPr>
        <a:xfrm>
          <a:off x="13843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149877</xdr:rowOff>
    </xdr:from>
    <xdr:ext cx="762000" cy="259045"/>
    <xdr:sp macro="" textlink="">
      <xdr:nvSpPr>
        <xdr:cNvPr id="320" name="テキスト ボックス 319"/>
        <xdr:cNvSpPr txBox="1"/>
      </xdr:nvSpPr>
      <xdr:spPr>
        <a:xfrm>
          <a:off x="13512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63500</xdr:rowOff>
    </xdr:from>
    <xdr:to>
      <xdr:col>19</xdr:col>
      <xdr:colOff>6350</xdr:colOff>
      <xdr:row>36</xdr:row>
      <xdr:rowOff>165100</xdr:rowOff>
    </xdr:to>
    <xdr:sp macro="" textlink="">
      <xdr:nvSpPr>
        <xdr:cNvPr id="321" name="フローチャート : 判断 320"/>
        <xdr:cNvSpPr/>
      </xdr:nvSpPr>
      <xdr:spPr>
        <a:xfrm>
          <a:off x="12954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3827</xdr:rowOff>
    </xdr:from>
    <xdr:ext cx="762000" cy="259045"/>
    <xdr:sp macro="" textlink="">
      <xdr:nvSpPr>
        <xdr:cNvPr id="322" name="テキスト ボックス 321"/>
        <xdr:cNvSpPr txBox="1"/>
      </xdr:nvSpPr>
      <xdr:spPr>
        <a:xfrm>
          <a:off x="126238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38100</xdr:rowOff>
    </xdr:from>
    <xdr:to>
      <xdr:col>24</xdr:col>
      <xdr:colOff>82550</xdr:colOff>
      <xdr:row>36</xdr:row>
      <xdr:rowOff>139700</xdr:rowOff>
    </xdr:to>
    <xdr:sp macro="" textlink="">
      <xdr:nvSpPr>
        <xdr:cNvPr id="328" name="円/楕円 327"/>
        <xdr:cNvSpPr/>
      </xdr:nvSpPr>
      <xdr:spPr>
        <a:xfrm>
          <a:off x="16459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54627</xdr:rowOff>
    </xdr:from>
    <xdr:ext cx="762000" cy="259045"/>
    <xdr:sp macro="" textlink="">
      <xdr:nvSpPr>
        <xdr:cNvPr id="329" name="補助費等該当値テキスト"/>
        <xdr:cNvSpPr txBox="1"/>
      </xdr:nvSpPr>
      <xdr:spPr>
        <a:xfrm>
          <a:off x="165989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25400</xdr:rowOff>
    </xdr:from>
    <xdr:to>
      <xdr:col>22</xdr:col>
      <xdr:colOff>615950</xdr:colOff>
      <xdr:row>36</xdr:row>
      <xdr:rowOff>127000</xdr:rowOff>
    </xdr:to>
    <xdr:sp macro="" textlink="">
      <xdr:nvSpPr>
        <xdr:cNvPr id="330" name="円/楕円 329"/>
        <xdr:cNvSpPr/>
      </xdr:nvSpPr>
      <xdr:spPr>
        <a:xfrm>
          <a:off x="15621000" y="619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137177</xdr:rowOff>
    </xdr:from>
    <xdr:ext cx="736600" cy="259045"/>
    <xdr:sp macro="" textlink="">
      <xdr:nvSpPr>
        <xdr:cNvPr id="331" name="テキスト ボックス 330"/>
        <xdr:cNvSpPr txBox="1"/>
      </xdr:nvSpPr>
      <xdr:spPr>
        <a:xfrm>
          <a:off x="15290800" y="5966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25400</xdr:rowOff>
    </xdr:from>
    <xdr:to>
      <xdr:col>21</xdr:col>
      <xdr:colOff>412750</xdr:colOff>
      <xdr:row>36</xdr:row>
      <xdr:rowOff>127000</xdr:rowOff>
    </xdr:to>
    <xdr:sp macro="" textlink="">
      <xdr:nvSpPr>
        <xdr:cNvPr id="332" name="円/楕円 331"/>
        <xdr:cNvSpPr/>
      </xdr:nvSpPr>
      <xdr:spPr>
        <a:xfrm>
          <a:off x="14732000" y="619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137177</xdr:rowOff>
    </xdr:from>
    <xdr:ext cx="762000" cy="259045"/>
    <xdr:sp macro="" textlink="">
      <xdr:nvSpPr>
        <xdr:cNvPr id="333" name="テキスト ボックス 332"/>
        <xdr:cNvSpPr txBox="1"/>
      </xdr:nvSpPr>
      <xdr:spPr>
        <a:xfrm>
          <a:off x="144018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101600</xdr:rowOff>
    </xdr:from>
    <xdr:to>
      <xdr:col>20</xdr:col>
      <xdr:colOff>209550</xdr:colOff>
      <xdr:row>37</xdr:row>
      <xdr:rowOff>31750</xdr:rowOff>
    </xdr:to>
    <xdr:sp macro="" textlink="">
      <xdr:nvSpPr>
        <xdr:cNvPr id="334" name="円/楕円 333"/>
        <xdr:cNvSpPr/>
      </xdr:nvSpPr>
      <xdr:spPr>
        <a:xfrm>
          <a:off x="13843000" y="627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16527</xdr:rowOff>
    </xdr:from>
    <xdr:ext cx="762000" cy="259045"/>
    <xdr:sp macro="" textlink="">
      <xdr:nvSpPr>
        <xdr:cNvPr id="335" name="テキスト ボックス 334"/>
        <xdr:cNvSpPr txBox="1"/>
      </xdr:nvSpPr>
      <xdr:spPr>
        <a:xfrm>
          <a:off x="13512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31750</xdr:rowOff>
    </xdr:from>
    <xdr:to>
      <xdr:col>19</xdr:col>
      <xdr:colOff>6350</xdr:colOff>
      <xdr:row>37</xdr:row>
      <xdr:rowOff>133350</xdr:rowOff>
    </xdr:to>
    <xdr:sp macro="" textlink="">
      <xdr:nvSpPr>
        <xdr:cNvPr id="336" name="円/楕円 335"/>
        <xdr:cNvSpPr/>
      </xdr:nvSpPr>
      <xdr:spPr>
        <a:xfrm>
          <a:off x="12954000" y="637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118127</xdr:rowOff>
    </xdr:from>
    <xdr:ext cx="762000" cy="259045"/>
    <xdr:sp macro="" textlink="">
      <xdr:nvSpPr>
        <xdr:cNvPr id="337" name="テキスト ボックス 336"/>
        <xdr:cNvSpPr txBox="1"/>
      </xdr:nvSpPr>
      <xdr:spPr>
        <a:xfrm>
          <a:off x="12623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震災復興に伴い多額の市債を発行したため、類似団体平均と比較して高くなっていたが、平成</a:t>
          </a:r>
          <a:r>
            <a:rPr kumimoji="1" lang="ja-JP" altLang="en-US" sz="1300">
              <a:solidFill>
                <a:schemeClr val="dk1"/>
              </a:solidFill>
              <a:latin typeface="+mn-lt"/>
              <a:ea typeface="+mn-ea"/>
              <a:cs typeface="+mn-cs"/>
            </a:rPr>
            <a:t>１６</a:t>
          </a:r>
          <a:r>
            <a:rPr kumimoji="1" lang="ja-JP" altLang="ja-JP" sz="1300">
              <a:solidFill>
                <a:schemeClr val="dk1"/>
              </a:solidFill>
              <a:latin typeface="+mn-lt"/>
              <a:ea typeface="+mn-ea"/>
              <a:cs typeface="+mn-cs"/>
            </a:rPr>
            <a:t>年度に負担のピークを迎えてからは減少傾向で推移しており、平成</a:t>
          </a:r>
          <a:r>
            <a:rPr kumimoji="1" lang="ja-JP" altLang="en-US" sz="1300">
              <a:solidFill>
                <a:schemeClr val="dk1"/>
              </a:solidFill>
              <a:latin typeface="+mn-lt"/>
              <a:ea typeface="+mn-ea"/>
              <a:cs typeface="+mn-cs"/>
            </a:rPr>
            <a:t>２５</a:t>
          </a:r>
          <a:r>
            <a:rPr kumimoji="1" lang="ja-JP" altLang="ja-JP" sz="1300">
              <a:solidFill>
                <a:schemeClr val="dk1"/>
              </a:solidFill>
              <a:latin typeface="+mn-lt"/>
              <a:ea typeface="+mn-ea"/>
              <a:cs typeface="+mn-cs"/>
            </a:rPr>
            <a:t>年度においては類似団体平均に近づきつつある。今後も新規の地方債発行額等については更なる精査を行い、水準の適正化を図る。</a:t>
          </a:r>
          <a:endParaRPr lang="ja-JP" altLang="ja-JP" sz="1300"/>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2" name="直線コネクタ 35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3" name="テキスト ボックス 35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4" name="直線コネクタ 35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5" name="テキスト ボックス 35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6" name="直線コネクタ 35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7" name="テキスト ボックス 35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8" name="直線コネクタ 35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9" name="テキスト ボックス 35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0" name="直線コネクタ 35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1" name="テキスト ボックス 36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3" name="テキスト ボックス 362"/>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81280</xdr:rowOff>
    </xdr:from>
    <xdr:to>
      <xdr:col>7</xdr:col>
      <xdr:colOff>15875</xdr:colOff>
      <xdr:row>80</xdr:row>
      <xdr:rowOff>43180</xdr:rowOff>
    </xdr:to>
    <xdr:cxnSp macro="">
      <xdr:nvCxnSpPr>
        <xdr:cNvPr id="365" name="直線コネクタ 364"/>
        <xdr:cNvCxnSpPr/>
      </xdr:nvCxnSpPr>
      <xdr:spPr>
        <a:xfrm flipV="1">
          <a:off x="4826000" y="1242568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15257</xdr:rowOff>
    </xdr:from>
    <xdr:ext cx="762000" cy="259045"/>
    <xdr:sp macro="" textlink="">
      <xdr:nvSpPr>
        <xdr:cNvPr id="366" name="公債費最小値テキスト"/>
        <xdr:cNvSpPr txBox="1"/>
      </xdr:nvSpPr>
      <xdr:spPr>
        <a:xfrm>
          <a:off x="4914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6</xdr:col>
      <xdr:colOff>612775</xdr:colOff>
      <xdr:row>80</xdr:row>
      <xdr:rowOff>43180</xdr:rowOff>
    </xdr:from>
    <xdr:to>
      <xdr:col>7</xdr:col>
      <xdr:colOff>104775</xdr:colOff>
      <xdr:row>80</xdr:row>
      <xdr:rowOff>43180</xdr:rowOff>
    </xdr:to>
    <xdr:cxnSp macro="">
      <xdr:nvCxnSpPr>
        <xdr:cNvPr id="367" name="直線コネクタ 366"/>
        <xdr:cNvCxnSpPr/>
      </xdr:nvCxnSpPr>
      <xdr:spPr>
        <a:xfrm>
          <a:off x="4737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167657</xdr:rowOff>
    </xdr:from>
    <xdr:ext cx="762000" cy="259045"/>
    <xdr:sp macro="" textlink="">
      <xdr:nvSpPr>
        <xdr:cNvPr id="368" name="公債費最大値テキスト"/>
        <xdr:cNvSpPr txBox="1"/>
      </xdr:nvSpPr>
      <xdr:spPr>
        <a:xfrm>
          <a:off x="4914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72</xdr:row>
      <xdr:rowOff>81280</xdr:rowOff>
    </xdr:from>
    <xdr:to>
      <xdr:col>7</xdr:col>
      <xdr:colOff>104775</xdr:colOff>
      <xdr:row>72</xdr:row>
      <xdr:rowOff>81280</xdr:rowOff>
    </xdr:to>
    <xdr:cxnSp macro="">
      <xdr:nvCxnSpPr>
        <xdr:cNvPr id="369" name="直線コネクタ 368"/>
        <xdr:cNvCxnSpPr/>
      </xdr:nvCxnSpPr>
      <xdr:spPr>
        <a:xfrm>
          <a:off x="4737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157480</xdr:rowOff>
    </xdr:from>
    <xdr:to>
      <xdr:col>7</xdr:col>
      <xdr:colOff>15875</xdr:colOff>
      <xdr:row>77</xdr:row>
      <xdr:rowOff>85089</xdr:rowOff>
    </xdr:to>
    <xdr:cxnSp macro="">
      <xdr:nvCxnSpPr>
        <xdr:cNvPr id="370" name="直線コネクタ 369"/>
        <xdr:cNvCxnSpPr/>
      </xdr:nvCxnSpPr>
      <xdr:spPr>
        <a:xfrm flipV="1">
          <a:off x="3987800" y="13187680"/>
          <a:ext cx="8382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62247</xdr:rowOff>
    </xdr:from>
    <xdr:ext cx="762000" cy="259045"/>
    <xdr:sp macro="" textlink="">
      <xdr:nvSpPr>
        <xdr:cNvPr id="371" name="公債費平均値テキスト"/>
        <xdr:cNvSpPr txBox="1"/>
      </xdr:nvSpPr>
      <xdr:spPr>
        <a:xfrm>
          <a:off x="4914900" y="1292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45720</xdr:rowOff>
    </xdr:from>
    <xdr:to>
      <xdr:col>7</xdr:col>
      <xdr:colOff>66675</xdr:colOff>
      <xdr:row>76</xdr:row>
      <xdr:rowOff>147320</xdr:rowOff>
    </xdr:to>
    <xdr:sp macro="" textlink="">
      <xdr:nvSpPr>
        <xdr:cNvPr id="372" name="フローチャート : 判断 371"/>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85089</xdr:rowOff>
    </xdr:from>
    <xdr:to>
      <xdr:col>5</xdr:col>
      <xdr:colOff>549275</xdr:colOff>
      <xdr:row>78</xdr:row>
      <xdr:rowOff>58420</xdr:rowOff>
    </xdr:to>
    <xdr:cxnSp macro="">
      <xdr:nvCxnSpPr>
        <xdr:cNvPr id="373" name="直線コネクタ 372"/>
        <xdr:cNvCxnSpPr/>
      </xdr:nvCxnSpPr>
      <xdr:spPr>
        <a:xfrm flipV="1">
          <a:off x="3098800" y="13286739"/>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68580</xdr:rowOff>
    </xdr:from>
    <xdr:to>
      <xdr:col>5</xdr:col>
      <xdr:colOff>600075</xdr:colOff>
      <xdr:row>76</xdr:row>
      <xdr:rowOff>170180</xdr:rowOff>
    </xdr:to>
    <xdr:sp macro="" textlink="">
      <xdr:nvSpPr>
        <xdr:cNvPr id="374" name="フローチャート : 判断 373"/>
        <xdr:cNvSpPr/>
      </xdr:nvSpPr>
      <xdr:spPr>
        <a:xfrm>
          <a:off x="3937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8907</xdr:rowOff>
    </xdr:from>
    <xdr:ext cx="736600" cy="259045"/>
    <xdr:sp macro="" textlink="">
      <xdr:nvSpPr>
        <xdr:cNvPr id="375" name="テキスト ボックス 374"/>
        <xdr:cNvSpPr txBox="1"/>
      </xdr:nvSpPr>
      <xdr:spPr>
        <a:xfrm>
          <a:off x="3606800" y="1286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58420</xdr:rowOff>
    </xdr:from>
    <xdr:to>
      <xdr:col>4</xdr:col>
      <xdr:colOff>346075</xdr:colOff>
      <xdr:row>78</xdr:row>
      <xdr:rowOff>134620</xdr:rowOff>
    </xdr:to>
    <xdr:cxnSp macro="">
      <xdr:nvCxnSpPr>
        <xdr:cNvPr id="376" name="直線コネクタ 375"/>
        <xdr:cNvCxnSpPr/>
      </xdr:nvCxnSpPr>
      <xdr:spPr>
        <a:xfrm flipV="1">
          <a:off x="2209800" y="134315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91439</xdr:rowOff>
    </xdr:from>
    <xdr:to>
      <xdr:col>4</xdr:col>
      <xdr:colOff>396875</xdr:colOff>
      <xdr:row>77</xdr:row>
      <xdr:rowOff>21589</xdr:rowOff>
    </xdr:to>
    <xdr:sp macro="" textlink="">
      <xdr:nvSpPr>
        <xdr:cNvPr id="377" name="フローチャート : 判断 376"/>
        <xdr:cNvSpPr/>
      </xdr:nvSpPr>
      <xdr:spPr>
        <a:xfrm>
          <a:off x="3048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31767</xdr:rowOff>
    </xdr:from>
    <xdr:ext cx="762000" cy="259045"/>
    <xdr:sp macro="" textlink="">
      <xdr:nvSpPr>
        <xdr:cNvPr id="378" name="テキスト ボックス 377"/>
        <xdr:cNvSpPr txBox="1"/>
      </xdr:nvSpPr>
      <xdr:spPr>
        <a:xfrm>
          <a:off x="2717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134620</xdr:rowOff>
    </xdr:from>
    <xdr:to>
      <xdr:col>3</xdr:col>
      <xdr:colOff>142875</xdr:colOff>
      <xdr:row>79</xdr:row>
      <xdr:rowOff>46989</xdr:rowOff>
    </xdr:to>
    <xdr:cxnSp macro="">
      <xdr:nvCxnSpPr>
        <xdr:cNvPr id="379" name="直線コネクタ 378"/>
        <xdr:cNvCxnSpPr/>
      </xdr:nvCxnSpPr>
      <xdr:spPr>
        <a:xfrm flipV="1">
          <a:off x="1320800" y="13507720"/>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106680</xdr:rowOff>
    </xdr:from>
    <xdr:to>
      <xdr:col>3</xdr:col>
      <xdr:colOff>193675</xdr:colOff>
      <xdr:row>77</xdr:row>
      <xdr:rowOff>36830</xdr:rowOff>
    </xdr:to>
    <xdr:sp macro="" textlink="">
      <xdr:nvSpPr>
        <xdr:cNvPr id="380" name="フローチャート : 判断 379"/>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47007</xdr:rowOff>
    </xdr:from>
    <xdr:ext cx="762000" cy="259045"/>
    <xdr:sp macro="" textlink="">
      <xdr:nvSpPr>
        <xdr:cNvPr id="381" name="テキスト ボックス 380"/>
        <xdr:cNvSpPr txBox="1"/>
      </xdr:nvSpPr>
      <xdr:spPr>
        <a:xfrm>
          <a:off x="1828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152400</xdr:rowOff>
    </xdr:from>
    <xdr:to>
      <xdr:col>1</xdr:col>
      <xdr:colOff>676275</xdr:colOff>
      <xdr:row>77</xdr:row>
      <xdr:rowOff>82550</xdr:rowOff>
    </xdr:to>
    <xdr:sp macro="" textlink="">
      <xdr:nvSpPr>
        <xdr:cNvPr id="382" name="フローチャート : 判断 381"/>
        <xdr:cNvSpPr/>
      </xdr:nvSpPr>
      <xdr:spPr>
        <a:xfrm>
          <a:off x="1270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92727</xdr:rowOff>
    </xdr:from>
    <xdr:ext cx="762000" cy="259045"/>
    <xdr:sp macro="" textlink="">
      <xdr:nvSpPr>
        <xdr:cNvPr id="383" name="テキスト ボックス 382"/>
        <xdr:cNvSpPr txBox="1"/>
      </xdr:nvSpPr>
      <xdr:spPr>
        <a:xfrm>
          <a:off x="939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106680</xdr:rowOff>
    </xdr:from>
    <xdr:to>
      <xdr:col>7</xdr:col>
      <xdr:colOff>66675</xdr:colOff>
      <xdr:row>77</xdr:row>
      <xdr:rowOff>36830</xdr:rowOff>
    </xdr:to>
    <xdr:sp macro="" textlink="">
      <xdr:nvSpPr>
        <xdr:cNvPr id="389" name="円/楕円 388"/>
        <xdr:cNvSpPr/>
      </xdr:nvSpPr>
      <xdr:spPr>
        <a:xfrm>
          <a:off x="47752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78757</xdr:rowOff>
    </xdr:from>
    <xdr:ext cx="762000" cy="259045"/>
    <xdr:sp macro="" textlink="">
      <xdr:nvSpPr>
        <xdr:cNvPr id="390" name="公債費該当値テキスト"/>
        <xdr:cNvSpPr txBox="1"/>
      </xdr:nvSpPr>
      <xdr:spPr>
        <a:xfrm>
          <a:off x="4914900" y="1310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34289</xdr:rowOff>
    </xdr:from>
    <xdr:to>
      <xdr:col>5</xdr:col>
      <xdr:colOff>600075</xdr:colOff>
      <xdr:row>77</xdr:row>
      <xdr:rowOff>135889</xdr:rowOff>
    </xdr:to>
    <xdr:sp macro="" textlink="">
      <xdr:nvSpPr>
        <xdr:cNvPr id="391" name="円/楕円 390"/>
        <xdr:cNvSpPr/>
      </xdr:nvSpPr>
      <xdr:spPr>
        <a:xfrm>
          <a:off x="3937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120666</xdr:rowOff>
    </xdr:from>
    <xdr:ext cx="736600" cy="259045"/>
    <xdr:sp macro="" textlink="">
      <xdr:nvSpPr>
        <xdr:cNvPr id="392" name="テキスト ボックス 391"/>
        <xdr:cNvSpPr txBox="1"/>
      </xdr:nvSpPr>
      <xdr:spPr>
        <a:xfrm>
          <a:off x="3606800" y="133223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7620</xdr:rowOff>
    </xdr:from>
    <xdr:to>
      <xdr:col>4</xdr:col>
      <xdr:colOff>396875</xdr:colOff>
      <xdr:row>78</xdr:row>
      <xdr:rowOff>109220</xdr:rowOff>
    </xdr:to>
    <xdr:sp macro="" textlink="">
      <xdr:nvSpPr>
        <xdr:cNvPr id="393" name="円/楕円 392"/>
        <xdr:cNvSpPr/>
      </xdr:nvSpPr>
      <xdr:spPr>
        <a:xfrm>
          <a:off x="3048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93997</xdr:rowOff>
    </xdr:from>
    <xdr:ext cx="762000" cy="259045"/>
    <xdr:sp macro="" textlink="">
      <xdr:nvSpPr>
        <xdr:cNvPr id="394" name="テキスト ボックス 393"/>
        <xdr:cNvSpPr txBox="1"/>
      </xdr:nvSpPr>
      <xdr:spPr>
        <a:xfrm>
          <a:off x="2717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83820</xdr:rowOff>
    </xdr:from>
    <xdr:to>
      <xdr:col>3</xdr:col>
      <xdr:colOff>193675</xdr:colOff>
      <xdr:row>79</xdr:row>
      <xdr:rowOff>13970</xdr:rowOff>
    </xdr:to>
    <xdr:sp macro="" textlink="">
      <xdr:nvSpPr>
        <xdr:cNvPr id="395" name="円/楕円 394"/>
        <xdr:cNvSpPr/>
      </xdr:nvSpPr>
      <xdr:spPr>
        <a:xfrm>
          <a:off x="2159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170197</xdr:rowOff>
    </xdr:from>
    <xdr:ext cx="762000" cy="259045"/>
    <xdr:sp macro="" textlink="">
      <xdr:nvSpPr>
        <xdr:cNvPr id="396" name="テキスト ボックス 395"/>
        <xdr:cNvSpPr txBox="1"/>
      </xdr:nvSpPr>
      <xdr:spPr>
        <a:xfrm>
          <a:off x="1828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167639</xdr:rowOff>
    </xdr:from>
    <xdr:to>
      <xdr:col>1</xdr:col>
      <xdr:colOff>676275</xdr:colOff>
      <xdr:row>79</xdr:row>
      <xdr:rowOff>97789</xdr:rowOff>
    </xdr:to>
    <xdr:sp macro="" textlink="">
      <xdr:nvSpPr>
        <xdr:cNvPr id="397" name="円/楕円 396"/>
        <xdr:cNvSpPr/>
      </xdr:nvSpPr>
      <xdr:spPr>
        <a:xfrm>
          <a:off x="1270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82566</xdr:rowOff>
    </xdr:from>
    <xdr:ext cx="762000" cy="259045"/>
    <xdr:sp macro="" textlink="">
      <xdr:nvSpPr>
        <xdr:cNvPr id="398" name="テキスト ボックス 397"/>
        <xdr:cNvSpPr txBox="1"/>
      </xdr:nvSpPr>
      <xdr:spPr>
        <a:xfrm>
          <a:off x="939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類似団体平均と比較し高くなっているのは人件費に係る経常収支比率が高いためである。</a:t>
          </a:r>
          <a:r>
            <a:rPr kumimoji="1" lang="ja-JP" altLang="ja-JP" sz="1300">
              <a:solidFill>
                <a:schemeClr val="dk1"/>
              </a:solidFill>
              <a:latin typeface="+mn-lt"/>
              <a:ea typeface="+mn-ea"/>
              <a:cs typeface="+mn-cs"/>
            </a:rPr>
            <a:t>今後についても、給与水準の是正や、</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事務の効率化を進めながら</a:t>
          </a:r>
          <a:r>
            <a:rPr kumimoji="0" lang="ja-JP" altLang="ja-JP" sz="1300" b="0" i="0" u="none" strike="noStrike" kern="0" cap="none" spc="0" normalizeH="0" baseline="0" noProof="0">
              <a:ln>
                <a:noFill/>
              </a:ln>
              <a:solidFill>
                <a:prstClr val="black"/>
              </a:solidFill>
              <a:effectLst/>
              <a:uLnTx/>
              <a:uFillTx/>
              <a:latin typeface="+mn-lt"/>
              <a:ea typeface="+mn-ea"/>
              <a:cs typeface="+mn-cs"/>
            </a:rPr>
            <a:t>適正な定員管理</a:t>
          </a:r>
          <a:r>
            <a:rPr kumimoji="0" lang="ja-JP" altLang="en-US" sz="1300" b="0" i="0" u="none" strike="noStrike" kern="0" cap="none" spc="0" normalizeH="0" baseline="0" noProof="0">
              <a:ln>
                <a:noFill/>
              </a:ln>
              <a:solidFill>
                <a:prstClr val="black"/>
              </a:solidFill>
              <a:effectLst/>
              <a:uLnTx/>
              <a:uFillTx/>
              <a:latin typeface="+mn-lt"/>
              <a:ea typeface="+mn-ea"/>
              <a:cs typeface="+mn-cs"/>
            </a:rPr>
            <a:t>を行い</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、人件費の抑制に努める。</a:t>
          </a:r>
          <a:endParaRPr lang="ja-JP" altLang="ja-JP" sz="1300"/>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3" name="直線コネクタ 41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4" name="テキスト ボックス 41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5" name="直線コネクタ 41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6" name="テキスト ボックス 41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7" name="直線コネクタ 41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8" name="テキスト ボックス 41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9" name="直線コネクタ 41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0" name="テキスト ボックス 41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1" name="直線コネクタ 42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2" name="テキスト ボックス 42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111760</xdr:rowOff>
    </xdr:from>
    <xdr:to>
      <xdr:col>24</xdr:col>
      <xdr:colOff>31750</xdr:colOff>
      <xdr:row>80</xdr:row>
      <xdr:rowOff>43180</xdr:rowOff>
    </xdr:to>
    <xdr:cxnSp macro="">
      <xdr:nvCxnSpPr>
        <xdr:cNvPr id="426" name="直線コネクタ 425"/>
        <xdr:cNvCxnSpPr/>
      </xdr:nvCxnSpPr>
      <xdr:spPr>
        <a:xfrm flipV="1">
          <a:off x="16510000" y="1245616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7"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81.4</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8" name="直線コネクタ 427"/>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26687</xdr:rowOff>
    </xdr:from>
    <xdr:ext cx="762000" cy="259045"/>
    <xdr:sp macro="" textlink="">
      <xdr:nvSpPr>
        <xdr:cNvPr id="429" name="公債費以外最大値テキスト"/>
        <xdr:cNvSpPr txBox="1"/>
      </xdr:nvSpPr>
      <xdr:spPr>
        <a:xfrm>
          <a:off x="16598900" y="1219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64.3</a:t>
          </a:r>
          <a:endParaRPr kumimoji="1" lang="ja-JP" altLang="en-US" sz="1000" b="1">
            <a:latin typeface="ＭＳ Ｐゴシック"/>
          </a:endParaRPr>
        </a:p>
      </xdr:txBody>
    </xdr:sp>
    <xdr:clientData/>
  </xdr:oneCellAnchor>
  <xdr:twoCellAnchor>
    <xdr:from>
      <xdr:col>23</xdr:col>
      <xdr:colOff>628650</xdr:colOff>
      <xdr:row>72</xdr:row>
      <xdr:rowOff>111760</xdr:rowOff>
    </xdr:from>
    <xdr:to>
      <xdr:col>24</xdr:col>
      <xdr:colOff>120650</xdr:colOff>
      <xdr:row>72</xdr:row>
      <xdr:rowOff>111760</xdr:rowOff>
    </xdr:to>
    <xdr:cxnSp macro="">
      <xdr:nvCxnSpPr>
        <xdr:cNvPr id="430" name="直線コネクタ 429"/>
        <xdr:cNvCxnSpPr/>
      </xdr:nvCxnSpPr>
      <xdr:spPr>
        <a:xfrm>
          <a:off x="16421100" y="12456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62230</xdr:rowOff>
    </xdr:from>
    <xdr:to>
      <xdr:col>24</xdr:col>
      <xdr:colOff>31750</xdr:colOff>
      <xdr:row>77</xdr:row>
      <xdr:rowOff>107950</xdr:rowOff>
    </xdr:to>
    <xdr:cxnSp macro="">
      <xdr:nvCxnSpPr>
        <xdr:cNvPr id="431" name="直線コネクタ 430"/>
        <xdr:cNvCxnSpPr/>
      </xdr:nvCxnSpPr>
      <xdr:spPr>
        <a:xfrm>
          <a:off x="15671800" y="132638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134637</xdr:rowOff>
    </xdr:from>
    <xdr:ext cx="762000" cy="259045"/>
    <xdr:sp macro="" textlink="">
      <xdr:nvSpPr>
        <xdr:cNvPr id="432" name="公債費以外平均値テキスト"/>
        <xdr:cNvSpPr txBox="1"/>
      </xdr:nvSpPr>
      <xdr:spPr>
        <a:xfrm>
          <a:off x="16598900" y="12821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33" name="フローチャート : 判断 432"/>
        <xdr:cNvSpPr/>
      </xdr:nvSpPr>
      <xdr:spPr>
        <a:xfrm>
          <a:off x="164592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104139</xdr:rowOff>
    </xdr:from>
    <xdr:to>
      <xdr:col>22</xdr:col>
      <xdr:colOff>565150</xdr:colOff>
      <xdr:row>77</xdr:row>
      <xdr:rowOff>62230</xdr:rowOff>
    </xdr:to>
    <xdr:cxnSp macro="">
      <xdr:nvCxnSpPr>
        <xdr:cNvPr id="434" name="直線コネクタ 433"/>
        <xdr:cNvCxnSpPr/>
      </xdr:nvCxnSpPr>
      <xdr:spPr>
        <a:xfrm>
          <a:off x="14782800" y="13134339"/>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148589</xdr:rowOff>
    </xdr:from>
    <xdr:to>
      <xdr:col>22</xdr:col>
      <xdr:colOff>615950</xdr:colOff>
      <xdr:row>76</xdr:row>
      <xdr:rowOff>78739</xdr:rowOff>
    </xdr:to>
    <xdr:sp macro="" textlink="">
      <xdr:nvSpPr>
        <xdr:cNvPr id="435" name="フローチャート : 判断 434"/>
        <xdr:cNvSpPr/>
      </xdr:nvSpPr>
      <xdr:spPr>
        <a:xfrm>
          <a:off x="15621000" y="1300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88917</xdr:rowOff>
    </xdr:from>
    <xdr:ext cx="736600" cy="259045"/>
    <xdr:sp macro="" textlink="">
      <xdr:nvSpPr>
        <xdr:cNvPr id="436" name="テキスト ボックス 435"/>
        <xdr:cNvSpPr txBox="1"/>
      </xdr:nvSpPr>
      <xdr:spPr>
        <a:xfrm>
          <a:off x="15290800" y="1277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104139</xdr:rowOff>
    </xdr:from>
    <xdr:to>
      <xdr:col>21</xdr:col>
      <xdr:colOff>361950</xdr:colOff>
      <xdr:row>76</xdr:row>
      <xdr:rowOff>104139</xdr:rowOff>
    </xdr:to>
    <xdr:cxnSp macro="">
      <xdr:nvCxnSpPr>
        <xdr:cNvPr id="437" name="直線コネクタ 436"/>
        <xdr:cNvCxnSpPr/>
      </xdr:nvCxnSpPr>
      <xdr:spPr>
        <a:xfrm>
          <a:off x="13893800" y="131343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87630</xdr:rowOff>
    </xdr:from>
    <xdr:to>
      <xdr:col>21</xdr:col>
      <xdr:colOff>412750</xdr:colOff>
      <xdr:row>76</xdr:row>
      <xdr:rowOff>17780</xdr:rowOff>
    </xdr:to>
    <xdr:sp macro="" textlink="">
      <xdr:nvSpPr>
        <xdr:cNvPr id="438" name="フローチャート : 判断 437"/>
        <xdr:cNvSpPr/>
      </xdr:nvSpPr>
      <xdr:spPr>
        <a:xfrm>
          <a:off x="14732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27957</xdr:rowOff>
    </xdr:from>
    <xdr:ext cx="762000" cy="259045"/>
    <xdr:sp macro="" textlink="">
      <xdr:nvSpPr>
        <xdr:cNvPr id="439" name="テキスト ボックス 438"/>
        <xdr:cNvSpPr txBox="1"/>
      </xdr:nvSpPr>
      <xdr:spPr>
        <a:xfrm>
          <a:off x="14401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104139</xdr:rowOff>
    </xdr:from>
    <xdr:to>
      <xdr:col>20</xdr:col>
      <xdr:colOff>158750</xdr:colOff>
      <xdr:row>77</xdr:row>
      <xdr:rowOff>92711</xdr:rowOff>
    </xdr:to>
    <xdr:cxnSp macro="">
      <xdr:nvCxnSpPr>
        <xdr:cNvPr id="440" name="直線コネクタ 439"/>
        <xdr:cNvCxnSpPr/>
      </xdr:nvCxnSpPr>
      <xdr:spPr>
        <a:xfrm flipV="1">
          <a:off x="13004800" y="13134339"/>
          <a:ext cx="889000" cy="160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41" name="フローチャート : 判断 440"/>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161307</xdr:rowOff>
    </xdr:from>
    <xdr:ext cx="762000" cy="259045"/>
    <xdr:sp macro="" textlink="">
      <xdr:nvSpPr>
        <xdr:cNvPr id="442" name="テキスト ボックス 441"/>
        <xdr:cNvSpPr txBox="1"/>
      </xdr:nvSpPr>
      <xdr:spPr>
        <a:xfrm>
          <a:off x="13512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3" name="フローチャート : 判断 442"/>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142257</xdr:rowOff>
    </xdr:from>
    <xdr:ext cx="762000" cy="259045"/>
    <xdr:sp macro="" textlink="">
      <xdr:nvSpPr>
        <xdr:cNvPr id="444" name="テキスト ボックス 443"/>
        <xdr:cNvSpPr txBox="1"/>
      </xdr:nvSpPr>
      <xdr:spPr>
        <a:xfrm>
          <a:off x="12623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57150</xdr:rowOff>
    </xdr:from>
    <xdr:to>
      <xdr:col>24</xdr:col>
      <xdr:colOff>82550</xdr:colOff>
      <xdr:row>77</xdr:row>
      <xdr:rowOff>158750</xdr:rowOff>
    </xdr:to>
    <xdr:sp macro="" textlink="">
      <xdr:nvSpPr>
        <xdr:cNvPr id="450" name="円/楕円 449"/>
        <xdr:cNvSpPr/>
      </xdr:nvSpPr>
      <xdr:spPr>
        <a:xfrm>
          <a:off x="164592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29227</xdr:rowOff>
    </xdr:from>
    <xdr:ext cx="762000" cy="259045"/>
    <xdr:sp macro="" textlink="">
      <xdr:nvSpPr>
        <xdr:cNvPr id="451" name="公債費以外該当値テキスト"/>
        <xdr:cNvSpPr txBox="1"/>
      </xdr:nvSpPr>
      <xdr:spPr>
        <a:xfrm>
          <a:off x="165989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11430</xdr:rowOff>
    </xdr:from>
    <xdr:to>
      <xdr:col>22</xdr:col>
      <xdr:colOff>615950</xdr:colOff>
      <xdr:row>77</xdr:row>
      <xdr:rowOff>113030</xdr:rowOff>
    </xdr:to>
    <xdr:sp macro="" textlink="">
      <xdr:nvSpPr>
        <xdr:cNvPr id="452" name="円/楕円 451"/>
        <xdr:cNvSpPr/>
      </xdr:nvSpPr>
      <xdr:spPr>
        <a:xfrm>
          <a:off x="15621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97807</xdr:rowOff>
    </xdr:from>
    <xdr:ext cx="736600" cy="259045"/>
    <xdr:sp macro="" textlink="">
      <xdr:nvSpPr>
        <xdr:cNvPr id="453" name="テキスト ボックス 452"/>
        <xdr:cNvSpPr txBox="1"/>
      </xdr:nvSpPr>
      <xdr:spPr>
        <a:xfrm>
          <a:off x="15290800" y="1329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53339</xdr:rowOff>
    </xdr:from>
    <xdr:to>
      <xdr:col>21</xdr:col>
      <xdr:colOff>412750</xdr:colOff>
      <xdr:row>76</xdr:row>
      <xdr:rowOff>154939</xdr:rowOff>
    </xdr:to>
    <xdr:sp macro="" textlink="">
      <xdr:nvSpPr>
        <xdr:cNvPr id="454" name="円/楕円 453"/>
        <xdr:cNvSpPr/>
      </xdr:nvSpPr>
      <xdr:spPr>
        <a:xfrm>
          <a:off x="14732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139716</xdr:rowOff>
    </xdr:from>
    <xdr:ext cx="762000" cy="259045"/>
    <xdr:sp macro="" textlink="">
      <xdr:nvSpPr>
        <xdr:cNvPr id="455" name="テキスト ボックス 454"/>
        <xdr:cNvSpPr txBox="1"/>
      </xdr:nvSpPr>
      <xdr:spPr>
        <a:xfrm>
          <a:off x="14401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53339</xdr:rowOff>
    </xdr:from>
    <xdr:to>
      <xdr:col>20</xdr:col>
      <xdr:colOff>209550</xdr:colOff>
      <xdr:row>76</xdr:row>
      <xdr:rowOff>154939</xdr:rowOff>
    </xdr:to>
    <xdr:sp macro="" textlink="">
      <xdr:nvSpPr>
        <xdr:cNvPr id="456" name="円/楕円 455"/>
        <xdr:cNvSpPr/>
      </xdr:nvSpPr>
      <xdr:spPr>
        <a:xfrm>
          <a:off x="13843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139716</xdr:rowOff>
    </xdr:from>
    <xdr:ext cx="762000" cy="259045"/>
    <xdr:sp macro="" textlink="">
      <xdr:nvSpPr>
        <xdr:cNvPr id="457" name="テキスト ボックス 456"/>
        <xdr:cNvSpPr txBox="1"/>
      </xdr:nvSpPr>
      <xdr:spPr>
        <a:xfrm>
          <a:off x="13512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73.2</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41911</xdr:rowOff>
    </xdr:from>
    <xdr:to>
      <xdr:col>19</xdr:col>
      <xdr:colOff>6350</xdr:colOff>
      <xdr:row>77</xdr:row>
      <xdr:rowOff>143511</xdr:rowOff>
    </xdr:to>
    <xdr:sp macro="" textlink="">
      <xdr:nvSpPr>
        <xdr:cNvPr id="458" name="円/楕円 457"/>
        <xdr:cNvSpPr/>
      </xdr:nvSpPr>
      <xdr:spPr>
        <a:xfrm>
          <a:off x="12954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128288</xdr:rowOff>
    </xdr:from>
    <xdr:ext cx="762000" cy="259045"/>
    <xdr:sp macro="" textlink="">
      <xdr:nvSpPr>
        <xdr:cNvPr id="459" name="テキスト ボックス 458"/>
        <xdr:cNvSpPr txBox="1"/>
      </xdr:nvSpPr>
      <xdr:spPr>
        <a:xfrm>
          <a:off x="12623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兵庫県西宮市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152489</xdr:rowOff>
    </xdr:from>
    <xdr:to>
      <xdr:col>4</xdr:col>
      <xdr:colOff>1117600</xdr:colOff>
      <xdr:row>19</xdr:row>
      <xdr:rowOff>14338</xdr:rowOff>
    </xdr:to>
    <xdr:cxnSp macro="">
      <xdr:nvCxnSpPr>
        <xdr:cNvPr id="45" name="直線コネクタ 44"/>
        <xdr:cNvCxnSpPr/>
      </xdr:nvCxnSpPr>
      <xdr:spPr bwMode="auto">
        <a:xfrm flipV="1">
          <a:off x="5651500" y="2257514"/>
          <a:ext cx="0" cy="1061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157865</xdr:rowOff>
    </xdr:from>
    <xdr:ext cx="762000" cy="259045"/>
    <xdr:sp macro="" textlink="">
      <xdr:nvSpPr>
        <xdr:cNvPr id="46" name="人口1人当たり決算額の推移最小値テキスト130"/>
        <xdr:cNvSpPr txBox="1"/>
      </xdr:nvSpPr>
      <xdr:spPr>
        <a:xfrm>
          <a:off x="5740400" y="3291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46,207</a:t>
          </a:r>
          <a:endParaRPr kumimoji="1" lang="ja-JP" altLang="en-US" sz="1000" b="1">
            <a:latin typeface="ＭＳ Ｐゴシック"/>
          </a:endParaRPr>
        </a:p>
      </xdr:txBody>
    </xdr:sp>
    <xdr:clientData/>
  </xdr:oneCellAnchor>
  <xdr:twoCellAnchor>
    <xdr:from>
      <xdr:col>4</xdr:col>
      <xdr:colOff>1028700</xdr:colOff>
      <xdr:row>19</xdr:row>
      <xdr:rowOff>14338</xdr:rowOff>
    </xdr:from>
    <xdr:to>
      <xdr:col>5</xdr:col>
      <xdr:colOff>73025</xdr:colOff>
      <xdr:row>19</xdr:row>
      <xdr:rowOff>14338</xdr:rowOff>
    </xdr:to>
    <xdr:cxnSp macro="">
      <xdr:nvCxnSpPr>
        <xdr:cNvPr id="47" name="直線コネクタ 46"/>
        <xdr:cNvCxnSpPr/>
      </xdr:nvCxnSpPr>
      <xdr:spPr bwMode="auto">
        <a:xfrm>
          <a:off x="5562600" y="33195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67416</xdr:rowOff>
    </xdr:from>
    <xdr:ext cx="762000" cy="259045"/>
    <xdr:sp macro="" textlink="">
      <xdr:nvSpPr>
        <xdr:cNvPr id="48" name="人口1人当たり決算額の推移最大値テキスト130"/>
        <xdr:cNvSpPr txBox="1"/>
      </xdr:nvSpPr>
      <xdr:spPr>
        <a:xfrm>
          <a:off x="5740400" y="20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74,081</a:t>
          </a:r>
          <a:endParaRPr kumimoji="1" lang="ja-JP" altLang="en-US" sz="1000" b="1">
            <a:latin typeface="ＭＳ Ｐゴシック"/>
          </a:endParaRPr>
        </a:p>
      </xdr:txBody>
    </xdr:sp>
    <xdr:clientData/>
  </xdr:oneCellAnchor>
  <xdr:twoCellAnchor>
    <xdr:from>
      <xdr:col>4</xdr:col>
      <xdr:colOff>1028700</xdr:colOff>
      <xdr:row>12</xdr:row>
      <xdr:rowOff>152489</xdr:rowOff>
    </xdr:from>
    <xdr:to>
      <xdr:col>5</xdr:col>
      <xdr:colOff>73025</xdr:colOff>
      <xdr:row>12</xdr:row>
      <xdr:rowOff>152489</xdr:rowOff>
    </xdr:to>
    <xdr:cxnSp macro="">
      <xdr:nvCxnSpPr>
        <xdr:cNvPr id="49" name="直線コネクタ 48"/>
        <xdr:cNvCxnSpPr/>
      </xdr:nvCxnSpPr>
      <xdr:spPr bwMode="auto">
        <a:xfrm>
          <a:off x="5562600" y="225751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13729</xdr:rowOff>
    </xdr:from>
    <xdr:to>
      <xdr:col>4</xdr:col>
      <xdr:colOff>1117600</xdr:colOff>
      <xdr:row>14</xdr:row>
      <xdr:rowOff>31293</xdr:rowOff>
    </xdr:to>
    <xdr:cxnSp macro="">
      <xdr:nvCxnSpPr>
        <xdr:cNvPr id="50" name="直線コネクタ 49"/>
        <xdr:cNvCxnSpPr/>
      </xdr:nvCxnSpPr>
      <xdr:spPr bwMode="auto">
        <a:xfrm>
          <a:off x="5003800" y="2461654"/>
          <a:ext cx="647700" cy="175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147032</xdr:rowOff>
    </xdr:from>
    <xdr:ext cx="762000" cy="259045"/>
    <xdr:sp macro="" textlink="">
      <xdr:nvSpPr>
        <xdr:cNvPr id="51" name="人口1人当たり決算額の推移平均値テキスト130"/>
        <xdr:cNvSpPr txBox="1"/>
      </xdr:nvSpPr>
      <xdr:spPr>
        <a:xfrm>
          <a:off x="5740400" y="2766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3505</xdr:rowOff>
    </xdr:from>
    <xdr:to>
      <xdr:col>5</xdr:col>
      <xdr:colOff>34925</xdr:colOff>
      <xdr:row>16</xdr:row>
      <xdr:rowOff>105105</xdr:rowOff>
    </xdr:to>
    <xdr:sp macro="" textlink="">
      <xdr:nvSpPr>
        <xdr:cNvPr id="52" name="フローチャート : 判断 51"/>
        <xdr:cNvSpPr/>
      </xdr:nvSpPr>
      <xdr:spPr bwMode="auto">
        <a:xfrm>
          <a:off x="5600700" y="2794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85509</xdr:rowOff>
    </xdr:from>
    <xdr:to>
      <xdr:col>4</xdr:col>
      <xdr:colOff>469900</xdr:colOff>
      <xdr:row>14</xdr:row>
      <xdr:rowOff>13729</xdr:rowOff>
    </xdr:to>
    <xdr:cxnSp macro="">
      <xdr:nvCxnSpPr>
        <xdr:cNvPr id="53" name="直線コネクタ 52"/>
        <xdr:cNvCxnSpPr/>
      </xdr:nvCxnSpPr>
      <xdr:spPr bwMode="auto">
        <a:xfrm>
          <a:off x="4305300" y="2361984"/>
          <a:ext cx="698500" cy="996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103137</xdr:rowOff>
    </xdr:from>
    <xdr:to>
      <xdr:col>4</xdr:col>
      <xdr:colOff>520700</xdr:colOff>
      <xdr:row>16</xdr:row>
      <xdr:rowOff>33287</xdr:rowOff>
    </xdr:to>
    <xdr:sp macro="" textlink="">
      <xdr:nvSpPr>
        <xdr:cNvPr id="54" name="フローチャート : 判断 53"/>
        <xdr:cNvSpPr/>
      </xdr:nvSpPr>
      <xdr:spPr bwMode="auto">
        <a:xfrm>
          <a:off x="4953000" y="27225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18064</xdr:rowOff>
    </xdr:from>
    <xdr:ext cx="736600" cy="259045"/>
    <xdr:sp macro="" textlink="">
      <xdr:nvSpPr>
        <xdr:cNvPr id="55" name="テキスト ボックス 54"/>
        <xdr:cNvSpPr txBox="1"/>
      </xdr:nvSpPr>
      <xdr:spPr>
        <a:xfrm>
          <a:off x="4622800" y="2808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85509</xdr:rowOff>
    </xdr:from>
    <xdr:to>
      <xdr:col>3</xdr:col>
      <xdr:colOff>904875</xdr:colOff>
      <xdr:row>13</xdr:row>
      <xdr:rowOff>110160</xdr:rowOff>
    </xdr:to>
    <xdr:cxnSp macro="">
      <xdr:nvCxnSpPr>
        <xdr:cNvPr id="56" name="直線コネクタ 55"/>
        <xdr:cNvCxnSpPr/>
      </xdr:nvCxnSpPr>
      <xdr:spPr bwMode="auto">
        <a:xfrm flipV="1">
          <a:off x="3606800" y="2361984"/>
          <a:ext cx="698500" cy="246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25032</xdr:rowOff>
    </xdr:from>
    <xdr:to>
      <xdr:col>3</xdr:col>
      <xdr:colOff>955675</xdr:colOff>
      <xdr:row>15</xdr:row>
      <xdr:rowOff>126632</xdr:rowOff>
    </xdr:to>
    <xdr:sp macro="" textlink="">
      <xdr:nvSpPr>
        <xdr:cNvPr id="57" name="フローチャート : 判断 56"/>
        <xdr:cNvSpPr/>
      </xdr:nvSpPr>
      <xdr:spPr bwMode="auto">
        <a:xfrm>
          <a:off x="4254500" y="2644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111409</xdr:rowOff>
    </xdr:from>
    <xdr:ext cx="762000" cy="259045"/>
    <xdr:sp macro="" textlink="">
      <xdr:nvSpPr>
        <xdr:cNvPr id="58" name="テキスト ボックス 57"/>
        <xdr:cNvSpPr txBox="1"/>
      </xdr:nvSpPr>
      <xdr:spPr>
        <a:xfrm>
          <a:off x="3924300" y="2730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66573</xdr:rowOff>
    </xdr:from>
    <xdr:to>
      <xdr:col>3</xdr:col>
      <xdr:colOff>206375</xdr:colOff>
      <xdr:row>13</xdr:row>
      <xdr:rowOff>110160</xdr:rowOff>
    </xdr:to>
    <xdr:cxnSp macro="">
      <xdr:nvCxnSpPr>
        <xdr:cNvPr id="59" name="直線コネクタ 58"/>
        <xdr:cNvCxnSpPr/>
      </xdr:nvCxnSpPr>
      <xdr:spPr bwMode="auto">
        <a:xfrm>
          <a:off x="2908300" y="2343048"/>
          <a:ext cx="698500" cy="435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28423</xdr:rowOff>
    </xdr:from>
    <xdr:to>
      <xdr:col>3</xdr:col>
      <xdr:colOff>257175</xdr:colOff>
      <xdr:row>15</xdr:row>
      <xdr:rowOff>130023</xdr:rowOff>
    </xdr:to>
    <xdr:sp macro="" textlink="">
      <xdr:nvSpPr>
        <xdr:cNvPr id="60" name="フローチャート : 判断 59"/>
        <xdr:cNvSpPr/>
      </xdr:nvSpPr>
      <xdr:spPr bwMode="auto">
        <a:xfrm>
          <a:off x="3556000" y="2647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114800</xdr:rowOff>
    </xdr:from>
    <xdr:ext cx="762000" cy="259045"/>
    <xdr:sp macro="" textlink="">
      <xdr:nvSpPr>
        <xdr:cNvPr id="61" name="テキスト ボックス 60"/>
        <xdr:cNvSpPr txBox="1"/>
      </xdr:nvSpPr>
      <xdr:spPr>
        <a:xfrm>
          <a:off x="3225800" y="2734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156058</xdr:rowOff>
    </xdr:from>
    <xdr:to>
      <xdr:col>2</xdr:col>
      <xdr:colOff>692150</xdr:colOff>
      <xdr:row>15</xdr:row>
      <xdr:rowOff>86208</xdr:rowOff>
    </xdr:to>
    <xdr:sp macro="" textlink="">
      <xdr:nvSpPr>
        <xdr:cNvPr id="62" name="フローチャート : 判断 61"/>
        <xdr:cNvSpPr/>
      </xdr:nvSpPr>
      <xdr:spPr bwMode="auto">
        <a:xfrm>
          <a:off x="2857500" y="26039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70985</xdr:rowOff>
    </xdr:from>
    <xdr:ext cx="762000" cy="259045"/>
    <xdr:sp macro="" textlink="">
      <xdr:nvSpPr>
        <xdr:cNvPr id="63" name="テキスト ボックス 62"/>
        <xdr:cNvSpPr txBox="1"/>
      </xdr:nvSpPr>
      <xdr:spPr>
        <a:xfrm>
          <a:off x="2527300" y="269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63,654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151943</xdr:rowOff>
    </xdr:from>
    <xdr:to>
      <xdr:col>5</xdr:col>
      <xdr:colOff>34925</xdr:colOff>
      <xdr:row>14</xdr:row>
      <xdr:rowOff>82093</xdr:rowOff>
    </xdr:to>
    <xdr:sp macro="" textlink="">
      <xdr:nvSpPr>
        <xdr:cNvPr id="69" name="円/楕円 68"/>
        <xdr:cNvSpPr/>
      </xdr:nvSpPr>
      <xdr:spPr bwMode="auto">
        <a:xfrm>
          <a:off x="5600700" y="24284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168470</xdr:rowOff>
    </xdr:from>
    <xdr:ext cx="762000" cy="259045"/>
    <xdr:sp macro="" textlink="">
      <xdr:nvSpPr>
        <xdr:cNvPr id="70" name="人口1人当たり決算額の推移該当値テキスト130"/>
        <xdr:cNvSpPr txBox="1"/>
      </xdr:nvSpPr>
      <xdr:spPr>
        <a:xfrm>
          <a:off x="5740400" y="227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68,262</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134379</xdr:rowOff>
    </xdr:from>
    <xdr:to>
      <xdr:col>4</xdr:col>
      <xdr:colOff>520700</xdr:colOff>
      <xdr:row>14</xdr:row>
      <xdr:rowOff>64529</xdr:rowOff>
    </xdr:to>
    <xdr:sp macro="" textlink="">
      <xdr:nvSpPr>
        <xdr:cNvPr id="71" name="円/楕円 70"/>
        <xdr:cNvSpPr/>
      </xdr:nvSpPr>
      <xdr:spPr bwMode="auto">
        <a:xfrm>
          <a:off x="4953000" y="24108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74706</xdr:rowOff>
    </xdr:from>
    <xdr:ext cx="736600" cy="259045"/>
    <xdr:sp macro="" textlink="">
      <xdr:nvSpPr>
        <xdr:cNvPr id="72" name="テキスト ボックス 71"/>
        <xdr:cNvSpPr txBox="1"/>
      </xdr:nvSpPr>
      <xdr:spPr>
        <a:xfrm>
          <a:off x="4622800" y="2179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68,723</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34709</xdr:rowOff>
    </xdr:from>
    <xdr:to>
      <xdr:col>3</xdr:col>
      <xdr:colOff>955675</xdr:colOff>
      <xdr:row>13</xdr:row>
      <xdr:rowOff>136309</xdr:rowOff>
    </xdr:to>
    <xdr:sp macro="" textlink="">
      <xdr:nvSpPr>
        <xdr:cNvPr id="73" name="円/楕円 72"/>
        <xdr:cNvSpPr/>
      </xdr:nvSpPr>
      <xdr:spPr bwMode="auto">
        <a:xfrm>
          <a:off x="4254500" y="23111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146486</xdr:rowOff>
    </xdr:from>
    <xdr:ext cx="762000" cy="259045"/>
    <xdr:sp macro="" textlink="">
      <xdr:nvSpPr>
        <xdr:cNvPr id="74" name="テキスト ボックス 73"/>
        <xdr:cNvSpPr txBox="1"/>
      </xdr:nvSpPr>
      <xdr:spPr>
        <a:xfrm>
          <a:off x="3924300" y="2080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71,339</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59360</xdr:rowOff>
    </xdr:from>
    <xdr:to>
      <xdr:col>3</xdr:col>
      <xdr:colOff>257175</xdr:colOff>
      <xdr:row>13</xdr:row>
      <xdr:rowOff>160960</xdr:rowOff>
    </xdr:to>
    <xdr:sp macro="" textlink="">
      <xdr:nvSpPr>
        <xdr:cNvPr id="75" name="円/楕円 74"/>
        <xdr:cNvSpPr/>
      </xdr:nvSpPr>
      <xdr:spPr bwMode="auto">
        <a:xfrm>
          <a:off x="3556000" y="23358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171137</xdr:rowOff>
    </xdr:from>
    <xdr:ext cx="762000" cy="259045"/>
    <xdr:sp macro="" textlink="">
      <xdr:nvSpPr>
        <xdr:cNvPr id="76" name="テキスト ボックス 75"/>
        <xdr:cNvSpPr txBox="1"/>
      </xdr:nvSpPr>
      <xdr:spPr>
        <a:xfrm>
          <a:off x="3225800" y="21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70,692</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15773</xdr:rowOff>
    </xdr:from>
    <xdr:to>
      <xdr:col>2</xdr:col>
      <xdr:colOff>692150</xdr:colOff>
      <xdr:row>13</xdr:row>
      <xdr:rowOff>117373</xdr:rowOff>
    </xdr:to>
    <xdr:sp macro="" textlink="">
      <xdr:nvSpPr>
        <xdr:cNvPr id="77" name="円/楕円 76"/>
        <xdr:cNvSpPr/>
      </xdr:nvSpPr>
      <xdr:spPr bwMode="auto">
        <a:xfrm>
          <a:off x="2857500" y="22922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127550</xdr:rowOff>
    </xdr:from>
    <xdr:ext cx="762000" cy="259045"/>
    <xdr:sp macro="" textlink="">
      <xdr:nvSpPr>
        <xdr:cNvPr id="78" name="テキスト ボックス 77"/>
        <xdr:cNvSpPr txBox="1"/>
      </xdr:nvSpPr>
      <xdr:spPr>
        <a:xfrm>
          <a:off x="2527300" y="206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71,836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168377</xdr:rowOff>
    </xdr:from>
    <xdr:to>
      <xdr:col>4</xdr:col>
      <xdr:colOff>1117600</xdr:colOff>
      <xdr:row>38</xdr:row>
      <xdr:rowOff>110312</xdr:rowOff>
    </xdr:to>
    <xdr:cxnSp macro="">
      <xdr:nvCxnSpPr>
        <xdr:cNvPr id="105" name="直線コネクタ 104"/>
        <xdr:cNvCxnSpPr/>
      </xdr:nvCxnSpPr>
      <xdr:spPr bwMode="auto">
        <a:xfrm flipV="1">
          <a:off x="5651500" y="6092927"/>
          <a:ext cx="0" cy="148498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82389</xdr:rowOff>
    </xdr:from>
    <xdr:ext cx="762000" cy="259045"/>
    <xdr:sp macro="" textlink="">
      <xdr:nvSpPr>
        <xdr:cNvPr id="106" name="人口1人当たり決算額の推移最小値テキスト445"/>
        <xdr:cNvSpPr txBox="1"/>
      </xdr:nvSpPr>
      <xdr:spPr>
        <a:xfrm>
          <a:off x="5740400" y="754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-2,135</a:t>
          </a:r>
          <a:endParaRPr kumimoji="1" lang="ja-JP" altLang="en-US" sz="1000" b="1">
            <a:latin typeface="ＭＳ Ｐゴシック"/>
          </a:endParaRPr>
        </a:p>
      </xdr:txBody>
    </xdr:sp>
    <xdr:clientData/>
  </xdr:oneCellAnchor>
  <xdr:twoCellAnchor>
    <xdr:from>
      <xdr:col>4</xdr:col>
      <xdr:colOff>1028700</xdr:colOff>
      <xdr:row>38</xdr:row>
      <xdr:rowOff>110312</xdr:rowOff>
    </xdr:from>
    <xdr:to>
      <xdr:col>5</xdr:col>
      <xdr:colOff>73025</xdr:colOff>
      <xdr:row>38</xdr:row>
      <xdr:rowOff>110312</xdr:rowOff>
    </xdr:to>
    <xdr:cxnSp macro="">
      <xdr:nvCxnSpPr>
        <xdr:cNvPr id="107" name="直線コネクタ 106"/>
        <xdr:cNvCxnSpPr/>
      </xdr:nvCxnSpPr>
      <xdr:spPr bwMode="auto">
        <a:xfrm>
          <a:off x="5562600" y="75779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83304</xdr:rowOff>
    </xdr:from>
    <xdr:ext cx="762000" cy="259045"/>
    <xdr:sp macro="" textlink="">
      <xdr:nvSpPr>
        <xdr:cNvPr id="108" name="人口1人当たり決算額の推移最大値テキスト445"/>
        <xdr:cNvSpPr txBox="1"/>
      </xdr:nvSpPr>
      <xdr:spPr>
        <a:xfrm>
          <a:off x="5740400" y="583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30,345</a:t>
          </a:r>
          <a:endParaRPr kumimoji="1" lang="ja-JP" altLang="en-US" sz="1000" b="1">
            <a:latin typeface="ＭＳ Ｐゴシック"/>
          </a:endParaRPr>
        </a:p>
      </xdr:txBody>
    </xdr:sp>
    <xdr:clientData/>
  </xdr:oneCellAnchor>
  <xdr:twoCellAnchor>
    <xdr:from>
      <xdr:col>4</xdr:col>
      <xdr:colOff>1028700</xdr:colOff>
      <xdr:row>33</xdr:row>
      <xdr:rowOff>168377</xdr:rowOff>
    </xdr:from>
    <xdr:to>
      <xdr:col>5</xdr:col>
      <xdr:colOff>73025</xdr:colOff>
      <xdr:row>33</xdr:row>
      <xdr:rowOff>168377</xdr:rowOff>
    </xdr:to>
    <xdr:cxnSp macro="">
      <xdr:nvCxnSpPr>
        <xdr:cNvPr id="109" name="直線コネクタ 108"/>
        <xdr:cNvCxnSpPr/>
      </xdr:nvCxnSpPr>
      <xdr:spPr bwMode="auto">
        <a:xfrm>
          <a:off x="5562600" y="60929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28977</xdr:rowOff>
    </xdr:from>
    <xdr:to>
      <xdr:col>4</xdr:col>
      <xdr:colOff>1117600</xdr:colOff>
      <xdr:row>36</xdr:row>
      <xdr:rowOff>91887</xdr:rowOff>
    </xdr:to>
    <xdr:cxnSp macro="">
      <xdr:nvCxnSpPr>
        <xdr:cNvPr id="110" name="直線コネクタ 109"/>
        <xdr:cNvCxnSpPr/>
      </xdr:nvCxnSpPr>
      <xdr:spPr bwMode="auto">
        <a:xfrm>
          <a:off x="5003800" y="6982227"/>
          <a:ext cx="647700" cy="629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39143</xdr:rowOff>
    </xdr:from>
    <xdr:ext cx="762000" cy="259045"/>
    <xdr:sp macro="" textlink="">
      <xdr:nvSpPr>
        <xdr:cNvPr id="111" name="人口1人当たり決算額の推移平均値テキスト445"/>
        <xdr:cNvSpPr txBox="1"/>
      </xdr:nvSpPr>
      <xdr:spPr>
        <a:xfrm>
          <a:off x="5740400" y="664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194066</xdr:rowOff>
    </xdr:from>
    <xdr:to>
      <xdr:col>5</xdr:col>
      <xdr:colOff>34925</xdr:colOff>
      <xdr:row>35</xdr:row>
      <xdr:rowOff>295666</xdr:rowOff>
    </xdr:to>
    <xdr:sp macro="" textlink="">
      <xdr:nvSpPr>
        <xdr:cNvPr id="112" name="フローチャート : 判断 111"/>
        <xdr:cNvSpPr/>
      </xdr:nvSpPr>
      <xdr:spPr bwMode="auto">
        <a:xfrm>
          <a:off x="5600700" y="680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117170</xdr:rowOff>
    </xdr:from>
    <xdr:to>
      <xdr:col>4</xdr:col>
      <xdr:colOff>469900</xdr:colOff>
      <xdr:row>36</xdr:row>
      <xdr:rowOff>28977</xdr:rowOff>
    </xdr:to>
    <xdr:cxnSp macro="">
      <xdr:nvCxnSpPr>
        <xdr:cNvPr id="113" name="直線コネクタ 112"/>
        <xdr:cNvCxnSpPr/>
      </xdr:nvCxnSpPr>
      <xdr:spPr bwMode="auto">
        <a:xfrm>
          <a:off x="4305300" y="6727520"/>
          <a:ext cx="698500" cy="2547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159548</xdr:rowOff>
    </xdr:from>
    <xdr:to>
      <xdr:col>4</xdr:col>
      <xdr:colOff>520700</xdr:colOff>
      <xdr:row>35</xdr:row>
      <xdr:rowOff>261148</xdr:rowOff>
    </xdr:to>
    <xdr:sp macro="" textlink="">
      <xdr:nvSpPr>
        <xdr:cNvPr id="114" name="フローチャート : 判断 113"/>
        <xdr:cNvSpPr/>
      </xdr:nvSpPr>
      <xdr:spPr bwMode="auto">
        <a:xfrm>
          <a:off x="4953000" y="67698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271325</xdr:rowOff>
    </xdr:from>
    <xdr:ext cx="736600" cy="259045"/>
    <xdr:sp macro="" textlink="">
      <xdr:nvSpPr>
        <xdr:cNvPr id="115" name="テキスト ボックス 114"/>
        <xdr:cNvSpPr txBox="1"/>
      </xdr:nvSpPr>
      <xdr:spPr>
        <a:xfrm>
          <a:off x="4622800" y="65387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113147</xdr:rowOff>
    </xdr:from>
    <xdr:to>
      <xdr:col>3</xdr:col>
      <xdr:colOff>904875</xdr:colOff>
      <xdr:row>35</xdr:row>
      <xdr:rowOff>117170</xdr:rowOff>
    </xdr:to>
    <xdr:cxnSp macro="">
      <xdr:nvCxnSpPr>
        <xdr:cNvPr id="116" name="直線コネクタ 115"/>
        <xdr:cNvCxnSpPr/>
      </xdr:nvCxnSpPr>
      <xdr:spPr bwMode="auto">
        <a:xfrm>
          <a:off x="3606800" y="6723497"/>
          <a:ext cx="698500" cy="40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75880</xdr:rowOff>
    </xdr:from>
    <xdr:to>
      <xdr:col>3</xdr:col>
      <xdr:colOff>955675</xdr:colOff>
      <xdr:row>35</xdr:row>
      <xdr:rowOff>177480</xdr:rowOff>
    </xdr:to>
    <xdr:sp macro="" textlink="">
      <xdr:nvSpPr>
        <xdr:cNvPr id="117" name="フローチャート : 判断 116"/>
        <xdr:cNvSpPr/>
      </xdr:nvSpPr>
      <xdr:spPr bwMode="auto">
        <a:xfrm>
          <a:off x="4254500" y="66862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162257</xdr:rowOff>
    </xdr:from>
    <xdr:ext cx="762000" cy="259045"/>
    <xdr:sp macro="" textlink="">
      <xdr:nvSpPr>
        <xdr:cNvPr id="118" name="テキスト ボックス 117"/>
        <xdr:cNvSpPr txBox="1"/>
      </xdr:nvSpPr>
      <xdr:spPr>
        <a:xfrm>
          <a:off x="3924300" y="677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78537</xdr:rowOff>
    </xdr:from>
    <xdr:to>
      <xdr:col>3</xdr:col>
      <xdr:colOff>206375</xdr:colOff>
      <xdr:row>35</xdr:row>
      <xdr:rowOff>113147</xdr:rowOff>
    </xdr:to>
    <xdr:cxnSp macro="">
      <xdr:nvCxnSpPr>
        <xdr:cNvPr id="119" name="直線コネクタ 118"/>
        <xdr:cNvCxnSpPr/>
      </xdr:nvCxnSpPr>
      <xdr:spPr bwMode="auto">
        <a:xfrm>
          <a:off x="2908300" y="6688887"/>
          <a:ext cx="698500" cy="346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46939</xdr:rowOff>
    </xdr:from>
    <xdr:to>
      <xdr:col>3</xdr:col>
      <xdr:colOff>257175</xdr:colOff>
      <xdr:row>35</xdr:row>
      <xdr:rowOff>148539</xdr:rowOff>
    </xdr:to>
    <xdr:sp macro="" textlink="">
      <xdr:nvSpPr>
        <xdr:cNvPr id="120" name="フローチャート : 判断 119"/>
        <xdr:cNvSpPr/>
      </xdr:nvSpPr>
      <xdr:spPr bwMode="auto">
        <a:xfrm>
          <a:off x="3556000" y="66572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158716</xdr:rowOff>
    </xdr:from>
    <xdr:ext cx="762000" cy="259045"/>
    <xdr:sp macro="" textlink="">
      <xdr:nvSpPr>
        <xdr:cNvPr id="121" name="テキスト ボックス 120"/>
        <xdr:cNvSpPr txBox="1"/>
      </xdr:nvSpPr>
      <xdr:spPr>
        <a:xfrm>
          <a:off x="3225800" y="6426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30618</xdr:rowOff>
    </xdr:from>
    <xdr:to>
      <xdr:col>2</xdr:col>
      <xdr:colOff>692150</xdr:colOff>
      <xdr:row>35</xdr:row>
      <xdr:rowOff>132218</xdr:rowOff>
    </xdr:to>
    <xdr:sp macro="" textlink="">
      <xdr:nvSpPr>
        <xdr:cNvPr id="122" name="フローチャート : 判断 121"/>
        <xdr:cNvSpPr/>
      </xdr:nvSpPr>
      <xdr:spPr bwMode="auto">
        <a:xfrm>
          <a:off x="2857500" y="6640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116995</xdr:rowOff>
    </xdr:from>
    <xdr:ext cx="762000" cy="259045"/>
    <xdr:sp macro="" textlink="">
      <xdr:nvSpPr>
        <xdr:cNvPr id="123" name="テキスト ボックス 122"/>
        <xdr:cNvSpPr txBox="1"/>
      </xdr:nvSpPr>
      <xdr:spPr>
        <a:xfrm>
          <a:off x="2527300" y="672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41087</xdr:rowOff>
    </xdr:from>
    <xdr:to>
      <xdr:col>5</xdr:col>
      <xdr:colOff>34925</xdr:colOff>
      <xdr:row>36</xdr:row>
      <xdr:rowOff>142687</xdr:rowOff>
    </xdr:to>
    <xdr:sp macro="" textlink="">
      <xdr:nvSpPr>
        <xdr:cNvPr id="129" name="円/楕円 128"/>
        <xdr:cNvSpPr/>
      </xdr:nvSpPr>
      <xdr:spPr bwMode="auto">
        <a:xfrm>
          <a:off x="5600700" y="6994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13164</xdr:rowOff>
    </xdr:from>
    <xdr:ext cx="762000" cy="259045"/>
    <xdr:sp macro="" textlink="">
      <xdr:nvSpPr>
        <xdr:cNvPr id="130" name="人口1人当たり決算額の推移該当値テキスト445"/>
        <xdr:cNvSpPr txBox="1"/>
      </xdr:nvSpPr>
      <xdr:spPr>
        <a:xfrm>
          <a:off x="5740400" y="696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9,518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321077</xdr:rowOff>
    </xdr:from>
    <xdr:to>
      <xdr:col>4</xdr:col>
      <xdr:colOff>520700</xdr:colOff>
      <xdr:row>36</xdr:row>
      <xdr:rowOff>79777</xdr:rowOff>
    </xdr:to>
    <xdr:sp macro="" textlink="">
      <xdr:nvSpPr>
        <xdr:cNvPr id="131" name="円/楕円 130"/>
        <xdr:cNvSpPr/>
      </xdr:nvSpPr>
      <xdr:spPr bwMode="auto">
        <a:xfrm>
          <a:off x="4953000" y="69314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64554</xdr:rowOff>
    </xdr:from>
    <xdr:ext cx="736600" cy="259045"/>
    <xdr:sp macro="" textlink="">
      <xdr:nvSpPr>
        <xdr:cNvPr id="132" name="テキスト ボックス 131"/>
        <xdr:cNvSpPr txBox="1"/>
      </xdr:nvSpPr>
      <xdr:spPr>
        <a:xfrm>
          <a:off x="4622800" y="70178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66370</xdr:rowOff>
    </xdr:from>
    <xdr:to>
      <xdr:col>3</xdr:col>
      <xdr:colOff>955675</xdr:colOff>
      <xdr:row>35</xdr:row>
      <xdr:rowOff>167970</xdr:rowOff>
    </xdr:to>
    <xdr:sp macro="" textlink="">
      <xdr:nvSpPr>
        <xdr:cNvPr id="133" name="円/楕円 132"/>
        <xdr:cNvSpPr/>
      </xdr:nvSpPr>
      <xdr:spPr bwMode="auto">
        <a:xfrm>
          <a:off x="4254500" y="66767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178147</xdr:rowOff>
    </xdr:from>
    <xdr:ext cx="762000" cy="259045"/>
    <xdr:sp macro="" textlink="">
      <xdr:nvSpPr>
        <xdr:cNvPr id="134" name="テキスト ボックス 133"/>
        <xdr:cNvSpPr txBox="1"/>
      </xdr:nvSpPr>
      <xdr:spPr>
        <a:xfrm>
          <a:off x="3924300" y="6445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16,465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62347</xdr:rowOff>
    </xdr:from>
    <xdr:to>
      <xdr:col>3</xdr:col>
      <xdr:colOff>257175</xdr:colOff>
      <xdr:row>35</xdr:row>
      <xdr:rowOff>163947</xdr:rowOff>
    </xdr:to>
    <xdr:sp macro="" textlink="">
      <xdr:nvSpPr>
        <xdr:cNvPr id="135" name="円/楕円 134"/>
        <xdr:cNvSpPr/>
      </xdr:nvSpPr>
      <xdr:spPr bwMode="auto">
        <a:xfrm>
          <a:off x="3556000" y="66726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148724</xdr:rowOff>
    </xdr:from>
    <xdr:ext cx="762000" cy="259045"/>
    <xdr:sp macro="" textlink="">
      <xdr:nvSpPr>
        <xdr:cNvPr id="136" name="テキスト ボックス 135"/>
        <xdr:cNvSpPr txBox="1"/>
      </xdr:nvSpPr>
      <xdr:spPr>
        <a:xfrm>
          <a:off x="3225800" y="6759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16,553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27737</xdr:rowOff>
    </xdr:from>
    <xdr:to>
      <xdr:col>2</xdr:col>
      <xdr:colOff>692150</xdr:colOff>
      <xdr:row>35</xdr:row>
      <xdr:rowOff>129337</xdr:rowOff>
    </xdr:to>
    <xdr:sp macro="" textlink="">
      <xdr:nvSpPr>
        <xdr:cNvPr id="137" name="円/楕円 136"/>
        <xdr:cNvSpPr/>
      </xdr:nvSpPr>
      <xdr:spPr bwMode="auto">
        <a:xfrm>
          <a:off x="2857500" y="66380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139514</xdr:rowOff>
    </xdr:from>
    <xdr:ext cx="762000" cy="259045"/>
    <xdr:sp macro="" textlink="">
      <xdr:nvSpPr>
        <xdr:cNvPr id="138" name="テキスト ボックス 137"/>
        <xdr:cNvSpPr txBox="1"/>
      </xdr:nvSpPr>
      <xdr:spPr>
        <a:xfrm>
          <a:off x="2527300" y="6406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17,310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実質単年度収支は平成２１年度以降黒字となっており、財政調整基金の残高も増加傾向となっている。今後は社会保障関係経費や公共施設の耐震化・老朽化対策などの投資的経費の増大が見込まれることから、将来にわたって安定的な財政運営が行えるよう、施策・事業の一層の見直しを図るとともに、必要な財源の確保に努め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中央病院事業会計を除き、実質赤字は発生していない。中央病院事業会計に対して資金不足対策の長期貸付を行った結果、平成２２年度、平成２３年度は実質黒字が確保されたが、平成２４年度から引き続き実質赤字が生じている。国民健康保険特別会計で、保険給付費の増により実質黒字額が減少したものの、一般会計や介護保険特別会計において実質黒字額が増加している。今後の推移については、中央病院事業会計において資金不足額が生じることが懸念されるが、水道事業会計などの実質黒字額が比較的大きいことから、経済情勢や財政環境の急激な悪化がない限り、連結ベースでの実質赤字は生じないものと考え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latin typeface="+mn-lt"/>
              <a:ea typeface="+mn-ea"/>
              <a:cs typeface="+mn-cs"/>
            </a:rPr>
            <a:t>実質公債費比率の分子の額は減少傾向にある。その主な要因としては、震災復興に係る市債の償還が順次終了していることによる元利償還金の減少や公営企業債の元利償還金に対する繰入金の減少が挙げられる。なお、平成２３年度に債務負担行為に基づく支出額が大きくなっているのは、土地開発公社保有地の買戻しにかかる債務を整理した影響によるものである。</a:t>
          </a:r>
          <a:endParaRPr lang="ja-JP" altLang="ja-JP" sz="13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兵庫県西宮市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将来負担比率の分子の額は減少傾向である。その主な要因としては、震災復興に係る市債の償還が進んだことによる地方債現在高の減や下水道事業債残高等の減少により公営企業債等繰入見込額が減となったためである。今後の推移については、公共施設の耐震化や老朽化対策などの投資的経費の増大や臨時財政対策債の増額によって、平成２６年度以降も多額の市債発行が見込まれ、地方債残高の減少傾向に歯止めがかかることも想定され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164701847</v>
      </c>
      <c r="BO4" s="349"/>
      <c r="BP4" s="349"/>
      <c r="BQ4" s="349"/>
      <c r="BR4" s="349"/>
      <c r="BS4" s="349"/>
      <c r="BT4" s="349"/>
      <c r="BU4" s="350"/>
      <c r="BV4" s="348">
        <v>161221914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4.5999999999999996</v>
      </c>
      <c r="CU4" s="355"/>
      <c r="CV4" s="355"/>
      <c r="CW4" s="355"/>
      <c r="CX4" s="355"/>
      <c r="CY4" s="355"/>
      <c r="CZ4" s="355"/>
      <c r="DA4" s="356"/>
      <c r="DB4" s="354">
        <v>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159914037</v>
      </c>
      <c r="BO5" s="386"/>
      <c r="BP5" s="386"/>
      <c r="BQ5" s="386"/>
      <c r="BR5" s="386"/>
      <c r="BS5" s="386"/>
      <c r="BT5" s="386"/>
      <c r="BU5" s="387"/>
      <c r="BV5" s="385">
        <v>156925344</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94.4</v>
      </c>
      <c r="CU5" s="383"/>
      <c r="CV5" s="383"/>
      <c r="CW5" s="383"/>
      <c r="CX5" s="383"/>
      <c r="CY5" s="383"/>
      <c r="CZ5" s="383"/>
      <c r="DA5" s="384"/>
      <c r="DB5" s="382">
        <v>95.1</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4787810</v>
      </c>
      <c r="BO6" s="386"/>
      <c r="BP6" s="386"/>
      <c r="BQ6" s="386"/>
      <c r="BR6" s="386"/>
      <c r="BS6" s="386"/>
      <c r="BT6" s="386"/>
      <c r="BU6" s="387"/>
      <c r="BV6" s="385">
        <v>4296570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100.7</v>
      </c>
      <c r="CU6" s="423"/>
      <c r="CV6" s="423"/>
      <c r="CW6" s="423"/>
      <c r="CX6" s="423"/>
      <c r="CY6" s="423"/>
      <c r="CZ6" s="423"/>
      <c r="DA6" s="424"/>
      <c r="DB6" s="422">
        <v>101.4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307057</v>
      </c>
      <c r="BO7" s="386"/>
      <c r="BP7" s="386"/>
      <c r="BQ7" s="386"/>
      <c r="BR7" s="386"/>
      <c r="BS7" s="386"/>
      <c r="BT7" s="386"/>
      <c r="BU7" s="387"/>
      <c r="BV7" s="385">
        <v>468163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96821272</v>
      </c>
      <c r="CU7" s="386"/>
      <c r="CV7" s="386"/>
      <c r="CW7" s="386"/>
      <c r="CX7" s="386"/>
      <c r="CY7" s="386"/>
      <c r="CZ7" s="386"/>
      <c r="DA7" s="387"/>
      <c r="DB7" s="385">
        <v>96143576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4480753</v>
      </c>
      <c r="BO8" s="386"/>
      <c r="BP8" s="386"/>
      <c r="BQ8" s="386"/>
      <c r="BR8" s="386"/>
      <c r="BS8" s="386"/>
      <c r="BT8" s="386"/>
      <c r="BU8" s="387"/>
      <c r="BV8" s="385">
        <v>3828407</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0.87</v>
      </c>
      <c r="CU8" s="426"/>
      <c r="CV8" s="426"/>
      <c r="CW8" s="426"/>
      <c r="CX8" s="426"/>
      <c r="CY8" s="426"/>
      <c r="CZ8" s="426"/>
      <c r="DA8" s="427"/>
      <c r="DB8" s="425">
        <v>0.86</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482640</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652346</v>
      </c>
      <c r="BO9" s="386"/>
      <c r="BP9" s="386"/>
      <c r="BQ9" s="386"/>
      <c r="BR9" s="386"/>
      <c r="BS9" s="386"/>
      <c r="BT9" s="386"/>
      <c r="BU9" s="387"/>
      <c r="BV9" s="385">
        <v>248860</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16.600000000000001</v>
      </c>
      <c r="CU9" s="383"/>
      <c r="CV9" s="383"/>
      <c r="CW9" s="383"/>
      <c r="CX9" s="383"/>
      <c r="CY9" s="383"/>
      <c r="CZ9" s="383"/>
      <c r="DA9" s="384"/>
      <c r="DB9" s="382">
        <v>17.899999999999999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465337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3250546</v>
      </c>
      <c r="BO10" s="386"/>
      <c r="BP10" s="386"/>
      <c r="BQ10" s="386"/>
      <c r="BR10" s="386"/>
      <c r="BS10" s="386"/>
      <c r="BT10" s="386"/>
      <c r="BU10" s="387"/>
      <c r="BV10" s="385">
        <v>2044928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77</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482506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476302</v>
      </c>
      <c r="S13" s="467"/>
      <c r="T13" s="467"/>
      <c r="U13" s="467"/>
      <c r="V13" s="468"/>
      <c r="W13" s="401" t="s">
        <v>123</v>
      </c>
      <c r="X13" s="402"/>
      <c r="Y13" s="402"/>
      <c r="Z13" s="402"/>
      <c r="AA13" s="402"/>
      <c r="AB13" s="392"/>
      <c r="AC13" s="436">
        <v>632</v>
      </c>
      <c r="AD13" s="437"/>
      <c r="AE13" s="437"/>
      <c r="AF13" s="437"/>
      <c r="AG13" s="476"/>
      <c r="AH13" s="436">
        <v>703</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3902892</v>
      </c>
      <c r="BO13" s="386"/>
      <c r="BP13" s="386"/>
      <c r="BQ13" s="386"/>
      <c r="BR13" s="386"/>
      <c r="BS13" s="386"/>
      <c r="BT13" s="386"/>
      <c r="BU13" s="387"/>
      <c r="BV13" s="385">
        <v>2293788</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7.1</v>
      </c>
      <c r="CU13" s="383"/>
      <c r="CV13" s="383"/>
      <c r="CW13" s="383"/>
      <c r="CX13" s="383"/>
      <c r="CY13" s="383"/>
      <c r="CZ13" s="383"/>
      <c r="DA13" s="384"/>
      <c r="DB13" s="382">
        <v>8.5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480672</v>
      </c>
      <c r="S14" s="467"/>
      <c r="T14" s="467"/>
      <c r="U14" s="467"/>
      <c r="V14" s="468"/>
      <c r="W14" s="375"/>
      <c r="X14" s="376"/>
      <c r="Y14" s="376"/>
      <c r="Z14" s="376"/>
      <c r="AA14" s="376"/>
      <c r="AB14" s="365"/>
      <c r="AC14" s="469">
        <v>0.3</v>
      </c>
      <c r="AD14" s="470"/>
      <c r="AE14" s="470"/>
      <c r="AF14" s="470"/>
      <c r="AG14" s="471"/>
      <c r="AH14" s="469">
        <v>0.3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43</v>
      </c>
      <c r="CU14" s="481"/>
      <c r="CV14" s="481"/>
      <c r="CW14" s="481"/>
      <c r="CX14" s="481"/>
      <c r="CY14" s="481"/>
      <c r="CZ14" s="481"/>
      <c r="DA14" s="482"/>
      <c r="DB14" s="480">
        <v>54.8</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474474</v>
      </c>
      <c r="S15" s="467"/>
      <c r="T15" s="467"/>
      <c r="U15" s="467"/>
      <c r="V15" s="468"/>
      <c r="W15" s="401" t="s">
        <v>130</v>
      </c>
      <c r="X15" s="402"/>
      <c r="Y15" s="402"/>
      <c r="Z15" s="402"/>
      <c r="AA15" s="402"/>
      <c r="AB15" s="392"/>
      <c r="AC15" s="436">
        <v>38783</v>
      </c>
      <c r="AD15" s="437"/>
      <c r="AE15" s="437"/>
      <c r="AF15" s="437"/>
      <c r="AG15" s="476"/>
      <c r="AH15" s="436">
        <v>43001</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61217267</v>
      </c>
      <c r="BO15" s="349"/>
      <c r="BP15" s="349"/>
      <c r="BQ15" s="349"/>
      <c r="BR15" s="349"/>
      <c r="BS15" s="349"/>
      <c r="BT15" s="349"/>
      <c r="BU15" s="350"/>
      <c r="BV15" s="348">
        <v>60214513</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19.3</v>
      </c>
      <c r="AD16" s="470"/>
      <c r="AE16" s="470"/>
      <c r="AF16" s="470"/>
      <c r="AG16" s="471"/>
      <c r="AH16" s="469">
        <v>20.2</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69311599</v>
      </c>
      <c r="BO16" s="386"/>
      <c r="BP16" s="386"/>
      <c r="BQ16" s="386"/>
      <c r="BR16" s="386"/>
      <c r="BS16" s="386"/>
      <c r="BT16" s="386"/>
      <c r="BU16" s="387"/>
      <c r="BV16" s="385">
        <v>69444013</v>
      </c>
      <c r="BW16" s="386"/>
      <c r="BX16" s="386"/>
      <c r="BY16" s="386"/>
      <c r="BZ16" s="386"/>
      <c r="CA16" s="386"/>
      <c r="CB16" s="386"/>
      <c r="CC16" s="387"/>
      <c r="CD16" s="152"/>
      <c r="CE16" s="492" t="s">
        <v>136</v>
      </c>
      <c r="CF16" s="492"/>
      <c r="CG16" s="492"/>
      <c r="CH16" s="492"/>
      <c r="CI16" s="492"/>
      <c r="CJ16" s="492"/>
      <c r="CK16" s="492"/>
      <c r="CL16" s="492"/>
      <c r="CM16" s="492"/>
      <c r="CN16" s="492"/>
      <c r="CO16" s="492"/>
      <c r="CP16" s="492"/>
      <c r="CQ16" s="492"/>
      <c r="CR16" s="492"/>
      <c r="CS16" s="493"/>
      <c r="CT16" s="382">
        <v>6.2</v>
      </c>
      <c r="CU16" s="383"/>
      <c r="CV16" s="383"/>
      <c r="CW16" s="383"/>
      <c r="CX16" s="383"/>
      <c r="CY16" s="383"/>
      <c r="CZ16" s="383"/>
      <c r="DA16" s="384"/>
      <c r="DB16" s="382">
        <v>1.1000000000000001</v>
      </c>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134</v>
      </c>
      <c r="S17" s="487"/>
      <c r="T17" s="487"/>
      <c r="U17" s="487"/>
      <c r="V17" s="488"/>
      <c r="W17" s="401" t="s">
        <v>138</v>
      </c>
      <c r="X17" s="402"/>
      <c r="Y17" s="402"/>
      <c r="Z17" s="402"/>
      <c r="AA17" s="402"/>
      <c r="AB17" s="392"/>
      <c r="AC17" s="436">
        <v>161758</v>
      </c>
      <c r="AD17" s="437"/>
      <c r="AE17" s="437"/>
      <c r="AF17" s="437"/>
      <c r="AG17" s="476"/>
      <c r="AH17" s="436">
        <v>162429</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81028153</v>
      </c>
      <c r="BO17" s="386"/>
      <c r="BP17" s="386"/>
      <c r="BQ17" s="386"/>
      <c r="BR17" s="386"/>
      <c r="BS17" s="386"/>
      <c r="BT17" s="386"/>
      <c r="BU17" s="387"/>
      <c r="BV17" s="385">
        <v>79420370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99.96</v>
      </c>
      <c r="M18" s="498"/>
      <c r="N18" s="498"/>
      <c r="O18" s="498"/>
      <c r="P18" s="498"/>
      <c r="Q18" s="498"/>
      <c r="R18" s="499"/>
      <c r="S18" s="499"/>
      <c r="T18" s="499"/>
      <c r="U18" s="499"/>
      <c r="V18" s="500"/>
      <c r="W18" s="403"/>
      <c r="X18" s="404"/>
      <c r="Y18" s="404"/>
      <c r="Z18" s="404"/>
      <c r="AA18" s="404"/>
      <c r="AB18" s="395"/>
      <c r="AC18" s="501">
        <v>80.400000000000006</v>
      </c>
      <c r="AD18" s="502"/>
      <c r="AE18" s="502"/>
      <c r="AF18" s="502"/>
      <c r="AG18" s="503"/>
      <c r="AH18" s="501">
        <v>76.5</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92734988</v>
      </c>
      <c r="BO18" s="386"/>
      <c r="BP18" s="386"/>
      <c r="BQ18" s="386"/>
      <c r="BR18" s="386"/>
      <c r="BS18" s="386"/>
      <c r="BT18" s="386"/>
      <c r="BU18" s="387"/>
      <c r="BV18" s="385">
        <v>92711959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4828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112168818</v>
      </c>
      <c r="BO19" s="386"/>
      <c r="BP19" s="386"/>
      <c r="BQ19" s="386"/>
      <c r="BR19" s="386"/>
      <c r="BS19" s="386"/>
      <c r="BT19" s="386"/>
      <c r="BU19" s="387"/>
      <c r="BV19" s="385">
        <v>109911715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202648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156427168</v>
      </c>
      <c r="BO23" s="386"/>
      <c r="BP23" s="386"/>
      <c r="BQ23" s="386"/>
      <c r="BR23" s="386"/>
      <c r="BS23" s="386"/>
      <c r="BT23" s="386"/>
      <c r="BU23" s="387"/>
      <c r="BV23" s="385">
        <v>162342419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12060</v>
      </c>
      <c r="R24" s="437"/>
      <c r="S24" s="437"/>
      <c r="T24" s="437"/>
      <c r="U24" s="437"/>
      <c r="V24" s="476"/>
      <c r="W24" s="531"/>
      <c r="X24" s="519"/>
      <c r="Y24" s="520"/>
      <c r="Z24" s="435" t="s">
        <v>154</v>
      </c>
      <c r="AA24" s="415"/>
      <c r="AB24" s="415"/>
      <c r="AC24" s="415"/>
      <c r="AD24" s="415"/>
      <c r="AE24" s="415"/>
      <c r="AF24" s="415"/>
      <c r="AG24" s="416"/>
      <c r="AH24" s="436">
        <v>2836</v>
      </c>
      <c r="AI24" s="437"/>
      <c r="AJ24" s="437"/>
      <c r="AK24" s="437"/>
      <c r="AL24" s="476"/>
      <c r="AM24" s="436">
        <v>8888024</v>
      </c>
      <c r="AN24" s="437"/>
      <c r="AO24" s="437"/>
      <c r="AP24" s="437"/>
      <c r="AQ24" s="437"/>
      <c r="AR24" s="476"/>
      <c r="AS24" s="436">
        <v>3134</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134419516</v>
      </c>
      <c r="BO24" s="386"/>
      <c r="BP24" s="386"/>
      <c r="BQ24" s="386"/>
      <c r="BR24" s="386"/>
      <c r="BS24" s="386"/>
      <c r="BT24" s="386"/>
      <c r="BU24" s="387"/>
      <c r="BV24" s="385">
        <v>135453363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2</v>
      </c>
      <c r="M25" s="437"/>
      <c r="N25" s="437"/>
      <c r="O25" s="437"/>
      <c r="P25" s="476"/>
      <c r="Q25" s="436">
        <v>9740</v>
      </c>
      <c r="R25" s="437"/>
      <c r="S25" s="437"/>
      <c r="T25" s="437"/>
      <c r="U25" s="437"/>
      <c r="V25" s="476"/>
      <c r="W25" s="531"/>
      <c r="X25" s="519"/>
      <c r="Y25" s="520"/>
      <c r="Z25" s="435" t="s">
        <v>157</v>
      </c>
      <c r="AA25" s="415"/>
      <c r="AB25" s="415"/>
      <c r="AC25" s="415"/>
      <c r="AD25" s="415"/>
      <c r="AE25" s="415"/>
      <c r="AF25" s="415"/>
      <c r="AG25" s="416"/>
      <c r="AH25" s="436">
        <v>439</v>
      </c>
      <c r="AI25" s="437"/>
      <c r="AJ25" s="437"/>
      <c r="AK25" s="437"/>
      <c r="AL25" s="476"/>
      <c r="AM25" s="436">
        <v>1272661</v>
      </c>
      <c r="AN25" s="437"/>
      <c r="AO25" s="437"/>
      <c r="AP25" s="437"/>
      <c r="AQ25" s="437"/>
      <c r="AR25" s="476"/>
      <c r="AS25" s="436">
        <v>2899</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51383720</v>
      </c>
      <c r="BO25" s="349"/>
      <c r="BP25" s="349"/>
      <c r="BQ25" s="349"/>
      <c r="BR25" s="349"/>
      <c r="BS25" s="349"/>
      <c r="BT25" s="349"/>
      <c r="BU25" s="350"/>
      <c r="BV25" s="348">
        <v>46685723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8270</v>
      </c>
      <c r="R26" s="437"/>
      <c r="S26" s="437"/>
      <c r="T26" s="437"/>
      <c r="U26" s="437"/>
      <c r="V26" s="476"/>
      <c r="W26" s="531"/>
      <c r="X26" s="519"/>
      <c r="Y26" s="520"/>
      <c r="Z26" s="435" t="s">
        <v>160</v>
      </c>
      <c r="AA26" s="539"/>
      <c r="AB26" s="539"/>
      <c r="AC26" s="539"/>
      <c r="AD26" s="539"/>
      <c r="AE26" s="539"/>
      <c r="AF26" s="539"/>
      <c r="AG26" s="540"/>
      <c r="AH26" s="436">
        <v>495</v>
      </c>
      <c r="AI26" s="437"/>
      <c r="AJ26" s="437"/>
      <c r="AK26" s="437"/>
      <c r="AL26" s="476"/>
      <c r="AM26" s="436">
        <v>1808730</v>
      </c>
      <c r="AN26" s="437"/>
      <c r="AO26" s="437"/>
      <c r="AP26" s="437"/>
      <c r="AQ26" s="437"/>
      <c r="AR26" s="476"/>
      <c r="AS26" s="436">
        <v>3654</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8270</v>
      </c>
      <c r="R27" s="437"/>
      <c r="S27" s="437"/>
      <c r="T27" s="437"/>
      <c r="U27" s="437"/>
      <c r="V27" s="476"/>
      <c r="W27" s="531"/>
      <c r="X27" s="519"/>
      <c r="Y27" s="520"/>
      <c r="Z27" s="435" t="s">
        <v>163</v>
      </c>
      <c r="AA27" s="415"/>
      <c r="AB27" s="415"/>
      <c r="AC27" s="415"/>
      <c r="AD27" s="415"/>
      <c r="AE27" s="415"/>
      <c r="AF27" s="415"/>
      <c r="AG27" s="416"/>
      <c r="AH27" s="436">
        <v>202</v>
      </c>
      <c r="AI27" s="437"/>
      <c r="AJ27" s="437"/>
      <c r="AK27" s="437"/>
      <c r="AL27" s="476"/>
      <c r="AM27" s="436">
        <v>807644</v>
      </c>
      <c r="AN27" s="437"/>
      <c r="AO27" s="437"/>
      <c r="AP27" s="437"/>
      <c r="AQ27" s="437"/>
      <c r="AR27" s="476"/>
      <c r="AS27" s="436">
        <v>3998</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t="s">
        <v>120</v>
      </c>
      <c r="BO27" s="553"/>
      <c r="BP27" s="553"/>
      <c r="BQ27" s="553"/>
      <c r="BR27" s="553"/>
      <c r="BS27" s="553"/>
      <c r="BT27" s="553"/>
      <c r="BU27" s="554"/>
      <c r="BV27" s="552" t="s">
        <v>120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7480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17994549</v>
      </c>
      <c r="BO28" s="349"/>
      <c r="BP28" s="349"/>
      <c r="BQ28" s="349"/>
      <c r="BR28" s="349"/>
      <c r="BS28" s="349"/>
      <c r="BT28" s="349"/>
      <c r="BU28" s="350"/>
      <c r="BV28" s="348">
        <v>14744003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40</v>
      </c>
      <c r="M29" s="437"/>
      <c r="N29" s="437"/>
      <c r="O29" s="437"/>
      <c r="P29" s="476"/>
      <c r="Q29" s="436">
        <v>6870</v>
      </c>
      <c r="R29" s="437"/>
      <c r="S29" s="437"/>
      <c r="T29" s="437"/>
      <c r="U29" s="437"/>
      <c r="V29" s="476"/>
      <c r="W29" s="531"/>
      <c r="X29" s="519"/>
      <c r="Y29" s="520"/>
      <c r="Z29" s="435" t="s">
        <v>170</v>
      </c>
      <c r="AA29" s="415"/>
      <c r="AB29" s="415"/>
      <c r="AC29" s="415"/>
      <c r="AD29" s="415"/>
      <c r="AE29" s="415"/>
      <c r="AF29" s="415"/>
      <c r="AG29" s="416"/>
      <c r="AH29" s="436">
        <v>3038</v>
      </c>
      <c r="AI29" s="437"/>
      <c r="AJ29" s="437"/>
      <c r="AK29" s="437"/>
      <c r="AL29" s="476"/>
      <c r="AM29" s="436">
        <v>9695668</v>
      </c>
      <c r="AN29" s="437"/>
      <c r="AO29" s="437"/>
      <c r="AP29" s="437"/>
      <c r="AQ29" s="437"/>
      <c r="AR29" s="476"/>
      <c r="AS29" s="436">
        <v>3191</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3564683</v>
      </c>
      <c r="BO29" s="386"/>
      <c r="BP29" s="386"/>
      <c r="BQ29" s="386"/>
      <c r="BR29" s="386"/>
      <c r="BS29" s="386"/>
      <c r="BT29" s="386"/>
      <c r="BU29" s="387"/>
      <c r="BV29" s="385">
        <v>3556692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101.7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3297874</v>
      </c>
      <c r="BO30" s="553"/>
      <c r="BP30" s="553"/>
      <c r="BQ30" s="553"/>
      <c r="BR30" s="553"/>
      <c r="BS30" s="553"/>
      <c r="BT30" s="553"/>
      <c r="BU30" s="554"/>
      <c r="BV30" s="552">
        <v>3139522</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6</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10</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14</v>
      </c>
      <c r="BF34" s="564"/>
      <c r="BG34" s="565" t="str">
        <f>IF('各会計、関係団体の財政状況及び健全化判断比率'!B36="","",'各会計、関係団体の財政状況及び健全化判断比率'!B36)</f>
        <v>食肉センター特別会計</v>
      </c>
      <c r="BH34" s="565"/>
      <c r="BI34" s="565"/>
      <c r="BJ34" s="565"/>
      <c r="BK34" s="565"/>
      <c r="BL34" s="565"/>
      <c r="BM34" s="565"/>
      <c r="BN34" s="565"/>
      <c r="BO34" s="565"/>
      <c r="BP34" s="565"/>
      <c r="BQ34" s="565"/>
      <c r="BR34" s="565"/>
      <c r="BS34" s="565"/>
      <c r="BT34" s="565"/>
      <c r="BU34" s="565"/>
      <c r="BV34" s="165"/>
      <c r="BW34" s="564">
        <f>IF(BY34="","",MAX(C34:D43,U34:V43,AM34:AN43,BE34:BF43)+1)</f>
        <v>16</v>
      </c>
      <c r="BX34" s="564"/>
      <c r="BY34" s="565" t="str">
        <f>IF('各会計、関係団体の財政状況及び健全化判断比率'!B68="","",'各会計、関係団体の財政状況及び健全化判断比率'!B68)</f>
        <v>阪神水道企業団</v>
      </c>
      <c r="BZ34" s="565"/>
      <c r="CA34" s="565"/>
      <c r="CB34" s="565"/>
      <c r="CC34" s="565"/>
      <c r="CD34" s="565"/>
      <c r="CE34" s="565"/>
      <c r="CF34" s="565"/>
      <c r="CG34" s="565"/>
      <c r="CH34" s="565"/>
      <c r="CI34" s="565"/>
      <c r="CJ34" s="565"/>
      <c r="CK34" s="565"/>
      <c r="CL34" s="565"/>
      <c r="CM34" s="565"/>
      <c r="CN34" s="165"/>
      <c r="CO34" s="564">
        <f>IF(CQ34="","",MAX(C34:D43,U34:V43,AM34:AN43,BE34:BF43,BW34:BX43)+1)</f>
        <v>20</v>
      </c>
      <c r="CP34" s="564"/>
      <c r="CQ34" s="565" t="str">
        <f>IF('各会計、関係団体の財政状況及び健全化判断比率'!BS7="","",'各会計、関係団体の財政状況及び健全化判断比率'!BS7)</f>
        <v>公益財団法人　西宮市文化振興財団</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区画整理清算費特別会計</v>
      </c>
      <c r="F35" s="565"/>
      <c r="G35" s="565"/>
      <c r="H35" s="565"/>
      <c r="I35" s="565"/>
      <c r="J35" s="565"/>
      <c r="K35" s="565"/>
      <c r="L35" s="565"/>
      <c r="M35" s="565"/>
      <c r="N35" s="565"/>
      <c r="O35" s="565"/>
      <c r="P35" s="565"/>
      <c r="Q35" s="565"/>
      <c r="R35" s="565"/>
      <c r="S35" s="565"/>
      <c r="T35" s="165"/>
      <c r="U35" s="564">
        <f>IF(W35="","",U34+1)</f>
        <v>7</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11</v>
      </c>
      <c r="AN35" s="564"/>
      <c r="AO35" s="565" t="str">
        <f>IF('各会計、関係団体の財政状況及び健全化判断比率'!B33="","",'各会計、関係団体の財政状況及び健全化判断比率'!B33)</f>
        <v>工業用水道事業会計</v>
      </c>
      <c r="AP35" s="565"/>
      <c r="AQ35" s="565"/>
      <c r="AR35" s="565"/>
      <c r="AS35" s="565"/>
      <c r="AT35" s="565"/>
      <c r="AU35" s="565"/>
      <c r="AV35" s="565"/>
      <c r="AW35" s="565"/>
      <c r="AX35" s="565"/>
      <c r="AY35" s="565"/>
      <c r="AZ35" s="565"/>
      <c r="BA35" s="565"/>
      <c r="BB35" s="565"/>
      <c r="BC35" s="565"/>
      <c r="BD35" s="165"/>
      <c r="BE35" s="564">
        <f t="shared" ref="BE35:BE43" si="1">IF(BG35="","",BE34+1)</f>
        <v>15</v>
      </c>
      <c r="BF35" s="564"/>
      <c r="BG35" s="565" t="str">
        <f>IF('各会計、関係団体の財政状況及び健全化判断比率'!B37="","",'各会計、関係団体の財政状況及び健全化判断比率'!B37)</f>
        <v>市街地整備事業特別会計</v>
      </c>
      <c r="BH35" s="565"/>
      <c r="BI35" s="565"/>
      <c r="BJ35" s="565"/>
      <c r="BK35" s="565"/>
      <c r="BL35" s="565"/>
      <c r="BM35" s="565"/>
      <c r="BN35" s="565"/>
      <c r="BO35" s="565"/>
      <c r="BP35" s="565"/>
      <c r="BQ35" s="565"/>
      <c r="BR35" s="565"/>
      <c r="BS35" s="565"/>
      <c r="BT35" s="565"/>
      <c r="BU35" s="565"/>
      <c r="BV35" s="165"/>
      <c r="BW35" s="564">
        <f t="shared" ref="BW35:BW43" si="2">IF(BY35="","",BW34+1)</f>
        <v>17</v>
      </c>
      <c r="BX35" s="564"/>
      <c r="BY35" s="565" t="str">
        <f>IF('各会計、関係団体の財政状況及び健全化判断比率'!B69="","",'各会計、関係団体の財政状況及び健全化判断比率'!B69)</f>
        <v>丹波少年自然の家事務組合</v>
      </c>
      <c r="BZ35" s="565"/>
      <c r="CA35" s="565"/>
      <c r="CB35" s="565"/>
      <c r="CC35" s="565"/>
      <c r="CD35" s="565"/>
      <c r="CE35" s="565"/>
      <c r="CF35" s="565"/>
      <c r="CG35" s="565"/>
      <c r="CH35" s="565"/>
      <c r="CI35" s="565"/>
      <c r="CJ35" s="565"/>
      <c r="CK35" s="565"/>
      <c r="CL35" s="565"/>
      <c r="CM35" s="565"/>
      <c r="CN35" s="165"/>
      <c r="CO35" s="564">
        <f t="shared" ref="CO35:CO43" si="3">IF(CQ35="","",CO34+1)</f>
        <v>21</v>
      </c>
      <c r="CP35" s="564"/>
      <c r="CQ35" s="565" t="str">
        <f>IF('各会計、関係団体の財政状況及び健全化判断比率'!BS8="","",'各会計、関係団体の財政状況及び健全化判断比率'!BS8)</f>
        <v>公益財団法人　西宮スポーツセンター</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中小企業勤労者福祉共済事業特別会計</v>
      </c>
      <c r="F36" s="565"/>
      <c r="G36" s="565"/>
      <c r="H36" s="565"/>
      <c r="I36" s="565"/>
      <c r="J36" s="565"/>
      <c r="K36" s="565"/>
      <c r="L36" s="565"/>
      <c r="M36" s="565"/>
      <c r="N36" s="565"/>
      <c r="O36" s="565"/>
      <c r="P36" s="565"/>
      <c r="Q36" s="565"/>
      <c r="R36" s="565"/>
      <c r="S36" s="565"/>
      <c r="T36" s="165"/>
      <c r="U36" s="564">
        <f t="shared" ref="U36:U43" si="4">IF(W36="","",U35+1)</f>
        <v>8</v>
      </c>
      <c r="V36" s="564"/>
      <c r="W36" s="565" t="str">
        <f>IF('各会計、関係団体の財政状況及び健全化判断比率'!B30="","",'各会計、関係団体の財政状況及び健全化判断比率'!B30)</f>
        <v>後期高齢者医療事業特別会計</v>
      </c>
      <c r="X36" s="565"/>
      <c r="Y36" s="565"/>
      <c r="Z36" s="565"/>
      <c r="AA36" s="565"/>
      <c r="AB36" s="565"/>
      <c r="AC36" s="565"/>
      <c r="AD36" s="565"/>
      <c r="AE36" s="565"/>
      <c r="AF36" s="565"/>
      <c r="AG36" s="565"/>
      <c r="AH36" s="565"/>
      <c r="AI36" s="565"/>
      <c r="AJ36" s="565"/>
      <c r="AK36" s="565"/>
      <c r="AL36" s="165"/>
      <c r="AM36" s="564">
        <f t="shared" si="0"/>
        <v>12</v>
      </c>
      <c r="AN36" s="564"/>
      <c r="AO36" s="565" t="str">
        <f>IF('各会計、関係団体の財政状況及び健全化判断比率'!B34="","",'各会計、関係団体の財政状況及び健全化判断比率'!B34)</f>
        <v>下水道事業会計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18</v>
      </c>
      <c r="BX36" s="564"/>
      <c r="BY36" s="565" t="str">
        <f>IF('各会計、関係団体の財政状況及び健全化判断比率'!B70="","",'各会計、関係団体の財政状況及び健全化判断比率'!B70)</f>
        <v>兵庫県後期高齢者医療広域連合（一般会計）</v>
      </c>
      <c r="BZ36" s="565"/>
      <c r="CA36" s="565"/>
      <c r="CB36" s="565"/>
      <c r="CC36" s="565"/>
      <c r="CD36" s="565"/>
      <c r="CE36" s="565"/>
      <c r="CF36" s="565"/>
      <c r="CG36" s="565"/>
      <c r="CH36" s="565"/>
      <c r="CI36" s="565"/>
      <c r="CJ36" s="565"/>
      <c r="CK36" s="565"/>
      <c r="CL36" s="565"/>
      <c r="CM36" s="565"/>
      <c r="CN36" s="165"/>
      <c r="CO36" s="564">
        <f t="shared" si="3"/>
        <v>22</v>
      </c>
      <c r="CP36" s="564"/>
      <c r="CQ36" s="565" t="str">
        <f>IF('各会計、関係団体の財政状況及び健全化判断比率'!BS9="","",'各会計、関係団体の財政状況及び健全化判断比率'!BS9)</f>
        <v>公益財団法人　西宮市国際交流協会</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公共用地買収事業特別会計</v>
      </c>
      <c r="F37" s="565"/>
      <c r="G37" s="565"/>
      <c r="H37" s="565"/>
      <c r="I37" s="565"/>
      <c r="J37" s="565"/>
      <c r="K37" s="565"/>
      <c r="L37" s="565"/>
      <c r="M37" s="565"/>
      <c r="N37" s="565"/>
      <c r="O37" s="565"/>
      <c r="P37" s="565"/>
      <c r="Q37" s="565"/>
      <c r="R37" s="565"/>
      <c r="S37" s="565"/>
      <c r="T37" s="165"/>
      <c r="U37" s="564">
        <f t="shared" si="4"/>
        <v>9</v>
      </c>
      <c r="V37" s="564"/>
      <c r="W37" s="565" t="str">
        <f>IF('各会計、関係団体の財政状況及び健全化判断比率'!B31="","",'各会計、関係団体の財政状況及び健全化判断比率'!B31)</f>
        <v>農業共済事業特別会計</v>
      </c>
      <c r="X37" s="565"/>
      <c r="Y37" s="565"/>
      <c r="Z37" s="565"/>
      <c r="AA37" s="565"/>
      <c r="AB37" s="565"/>
      <c r="AC37" s="565"/>
      <c r="AD37" s="565"/>
      <c r="AE37" s="565"/>
      <c r="AF37" s="565"/>
      <c r="AG37" s="565"/>
      <c r="AH37" s="565"/>
      <c r="AI37" s="565"/>
      <c r="AJ37" s="565"/>
      <c r="AK37" s="565"/>
      <c r="AL37" s="165"/>
      <c r="AM37" s="564">
        <f t="shared" si="0"/>
        <v>13</v>
      </c>
      <c r="AN37" s="564"/>
      <c r="AO37" s="565" t="str">
        <f>IF('各会計、関係団体の財政状況及び健全化判断比率'!B35="","",'各会計、関係団体の財政状況及び健全化判断比率'!B35)</f>
        <v>中央病院事業会計</v>
      </c>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19</v>
      </c>
      <c r="BX37" s="564"/>
      <c r="BY37" s="565" t="str">
        <f>IF('各会計、関係団体の財政状況及び健全化判断比率'!B71="","",'各会計、関係団体の財政状況及び健全化判断比率'!B71)</f>
        <v>兵庫県後期高齢者医療広域連合（特別会計）</v>
      </c>
      <c r="BZ37" s="565"/>
      <c r="CA37" s="565"/>
      <c r="CB37" s="565"/>
      <c r="CC37" s="565"/>
      <c r="CD37" s="565"/>
      <c r="CE37" s="565"/>
      <c r="CF37" s="565"/>
      <c r="CG37" s="565"/>
      <c r="CH37" s="565"/>
      <c r="CI37" s="565"/>
      <c r="CJ37" s="565"/>
      <c r="CK37" s="565"/>
      <c r="CL37" s="565"/>
      <c r="CM37" s="565"/>
      <c r="CN37" s="165"/>
      <c r="CO37" s="564">
        <f t="shared" si="3"/>
        <v>23</v>
      </c>
      <c r="CP37" s="564"/>
      <c r="CQ37" s="565" t="str">
        <f>IF('各会計、関係団体の財政状況及び健全化判断比率'!BS10="","",'各会計、関係団体の財政状況及び健全化判断比率'!BS10)</f>
        <v>西宮市都市管理株式会社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f t="shared" ref="C38:C43" si="5">IF(E38="","",C37+1)</f>
        <v>5</v>
      </c>
      <c r="D38" s="564"/>
      <c r="E38" s="565" t="str">
        <f>IF('各会計、関係団体の財政状況及び健全化判断比率'!B11="","",'各会計、関係団体の財政状況及び健全化判断比率'!B11)</f>
        <v>母子寡婦福祉資金貸付事業特別会計</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f t="shared" si="3"/>
        <v>24</v>
      </c>
      <c r="CP38" s="564"/>
      <c r="CQ38" s="565" t="str">
        <f>IF('各会計、関係団体の財政状況及び健全化判断比率'!BS11="","",'各会計、関係団体の財政状況及び健全化判断比率'!BS11)</f>
        <v>株式会社　鳴尾ウォーターワールド</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f t="shared" si="3"/>
        <v>25</v>
      </c>
      <c r="CP39" s="564"/>
      <c r="CQ39" s="565" t="str">
        <f>IF('各会計、関係団体の財政状況及び健全化判断比率'!BS12="","",'各会計、関係団体の財政状況及び健全化判断比率'!BS12)</f>
        <v>一般財団法人　西宮市都市整備公社</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f t="shared" si="3"/>
        <v>26</v>
      </c>
      <c r="CP40" s="564"/>
      <c r="CQ40" s="565" t="str">
        <f>IF('各会計、関係団体の財政状況及び健全化判断比率'!BS13="","",'各会計、関係団体の財政状況及び健全化判断比率'!BS13)</f>
        <v>西宮市土地開発公社</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f t="shared" si="3"/>
        <v>27</v>
      </c>
      <c r="CP41" s="564"/>
      <c r="CQ41" s="565" t="str">
        <f>IF('各会計、関係団体の財政状況及び健全化判断比率'!BS14="","",'各会計、関係団体の財政状況及び健全化判断比率'!BS14)</f>
        <v>社会福祉法人　阪神福祉事業団</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f t="shared" si="3"/>
        <v>28</v>
      </c>
      <c r="CP42" s="564"/>
      <c r="CQ42" s="565" t="str">
        <f>IF('各会計、関係団体の財政状況及び健全化判断比率'!BS15="","",'各会計、関係団体の財政状況及び健全化判断比率'!BS15)</f>
        <v>兵庫県信用保証協会</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f t="shared" si="3"/>
        <v>29</v>
      </c>
      <c r="CP43" s="564"/>
      <c r="CQ43" s="565" t="str">
        <f>IF('各会計、関係団体の財政状況及び健全化判断比率'!BS16="","",'各会計、関係団体の財政状況及び健全化判断比率'!BS16)</f>
        <v>西宮市住宅整備資金等融資</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2" zoomScale="55" zoomScaleNormal="5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517</v>
      </c>
      <c r="J40" s="79" t="s">
        <v>518</v>
      </c>
      <c r="K40" s="79" t="s">
        <v>519</v>
      </c>
      <c r="L40" s="79" t="s">
        <v>520</v>
      </c>
      <c r="M40" s="80" t="s">
        <v>521</v>
      </c>
    </row>
    <row r="41" spans="2:13" ht="27.75" customHeight="1">
      <c r="B41" s="1167" t="s">
        <v>23</v>
      </c>
      <c r="C41" s="1168"/>
      <c r="D41" s="81"/>
      <c r="E41" s="1173" t="s">
        <v>24</v>
      </c>
      <c r="F41" s="1173"/>
      <c r="G41" s="1173"/>
      <c r="H41" s="1174"/>
      <c r="I41" s="82">
        <v>182443</v>
      </c>
      <c r="J41" s="83">
        <v>174652</v>
      </c>
      <c r="K41" s="83">
        <v>170906</v>
      </c>
      <c r="L41" s="83">
        <v>165776</v>
      </c>
      <c r="M41" s="84">
        <v>159512</v>
      </c>
    </row>
    <row r="42" spans="2:13" ht="27.75" customHeight="1">
      <c r="B42" s="1169"/>
      <c r="C42" s="1170"/>
      <c r="D42" s="85"/>
      <c r="E42" s="1175" t="s">
        <v>25</v>
      </c>
      <c r="F42" s="1175"/>
      <c r="G42" s="1175"/>
      <c r="H42" s="1176"/>
      <c r="I42" s="86">
        <v>17442</v>
      </c>
      <c r="J42" s="87">
        <v>16019</v>
      </c>
      <c r="K42" s="87">
        <v>13573</v>
      </c>
      <c r="L42" s="87">
        <v>12605</v>
      </c>
      <c r="M42" s="88">
        <v>11745</v>
      </c>
    </row>
    <row r="43" spans="2:13" ht="27.75" customHeight="1">
      <c r="B43" s="1169"/>
      <c r="C43" s="1170"/>
      <c r="D43" s="85"/>
      <c r="E43" s="1175" t="s">
        <v>26</v>
      </c>
      <c r="F43" s="1175"/>
      <c r="G43" s="1175"/>
      <c r="H43" s="1176"/>
      <c r="I43" s="86">
        <v>50038</v>
      </c>
      <c r="J43" s="87">
        <v>48510</v>
      </c>
      <c r="K43" s="87">
        <v>46430</v>
      </c>
      <c r="L43" s="87">
        <v>43659</v>
      </c>
      <c r="M43" s="88">
        <v>41669</v>
      </c>
    </row>
    <row r="44" spans="2:13" ht="27.75" customHeight="1">
      <c r="B44" s="1169"/>
      <c r="C44" s="1170"/>
      <c r="D44" s="85"/>
      <c r="E44" s="1175" t="s">
        <v>27</v>
      </c>
      <c r="F44" s="1175"/>
      <c r="G44" s="1175"/>
      <c r="H44" s="1176"/>
      <c r="I44" s="86">
        <v>2163</v>
      </c>
      <c r="J44" s="87">
        <v>1865</v>
      </c>
      <c r="K44" s="87">
        <v>1550</v>
      </c>
      <c r="L44" s="87">
        <v>1234</v>
      </c>
      <c r="M44" s="88">
        <v>919</v>
      </c>
    </row>
    <row r="45" spans="2:13" ht="27.75" customHeight="1">
      <c r="B45" s="1169"/>
      <c r="C45" s="1170"/>
      <c r="D45" s="85"/>
      <c r="E45" s="1175" t="s">
        <v>28</v>
      </c>
      <c r="F45" s="1175"/>
      <c r="G45" s="1175"/>
      <c r="H45" s="1176"/>
      <c r="I45" s="86">
        <v>28170</v>
      </c>
      <c r="J45" s="87">
        <v>27663</v>
      </c>
      <c r="K45" s="87">
        <v>25422</v>
      </c>
      <c r="L45" s="87">
        <v>25493</v>
      </c>
      <c r="M45" s="88">
        <v>24180</v>
      </c>
    </row>
    <row r="46" spans="2:13" ht="27.75" customHeight="1">
      <c r="B46" s="1169"/>
      <c r="C46" s="1170"/>
      <c r="D46" s="85"/>
      <c r="E46" s="1175" t="s">
        <v>29</v>
      </c>
      <c r="F46" s="1175"/>
      <c r="G46" s="1175"/>
      <c r="H46" s="1176"/>
      <c r="I46" s="86">
        <v>186</v>
      </c>
      <c r="J46" s="87">
        <v>161</v>
      </c>
      <c r="K46" s="87">
        <v>177</v>
      </c>
      <c r="L46" s="87">
        <v>87</v>
      </c>
      <c r="M46" s="88">
        <v>121</v>
      </c>
    </row>
    <row r="47" spans="2:13" ht="27.75" customHeight="1">
      <c r="B47" s="1169"/>
      <c r="C47" s="1170"/>
      <c r="D47" s="85"/>
      <c r="E47" s="1175" t="s">
        <v>30</v>
      </c>
      <c r="F47" s="1175"/>
      <c r="G47" s="1175"/>
      <c r="H47" s="1176"/>
      <c r="I47" s="86" t="s">
        <v>478</v>
      </c>
      <c r="J47" s="87" t="s">
        <v>478</v>
      </c>
      <c r="K47" s="87" t="s">
        <v>478</v>
      </c>
      <c r="L47" s="87" t="s">
        <v>478</v>
      </c>
      <c r="M47" s="88" t="s">
        <v>478</v>
      </c>
    </row>
    <row r="48" spans="2:13" ht="27.75" customHeight="1">
      <c r="B48" s="1171"/>
      <c r="C48" s="1172"/>
      <c r="D48" s="85"/>
      <c r="E48" s="1175" t="s">
        <v>31</v>
      </c>
      <c r="F48" s="1175"/>
      <c r="G48" s="1175"/>
      <c r="H48" s="1176"/>
      <c r="I48" s="86" t="s">
        <v>478</v>
      </c>
      <c r="J48" s="87" t="s">
        <v>478</v>
      </c>
      <c r="K48" s="87" t="s">
        <v>478</v>
      </c>
      <c r="L48" s="87" t="s">
        <v>478</v>
      </c>
      <c r="M48" s="88" t="s">
        <v>478</v>
      </c>
    </row>
    <row r="49" spans="2:13" ht="27.75" customHeight="1">
      <c r="B49" s="1177" t="s">
        <v>32</v>
      </c>
      <c r="C49" s="1178"/>
      <c r="D49" s="89"/>
      <c r="E49" s="1175" t="s">
        <v>33</v>
      </c>
      <c r="F49" s="1175"/>
      <c r="G49" s="1175"/>
      <c r="H49" s="1176"/>
      <c r="I49" s="86">
        <v>17410</v>
      </c>
      <c r="J49" s="87">
        <v>17873</v>
      </c>
      <c r="K49" s="87">
        <v>19764</v>
      </c>
      <c r="L49" s="87">
        <v>22359</v>
      </c>
      <c r="M49" s="88">
        <v>27197</v>
      </c>
    </row>
    <row r="50" spans="2:13" ht="27.75" customHeight="1">
      <c r="B50" s="1169"/>
      <c r="C50" s="1170"/>
      <c r="D50" s="85"/>
      <c r="E50" s="1175" t="s">
        <v>34</v>
      </c>
      <c r="F50" s="1175"/>
      <c r="G50" s="1175"/>
      <c r="H50" s="1176"/>
      <c r="I50" s="86">
        <v>54638</v>
      </c>
      <c r="J50" s="87">
        <v>54215</v>
      </c>
      <c r="K50" s="87">
        <v>52274</v>
      </c>
      <c r="L50" s="87">
        <v>49212</v>
      </c>
      <c r="M50" s="88">
        <v>45369</v>
      </c>
    </row>
    <row r="51" spans="2:13" ht="27.75" customHeight="1">
      <c r="B51" s="1171"/>
      <c r="C51" s="1172"/>
      <c r="D51" s="85"/>
      <c r="E51" s="1175" t="s">
        <v>35</v>
      </c>
      <c r="F51" s="1175"/>
      <c r="G51" s="1175"/>
      <c r="H51" s="1176"/>
      <c r="I51" s="86">
        <v>136005</v>
      </c>
      <c r="J51" s="87">
        <v>133898</v>
      </c>
      <c r="K51" s="87">
        <v>132583</v>
      </c>
      <c r="L51" s="87">
        <v>132399</v>
      </c>
      <c r="M51" s="88">
        <v>129753</v>
      </c>
    </row>
    <row r="52" spans="2:13" ht="27.75" customHeight="1" thickBot="1">
      <c r="B52" s="1179" t="s">
        <v>36</v>
      </c>
      <c r="C52" s="1180"/>
      <c r="D52" s="90"/>
      <c r="E52" s="1181" t="s">
        <v>37</v>
      </c>
      <c r="F52" s="1181"/>
      <c r="G52" s="1181"/>
      <c r="H52" s="1182"/>
      <c r="I52" s="91">
        <v>72389</v>
      </c>
      <c r="J52" s="92">
        <v>62885</v>
      </c>
      <c r="K52" s="92">
        <v>53437</v>
      </c>
      <c r="L52" s="92">
        <v>44886</v>
      </c>
      <c r="M52" s="93">
        <v>35827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516</v>
      </c>
      <c r="G2" s="111"/>
      <c r="H2" s="112"/>
    </row>
    <row r="3" spans="1:8">
      <c r="A3" s="108" t="s">
        <v>509</v>
      </c>
      <c r="B3" s="113"/>
      <c r="C3" s="114"/>
      <c r="D3" s="115">
        <v>28112</v>
      </c>
      <c r="E3" s="116"/>
      <c r="F3" s="117">
        <v>47646</v>
      </c>
      <c r="G3" s="118"/>
      <c r="H3" s="119"/>
    </row>
    <row r="4" spans="1:8">
      <c r="A4" s="120"/>
      <c r="B4" s="121"/>
      <c r="C4" s="122"/>
      <c r="D4" s="123">
        <v>14674</v>
      </c>
      <c r="E4" s="124"/>
      <c r="F4" s="125">
        <v>27308</v>
      </c>
      <c r="G4" s="126"/>
      <c r="H4" s="127"/>
    </row>
    <row r="5" spans="1:8">
      <c r="A5" s="108" t="s">
        <v>511</v>
      </c>
      <c r="B5" s="113"/>
      <c r="C5" s="114"/>
      <c r="D5" s="115">
        <v>25300</v>
      </c>
      <c r="E5" s="116"/>
      <c r="F5" s="117">
        <v>47155</v>
      </c>
      <c r="G5" s="118"/>
      <c r="H5" s="119"/>
    </row>
    <row r="6" spans="1:8">
      <c r="A6" s="120"/>
      <c r="B6" s="121"/>
      <c r="C6" s="122"/>
      <c r="D6" s="123">
        <v>10730</v>
      </c>
      <c r="E6" s="124"/>
      <c r="F6" s="125">
        <v>26802</v>
      </c>
      <c r="G6" s="126"/>
      <c r="H6" s="127"/>
    </row>
    <row r="7" spans="1:8">
      <c r="A7" s="108" t="s">
        <v>512</v>
      </c>
      <c r="B7" s="113"/>
      <c r="C7" s="114"/>
      <c r="D7" s="115">
        <v>46490</v>
      </c>
      <c r="E7" s="116"/>
      <c r="F7" s="117">
        <v>43858</v>
      </c>
      <c r="G7" s="118"/>
      <c r="H7" s="119"/>
    </row>
    <row r="8" spans="1:8">
      <c r="A8" s="120"/>
      <c r="B8" s="121"/>
      <c r="C8" s="122"/>
      <c r="D8" s="123">
        <v>27042</v>
      </c>
      <c r="E8" s="124"/>
      <c r="F8" s="125">
        <v>23714</v>
      </c>
      <c r="G8" s="126"/>
      <c r="H8" s="127"/>
    </row>
    <row r="9" spans="1:8">
      <c r="A9" s="108" t="s">
        <v>513</v>
      </c>
      <c r="B9" s="113"/>
      <c r="C9" s="114"/>
      <c r="D9" s="115">
        <v>31096</v>
      </c>
      <c r="E9" s="116"/>
      <c r="F9" s="117">
        <v>41705</v>
      </c>
      <c r="G9" s="118"/>
      <c r="H9" s="119"/>
    </row>
    <row r="10" spans="1:8">
      <c r="A10" s="120"/>
      <c r="B10" s="121"/>
      <c r="C10" s="122"/>
      <c r="D10" s="123">
        <v>11829</v>
      </c>
      <c r="E10" s="124"/>
      <c r="F10" s="125">
        <v>22742</v>
      </c>
      <c r="G10" s="126"/>
      <c r="H10" s="127"/>
    </row>
    <row r="11" spans="1:8">
      <c r="A11" s="108" t="s">
        <v>514</v>
      </c>
      <c r="B11" s="113"/>
      <c r="C11" s="114"/>
      <c r="D11" s="115">
        <v>29428</v>
      </c>
      <c r="E11" s="116"/>
      <c r="F11" s="117">
        <v>47677</v>
      </c>
      <c r="G11" s="118"/>
      <c r="H11" s="119"/>
    </row>
    <row r="12" spans="1:8">
      <c r="A12" s="120"/>
      <c r="B12" s="121"/>
      <c r="C12" s="128"/>
      <c r="D12" s="123">
        <v>17140</v>
      </c>
      <c r="E12" s="124"/>
      <c r="F12" s="125">
        <v>23360</v>
      </c>
      <c r="G12" s="126"/>
      <c r="H12" s="127"/>
    </row>
    <row r="13" spans="1:8">
      <c r="A13" s="108"/>
      <c r="B13" s="113"/>
      <c r="C13" s="129"/>
      <c r="D13" s="130">
        <v>32085</v>
      </c>
      <c r="E13" s="131"/>
      <c r="F13" s="132">
        <v>45608</v>
      </c>
      <c r="G13" s="133"/>
      <c r="H13" s="119"/>
    </row>
    <row r="14" spans="1:8">
      <c r="A14" s="120"/>
      <c r="B14" s="121"/>
      <c r="C14" s="122"/>
      <c r="D14" s="123">
        <v>16283</v>
      </c>
      <c r="E14" s="124"/>
      <c r="F14" s="125">
        <v>24785</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0.74</v>
      </c>
      <c r="C19" s="134">
        <f>ROUND(VALUE(SUBSTITUTE(実質収支比率等に係る経年分析!G$48,"▲","-")),2)</f>
        <v>3.74</v>
      </c>
      <c r="D19" s="134">
        <f>ROUND(VALUE(SUBSTITUTE(実質収支比率等に係る経年分析!H$48,"▲","-")),2)</f>
        <v>3.68</v>
      </c>
      <c r="E19" s="134">
        <f>ROUND(VALUE(SUBSTITUTE(実質収支比率等に係る経年分析!I$48,"▲","-")),2)</f>
        <v>3.98</v>
      </c>
      <c r="F19" s="134">
        <f>ROUND(VALUE(SUBSTITUTE(実質収支比率等に係る経年分析!J$48,"▲","-")),2)</f>
        <v>4.63</v>
      </c>
    </row>
    <row r="20" spans="1:11">
      <c r="A20" s="134" t="s">
        <v>42</v>
      </c>
      <c r="B20" s="134">
        <f>ROUND(VALUE(SUBSTITUTE(実質収支比率等に係る経年分析!F$47,"▲","-")),2)</f>
        <v>10.14</v>
      </c>
      <c r="C20" s="134">
        <f>ROUND(VALUE(SUBSTITUTE(実質収支比率等に係る経年分析!G$47,"▲","-")),2)</f>
        <v>10.82</v>
      </c>
      <c r="D20" s="134">
        <f>ROUND(VALUE(SUBSTITUTE(実質収支比率等に係る経年分析!H$47,"▲","-")),2)</f>
        <v>13.06</v>
      </c>
      <c r="E20" s="134">
        <f>ROUND(VALUE(SUBSTITUTE(実質収支比率等に係る経年分析!I$47,"▲","-")),2)</f>
        <v>15.34</v>
      </c>
      <c r="F20" s="134">
        <f>ROUND(VALUE(SUBSTITUTE(実質収支比率等に係る経年分析!J$47,"▲","-")),2)</f>
        <v>18.59</v>
      </c>
    </row>
    <row r="21" spans="1:11">
      <c r="A21" s="134" t="s">
        <v>43</v>
      </c>
      <c r="B21" s="134">
        <f>IF(ISNUMBER(VALUE(SUBSTITUTE(実質収支比率等に係る経年分析!F$49,"▲","-"))),ROUND(VALUE(SUBSTITUTE(実質収支比率等に係る経年分析!F$49,"▲","-")),2),NA())</f>
        <v>0</v>
      </c>
      <c r="C21" s="134">
        <f>IF(ISNUMBER(VALUE(SUBSTITUTE(実質収支比率等に係る経年分析!G$49,"▲","-"))),ROUND(VALUE(SUBSTITUTE(実質収支比率等に係る経年分析!G$49,"▲","-")),2),NA())</f>
        <v>3.77</v>
      </c>
      <c r="D21" s="134">
        <f>IF(ISNUMBER(VALUE(SUBSTITUTE(実質収支比率等に係る経年分析!H$49,"▲","-"))),ROUND(VALUE(SUBSTITUTE(実質収支比率等に係る経年分析!H$49,"▲","-")),2),NA())</f>
        <v>2.31</v>
      </c>
      <c r="E21" s="134">
        <f>IF(ISNUMBER(VALUE(SUBSTITUTE(実質収支比率等に係る経年分析!I$49,"▲","-"))),ROUND(VALUE(SUBSTITUTE(実質収支比率等に係る経年分析!I$49,"▲","-")),2),NA())</f>
        <v>2.39</v>
      </c>
      <c r="F21" s="134">
        <f>IF(ISNUMBER(VALUE(SUBSTITUTE(実質収支比率等に係る経年分析!J$49,"▲","-"))),ROUND(VALUE(SUBSTITUTE(実質収支比率等に係る経年分析!J$49,"▲","-")),2),NA())</f>
        <v>4.03</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0.19</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v>
      </c>
    </row>
    <row r="30" spans="1:11">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0.36</v>
      </c>
    </row>
    <row r="31" spans="1:11">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1.54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1.19</v>
      </c>
    </row>
    <row r="32" spans="1:11">
      <c r="A32" s="135" t="str">
        <f>IF(連結実質赤字比率に係る赤字・黒字の構成分析!C$38="",NA(),連結実質赤字比率に係る赤字・黒字の構成分析!C$38)</f>
        <v>下水道事業会計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1.34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1.45</v>
      </c>
    </row>
    <row r="33" spans="1:16">
      <c r="A33" s="135" t="str">
        <f>IF(連結実質赤字比率に係る赤字・黒字の構成分析!C$37="",NA(),連結実質赤字比率に係る赤字・黒字の構成分析!C$37)</f>
        <v>工業用水道事業会計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1.33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1.56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1.82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2.2200000000000002</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3.06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3.35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2.65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0.74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3.71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4.62</v>
      </c>
    </row>
    <row r="36" spans="1:16">
      <c r="A36" s="135" t="str">
        <f>IF(連結実質赤字比率に係る赤字・黒字の構成分析!C$34="",NA(),連結実質赤字比率に係る赤字・黒字の構成分析!C$34)</f>
        <v>中央病院事業会計</v>
      </c>
      <c r="B36" s="135">
        <f>IF(ROUND(VALUE(SUBSTITUTE(連結実質赤字比率に係る赤字・黒字の構成分析!F$34,"▲", "-")), 2) &lt; 0, ABS(ROUND(VALUE(SUBSTITUTE(連結実質赤字比率に係る赤字・黒字の構成分析!F$34,"▲", "-")), 2)), NA())</f>
        <v>0.31</v>
      </c>
      <c r="C36" s="135" t="e">
        <f>IF(ROUND(VALUE(SUBSTITUTE(連結実質赤字比率に係る赤字・黒字の構成分析!F$34,"▲", "-")), 2) &gt;= 0, ABS(ROUND(VALUE(SUBSTITUTE(連結実質赤字比率に係る赤字・黒字の構成分析!F$34,"▲", "-")), 2)), NA())</f>
        <v>#N/A</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0.28000000000000003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7.0000000000000007E-2</v>
      </c>
      <c r="H36" s="135">
        <f>IF(ROUND(VALUE(SUBSTITUTE(連結実質赤字比率に係る赤字・黒字の構成分析!I$34,"▲", "-")), 2) &lt; 0, ABS(ROUND(VALUE(SUBSTITUTE(連結実質赤字比率に係る赤字・黒字の構成分析!I$34,"▲", "-")), 2)), NA())</f>
        <v>0.05</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0.26</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23431</v>
      </c>
      <c r="E42" s="136"/>
      <c r="F42" s="136"/>
      <c r="G42" s="136">
        <f>'実質公債費比率（分子）の構造'!L$52</f>
        <v>23162</v>
      </c>
      <c r="H42" s="136"/>
      <c r="I42" s="136"/>
      <c r="J42" s="136">
        <f>'実質公債費比率（分子）の構造'!M$52</f>
        <v>22711</v>
      </c>
      <c r="K42" s="136"/>
      <c r="L42" s="136"/>
      <c r="M42" s="136">
        <f>'実質公債費比率（分子）の構造'!N$52</f>
        <v>21099</v>
      </c>
      <c r="N42" s="136"/>
      <c r="O42" s="136"/>
      <c r="P42" s="136">
        <f>'実質公債費比率（分子）の構造'!O$52</f>
        <v>20554</v>
      </c>
    </row>
    <row r="43" spans="1:16">
      <c r="A43" s="136" t="s">
        <v>51</v>
      </c>
      <c r="B43" s="136">
        <f>'実質公債費比率（分子）の構造'!K$51</f>
        <v>1</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c r="A44" s="136" t="s">
        <v>52</v>
      </c>
      <c r="B44" s="136">
        <f>'実質公債費比率（分子）の構造'!K$50</f>
        <v>1884</v>
      </c>
      <c r="C44" s="136"/>
      <c r="D44" s="136"/>
      <c r="E44" s="136">
        <f>'実質公債費比率（分子）の構造'!L$50</f>
        <v>1717</v>
      </c>
      <c r="F44" s="136"/>
      <c r="G44" s="136"/>
      <c r="H44" s="136">
        <f>'実質公債費比率（分子）の構造'!M$50</f>
        <v>2726</v>
      </c>
      <c r="I44" s="136"/>
      <c r="J44" s="136"/>
      <c r="K44" s="136">
        <f>'実質公債費比率（分子）の構造'!N$50</f>
        <v>1240</v>
      </c>
      <c r="L44" s="136"/>
      <c r="M44" s="136"/>
      <c r="N44" s="136">
        <f>'実質公債費比率（分子）の構造'!O$50</f>
        <v>1224</v>
      </c>
      <c r="O44" s="136"/>
      <c r="P44" s="136"/>
    </row>
    <row r="45" spans="1:16">
      <c r="A45" s="136" t="s">
        <v>53</v>
      </c>
      <c r="B45" s="136">
        <f>'実質公債費比率（分子）の構造'!K$49</f>
        <v>412</v>
      </c>
      <c r="C45" s="136"/>
      <c r="D45" s="136"/>
      <c r="E45" s="136">
        <f>'実質公債費比率（分子）の構造'!L$49</f>
        <v>393</v>
      </c>
      <c r="F45" s="136"/>
      <c r="G45" s="136"/>
      <c r="H45" s="136">
        <f>'実質公債費比率（分子）の構造'!M$49</f>
        <v>374</v>
      </c>
      <c r="I45" s="136"/>
      <c r="J45" s="136"/>
      <c r="K45" s="136">
        <f>'実質公債費比率（分子）の構造'!N$49</f>
        <v>355</v>
      </c>
      <c r="L45" s="136"/>
      <c r="M45" s="136"/>
      <c r="N45" s="136">
        <f>'実質公債費比率（分子）の構造'!O$49</f>
        <v>339</v>
      </c>
      <c r="O45" s="136"/>
      <c r="P45" s="136"/>
    </row>
    <row r="46" spans="1:16">
      <c r="A46" s="136" t="s">
        <v>54</v>
      </c>
      <c r="B46" s="136">
        <f>'実質公債費比率（分子）の構造'!K$48</f>
        <v>5279</v>
      </c>
      <c r="C46" s="136"/>
      <c r="D46" s="136"/>
      <c r="E46" s="136">
        <f>'実質公債費比率（分子）の構造'!L$48</f>
        <v>4803</v>
      </c>
      <c r="F46" s="136"/>
      <c r="G46" s="136"/>
      <c r="H46" s="136">
        <f>'実質公債費比率（分子）の構造'!M$48</f>
        <v>4626</v>
      </c>
      <c r="I46" s="136"/>
      <c r="J46" s="136"/>
      <c r="K46" s="136">
        <f>'実質公債費比率（分子）の構造'!N$48</f>
        <v>4358</v>
      </c>
      <c r="L46" s="136"/>
      <c r="M46" s="136"/>
      <c r="N46" s="136">
        <f>'実質公債費比率（分子）の構造'!O$48</f>
        <v>4317</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24003</v>
      </c>
      <c r="C49" s="136"/>
      <c r="D49" s="136"/>
      <c r="E49" s="136">
        <f>'実質公債費比率（分子）の構造'!L$45</f>
        <v>24063</v>
      </c>
      <c r="F49" s="136"/>
      <c r="G49" s="136"/>
      <c r="H49" s="136">
        <f>'実質公債費比率（分子）の構造'!M$45</f>
        <v>22767</v>
      </c>
      <c r="I49" s="136"/>
      <c r="J49" s="136"/>
      <c r="K49" s="136">
        <f>'実質公債費比率（分子）の構造'!N$45</f>
        <v>20383</v>
      </c>
      <c r="L49" s="136"/>
      <c r="M49" s="136"/>
      <c r="N49" s="136">
        <f>'実質公債費比率（分子）の構造'!O$45</f>
        <v>19266</v>
      </c>
      <c r="O49" s="136"/>
      <c r="P49" s="136"/>
    </row>
    <row r="50" spans="1:16">
      <c r="A50" s="136" t="s">
        <v>58</v>
      </c>
      <c r="B50" s="136" t="e">
        <f>NA()</f>
        <v>#N/A</v>
      </c>
      <c r="C50" s="136">
        <f>IF(ISNUMBER('実質公債費比率（分子）の構造'!K$53),'実質公債費比率（分子）の構造'!K$53,NA())</f>
        <v>8148</v>
      </c>
      <c r="D50" s="136" t="e">
        <f>NA()</f>
        <v>#N/A</v>
      </c>
      <c r="E50" s="136" t="e">
        <f>NA()</f>
        <v>#N/A</v>
      </c>
      <c r="F50" s="136">
        <f>IF(ISNUMBER('実質公債費比率（分子）の構造'!L$53),'実質公債費比率（分子）の構造'!L$53,NA())</f>
        <v>7814</v>
      </c>
      <c r="G50" s="136" t="e">
        <f>NA()</f>
        <v>#N/A</v>
      </c>
      <c r="H50" s="136" t="e">
        <f>NA()</f>
        <v>#N/A</v>
      </c>
      <c r="I50" s="136">
        <f>IF(ISNUMBER('実質公債費比率（分子）の構造'!M$53),'実質公債費比率（分子）の構造'!M$53,NA())</f>
        <v>7782</v>
      </c>
      <c r="J50" s="136" t="e">
        <f>NA()</f>
        <v>#N/A</v>
      </c>
      <c r="K50" s="136" t="e">
        <f>NA()</f>
        <v>#N/A</v>
      </c>
      <c r="L50" s="136">
        <f>IF(ISNUMBER('実質公債費比率（分子）の構造'!N$53),'実質公債費比率（分子）の構造'!N$53,NA())</f>
        <v>5237</v>
      </c>
      <c r="M50" s="136" t="e">
        <f>NA()</f>
        <v>#N/A</v>
      </c>
      <c r="N50" s="136" t="e">
        <f>NA()</f>
        <v>#N/A</v>
      </c>
      <c r="O50" s="136">
        <f>IF(ISNUMBER('実質公債費比率（分子）の構造'!O$53),'実質公債費比率（分子）の構造'!O$53,NA())</f>
        <v>4592</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136005</v>
      </c>
      <c r="E56" s="135"/>
      <c r="F56" s="135"/>
      <c r="G56" s="135">
        <f>'将来負担比率（分子）の構造'!J$51</f>
        <v>133898</v>
      </c>
      <c r="H56" s="135"/>
      <c r="I56" s="135"/>
      <c r="J56" s="135">
        <f>'将来負担比率（分子）の構造'!K$51</f>
        <v>132583</v>
      </c>
      <c r="K56" s="135"/>
      <c r="L56" s="135"/>
      <c r="M56" s="135">
        <f>'将来負担比率（分子）の構造'!L$51</f>
        <v>132399</v>
      </c>
      <c r="N56" s="135"/>
      <c r="O56" s="135"/>
      <c r="P56" s="135">
        <f>'将来負担比率（分子）の構造'!M$51</f>
        <v>129753</v>
      </c>
    </row>
    <row r="57" spans="1:16">
      <c r="A57" s="135" t="s">
        <v>34</v>
      </c>
      <c r="B57" s="135"/>
      <c r="C57" s="135"/>
      <c r="D57" s="135">
        <f>'将来負担比率（分子）の構造'!I$50</f>
        <v>54638</v>
      </c>
      <c r="E57" s="135"/>
      <c r="F57" s="135"/>
      <c r="G57" s="135">
        <f>'将来負担比率（分子）の構造'!J$50</f>
        <v>54215</v>
      </c>
      <c r="H57" s="135"/>
      <c r="I57" s="135"/>
      <c r="J57" s="135">
        <f>'将来負担比率（分子）の構造'!K$50</f>
        <v>52274</v>
      </c>
      <c r="K57" s="135"/>
      <c r="L57" s="135"/>
      <c r="M57" s="135">
        <f>'将来負担比率（分子）の構造'!L$50</f>
        <v>49212</v>
      </c>
      <c r="N57" s="135"/>
      <c r="O57" s="135"/>
      <c r="P57" s="135">
        <f>'将来負担比率（分子）の構造'!M$50</f>
        <v>45369</v>
      </c>
    </row>
    <row r="58" spans="1:16">
      <c r="A58" s="135" t="s">
        <v>33</v>
      </c>
      <c r="B58" s="135"/>
      <c r="C58" s="135"/>
      <c r="D58" s="135">
        <f>'将来負担比率（分子）の構造'!I$49</f>
        <v>17410</v>
      </c>
      <c r="E58" s="135"/>
      <c r="F58" s="135"/>
      <c r="G58" s="135">
        <f>'将来負担比率（分子）の構造'!J$49</f>
        <v>17873</v>
      </c>
      <c r="H58" s="135"/>
      <c r="I58" s="135"/>
      <c r="J58" s="135">
        <f>'将来負担比率（分子）の構造'!K$49</f>
        <v>19764</v>
      </c>
      <c r="K58" s="135"/>
      <c r="L58" s="135"/>
      <c r="M58" s="135">
        <f>'将来負担比率（分子）の構造'!L$49</f>
        <v>22359</v>
      </c>
      <c r="N58" s="135"/>
      <c r="O58" s="135"/>
      <c r="P58" s="135">
        <f>'将来負担比率（分子）の構造'!M$49</f>
        <v>27197</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186</v>
      </c>
      <c r="C61" s="135"/>
      <c r="D61" s="135"/>
      <c r="E61" s="135">
        <f>'将来負担比率（分子）の構造'!J$46</f>
        <v>161</v>
      </c>
      <c r="F61" s="135"/>
      <c r="G61" s="135"/>
      <c r="H61" s="135">
        <f>'将来負担比率（分子）の構造'!K$46</f>
        <v>177</v>
      </c>
      <c r="I61" s="135"/>
      <c r="J61" s="135"/>
      <c r="K61" s="135">
        <f>'将来負担比率（分子）の構造'!L$46</f>
        <v>87</v>
      </c>
      <c r="L61" s="135"/>
      <c r="M61" s="135"/>
      <c r="N61" s="135">
        <f>'将来負担比率（分子）の構造'!M$46</f>
        <v>121</v>
      </c>
      <c r="O61" s="135"/>
      <c r="P61" s="135"/>
    </row>
    <row r="62" spans="1:16">
      <c r="A62" s="135" t="s">
        <v>28</v>
      </c>
      <c r="B62" s="135">
        <f>'将来負担比率（分子）の構造'!I$45</f>
        <v>28170</v>
      </c>
      <c r="C62" s="135"/>
      <c r="D62" s="135"/>
      <c r="E62" s="135">
        <f>'将来負担比率（分子）の構造'!J$45</f>
        <v>27663</v>
      </c>
      <c r="F62" s="135"/>
      <c r="G62" s="135"/>
      <c r="H62" s="135">
        <f>'将来負担比率（分子）の構造'!K$45</f>
        <v>25422</v>
      </c>
      <c r="I62" s="135"/>
      <c r="J62" s="135"/>
      <c r="K62" s="135">
        <f>'将来負担比率（分子）の構造'!L$45</f>
        <v>25493</v>
      </c>
      <c r="L62" s="135"/>
      <c r="M62" s="135"/>
      <c r="N62" s="135">
        <f>'将来負担比率（分子）の構造'!M$45</f>
        <v>24180</v>
      </c>
      <c r="O62" s="135"/>
      <c r="P62" s="135"/>
    </row>
    <row r="63" spans="1:16">
      <c r="A63" s="135" t="s">
        <v>27</v>
      </c>
      <c r="B63" s="135">
        <f>'将来負担比率（分子）の構造'!I$44</f>
        <v>2163</v>
      </c>
      <c r="C63" s="135"/>
      <c r="D63" s="135"/>
      <c r="E63" s="135">
        <f>'将来負担比率（分子）の構造'!J$44</f>
        <v>1865</v>
      </c>
      <c r="F63" s="135"/>
      <c r="G63" s="135"/>
      <c r="H63" s="135">
        <f>'将来負担比率（分子）の構造'!K$44</f>
        <v>1550</v>
      </c>
      <c r="I63" s="135"/>
      <c r="J63" s="135"/>
      <c r="K63" s="135">
        <f>'将来負担比率（分子）の構造'!L$44</f>
        <v>1234</v>
      </c>
      <c r="L63" s="135"/>
      <c r="M63" s="135"/>
      <c r="N63" s="135">
        <f>'将来負担比率（分子）の構造'!M$44</f>
        <v>919</v>
      </c>
      <c r="O63" s="135"/>
      <c r="P63" s="135"/>
    </row>
    <row r="64" spans="1:16">
      <c r="A64" s="135" t="s">
        <v>26</v>
      </c>
      <c r="B64" s="135">
        <f>'将来負担比率（分子）の構造'!I$43</f>
        <v>50038</v>
      </c>
      <c r="C64" s="135"/>
      <c r="D64" s="135"/>
      <c r="E64" s="135">
        <f>'将来負担比率（分子）の構造'!J$43</f>
        <v>48510</v>
      </c>
      <c r="F64" s="135"/>
      <c r="G64" s="135"/>
      <c r="H64" s="135">
        <f>'将来負担比率（分子）の構造'!K$43</f>
        <v>46430</v>
      </c>
      <c r="I64" s="135"/>
      <c r="J64" s="135"/>
      <c r="K64" s="135">
        <f>'将来負担比率（分子）の構造'!L$43</f>
        <v>43659</v>
      </c>
      <c r="L64" s="135"/>
      <c r="M64" s="135"/>
      <c r="N64" s="135">
        <f>'将来負担比率（分子）の構造'!M$43</f>
        <v>41669</v>
      </c>
      <c r="O64" s="135"/>
      <c r="P64" s="135"/>
    </row>
    <row r="65" spans="1:16">
      <c r="A65" s="135" t="s">
        <v>25</v>
      </c>
      <c r="B65" s="135">
        <f>'将来負担比率（分子）の構造'!I$42</f>
        <v>17442</v>
      </c>
      <c r="C65" s="135"/>
      <c r="D65" s="135"/>
      <c r="E65" s="135">
        <f>'将来負担比率（分子）の構造'!J$42</f>
        <v>16019</v>
      </c>
      <c r="F65" s="135"/>
      <c r="G65" s="135"/>
      <c r="H65" s="135">
        <f>'将来負担比率（分子）の構造'!K$42</f>
        <v>13573</v>
      </c>
      <c r="I65" s="135"/>
      <c r="J65" s="135"/>
      <c r="K65" s="135">
        <f>'将来負担比率（分子）の構造'!L$42</f>
        <v>12605</v>
      </c>
      <c r="L65" s="135"/>
      <c r="M65" s="135"/>
      <c r="N65" s="135">
        <f>'将来負担比率（分子）の構造'!M$42</f>
        <v>11745</v>
      </c>
      <c r="O65" s="135"/>
      <c r="P65" s="135"/>
    </row>
    <row r="66" spans="1:16">
      <c r="A66" s="135" t="s">
        <v>24</v>
      </c>
      <c r="B66" s="135">
        <f>'将来負担比率（分子）の構造'!I$41</f>
        <v>182443</v>
      </c>
      <c r="C66" s="135"/>
      <c r="D66" s="135"/>
      <c r="E66" s="135">
        <f>'将来負担比率（分子）の構造'!J$41</f>
        <v>174652</v>
      </c>
      <c r="F66" s="135"/>
      <c r="G66" s="135"/>
      <c r="H66" s="135">
        <f>'将来負担比率（分子）の構造'!K$41</f>
        <v>170906</v>
      </c>
      <c r="I66" s="135"/>
      <c r="J66" s="135"/>
      <c r="K66" s="135">
        <f>'将来負担比率（分子）の構造'!L$41</f>
        <v>165776</v>
      </c>
      <c r="L66" s="135"/>
      <c r="M66" s="135"/>
      <c r="N66" s="135">
        <f>'将来負担比率（分子）の構造'!M$41</f>
        <v>159512</v>
      </c>
      <c r="O66" s="135"/>
      <c r="P66" s="135"/>
    </row>
    <row r="67" spans="1:16">
      <c r="A67" s="135" t="s">
        <v>62</v>
      </c>
      <c r="B67" s="135" t="e">
        <f>NA()</f>
        <v>#N/A</v>
      </c>
      <c r="C67" s="135">
        <f>IF(ISNUMBER('将来負担比率（分子）の構造'!I$52), IF('将来負担比率（分子）の構造'!I$52 &lt; 0, 0, '将来負担比率（分子）の構造'!I$52), NA())</f>
        <v>72389</v>
      </c>
      <c r="D67" s="135" t="e">
        <f>NA()</f>
        <v>#N/A</v>
      </c>
      <c r="E67" s="135" t="e">
        <f>NA()</f>
        <v>#N/A</v>
      </c>
      <c r="F67" s="135">
        <f>IF(ISNUMBER('将来負担比率（分子）の構造'!J$52), IF('将来負担比率（分子）の構造'!J$52 &lt; 0, 0, '将来負担比率（分子）の構造'!J$52), NA())</f>
        <v>62885</v>
      </c>
      <c r="G67" s="135" t="e">
        <f>NA()</f>
        <v>#N/A</v>
      </c>
      <c r="H67" s="135" t="e">
        <f>NA()</f>
        <v>#N/A</v>
      </c>
      <c r="I67" s="135">
        <f>IF(ISNUMBER('将来負担比率（分子）の構造'!K$52), IF('将来負担比率（分子）の構造'!K$52 &lt; 0, 0, '将来負担比率（分子）の構造'!K$52), NA())</f>
        <v>53437</v>
      </c>
      <c r="J67" s="135" t="e">
        <f>NA()</f>
        <v>#N/A</v>
      </c>
      <c r="K67" s="135" t="e">
        <f>NA()</f>
        <v>#N/A</v>
      </c>
      <c r="L67" s="135">
        <f>IF(ISNUMBER('将来負担比率（分子）の構造'!L$52), IF('将来負担比率（分子）の構造'!L$52 &lt; 0, 0, '将来負担比率（分子）の構造'!L$52), NA())</f>
        <v>44886</v>
      </c>
      <c r="M67" s="135" t="e">
        <f>NA()</f>
        <v>#N/A</v>
      </c>
      <c r="N67" s="135" t="e">
        <f>NA()</f>
        <v>#N/A</v>
      </c>
      <c r="O67" s="135">
        <f>IF(ISNUMBER('将来負担比率（分子）の構造'!M$52), IF('将来負担比率（分子）の構造'!M$52 &lt; 0, 0, '将来負担比率（分子）の構造'!M$52), NA())</f>
        <v>35827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6"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83008667</v>
      </c>
      <c r="S5" s="581"/>
      <c r="T5" s="581"/>
      <c r="U5" s="581"/>
      <c r="V5" s="581"/>
      <c r="W5" s="581"/>
      <c r="X5" s="581"/>
      <c r="Y5" s="582"/>
      <c r="Z5" s="583">
        <v>50.4</v>
      </c>
      <c r="AA5" s="583"/>
      <c r="AB5" s="583"/>
      <c r="AC5" s="583"/>
      <c r="AD5" s="584">
        <v>75846952</v>
      </c>
      <c r="AE5" s="584"/>
      <c r="AF5" s="584"/>
      <c r="AG5" s="584"/>
      <c r="AH5" s="584"/>
      <c r="AI5" s="584"/>
      <c r="AJ5" s="584"/>
      <c r="AK5" s="584"/>
      <c r="AL5" s="585">
        <v>82.4</v>
      </c>
      <c r="AM5" s="586"/>
      <c r="AN5" s="586"/>
      <c r="AO5" s="587"/>
      <c r="AP5" s="577" t="s">
        <v>208</v>
      </c>
      <c r="AQ5" s="578"/>
      <c r="AR5" s="578"/>
      <c r="AS5" s="578"/>
      <c r="AT5" s="578"/>
      <c r="AU5" s="578"/>
      <c r="AV5" s="578"/>
      <c r="AW5" s="578"/>
      <c r="AX5" s="578"/>
      <c r="AY5" s="578"/>
      <c r="AZ5" s="578"/>
      <c r="BA5" s="578"/>
      <c r="BB5" s="578"/>
      <c r="BC5" s="578"/>
      <c r="BD5" s="578"/>
      <c r="BE5" s="578"/>
      <c r="BF5" s="579"/>
      <c r="BG5" s="591">
        <v>74478009</v>
      </c>
      <c r="BH5" s="592"/>
      <c r="BI5" s="592"/>
      <c r="BJ5" s="592"/>
      <c r="BK5" s="592"/>
      <c r="BL5" s="592"/>
      <c r="BM5" s="592"/>
      <c r="BN5" s="593"/>
      <c r="BO5" s="594">
        <v>89.7</v>
      </c>
      <c r="BP5" s="594"/>
      <c r="BQ5" s="594"/>
      <c r="BR5" s="594"/>
      <c r="BS5" s="595">
        <v>681194</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822942</v>
      </c>
      <c r="S6" s="592"/>
      <c r="T6" s="592"/>
      <c r="U6" s="592"/>
      <c r="V6" s="592"/>
      <c r="W6" s="592"/>
      <c r="X6" s="592"/>
      <c r="Y6" s="593"/>
      <c r="Z6" s="594">
        <v>0.5</v>
      </c>
      <c r="AA6" s="594"/>
      <c r="AB6" s="594"/>
      <c r="AC6" s="594"/>
      <c r="AD6" s="595">
        <v>822942</v>
      </c>
      <c r="AE6" s="595"/>
      <c r="AF6" s="595"/>
      <c r="AG6" s="595"/>
      <c r="AH6" s="595"/>
      <c r="AI6" s="595"/>
      <c r="AJ6" s="595"/>
      <c r="AK6" s="595"/>
      <c r="AL6" s="596">
        <v>0.9</v>
      </c>
      <c r="AM6" s="597"/>
      <c r="AN6" s="597"/>
      <c r="AO6" s="598"/>
      <c r="AP6" s="588" t="s">
        <v>213</v>
      </c>
      <c r="AQ6" s="589"/>
      <c r="AR6" s="589"/>
      <c r="AS6" s="589"/>
      <c r="AT6" s="589"/>
      <c r="AU6" s="589"/>
      <c r="AV6" s="589"/>
      <c r="AW6" s="589"/>
      <c r="AX6" s="589"/>
      <c r="AY6" s="589"/>
      <c r="AZ6" s="589"/>
      <c r="BA6" s="589"/>
      <c r="BB6" s="589"/>
      <c r="BC6" s="589"/>
      <c r="BD6" s="589"/>
      <c r="BE6" s="589"/>
      <c r="BF6" s="590"/>
      <c r="BG6" s="591">
        <v>74478009</v>
      </c>
      <c r="BH6" s="592"/>
      <c r="BI6" s="592"/>
      <c r="BJ6" s="592"/>
      <c r="BK6" s="592"/>
      <c r="BL6" s="592"/>
      <c r="BM6" s="592"/>
      <c r="BN6" s="593"/>
      <c r="BO6" s="594">
        <v>89.7</v>
      </c>
      <c r="BP6" s="594"/>
      <c r="BQ6" s="594"/>
      <c r="BR6" s="594"/>
      <c r="BS6" s="595">
        <v>681194</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928402</v>
      </c>
      <c r="CS6" s="592"/>
      <c r="CT6" s="592"/>
      <c r="CU6" s="592"/>
      <c r="CV6" s="592"/>
      <c r="CW6" s="592"/>
      <c r="CX6" s="592"/>
      <c r="CY6" s="593"/>
      <c r="CZ6" s="594">
        <v>0.6</v>
      </c>
      <c r="DA6" s="594"/>
      <c r="DB6" s="594"/>
      <c r="DC6" s="594"/>
      <c r="DD6" s="600" t="s">
        <v>215</v>
      </c>
      <c r="DE6" s="592"/>
      <c r="DF6" s="592"/>
      <c r="DG6" s="592"/>
      <c r="DH6" s="592"/>
      <c r="DI6" s="592"/>
      <c r="DJ6" s="592"/>
      <c r="DK6" s="592"/>
      <c r="DL6" s="592"/>
      <c r="DM6" s="592"/>
      <c r="DN6" s="592"/>
      <c r="DO6" s="592"/>
      <c r="DP6" s="593"/>
      <c r="DQ6" s="600">
        <v>928141</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284169</v>
      </c>
      <c r="S7" s="592"/>
      <c r="T7" s="592"/>
      <c r="U7" s="592"/>
      <c r="V7" s="592"/>
      <c r="W7" s="592"/>
      <c r="X7" s="592"/>
      <c r="Y7" s="593"/>
      <c r="Z7" s="594">
        <v>0.2</v>
      </c>
      <c r="AA7" s="594"/>
      <c r="AB7" s="594"/>
      <c r="AC7" s="594"/>
      <c r="AD7" s="595">
        <v>284169</v>
      </c>
      <c r="AE7" s="595"/>
      <c r="AF7" s="595"/>
      <c r="AG7" s="595"/>
      <c r="AH7" s="595"/>
      <c r="AI7" s="595"/>
      <c r="AJ7" s="595"/>
      <c r="AK7" s="595"/>
      <c r="AL7" s="596">
        <v>0.3</v>
      </c>
      <c r="AM7" s="597"/>
      <c r="AN7" s="597"/>
      <c r="AO7" s="598"/>
      <c r="AP7" s="588" t="s">
        <v>217</v>
      </c>
      <c r="AQ7" s="589"/>
      <c r="AR7" s="589"/>
      <c r="AS7" s="589"/>
      <c r="AT7" s="589"/>
      <c r="AU7" s="589"/>
      <c r="AV7" s="589"/>
      <c r="AW7" s="589"/>
      <c r="AX7" s="589"/>
      <c r="AY7" s="589"/>
      <c r="AZ7" s="589"/>
      <c r="BA7" s="589"/>
      <c r="BB7" s="589"/>
      <c r="BC7" s="589"/>
      <c r="BD7" s="589"/>
      <c r="BE7" s="589"/>
      <c r="BF7" s="590"/>
      <c r="BG7" s="591">
        <v>40790590</v>
      </c>
      <c r="BH7" s="592"/>
      <c r="BI7" s="592"/>
      <c r="BJ7" s="592"/>
      <c r="BK7" s="592"/>
      <c r="BL7" s="592"/>
      <c r="BM7" s="592"/>
      <c r="BN7" s="593"/>
      <c r="BO7" s="594">
        <v>49.1</v>
      </c>
      <c r="BP7" s="594"/>
      <c r="BQ7" s="594"/>
      <c r="BR7" s="594"/>
      <c r="BS7" s="595">
        <v>681194</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16105932</v>
      </c>
      <c r="CS7" s="592"/>
      <c r="CT7" s="592"/>
      <c r="CU7" s="592"/>
      <c r="CV7" s="592"/>
      <c r="CW7" s="592"/>
      <c r="CX7" s="592"/>
      <c r="CY7" s="593"/>
      <c r="CZ7" s="594">
        <v>10.1</v>
      </c>
      <c r="DA7" s="594"/>
      <c r="DB7" s="594"/>
      <c r="DC7" s="594"/>
      <c r="DD7" s="600">
        <v>663860</v>
      </c>
      <c r="DE7" s="592"/>
      <c r="DF7" s="592"/>
      <c r="DG7" s="592"/>
      <c r="DH7" s="592"/>
      <c r="DI7" s="592"/>
      <c r="DJ7" s="592"/>
      <c r="DK7" s="592"/>
      <c r="DL7" s="592"/>
      <c r="DM7" s="592"/>
      <c r="DN7" s="592"/>
      <c r="DO7" s="592"/>
      <c r="DP7" s="593"/>
      <c r="DQ7" s="600">
        <v>14363057</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552115</v>
      </c>
      <c r="S8" s="592"/>
      <c r="T8" s="592"/>
      <c r="U8" s="592"/>
      <c r="V8" s="592"/>
      <c r="W8" s="592"/>
      <c r="X8" s="592"/>
      <c r="Y8" s="593"/>
      <c r="Z8" s="594">
        <v>0.3</v>
      </c>
      <c r="AA8" s="594"/>
      <c r="AB8" s="594"/>
      <c r="AC8" s="594"/>
      <c r="AD8" s="595">
        <v>552115</v>
      </c>
      <c r="AE8" s="595"/>
      <c r="AF8" s="595"/>
      <c r="AG8" s="595"/>
      <c r="AH8" s="595"/>
      <c r="AI8" s="595"/>
      <c r="AJ8" s="595"/>
      <c r="AK8" s="595"/>
      <c r="AL8" s="596">
        <v>0.6</v>
      </c>
      <c r="AM8" s="597"/>
      <c r="AN8" s="597"/>
      <c r="AO8" s="598"/>
      <c r="AP8" s="588" t="s">
        <v>220</v>
      </c>
      <c r="AQ8" s="589"/>
      <c r="AR8" s="589"/>
      <c r="AS8" s="589"/>
      <c r="AT8" s="589"/>
      <c r="AU8" s="589"/>
      <c r="AV8" s="589"/>
      <c r="AW8" s="589"/>
      <c r="AX8" s="589"/>
      <c r="AY8" s="589"/>
      <c r="AZ8" s="589"/>
      <c r="BA8" s="589"/>
      <c r="BB8" s="589"/>
      <c r="BC8" s="589"/>
      <c r="BD8" s="589"/>
      <c r="BE8" s="589"/>
      <c r="BF8" s="590"/>
      <c r="BG8" s="591">
        <v>656857</v>
      </c>
      <c r="BH8" s="592"/>
      <c r="BI8" s="592"/>
      <c r="BJ8" s="592"/>
      <c r="BK8" s="592"/>
      <c r="BL8" s="592"/>
      <c r="BM8" s="592"/>
      <c r="BN8" s="593"/>
      <c r="BO8" s="594">
        <v>0.8</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64262749</v>
      </c>
      <c r="CS8" s="592"/>
      <c r="CT8" s="592"/>
      <c r="CU8" s="592"/>
      <c r="CV8" s="592"/>
      <c r="CW8" s="592"/>
      <c r="CX8" s="592"/>
      <c r="CY8" s="593"/>
      <c r="CZ8" s="594">
        <v>40.200000000000003</v>
      </c>
      <c r="DA8" s="594"/>
      <c r="DB8" s="594"/>
      <c r="DC8" s="594"/>
      <c r="DD8" s="600">
        <v>1318830</v>
      </c>
      <c r="DE8" s="592"/>
      <c r="DF8" s="592"/>
      <c r="DG8" s="592"/>
      <c r="DH8" s="592"/>
      <c r="DI8" s="592"/>
      <c r="DJ8" s="592"/>
      <c r="DK8" s="592"/>
      <c r="DL8" s="592"/>
      <c r="DM8" s="592"/>
      <c r="DN8" s="592"/>
      <c r="DO8" s="592"/>
      <c r="DP8" s="593"/>
      <c r="DQ8" s="600">
        <v>32065519</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883050</v>
      </c>
      <c r="S9" s="592"/>
      <c r="T9" s="592"/>
      <c r="U9" s="592"/>
      <c r="V9" s="592"/>
      <c r="W9" s="592"/>
      <c r="X9" s="592"/>
      <c r="Y9" s="593"/>
      <c r="Z9" s="594">
        <v>0.5</v>
      </c>
      <c r="AA9" s="594"/>
      <c r="AB9" s="594"/>
      <c r="AC9" s="594"/>
      <c r="AD9" s="595">
        <v>883050</v>
      </c>
      <c r="AE9" s="595"/>
      <c r="AF9" s="595"/>
      <c r="AG9" s="595"/>
      <c r="AH9" s="595"/>
      <c r="AI9" s="595"/>
      <c r="AJ9" s="595"/>
      <c r="AK9" s="595"/>
      <c r="AL9" s="596">
        <v>1</v>
      </c>
      <c r="AM9" s="597"/>
      <c r="AN9" s="597"/>
      <c r="AO9" s="598"/>
      <c r="AP9" s="588" t="s">
        <v>223</v>
      </c>
      <c r="AQ9" s="589"/>
      <c r="AR9" s="589"/>
      <c r="AS9" s="589"/>
      <c r="AT9" s="589"/>
      <c r="AU9" s="589"/>
      <c r="AV9" s="589"/>
      <c r="AW9" s="589"/>
      <c r="AX9" s="589"/>
      <c r="AY9" s="589"/>
      <c r="AZ9" s="589"/>
      <c r="BA9" s="589"/>
      <c r="BB9" s="589"/>
      <c r="BC9" s="589"/>
      <c r="BD9" s="589"/>
      <c r="BE9" s="589"/>
      <c r="BF9" s="590"/>
      <c r="BG9" s="591">
        <v>35854273</v>
      </c>
      <c r="BH9" s="592"/>
      <c r="BI9" s="592"/>
      <c r="BJ9" s="592"/>
      <c r="BK9" s="592"/>
      <c r="BL9" s="592"/>
      <c r="BM9" s="592"/>
      <c r="BN9" s="593"/>
      <c r="BO9" s="594">
        <v>43.2</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13150668</v>
      </c>
      <c r="CS9" s="592"/>
      <c r="CT9" s="592"/>
      <c r="CU9" s="592"/>
      <c r="CV9" s="592"/>
      <c r="CW9" s="592"/>
      <c r="CX9" s="592"/>
      <c r="CY9" s="593"/>
      <c r="CZ9" s="594">
        <v>8.1999999999999993</v>
      </c>
      <c r="DA9" s="594"/>
      <c r="DB9" s="594"/>
      <c r="DC9" s="594"/>
      <c r="DD9" s="600">
        <v>743582</v>
      </c>
      <c r="DE9" s="592"/>
      <c r="DF9" s="592"/>
      <c r="DG9" s="592"/>
      <c r="DH9" s="592"/>
      <c r="DI9" s="592"/>
      <c r="DJ9" s="592"/>
      <c r="DK9" s="592"/>
      <c r="DL9" s="592"/>
      <c r="DM9" s="592"/>
      <c r="DN9" s="592"/>
      <c r="DO9" s="592"/>
      <c r="DP9" s="593"/>
      <c r="DQ9" s="600">
        <v>10094559</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3795216</v>
      </c>
      <c r="S10" s="592"/>
      <c r="T10" s="592"/>
      <c r="U10" s="592"/>
      <c r="V10" s="592"/>
      <c r="W10" s="592"/>
      <c r="X10" s="592"/>
      <c r="Y10" s="593"/>
      <c r="Z10" s="594">
        <v>2.2999999999999998</v>
      </c>
      <c r="AA10" s="594"/>
      <c r="AB10" s="594"/>
      <c r="AC10" s="594"/>
      <c r="AD10" s="595">
        <v>3795216</v>
      </c>
      <c r="AE10" s="595"/>
      <c r="AF10" s="595"/>
      <c r="AG10" s="595"/>
      <c r="AH10" s="595"/>
      <c r="AI10" s="595"/>
      <c r="AJ10" s="595"/>
      <c r="AK10" s="595"/>
      <c r="AL10" s="596">
        <v>4.0999999999999996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1158710</v>
      </c>
      <c r="BH10" s="592"/>
      <c r="BI10" s="592"/>
      <c r="BJ10" s="592"/>
      <c r="BK10" s="592"/>
      <c r="BL10" s="592"/>
      <c r="BM10" s="592"/>
      <c r="BN10" s="593"/>
      <c r="BO10" s="594">
        <v>1.4</v>
      </c>
      <c r="BP10" s="594"/>
      <c r="BQ10" s="594"/>
      <c r="BR10" s="594"/>
      <c r="BS10" s="600">
        <v>192962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331334</v>
      </c>
      <c r="CS10" s="592"/>
      <c r="CT10" s="592"/>
      <c r="CU10" s="592"/>
      <c r="CV10" s="592"/>
      <c r="CW10" s="592"/>
      <c r="CX10" s="592"/>
      <c r="CY10" s="593"/>
      <c r="CZ10" s="594">
        <v>0.2</v>
      </c>
      <c r="DA10" s="594"/>
      <c r="DB10" s="594"/>
      <c r="DC10" s="594"/>
      <c r="DD10" s="600">
        <v>18215</v>
      </c>
      <c r="DE10" s="592"/>
      <c r="DF10" s="592"/>
      <c r="DG10" s="592"/>
      <c r="DH10" s="592"/>
      <c r="DI10" s="592"/>
      <c r="DJ10" s="592"/>
      <c r="DK10" s="592"/>
      <c r="DL10" s="592"/>
      <c r="DM10" s="592"/>
      <c r="DN10" s="592"/>
      <c r="DO10" s="592"/>
      <c r="DP10" s="593"/>
      <c r="DQ10" s="600">
        <v>223940</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148623</v>
      </c>
      <c r="S11" s="592"/>
      <c r="T11" s="592"/>
      <c r="U11" s="592"/>
      <c r="V11" s="592"/>
      <c r="W11" s="592"/>
      <c r="X11" s="592"/>
      <c r="Y11" s="593"/>
      <c r="Z11" s="594">
        <v>0.1</v>
      </c>
      <c r="AA11" s="594"/>
      <c r="AB11" s="594"/>
      <c r="AC11" s="594"/>
      <c r="AD11" s="595">
        <v>148623</v>
      </c>
      <c r="AE11" s="595"/>
      <c r="AF11" s="595"/>
      <c r="AG11" s="595"/>
      <c r="AH11" s="595"/>
      <c r="AI11" s="595"/>
      <c r="AJ11" s="595"/>
      <c r="AK11" s="595"/>
      <c r="AL11" s="596">
        <v>0.2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3120750</v>
      </c>
      <c r="BH11" s="592"/>
      <c r="BI11" s="592"/>
      <c r="BJ11" s="592"/>
      <c r="BK11" s="592"/>
      <c r="BL11" s="592"/>
      <c r="BM11" s="592"/>
      <c r="BN11" s="593"/>
      <c r="BO11" s="594">
        <v>3.8</v>
      </c>
      <c r="BP11" s="594"/>
      <c r="BQ11" s="594"/>
      <c r="BR11" s="594"/>
      <c r="BS11" s="600">
        <v>488232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154375</v>
      </c>
      <c r="CS11" s="592"/>
      <c r="CT11" s="592"/>
      <c r="CU11" s="592"/>
      <c r="CV11" s="592"/>
      <c r="CW11" s="592"/>
      <c r="CX11" s="592"/>
      <c r="CY11" s="593"/>
      <c r="CZ11" s="594">
        <v>0.1</v>
      </c>
      <c r="DA11" s="594"/>
      <c r="DB11" s="594"/>
      <c r="DC11" s="594"/>
      <c r="DD11" s="600" t="s">
        <v>111</v>
      </c>
      <c r="DE11" s="592"/>
      <c r="DF11" s="592"/>
      <c r="DG11" s="592"/>
      <c r="DH11" s="592"/>
      <c r="DI11" s="592"/>
      <c r="DJ11" s="592"/>
      <c r="DK11" s="592"/>
      <c r="DL11" s="592"/>
      <c r="DM11" s="592"/>
      <c r="DN11" s="592"/>
      <c r="DO11" s="592"/>
      <c r="DP11" s="593"/>
      <c r="DQ11" s="600">
        <v>132401</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30906806</v>
      </c>
      <c r="BH12" s="592"/>
      <c r="BI12" s="592"/>
      <c r="BJ12" s="592"/>
      <c r="BK12" s="592"/>
      <c r="BL12" s="592"/>
      <c r="BM12" s="592"/>
      <c r="BN12" s="593"/>
      <c r="BO12" s="594">
        <v>37.200000000000003</v>
      </c>
      <c r="BP12" s="594"/>
      <c r="BQ12" s="594"/>
      <c r="BR12" s="594"/>
      <c r="BS12" s="600" t="s">
        <v>111</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673883</v>
      </c>
      <c r="CS12" s="592"/>
      <c r="CT12" s="592"/>
      <c r="CU12" s="592"/>
      <c r="CV12" s="592"/>
      <c r="CW12" s="592"/>
      <c r="CX12" s="592"/>
      <c r="CY12" s="593"/>
      <c r="CZ12" s="594">
        <v>0.4</v>
      </c>
      <c r="DA12" s="594"/>
      <c r="DB12" s="594"/>
      <c r="DC12" s="594"/>
      <c r="DD12" s="600">
        <v>33833</v>
      </c>
      <c r="DE12" s="592"/>
      <c r="DF12" s="592"/>
      <c r="DG12" s="592"/>
      <c r="DH12" s="592"/>
      <c r="DI12" s="592"/>
      <c r="DJ12" s="592"/>
      <c r="DK12" s="592"/>
      <c r="DL12" s="592"/>
      <c r="DM12" s="592"/>
      <c r="DN12" s="592"/>
      <c r="DO12" s="592"/>
      <c r="DP12" s="593"/>
      <c r="DQ12" s="600">
        <v>456130</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318251</v>
      </c>
      <c r="S13" s="592"/>
      <c r="T13" s="592"/>
      <c r="U13" s="592"/>
      <c r="V13" s="592"/>
      <c r="W13" s="592"/>
      <c r="X13" s="592"/>
      <c r="Y13" s="593"/>
      <c r="Z13" s="594">
        <v>0.2</v>
      </c>
      <c r="AA13" s="594"/>
      <c r="AB13" s="594"/>
      <c r="AC13" s="594"/>
      <c r="AD13" s="595">
        <v>318251</v>
      </c>
      <c r="AE13" s="595"/>
      <c r="AF13" s="595"/>
      <c r="AG13" s="595"/>
      <c r="AH13" s="595"/>
      <c r="AI13" s="595"/>
      <c r="AJ13" s="595"/>
      <c r="AK13" s="595"/>
      <c r="AL13" s="596">
        <v>0.3</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30573789</v>
      </c>
      <c r="BH13" s="592"/>
      <c r="BI13" s="592"/>
      <c r="BJ13" s="592"/>
      <c r="BK13" s="592"/>
      <c r="BL13" s="592"/>
      <c r="BM13" s="592"/>
      <c r="BN13" s="593"/>
      <c r="BO13" s="594">
        <v>36.799999999999997</v>
      </c>
      <c r="BP13" s="594"/>
      <c r="BQ13" s="594"/>
      <c r="BR13" s="594"/>
      <c r="BS13" s="600" t="s">
        <v>111</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16622833</v>
      </c>
      <c r="CS13" s="592"/>
      <c r="CT13" s="592"/>
      <c r="CU13" s="592"/>
      <c r="CV13" s="592"/>
      <c r="CW13" s="592"/>
      <c r="CX13" s="592"/>
      <c r="CY13" s="593"/>
      <c r="CZ13" s="594">
        <v>10.4</v>
      </c>
      <c r="DA13" s="594"/>
      <c r="DB13" s="594"/>
      <c r="DC13" s="594"/>
      <c r="DD13" s="600">
        <v>3907800</v>
      </c>
      <c r="DE13" s="592"/>
      <c r="DF13" s="592"/>
      <c r="DG13" s="592"/>
      <c r="DH13" s="592"/>
      <c r="DI13" s="592"/>
      <c r="DJ13" s="592"/>
      <c r="DK13" s="592"/>
      <c r="DL13" s="592"/>
      <c r="DM13" s="592"/>
      <c r="DN13" s="592"/>
      <c r="DO13" s="592"/>
      <c r="DP13" s="593"/>
      <c r="DQ13" s="600">
        <v>9902052</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234281</v>
      </c>
      <c r="BH14" s="592"/>
      <c r="BI14" s="592"/>
      <c r="BJ14" s="592"/>
      <c r="BK14" s="592"/>
      <c r="BL14" s="592"/>
      <c r="BM14" s="592"/>
      <c r="BN14" s="593"/>
      <c r="BO14" s="594">
        <v>0.3</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5460015</v>
      </c>
      <c r="CS14" s="592"/>
      <c r="CT14" s="592"/>
      <c r="CU14" s="592"/>
      <c r="CV14" s="592"/>
      <c r="CW14" s="592"/>
      <c r="CX14" s="592"/>
      <c r="CY14" s="593"/>
      <c r="CZ14" s="594">
        <v>3.4</v>
      </c>
      <c r="DA14" s="594"/>
      <c r="DB14" s="594"/>
      <c r="DC14" s="594"/>
      <c r="DD14" s="600">
        <v>837510</v>
      </c>
      <c r="DE14" s="592"/>
      <c r="DF14" s="592"/>
      <c r="DG14" s="592"/>
      <c r="DH14" s="592"/>
      <c r="DI14" s="592"/>
      <c r="DJ14" s="592"/>
      <c r="DK14" s="592"/>
      <c r="DL14" s="592"/>
      <c r="DM14" s="592"/>
      <c r="DN14" s="592"/>
      <c r="DO14" s="592"/>
      <c r="DP14" s="593"/>
      <c r="DQ14" s="600">
        <v>4752767</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351708</v>
      </c>
      <c r="S15" s="592"/>
      <c r="T15" s="592"/>
      <c r="U15" s="592"/>
      <c r="V15" s="592"/>
      <c r="W15" s="592"/>
      <c r="X15" s="592"/>
      <c r="Y15" s="593"/>
      <c r="Z15" s="594">
        <v>0.2</v>
      </c>
      <c r="AA15" s="594"/>
      <c r="AB15" s="594"/>
      <c r="AC15" s="594"/>
      <c r="AD15" s="595">
        <v>351708</v>
      </c>
      <c r="AE15" s="595"/>
      <c r="AF15" s="595"/>
      <c r="AG15" s="595"/>
      <c r="AH15" s="595"/>
      <c r="AI15" s="595"/>
      <c r="AJ15" s="595"/>
      <c r="AK15" s="595"/>
      <c r="AL15" s="596">
        <v>0.4</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2546332</v>
      </c>
      <c r="BH15" s="592"/>
      <c r="BI15" s="592"/>
      <c r="BJ15" s="592"/>
      <c r="BK15" s="592"/>
      <c r="BL15" s="592"/>
      <c r="BM15" s="592"/>
      <c r="BN15" s="593"/>
      <c r="BO15" s="594">
        <v>3.1</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23314344</v>
      </c>
      <c r="CS15" s="592"/>
      <c r="CT15" s="592"/>
      <c r="CU15" s="592"/>
      <c r="CV15" s="592"/>
      <c r="CW15" s="592"/>
      <c r="CX15" s="592"/>
      <c r="CY15" s="593"/>
      <c r="CZ15" s="594">
        <v>14.6</v>
      </c>
      <c r="DA15" s="594"/>
      <c r="DB15" s="594"/>
      <c r="DC15" s="594"/>
      <c r="DD15" s="600">
        <v>6675415</v>
      </c>
      <c r="DE15" s="592"/>
      <c r="DF15" s="592"/>
      <c r="DG15" s="592"/>
      <c r="DH15" s="592"/>
      <c r="DI15" s="592"/>
      <c r="DJ15" s="592"/>
      <c r="DK15" s="592"/>
      <c r="DL15" s="592"/>
      <c r="DM15" s="592"/>
      <c r="DN15" s="592"/>
      <c r="DO15" s="592"/>
      <c r="DP15" s="593"/>
      <c r="DQ15" s="600">
        <v>15958621</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8492529</v>
      </c>
      <c r="S16" s="592"/>
      <c r="T16" s="592"/>
      <c r="U16" s="592"/>
      <c r="V16" s="592"/>
      <c r="W16" s="592"/>
      <c r="X16" s="592"/>
      <c r="Y16" s="593"/>
      <c r="Z16" s="594">
        <v>5.2</v>
      </c>
      <c r="AA16" s="594"/>
      <c r="AB16" s="594"/>
      <c r="AC16" s="594"/>
      <c r="AD16" s="595">
        <v>8094332</v>
      </c>
      <c r="AE16" s="595"/>
      <c r="AF16" s="595"/>
      <c r="AG16" s="595"/>
      <c r="AH16" s="595"/>
      <c r="AI16" s="595"/>
      <c r="AJ16" s="595"/>
      <c r="AK16" s="595"/>
      <c r="AL16" s="596">
        <v>8.8000000000000007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2289</v>
      </c>
      <c r="CS16" s="592"/>
      <c r="CT16" s="592"/>
      <c r="CU16" s="592"/>
      <c r="CV16" s="592"/>
      <c r="CW16" s="592"/>
      <c r="CX16" s="592"/>
      <c r="CY16" s="593"/>
      <c r="CZ16" s="594">
        <v>0</v>
      </c>
      <c r="DA16" s="594"/>
      <c r="DB16" s="594"/>
      <c r="DC16" s="594"/>
      <c r="DD16" s="600" t="s">
        <v>111</v>
      </c>
      <c r="DE16" s="592"/>
      <c r="DF16" s="592"/>
      <c r="DG16" s="592"/>
      <c r="DH16" s="592"/>
      <c r="DI16" s="592"/>
      <c r="DJ16" s="592"/>
      <c r="DK16" s="592"/>
      <c r="DL16" s="592"/>
      <c r="DM16" s="592"/>
      <c r="DN16" s="592"/>
      <c r="DO16" s="592"/>
      <c r="DP16" s="593"/>
      <c r="DQ16" s="600">
        <v>577</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8094332</v>
      </c>
      <c r="S17" s="592"/>
      <c r="T17" s="592"/>
      <c r="U17" s="592"/>
      <c r="V17" s="592"/>
      <c r="W17" s="592"/>
      <c r="X17" s="592"/>
      <c r="Y17" s="593"/>
      <c r="Z17" s="594">
        <v>4.9000000000000004</v>
      </c>
      <c r="AA17" s="594"/>
      <c r="AB17" s="594"/>
      <c r="AC17" s="594"/>
      <c r="AD17" s="595">
        <v>8094332</v>
      </c>
      <c r="AE17" s="595"/>
      <c r="AF17" s="595"/>
      <c r="AG17" s="595"/>
      <c r="AH17" s="595"/>
      <c r="AI17" s="595"/>
      <c r="AJ17" s="595"/>
      <c r="AK17" s="595"/>
      <c r="AL17" s="596">
        <v>8.8000000000000007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18907213</v>
      </c>
      <c r="CS17" s="592"/>
      <c r="CT17" s="592"/>
      <c r="CU17" s="592"/>
      <c r="CV17" s="592"/>
      <c r="CW17" s="592"/>
      <c r="CX17" s="592"/>
      <c r="CY17" s="593"/>
      <c r="CZ17" s="594">
        <v>11.8</v>
      </c>
      <c r="DA17" s="594"/>
      <c r="DB17" s="594"/>
      <c r="DC17" s="594"/>
      <c r="DD17" s="600" t="s">
        <v>111</v>
      </c>
      <c r="DE17" s="592"/>
      <c r="DF17" s="592"/>
      <c r="DG17" s="592"/>
      <c r="DH17" s="592"/>
      <c r="DI17" s="592"/>
      <c r="DJ17" s="592"/>
      <c r="DK17" s="592"/>
      <c r="DL17" s="592"/>
      <c r="DM17" s="592"/>
      <c r="DN17" s="592"/>
      <c r="DO17" s="592"/>
      <c r="DP17" s="593"/>
      <c r="DQ17" s="600">
        <v>18570367</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398146</v>
      </c>
      <c r="S18" s="592"/>
      <c r="T18" s="592"/>
      <c r="U18" s="592"/>
      <c r="V18" s="592"/>
      <c r="W18" s="592"/>
      <c r="X18" s="592"/>
      <c r="Y18" s="593"/>
      <c r="Z18" s="594">
        <v>0.2</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51</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8530658</v>
      </c>
      <c r="BH19" s="592"/>
      <c r="BI19" s="592"/>
      <c r="BJ19" s="592"/>
      <c r="BK19" s="592"/>
      <c r="BL19" s="592"/>
      <c r="BM19" s="592"/>
      <c r="BN19" s="593"/>
      <c r="BO19" s="594">
        <v>10.3</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98657270</v>
      </c>
      <c r="S20" s="592"/>
      <c r="T20" s="592"/>
      <c r="U20" s="592"/>
      <c r="V20" s="592"/>
      <c r="W20" s="592"/>
      <c r="X20" s="592"/>
      <c r="Y20" s="593"/>
      <c r="Z20" s="594">
        <v>59.9</v>
      </c>
      <c r="AA20" s="594"/>
      <c r="AB20" s="594"/>
      <c r="AC20" s="594"/>
      <c r="AD20" s="595">
        <v>91097358</v>
      </c>
      <c r="AE20" s="595"/>
      <c r="AF20" s="595"/>
      <c r="AG20" s="595"/>
      <c r="AH20" s="595"/>
      <c r="AI20" s="595"/>
      <c r="AJ20" s="595"/>
      <c r="AK20" s="595"/>
      <c r="AL20" s="596">
        <v>98.9</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8530658</v>
      </c>
      <c r="BH20" s="592"/>
      <c r="BI20" s="592"/>
      <c r="BJ20" s="592"/>
      <c r="BK20" s="592"/>
      <c r="BL20" s="592"/>
      <c r="BM20" s="592"/>
      <c r="BN20" s="593"/>
      <c r="BO20" s="594">
        <v>10.3</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159914037</v>
      </c>
      <c r="CS20" s="592"/>
      <c r="CT20" s="592"/>
      <c r="CU20" s="592"/>
      <c r="CV20" s="592"/>
      <c r="CW20" s="592"/>
      <c r="CX20" s="592"/>
      <c r="CY20" s="593"/>
      <c r="CZ20" s="594">
        <v>100</v>
      </c>
      <c r="DA20" s="594"/>
      <c r="DB20" s="594"/>
      <c r="DC20" s="594"/>
      <c r="DD20" s="600">
        <v>14199045</v>
      </c>
      <c r="DE20" s="592"/>
      <c r="DF20" s="592"/>
      <c r="DG20" s="592"/>
      <c r="DH20" s="592"/>
      <c r="DI20" s="592"/>
      <c r="DJ20" s="592"/>
      <c r="DK20" s="592"/>
      <c r="DL20" s="592"/>
      <c r="DM20" s="592"/>
      <c r="DN20" s="592"/>
      <c r="DO20" s="592"/>
      <c r="DP20" s="593"/>
      <c r="DQ20" s="600">
        <v>107448131</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75512</v>
      </c>
      <c r="S21" s="592"/>
      <c r="T21" s="592"/>
      <c r="U21" s="592"/>
      <c r="V21" s="592"/>
      <c r="W21" s="592"/>
      <c r="X21" s="592"/>
      <c r="Y21" s="593"/>
      <c r="Z21" s="594">
        <v>0</v>
      </c>
      <c r="AA21" s="594"/>
      <c r="AB21" s="594"/>
      <c r="AC21" s="594"/>
      <c r="AD21" s="595">
        <v>75512</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28622</v>
      </c>
      <c r="BH21" s="592"/>
      <c r="BI21" s="592"/>
      <c r="BJ21" s="592"/>
      <c r="BK21" s="592"/>
      <c r="BL21" s="592"/>
      <c r="BM21" s="592"/>
      <c r="BN21" s="593"/>
      <c r="BO21" s="594">
        <v>0</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1341291</v>
      </c>
      <c r="S22" s="592"/>
      <c r="T22" s="592"/>
      <c r="U22" s="592"/>
      <c r="V22" s="592"/>
      <c r="W22" s="592"/>
      <c r="X22" s="592"/>
      <c r="Y22" s="593"/>
      <c r="Z22" s="594">
        <v>0.8</v>
      </c>
      <c r="AA22" s="594"/>
      <c r="AB22" s="594"/>
      <c r="AC22" s="594"/>
      <c r="AD22" s="595" t="s">
        <v>111</v>
      </c>
      <c r="AE22" s="595"/>
      <c r="AF22" s="595"/>
      <c r="AG22" s="595"/>
      <c r="AH22" s="595"/>
      <c r="AI22" s="595"/>
      <c r="AJ22" s="595"/>
      <c r="AK22" s="595"/>
      <c r="AL22" s="596" t="s">
        <v>111</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v>1340321</v>
      </c>
      <c r="BH22" s="592"/>
      <c r="BI22" s="592"/>
      <c r="BJ22" s="592"/>
      <c r="BK22" s="592"/>
      <c r="BL22" s="592"/>
      <c r="BM22" s="592"/>
      <c r="BN22" s="593"/>
      <c r="BO22" s="594">
        <v>1.6</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6289619</v>
      </c>
      <c r="S23" s="592"/>
      <c r="T23" s="592"/>
      <c r="U23" s="592"/>
      <c r="V23" s="592"/>
      <c r="W23" s="592"/>
      <c r="X23" s="592"/>
      <c r="Y23" s="593"/>
      <c r="Z23" s="594">
        <v>3.8</v>
      </c>
      <c r="AA23" s="594"/>
      <c r="AB23" s="594"/>
      <c r="AC23" s="594"/>
      <c r="AD23" s="595">
        <v>910560</v>
      </c>
      <c r="AE23" s="595"/>
      <c r="AF23" s="595"/>
      <c r="AG23" s="595"/>
      <c r="AH23" s="595"/>
      <c r="AI23" s="595"/>
      <c r="AJ23" s="595"/>
      <c r="AK23" s="595"/>
      <c r="AL23" s="596">
        <v>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7161715</v>
      </c>
      <c r="BH23" s="592"/>
      <c r="BI23" s="592"/>
      <c r="BJ23" s="592"/>
      <c r="BK23" s="592"/>
      <c r="BL23" s="592"/>
      <c r="BM23" s="592"/>
      <c r="BN23" s="593"/>
      <c r="BO23" s="594">
        <v>8.6</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952869</v>
      </c>
      <c r="S24" s="592"/>
      <c r="T24" s="592"/>
      <c r="U24" s="592"/>
      <c r="V24" s="592"/>
      <c r="W24" s="592"/>
      <c r="X24" s="592"/>
      <c r="Y24" s="593"/>
      <c r="Z24" s="594">
        <v>0.6</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92348235</v>
      </c>
      <c r="CS24" s="581"/>
      <c r="CT24" s="581"/>
      <c r="CU24" s="581"/>
      <c r="CV24" s="581"/>
      <c r="CW24" s="581"/>
      <c r="CX24" s="581"/>
      <c r="CY24" s="582"/>
      <c r="CZ24" s="618">
        <v>57.7</v>
      </c>
      <c r="DA24" s="619"/>
      <c r="DB24" s="619"/>
      <c r="DC24" s="620"/>
      <c r="DD24" s="617">
        <v>62052332</v>
      </c>
      <c r="DE24" s="581"/>
      <c r="DF24" s="581"/>
      <c r="DG24" s="581"/>
      <c r="DH24" s="581"/>
      <c r="DI24" s="581"/>
      <c r="DJ24" s="581"/>
      <c r="DK24" s="582"/>
      <c r="DL24" s="617">
        <v>61174847</v>
      </c>
      <c r="DM24" s="581"/>
      <c r="DN24" s="581"/>
      <c r="DO24" s="581"/>
      <c r="DP24" s="581"/>
      <c r="DQ24" s="581"/>
      <c r="DR24" s="581"/>
      <c r="DS24" s="581"/>
      <c r="DT24" s="581"/>
      <c r="DU24" s="581"/>
      <c r="DV24" s="582"/>
      <c r="DW24" s="585">
        <v>62.3</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26621740</v>
      </c>
      <c r="S25" s="592"/>
      <c r="T25" s="592"/>
      <c r="U25" s="592"/>
      <c r="V25" s="592"/>
      <c r="W25" s="592"/>
      <c r="X25" s="592"/>
      <c r="Y25" s="593"/>
      <c r="Z25" s="594">
        <v>16.2</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32582336</v>
      </c>
      <c r="CS25" s="623"/>
      <c r="CT25" s="623"/>
      <c r="CU25" s="623"/>
      <c r="CV25" s="623"/>
      <c r="CW25" s="623"/>
      <c r="CX25" s="623"/>
      <c r="CY25" s="624"/>
      <c r="CZ25" s="625">
        <v>20.399999999999999</v>
      </c>
      <c r="DA25" s="626"/>
      <c r="DB25" s="626"/>
      <c r="DC25" s="627"/>
      <c r="DD25" s="600">
        <v>30184430</v>
      </c>
      <c r="DE25" s="623"/>
      <c r="DF25" s="623"/>
      <c r="DG25" s="623"/>
      <c r="DH25" s="623"/>
      <c r="DI25" s="623"/>
      <c r="DJ25" s="623"/>
      <c r="DK25" s="624"/>
      <c r="DL25" s="600">
        <v>29308613</v>
      </c>
      <c r="DM25" s="623"/>
      <c r="DN25" s="623"/>
      <c r="DO25" s="623"/>
      <c r="DP25" s="623"/>
      <c r="DQ25" s="623"/>
      <c r="DR25" s="623"/>
      <c r="DS25" s="623"/>
      <c r="DT25" s="623"/>
      <c r="DU25" s="623"/>
      <c r="DV25" s="624"/>
      <c r="DW25" s="596">
        <v>29.8</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21009243</v>
      </c>
      <c r="CS26" s="592"/>
      <c r="CT26" s="592"/>
      <c r="CU26" s="592"/>
      <c r="CV26" s="592"/>
      <c r="CW26" s="592"/>
      <c r="CX26" s="592"/>
      <c r="CY26" s="593"/>
      <c r="CZ26" s="625">
        <v>13.1</v>
      </c>
      <c r="DA26" s="626"/>
      <c r="DB26" s="626"/>
      <c r="DC26" s="627"/>
      <c r="DD26" s="600">
        <v>19380810</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7725483</v>
      </c>
      <c r="S27" s="592"/>
      <c r="T27" s="592"/>
      <c r="U27" s="592"/>
      <c r="V27" s="592"/>
      <c r="W27" s="592"/>
      <c r="X27" s="592"/>
      <c r="Y27" s="593"/>
      <c r="Z27" s="594">
        <v>4.7</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83008667</v>
      </c>
      <c r="BH27" s="592"/>
      <c r="BI27" s="592"/>
      <c r="BJ27" s="592"/>
      <c r="BK27" s="592"/>
      <c r="BL27" s="592"/>
      <c r="BM27" s="592"/>
      <c r="BN27" s="593"/>
      <c r="BO27" s="594">
        <v>100</v>
      </c>
      <c r="BP27" s="594"/>
      <c r="BQ27" s="594"/>
      <c r="BR27" s="594"/>
      <c r="BS27" s="600">
        <v>681194</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40858686</v>
      </c>
      <c r="CS27" s="623"/>
      <c r="CT27" s="623"/>
      <c r="CU27" s="623"/>
      <c r="CV27" s="623"/>
      <c r="CW27" s="623"/>
      <c r="CX27" s="623"/>
      <c r="CY27" s="624"/>
      <c r="CZ27" s="625">
        <v>25.6</v>
      </c>
      <c r="DA27" s="626"/>
      <c r="DB27" s="626"/>
      <c r="DC27" s="627"/>
      <c r="DD27" s="600">
        <v>13297535</v>
      </c>
      <c r="DE27" s="623"/>
      <c r="DF27" s="623"/>
      <c r="DG27" s="623"/>
      <c r="DH27" s="623"/>
      <c r="DI27" s="623"/>
      <c r="DJ27" s="623"/>
      <c r="DK27" s="624"/>
      <c r="DL27" s="600">
        <v>13295867</v>
      </c>
      <c r="DM27" s="623"/>
      <c r="DN27" s="623"/>
      <c r="DO27" s="623"/>
      <c r="DP27" s="623"/>
      <c r="DQ27" s="623"/>
      <c r="DR27" s="623"/>
      <c r="DS27" s="623"/>
      <c r="DT27" s="623"/>
      <c r="DU27" s="623"/>
      <c r="DV27" s="624"/>
      <c r="DW27" s="596">
        <v>13.5</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2200882</v>
      </c>
      <c r="S28" s="592"/>
      <c r="T28" s="592"/>
      <c r="U28" s="592"/>
      <c r="V28" s="592"/>
      <c r="W28" s="592"/>
      <c r="X28" s="592"/>
      <c r="Y28" s="593"/>
      <c r="Z28" s="594">
        <v>1.3</v>
      </c>
      <c r="AA28" s="594"/>
      <c r="AB28" s="594"/>
      <c r="AC28" s="594"/>
      <c r="AD28" s="595" t="s">
        <v>111</v>
      </c>
      <c r="AE28" s="595"/>
      <c r="AF28" s="595"/>
      <c r="AG28" s="595"/>
      <c r="AH28" s="595"/>
      <c r="AI28" s="595"/>
      <c r="AJ28" s="595"/>
      <c r="AK28" s="595"/>
      <c r="AL28" s="596" t="s">
        <v>111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18907213</v>
      </c>
      <c r="CS28" s="592"/>
      <c r="CT28" s="592"/>
      <c r="CU28" s="592"/>
      <c r="CV28" s="592"/>
      <c r="CW28" s="592"/>
      <c r="CX28" s="592"/>
      <c r="CY28" s="593"/>
      <c r="CZ28" s="625">
        <v>11.8</v>
      </c>
      <c r="DA28" s="626"/>
      <c r="DB28" s="626"/>
      <c r="DC28" s="627"/>
      <c r="DD28" s="600">
        <v>18570367</v>
      </c>
      <c r="DE28" s="592"/>
      <c r="DF28" s="592"/>
      <c r="DG28" s="592"/>
      <c r="DH28" s="592"/>
      <c r="DI28" s="592"/>
      <c r="DJ28" s="592"/>
      <c r="DK28" s="593"/>
      <c r="DL28" s="600">
        <v>18570367</v>
      </c>
      <c r="DM28" s="592"/>
      <c r="DN28" s="592"/>
      <c r="DO28" s="592"/>
      <c r="DP28" s="592"/>
      <c r="DQ28" s="592"/>
      <c r="DR28" s="592"/>
      <c r="DS28" s="592"/>
      <c r="DT28" s="592"/>
      <c r="DU28" s="592"/>
      <c r="DV28" s="593"/>
      <c r="DW28" s="596">
        <v>18.899999999999999</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234431</v>
      </c>
      <c r="S29" s="592"/>
      <c r="T29" s="592"/>
      <c r="U29" s="592"/>
      <c r="V29" s="592"/>
      <c r="W29" s="592"/>
      <c r="X29" s="592"/>
      <c r="Y29" s="593"/>
      <c r="Z29" s="594">
        <v>0.1</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18906729</v>
      </c>
      <c r="CS29" s="623"/>
      <c r="CT29" s="623"/>
      <c r="CU29" s="623"/>
      <c r="CV29" s="623"/>
      <c r="CW29" s="623"/>
      <c r="CX29" s="623"/>
      <c r="CY29" s="624"/>
      <c r="CZ29" s="625">
        <v>11.8</v>
      </c>
      <c r="DA29" s="626"/>
      <c r="DB29" s="626"/>
      <c r="DC29" s="627"/>
      <c r="DD29" s="600">
        <v>18569883</v>
      </c>
      <c r="DE29" s="623"/>
      <c r="DF29" s="623"/>
      <c r="DG29" s="623"/>
      <c r="DH29" s="623"/>
      <c r="DI29" s="623"/>
      <c r="DJ29" s="623"/>
      <c r="DK29" s="624"/>
      <c r="DL29" s="600">
        <v>18569883</v>
      </c>
      <c r="DM29" s="623"/>
      <c r="DN29" s="623"/>
      <c r="DO29" s="623"/>
      <c r="DP29" s="623"/>
      <c r="DQ29" s="623"/>
      <c r="DR29" s="623"/>
      <c r="DS29" s="623"/>
      <c r="DT29" s="623"/>
      <c r="DU29" s="623"/>
      <c r="DV29" s="624"/>
      <c r="DW29" s="596">
        <v>18.899999999999999</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343208</v>
      </c>
      <c r="S30" s="592"/>
      <c r="T30" s="592"/>
      <c r="U30" s="592"/>
      <c r="V30" s="592"/>
      <c r="W30" s="592"/>
      <c r="X30" s="592"/>
      <c r="Y30" s="593"/>
      <c r="Z30" s="594">
        <v>0.2</v>
      </c>
      <c r="AA30" s="594"/>
      <c r="AB30" s="594"/>
      <c r="AC30" s="594"/>
      <c r="AD30" s="595" t="s">
        <v>111</v>
      </c>
      <c r="AE30" s="595"/>
      <c r="AF30" s="595"/>
      <c r="AG30" s="595"/>
      <c r="AH30" s="595"/>
      <c r="AI30" s="595"/>
      <c r="AJ30" s="595"/>
      <c r="AK30" s="595"/>
      <c r="AL30" s="596" t="s">
        <v>111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98.2</v>
      </c>
      <c r="BH30" s="650"/>
      <c r="BI30" s="650"/>
      <c r="BJ30" s="650"/>
      <c r="BK30" s="650"/>
      <c r="BL30" s="650"/>
      <c r="BM30" s="586">
        <v>95.1</v>
      </c>
      <c r="BN30" s="650"/>
      <c r="BO30" s="650"/>
      <c r="BP30" s="650"/>
      <c r="BQ30" s="651"/>
      <c r="BR30" s="649">
        <v>98.8</v>
      </c>
      <c r="BS30" s="650"/>
      <c r="BT30" s="650"/>
      <c r="BU30" s="650"/>
      <c r="BV30" s="650"/>
      <c r="BW30" s="650"/>
      <c r="BX30" s="586">
        <v>95.1</v>
      </c>
      <c r="BY30" s="650"/>
      <c r="BZ30" s="650"/>
      <c r="CA30" s="650"/>
      <c r="CB30" s="651"/>
      <c r="CD30" s="654"/>
      <c r="CE30" s="655"/>
      <c r="CF30" s="605" t="s">
        <v>292</v>
      </c>
      <c r="CG30" s="606"/>
      <c r="CH30" s="606"/>
      <c r="CI30" s="606"/>
      <c r="CJ30" s="606"/>
      <c r="CK30" s="606"/>
      <c r="CL30" s="606"/>
      <c r="CM30" s="606"/>
      <c r="CN30" s="606"/>
      <c r="CO30" s="606"/>
      <c r="CP30" s="606"/>
      <c r="CQ30" s="607"/>
      <c r="CR30" s="591">
        <v>16378851</v>
      </c>
      <c r="CS30" s="592"/>
      <c r="CT30" s="592"/>
      <c r="CU30" s="592"/>
      <c r="CV30" s="592"/>
      <c r="CW30" s="592"/>
      <c r="CX30" s="592"/>
      <c r="CY30" s="593"/>
      <c r="CZ30" s="625">
        <v>10.199999999999999</v>
      </c>
      <c r="DA30" s="626"/>
      <c r="DB30" s="626"/>
      <c r="DC30" s="627"/>
      <c r="DD30" s="600">
        <v>16087435</v>
      </c>
      <c r="DE30" s="592"/>
      <c r="DF30" s="592"/>
      <c r="DG30" s="592"/>
      <c r="DH30" s="592"/>
      <c r="DI30" s="592"/>
      <c r="DJ30" s="592"/>
      <c r="DK30" s="593"/>
      <c r="DL30" s="600">
        <v>16087435</v>
      </c>
      <c r="DM30" s="592"/>
      <c r="DN30" s="592"/>
      <c r="DO30" s="592"/>
      <c r="DP30" s="592"/>
      <c r="DQ30" s="592"/>
      <c r="DR30" s="592"/>
      <c r="DS30" s="592"/>
      <c r="DT30" s="592"/>
      <c r="DU30" s="592"/>
      <c r="DV30" s="593"/>
      <c r="DW30" s="596">
        <v>16.399999999999999</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4296570</v>
      </c>
      <c r="S31" s="592"/>
      <c r="T31" s="592"/>
      <c r="U31" s="592"/>
      <c r="V31" s="592"/>
      <c r="W31" s="592"/>
      <c r="X31" s="592"/>
      <c r="Y31" s="593"/>
      <c r="Z31" s="594">
        <v>2.6</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98.8</v>
      </c>
      <c r="BH31" s="623"/>
      <c r="BI31" s="623"/>
      <c r="BJ31" s="623"/>
      <c r="BK31" s="623"/>
      <c r="BL31" s="623"/>
      <c r="BM31" s="597">
        <v>96.2</v>
      </c>
      <c r="BN31" s="647"/>
      <c r="BO31" s="647"/>
      <c r="BP31" s="647"/>
      <c r="BQ31" s="648"/>
      <c r="BR31" s="646">
        <v>98.8</v>
      </c>
      <c r="BS31" s="623"/>
      <c r="BT31" s="623"/>
      <c r="BU31" s="623"/>
      <c r="BV31" s="623"/>
      <c r="BW31" s="623"/>
      <c r="BX31" s="597">
        <v>95.8</v>
      </c>
      <c r="BY31" s="647"/>
      <c r="BZ31" s="647"/>
      <c r="CA31" s="647"/>
      <c r="CB31" s="648"/>
      <c r="CD31" s="654"/>
      <c r="CE31" s="655"/>
      <c r="CF31" s="605" t="s">
        <v>296</v>
      </c>
      <c r="CG31" s="606"/>
      <c r="CH31" s="606"/>
      <c r="CI31" s="606"/>
      <c r="CJ31" s="606"/>
      <c r="CK31" s="606"/>
      <c r="CL31" s="606"/>
      <c r="CM31" s="606"/>
      <c r="CN31" s="606"/>
      <c r="CO31" s="606"/>
      <c r="CP31" s="606"/>
      <c r="CQ31" s="607"/>
      <c r="CR31" s="591">
        <v>2527878</v>
      </c>
      <c r="CS31" s="623"/>
      <c r="CT31" s="623"/>
      <c r="CU31" s="623"/>
      <c r="CV31" s="623"/>
      <c r="CW31" s="623"/>
      <c r="CX31" s="623"/>
      <c r="CY31" s="624"/>
      <c r="CZ31" s="625">
        <v>1.6</v>
      </c>
      <c r="DA31" s="626"/>
      <c r="DB31" s="626"/>
      <c r="DC31" s="627"/>
      <c r="DD31" s="600">
        <v>2482448</v>
      </c>
      <c r="DE31" s="623"/>
      <c r="DF31" s="623"/>
      <c r="DG31" s="623"/>
      <c r="DH31" s="623"/>
      <c r="DI31" s="623"/>
      <c r="DJ31" s="623"/>
      <c r="DK31" s="624"/>
      <c r="DL31" s="600">
        <v>2482448</v>
      </c>
      <c r="DM31" s="623"/>
      <c r="DN31" s="623"/>
      <c r="DO31" s="623"/>
      <c r="DP31" s="623"/>
      <c r="DQ31" s="623"/>
      <c r="DR31" s="623"/>
      <c r="DS31" s="623"/>
      <c r="DT31" s="623"/>
      <c r="DU31" s="623"/>
      <c r="DV31" s="624"/>
      <c r="DW31" s="596">
        <v>2.5</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5499372</v>
      </c>
      <c r="S32" s="592"/>
      <c r="T32" s="592"/>
      <c r="U32" s="592"/>
      <c r="V32" s="592"/>
      <c r="W32" s="592"/>
      <c r="X32" s="592"/>
      <c r="Y32" s="593"/>
      <c r="Z32" s="594">
        <v>3.3</v>
      </c>
      <c r="AA32" s="594"/>
      <c r="AB32" s="594"/>
      <c r="AC32" s="594"/>
      <c r="AD32" s="595">
        <v>9922</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98.9</v>
      </c>
      <c r="BH32" s="659"/>
      <c r="BI32" s="659"/>
      <c r="BJ32" s="659"/>
      <c r="BK32" s="659"/>
      <c r="BL32" s="659"/>
      <c r="BM32" s="660">
        <v>94.8</v>
      </c>
      <c r="BN32" s="659"/>
      <c r="BO32" s="659"/>
      <c r="BP32" s="659"/>
      <c r="BQ32" s="661"/>
      <c r="BR32" s="658">
        <v>98.7</v>
      </c>
      <c r="BS32" s="659"/>
      <c r="BT32" s="659"/>
      <c r="BU32" s="659"/>
      <c r="BV32" s="659"/>
      <c r="BW32" s="659"/>
      <c r="BX32" s="660">
        <v>94</v>
      </c>
      <c r="BY32" s="659"/>
      <c r="BZ32" s="659"/>
      <c r="CA32" s="659"/>
      <c r="CB32" s="661"/>
      <c r="CD32" s="656"/>
      <c r="CE32" s="657"/>
      <c r="CF32" s="605" t="s">
        <v>299</v>
      </c>
      <c r="CG32" s="606"/>
      <c r="CH32" s="606"/>
      <c r="CI32" s="606"/>
      <c r="CJ32" s="606"/>
      <c r="CK32" s="606"/>
      <c r="CL32" s="606"/>
      <c r="CM32" s="606"/>
      <c r="CN32" s="606"/>
      <c r="CO32" s="606"/>
      <c r="CP32" s="606"/>
      <c r="CQ32" s="607"/>
      <c r="CR32" s="591">
        <v>484</v>
      </c>
      <c r="CS32" s="592"/>
      <c r="CT32" s="592"/>
      <c r="CU32" s="592"/>
      <c r="CV32" s="592"/>
      <c r="CW32" s="592"/>
      <c r="CX32" s="592"/>
      <c r="CY32" s="593"/>
      <c r="CZ32" s="625">
        <v>0</v>
      </c>
      <c r="DA32" s="626"/>
      <c r="DB32" s="626"/>
      <c r="DC32" s="627"/>
      <c r="DD32" s="600">
        <v>484</v>
      </c>
      <c r="DE32" s="592"/>
      <c r="DF32" s="592"/>
      <c r="DG32" s="592"/>
      <c r="DH32" s="592"/>
      <c r="DI32" s="592"/>
      <c r="DJ32" s="592"/>
      <c r="DK32" s="593"/>
      <c r="DL32" s="600">
        <v>484</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10463600</v>
      </c>
      <c r="S33" s="592"/>
      <c r="T33" s="592"/>
      <c r="U33" s="592"/>
      <c r="V33" s="592"/>
      <c r="W33" s="592"/>
      <c r="X33" s="592"/>
      <c r="Y33" s="593"/>
      <c r="Z33" s="594">
        <v>6.4</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53364468</v>
      </c>
      <c r="CS33" s="623"/>
      <c r="CT33" s="623"/>
      <c r="CU33" s="623"/>
      <c r="CV33" s="623"/>
      <c r="CW33" s="623"/>
      <c r="CX33" s="623"/>
      <c r="CY33" s="624"/>
      <c r="CZ33" s="625">
        <v>33.4</v>
      </c>
      <c r="DA33" s="626"/>
      <c r="DB33" s="626"/>
      <c r="DC33" s="627"/>
      <c r="DD33" s="600">
        <v>40649341</v>
      </c>
      <c r="DE33" s="623"/>
      <c r="DF33" s="623"/>
      <c r="DG33" s="623"/>
      <c r="DH33" s="623"/>
      <c r="DI33" s="623"/>
      <c r="DJ33" s="623"/>
      <c r="DK33" s="624"/>
      <c r="DL33" s="600">
        <v>31560141</v>
      </c>
      <c r="DM33" s="623"/>
      <c r="DN33" s="623"/>
      <c r="DO33" s="623"/>
      <c r="DP33" s="623"/>
      <c r="DQ33" s="623"/>
      <c r="DR33" s="623"/>
      <c r="DS33" s="623"/>
      <c r="DT33" s="623"/>
      <c r="DU33" s="623"/>
      <c r="DV33" s="624"/>
      <c r="DW33" s="596">
        <v>32.1</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21838538</v>
      </c>
      <c r="CS34" s="592"/>
      <c r="CT34" s="592"/>
      <c r="CU34" s="592"/>
      <c r="CV34" s="592"/>
      <c r="CW34" s="592"/>
      <c r="CX34" s="592"/>
      <c r="CY34" s="593"/>
      <c r="CZ34" s="625">
        <v>13.7</v>
      </c>
      <c r="DA34" s="626"/>
      <c r="DB34" s="626"/>
      <c r="DC34" s="627"/>
      <c r="DD34" s="600">
        <v>13325297</v>
      </c>
      <c r="DE34" s="592"/>
      <c r="DF34" s="592"/>
      <c r="DG34" s="592"/>
      <c r="DH34" s="592"/>
      <c r="DI34" s="592"/>
      <c r="DJ34" s="592"/>
      <c r="DK34" s="593"/>
      <c r="DL34" s="600">
        <v>12678407</v>
      </c>
      <c r="DM34" s="592"/>
      <c r="DN34" s="592"/>
      <c r="DO34" s="592"/>
      <c r="DP34" s="592"/>
      <c r="DQ34" s="592"/>
      <c r="DR34" s="592"/>
      <c r="DS34" s="592"/>
      <c r="DT34" s="592"/>
      <c r="DU34" s="592"/>
      <c r="DV34" s="593"/>
      <c r="DW34" s="596">
        <v>12.9</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6101200</v>
      </c>
      <c r="S35" s="592"/>
      <c r="T35" s="592"/>
      <c r="U35" s="592"/>
      <c r="V35" s="592"/>
      <c r="W35" s="592"/>
      <c r="X35" s="592"/>
      <c r="Y35" s="593"/>
      <c r="Z35" s="594">
        <v>3.7</v>
      </c>
      <c r="AA35" s="594"/>
      <c r="AB35" s="594"/>
      <c r="AC35" s="594"/>
      <c r="AD35" s="595" t="s">
        <v>111</v>
      </c>
      <c r="AE35" s="595"/>
      <c r="AF35" s="595"/>
      <c r="AG35" s="595"/>
      <c r="AH35" s="595"/>
      <c r="AI35" s="595"/>
      <c r="AJ35" s="595"/>
      <c r="AK35" s="595"/>
      <c r="AL35" s="596" t="s">
        <v>111</v>
      </c>
      <c r="AM35" s="597"/>
      <c r="AN35" s="597"/>
      <c r="AO35" s="598"/>
      <c r="AP35" s="186"/>
      <c r="AQ35" s="602" t="s">
        <v>307</v>
      </c>
      <c r="AR35" s="603"/>
      <c r="AS35" s="603"/>
      <c r="AT35" s="603"/>
      <c r="AU35" s="603"/>
      <c r="AV35" s="603"/>
      <c r="AW35" s="603"/>
      <c r="AX35" s="603"/>
      <c r="AY35" s="604"/>
      <c r="AZ35" s="580">
        <v>20025111</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1156954</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2612276</v>
      </c>
      <c r="CS35" s="623"/>
      <c r="CT35" s="623"/>
      <c r="CU35" s="623"/>
      <c r="CV35" s="623"/>
      <c r="CW35" s="623"/>
      <c r="CX35" s="623"/>
      <c r="CY35" s="624"/>
      <c r="CZ35" s="625">
        <v>1.6</v>
      </c>
      <c r="DA35" s="626"/>
      <c r="DB35" s="626"/>
      <c r="DC35" s="627"/>
      <c r="DD35" s="600">
        <v>2593440</v>
      </c>
      <c r="DE35" s="623"/>
      <c r="DF35" s="623"/>
      <c r="DG35" s="623"/>
      <c r="DH35" s="623"/>
      <c r="DI35" s="623"/>
      <c r="DJ35" s="623"/>
      <c r="DK35" s="624"/>
      <c r="DL35" s="600">
        <v>2593440</v>
      </c>
      <c r="DM35" s="623"/>
      <c r="DN35" s="623"/>
      <c r="DO35" s="623"/>
      <c r="DP35" s="623"/>
      <c r="DQ35" s="623"/>
      <c r="DR35" s="623"/>
      <c r="DS35" s="623"/>
      <c r="DT35" s="623"/>
      <c r="DU35" s="623"/>
      <c r="DV35" s="624"/>
      <c r="DW35" s="596">
        <v>2.6</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164701847</v>
      </c>
      <c r="S36" s="664"/>
      <c r="T36" s="664"/>
      <c r="U36" s="664"/>
      <c r="V36" s="664"/>
      <c r="W36" s="664"/>
      <c r="X36" s="664"/>
      <c r="Y36" s="665"/>
      <c r="Z36" s="666">
        <v>100</v>
      </c>
      <c r="AA36" s="666"/>
      <c r="AB36" s="666"/>
      <c r="AC36" s="666"/>
      <c r="AD36" s="667">
        <v>92093352</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4967996</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-1065312</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10924409</v>
      </c>
      <c r="CS36" s="592"/>
      <c r="CT36" s="592"/>
      <c r="CU36" s="592"/>
      <c r="CV36" s="592"/>
      <c r="CW36" s="592"/>
      <c r="CX36" s="592"/>
      <c r="CY36" s="593"/>
      <c r="CZ36" s="625">
        <v>6.8</v>
      </c>
      <c r="DA36" s="626"/>
      <c r="DB36" s="626"/>
      <c r="DC36" s="627"/>
      <c r="DD36" s="600">
        <v>9900876</v>
      </c>
      <c r="DE36" s="592"/>
      <c r="DF36" s="592"/>
      <c r="DG36" s="592"/>
      <c r="DH36" s="592"/>
      <c r="DI36" s="592"/>
      <c r="DJ36" s="592"/>
      <c r="DK36" s="593"/>
      <c r="DL36" s="600">
        <v>7705292</v>
      </c>
      <c r="DM36" s="592"/>
      <c r="DN36" s="592"/>
      <c r="DO36" s="592"/>
      <c r="DP36" s="592"/>
      <c r="DQ36" s="592"/>
      <c r="DR36" s="592"/>
      <c r="DS36" s="592"/>
      <c r="DT36" s="592"/>
      <c r="DU36" s="592"/>
      <c r="DV36" s="593"/>
      <c r="DW36" s="596">
        <v>7.8</v>
      </c>
      <c r="DX36" s="621"/>
      <c r="DY36" s="621"/>
      <c r="DZ36" s="621"/>
      <c r="EA36" s="621"/>
      <c r="EB36" s="621"/>
      <c r="EC36" s="622"/>
    </row>
    <row r="37" spans="2:133" ht="11.25" customHeight="1">
      <c r="AQ37" s="670" t="s">
        <v>314</v>
      </c>
      <c r="AR37" s="671"/>
      <c r="AS37" s="671"/>
      <c r="AT37" s="671"/>
      <c r="AU37" s="671"/>
      <c r="AV37" s="671"/>
      <c r="AW37" s="671"/>
      <c r="AX37" s="671"/>
      <c r="AY37" s="672"/>
      <c r="AZ37" s="591">
        <v>1583872</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64624</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38115</v>
      </c>
      <c r="CS37" s="623"/>
      <c r="CT37" s="623"/>
      <c r="CU37" s="623"/>
      <c r="CV37" s="623"/>
      <c r="CW37" s="623"/>
      <c r="CX37" s="623"/>
      <c r="CY37" s="624"/>
      <c r="CZ37" s="625">
        <v>0</v>
      </c>
      <c r="DA37" s="626"/>
      <c r="DB37" s="626"/>
      <c r="DC37" s="627"/>
      <c r="DD37" s="600">
        <v>38115</v>
      </c>
      <c r="DE37" s="623"/>
      <c r="DF37" s="623"/>
      <c r="DG37" s="623"/>
      <c r="DH37" s="623"/>
      <c r="DI37" s="623"/>
      <c r="DJ37" s="623"/>
      <c r="DK37" s="624"/>
      <c r="DL37" s="600">
        <v>34673</v>
      </c>
      <c r="DM37" s="623"/>
      <c r="DN37" s="623"/>
      <c r="DO37" s="623"/>
      <c r="DP37" s="623"/>
      <c r="DQ37" s="623"/>
      <c r="DR37" s="623"/>
      <c r="DS37" s="623"/>
      <c r="DT37" s="623"/>
      <c r="DU37" s="623"/>
      <c r="DV37" s="624"/>
      <c r="DW37" s="596">
        <v>0</v>
      </c>
      <c r="DX37" s="621"/>
      <c r="DY37" s="621"/>
      <c r="DZ37" s="621"/>
      <c r="EA37" s="621"/>
      <c r="EB37" s="621"/>
      <c r="EC37" s="622"/>
    </row>
    <row r="38" spans="2:133" ht="11.25" customHeight="1">
      <c r="AQ38" s="670" t="s">
        <v>317</v>
      </c>
      <c r="AR38" s="671"/>
      <c r="AS38" s="671"/>
      <c r="AT38" s="671"/>
      <c r="AU38" s="671"/>
      <c r="AV38" s="671"/>
      <c r="AW38" s="671"/>
      <c r="AX38" s="671"/>
      <c r="AY38" s="672"/>
      <c r="AZ38" s="591">
        <v>651381</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105480</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12821182</v>
      </c>
      <c r="CS38" s="592"/>
      <c r="CT38" s="592"/>
      <c r="CU38" s="592"/>
      <c r="CV38" s="592"/>
      <c r="CW38" s="592"/>
      <c r="CX38" s="592"/>
      <c r="CY38" s="593"/>
      <c r="CZ38" s="625">
        <v>8</v>
      </c>
      <c r="DA38" s="626"/>
      <c r="DB38" s="626"/>
      <c r="DC38" s="627"/>
      <c r="DD38" s="600">
        <v>10941324</v>
      </c>
      <c r="DE38" s="592"/>
      <c r="DF38" s="592"/>
      <c r="DG38" s="592"/>
      <c r="DH38" s="592"/>
      <c r="DI38" s="592"/>
      <c r="DJ38" s="592"/>
      <c r="DK38" s="593"/>
      <c r="DL38" s="600">
        <v>8583002</v>
      </c>
      <c r="DM38" s="592"/>
      <c r="DN38" s="592"/>
      <c r="DO38" s="592"/>
      <c r="DP38" s="592"/>
      <c r="DQ38" s="592"/>
      <c r="DR38" s="592"/>
      <c r="DS38" s="592"/>
      <c r="DT38" s="592"/>
      <c r="DU38" s="592"/>
      <c r="DV38" s="593"/>
      <c r="DW38" s="596">
        <v>8.6999999999999993</v>
      </c>
      <c r="DX38" s="621"/>
      <c r="DY38" s="621"/>
      <c r="DZ38" s="621"/>
      <c r="EA38" s="621"/>
      <c r="EB38" s="621"/>
      <c r="EC38" s="622"/>
    </row>
    <row r="39" spans="2:133" ht="11.25" customHeight="1">
      <c r="AQ39" s="670" t="s">
        <v>320</v>
      </c>
      <c r="AR39" s="671"/>
      <c r="AS39" s="671"/>
      <c r="AT39" s="671"/>
      <c r="AU39" s="671"/>
      <c r="AV39" s="671"/>
      <c r="AW39" s="671"/>
      <c r="AX39" s="671"/>
      <c r="AY39" s="672"/>
      <c r="AZ39" s="591">
        <v>143950</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94</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3703536</v>
      </c>
      <c r="CS39" s="623"/>
      <c r="CT39" s="623"/>
      <c r="CU39" s="623"/>
      <c r="CV39" s="623"/>
      <c r="CW39" s="623"/>
      <c r="CX39" s="623"/>
      <c r="CY39" s="624"/>
      <c r="CZ39" s="625">
        <v>2.2999999999999998</v>
      </c>
      <c r="DA39" s="626"/>
      <c r="DB39" s="626"/>
      <c r="DC39" s="627"/>
      <c r="DD39" s="600">
        <v>3317599</v>
      </c>
      <c r="DE39" s="623"/>
      <c r="DF39" s="623"/>
      <c r="DG39" s="623"/>
      <c r="DH39" s="623"/>
      <c r="DI39" s="623"/>
      <c r="DJ39" s="623"/>
      <c r="DK39" s="624"/>
      <c r="DL39" s="600" t="s">
        <v>324</v>
      </c>
      <c r="DM39" s="623"/>
      <c r="DN39" s="623"/>
      <c r="DO39" s="623"/>
      <c r="DP39" s="623"/>
      <c r="DQ39" s="623"/>
      <c r="DR39" s="623"/>
      <c r="DS39" s="623"/>
      <c r="DT39" s="623"/>
      <c r="DU39" s="623"/>
      <c r="DV39" s="624"/>
      <c r="DW39" s="596" t="s">
        <v>324</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4218785</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94</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1464527</v>
      </c>
      <c r="CS40" s="592"/>
      <c r="CT40" s="592"/>
      <c r="CU40" s="592"/>
      <c r="CV40" s="592"/>
      <c r="CW40" s="592"/>
      <c r="CX40" s="592"/>
      <c r="CY40" s="593"/>
      <c r="CZ40" s="625">
        <v>0.9</v>
      </c>
      <c r="DA40" s="626"/>
      <c r="DB40" s="626"/>
      <c r="DC40" s="627"/>
      <c r="DD40" s="600">
        <v>570805</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8459127</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282</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14201334</v>
      </c>
      <c r="CS42" s="592"/>
      <c r="CT42" s="592"/>
      <c r="CU42" s="592"/>
      <c r="CV42" s="592"/>
      <c r="CW42" s="592"/>
      <c r="CX42" s="592"/>
      <c r="CY42" s="593"/>
      <c r="CZ42" s="625">
        <v>8.9</v>
      </c>
      <c r="DA42" s="674"/>
      <c r="DB42" s="674"/>
      <c r="DC42" s="675"/>
      <c r="DD42" s="600">
        <v>4746458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349727</v>
      </c>
      <c r="CS43" s="623"/>
      <c r="CT43" s="623"/>
      <c r="CU43" s="623"/>
      <c r="CV43" s="623"/>
      <c r="CW43" s="623"/>
      <c r="CX43" s="623"/>
      <c r="CY43" s="624"/>
      <c r="CZ43" s="625">
        <v>0.2</v>
      </c>
      <c r="DA43" s="626"/>
      <c r="DB43" s="626"/>
      <c r="DC43" s="627"/>
      <c r="DD43" s="600">
        <v>349727</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14199045</v>
      </c>
      <c r="CS44" s="592"/>
      <c r="CT44" s="592"/>
      <c r="CU44" s="592"/>
      <c r="CV44" s="592"/>
      <c r="CW44" s="592"/>
      <c r="CX44" s="592"/>
      <c r="CY44" s="593"/>
      <c r="CZ44" s="625">
        <v>8.9</v>
      </c>
      <c r="DA44" s="674"/>
      <c r="DB44" s="674"/>
      <c r="DC44" s="675"/>
      <c r="DD44" s="600">
        <v>4745881</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5516267</v>
      </c>
      <c r="CS45" s="623"/>
      <c r="CT45" s="623"/>
      <c r="CU45" s="623"/>
      <c r="CV45" s="623"/>
      <c r="CW45" s="623"/>
      <c r="CX45" s="623"/>
      <c r="CY45" s="624"/>
      <c r="CZ45" s="625">
        <v>3.4</v>
      </c>
      <c r="DA45" s="626"/>
      <c r="DB45" s="626"/>
      <c r="DC45" s="627"/>
      <c r="DD45" s="600">
        <v>247978</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8270055</v>
      </c>
      <c r="CS46" s="592"/>
      <c r="CT46" s="592"/>
      <c r="CU46" s="592"/>
      <c r="CV46" s="592"/>
      <c r="CW46" s="592"/>
      <c r="CX46" s="592"/>
      <c r="CY46" s="593"/>
      <c r="CZ46" s="625">
        <v>5.2</v>
      </c>
      <c r="DA46" s="674"/>
      <c r="DB46" s="674"/>
      <c r="DC46" s="675"/>
      <c r="DD46" s="600">
        <v>4471380</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2289</v>
      </c>
      <c r="CS47" s="623"/>
      <c r="CT47" s="623"/>
      <c r="CU47" s="623"/>
      <c r="CV47" s="623"/>
      <c r="CW47" s="623"/>
      <c r="CX47" s="623"/>
      <c r="CY47" s="624"/>
      <c r="CZ47" s="625">
        <v>0</v>
      </c>
      <c r="DA47" s="626"/>
      <c r="DB47" s="626"/>
      <c r="DC47" s="627"/>
      <c r="DD47" s="600">
        <v>577</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74"/>
      <c r="DB48" s="674"/>
      <c r="DC48" s="675"/>
      <c r="DD48" s="600" t="s">
        <v>324</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159914037</v>
      </c>
      <c r="CS49" s="659"/>
      <c r="CT49" s="659"/>
      <c r="CU49" s="659"/>
      <c r="CV49" s="659"/>
      <c r="CW49" s="659"/>
      <c r="CX49" s="659"/>
      <c r="CY49" s="686"/>
      <c r="CZ49" s="687">
        <v>100</v>
      </c>
      <c r="DA49" s="688"/>
      <c r="DB49" s="688"/>
      <c r="DC49" s="689"/>
      <c r="DD49" s="690">
        <v>107448131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40" zoomScaleNormal="40" zoomScaleSheetLayoutView="70" workbookViewId="0">
      <selection activeCell="BQ103" sqref="BQ103:DZ10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535</v>
      </c>
      <c r="C7" s="718"/>
      <c r="D7" s="718"/>
      <c r="E7" s="718"/>
      <c r="F7" s="718"/>
      <c r="G7" s="718"/>
      <c r="H7" s="718"/>
      <c r="I7" s="718"/>
      <c r="J7" s="718"/>
      <c r="K7" s="718"/>
      <c r="L7" s="718"/>
      <c r="M7" s="718"/>
      <c r="N7" s="718"/>
      <c r="O7" s="718"/>
      <c r="P7" s="719"/>
      <c r="Q7" s="720">
        <v>165762</v>
      </c>
      <c r="R7" s="721"/>
      <c r="S7" s="721"/>
      <c r="T7" s="721"/>
      <c r="U7" s="721"/>
      <c r="V7" s="721">
        <v>161005</v>
      </c>
      <c r="W7" s="721"/>
      <c r="X7" s="721"/>
      <c r="Y7" s="721"/>
      <c r="Z7" s="721"/>
      <c r="AA7" s="721">
        <v>4758</v>
      </c>
      <c r="AB7" s="721"/>
      <c r="AC7" s="721"/>
      <c r="AD7" s="721"/>
      <c r="AE7" s="722"/>
      <c r="AF7" s="723">
        <v>4475</v>
      </c>
      <c r="AG7" s="724"/>
      <c r="AH7" s="724"/>
      <c r="AI7" s="724"/>
      <c r="AJ7" s="725"/>
      <c r="AK7" s="760">
        <v>275</v>
      </c>
      <c r="AL7" s="761"/>
      <c r="AM7" s="761"/>
      <c r="AN7" s="761"/>
      <c r="AO7" s="761"/>
      <c r="AP7" s="761">
        <v>159142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548</v>
      </c>
      <c r="BT7" s="765"/>
      <c r="BU7" s="765"/>
      <c r="BV7" s="765"/>
      <c r="BW7" s="765"/>
      <c r="BX7" s="765"/>
      <c r="BY7" s="765"/>
      <c r="BZ7" s="765"/>
      <c r="CA7" s="765"/>
      <c r="CB7" s="765"/>
      <c r="CC7" s="765"/>
      <c r="CD7" s="765"/>
      <c r="CE7" s="765"/>
      <c r="CF7" s="765"/>
      <c r="CG7" s="766"/>
      <c r="CH7" s="757">
        <v>-4</v>
      </c>
      <c r="CI7" s="758"/>
      <c r="CJ7" s="758"/>
      <c r="CK7" s="758"/>
      <c r="CL7" s="759"/>
      <c r="CM7" s="757">
        <v>924</v>
      </c>
      <c r="CN7" s="758"/>
      <c r="CO7" s="758"/>
      <c r="CP7" s="758"/>
      <c r="CQ7" s="759"/>
      <c r="CR7" s="757">
        <v>500</v>
      </c>
      <c r="CS7" s="758"/>
      <c r="CT7" s="758"/>
      <c r="CU7" s="758"/>
      <c r="CV7" s="759"/>
      <c r="CW7" s="757">
        <v>21</v>
      </c>
      <c r="CX7" s="758"/>
      <c r="CY7" s="758"/>
      <c r="CZ7" s="758"/>
      <c r="DA7" s="759"/>
      <c r="DB7" s="757" t="s">
        <v>538</v>
      </c>
      <c r="DC7" s="758"/>
      <c r="DD7" s="758"/>
      <c r="DE7" s="758"/>
      <c r="DF7" s="759"/>
      <c r="DG7" s="757" t="s">
        <v>538</v>
      </c>
      <c r="DH7" s="758"/>
      <c r="DI7" s="758"/>
      <c r="DJ7" s="758"/>
      <c r="DK7" s="759"/>
      <c r="DL7" s="757" t="s">
        <v>538</v>
      </c>
      <c r="DM7" s="758"/>
      <c r="DN7" s="758"/>
      <c r="DO7" s="758"/>
      <c r="DP7" s="759"/>
      <c r="DQ7" s="757" t="s">
        <v>538</v>
      </c>
      <c r="DR7" s="758"/>
      <c r="DS7" s="758"/>
      <c r="DT7" s="758"/>
      <c r="DU7" s="759"/>
      <c r="DV7" s="738"/>
      <c r="DW7" s="739"/>
      <c r="DX7" s="739"/>
      <c r="DY7" s="739"/>
      <c r="DZ7" s="740"/>
      <c r="EA7" s="205"/>
    </row>
    <row r="8" spans="1:131" s="206" customFormat="1" ht="26.25" customHeight="1">
      <c r="A8" s="212">
        <v>2</v>
      </c>
      <c r="B8" s="741" t="s">
        <v>536</v>
      </c>
      <c r="C8" s="742"/>
      <c r="D8" s="742"/>
      <c r="E8" s="742"/>
      <c r="F8" s="742"/>
      <c r="G8" s="742"/>
      <c r="H8" s="742"/>
      <c r="I8" s="742"/>
      <c r="J8" s="742"/>
      <c r="K8" s="742"/>
      <c r="L8" s="742"/>
      <c r="M8" s="742"/>
      <c r="N8" s="742"/>
      <c r="O8" s="742"/>
      <c r="P8" s="743"/>
      <c r="Q8" s="744">
        <v>2</v>
      </c>
      <c r="R8" s="745"/>
      <c r="S8" s="745"/>
      <c r="T8" s="745"/>
      <c r="U8" s="745"/>
      <c r="V8" s="745">
        <v>2</v>
      </c>
      <c r="W8" s="745"/>
      <c r="X8" s="745"/>
      <c r="Y8" s="745"/>
      <c r="Z8" s="745"/>
      <c r="AA8" s="745" t="s">
        <v>538</v>
      </c>
      <c r="AB8" s="745"/>
      <c r="AC8" s="745"/>
      <c r="AD8" s="745"/>
      <c r="AE8" s="746"/>
      <c r="AF8" s="747" t="s">
        <v>539</v>
      </c>
      <c r="AG8" s="748"/>
      <c r="AH8" s="748"/>
      <c r="AI8" s="748"/>
      <c r="AJ8" s="749"/>
      <c r="AK8" s="750" t="s">
        <v>538</v>
      </c>
      <c r="AL8" s="751"/>
      <c r="AM8" s="751"/>
      <c r="AN8" s="751"/>
      <c r="AO8" s="751"/>
      <c r="AP8" s="751" t="s">
        <v>538</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549</v>
      </c>
      <c r="BT8" s="755"/>
      <c r="BU8" s="755"/>
      <c r="BV8" s="755"/>
      <c r="BW8" s="755"/>
      <c r="BX8" s="755"/>
      <c r="BY8" s="755"/>
      <c r="BZ8" s="755"/>
      <c r="CA8" s="755"/>
      <c r="CB8" s="755"/>
      <c r="CC8" s="755"/>
      <c r="CD8" s="755"/>
      <c r="CE8" s="755"/>
      <c r="CF8" s="755"/>
      <c r="CG8" s="756"/>
      <c r="CH8" s="767">
        <v>8</v>
      </c>
      <c r="CI8" s="768"/>
      <c r="CJ8" s="768"/>
      <c r="CK8" s="768"/>
      <c r="CL8" s="769"/>
      <c r="CM8" s="767">
        <v>254</v>
      </c>
      <c r="CN8" s="768"/>
      <c r="CO8" s="768"/>
      <c r="CP8" s="768"/>
      <c r="CQ8" s="769"/>
      <c r="CR8" s="767">
        <v>61</v>
      </c>
      <c r="CS8" s="768"/>
      <c r="CT8" s="768"/>
      <c r="CU8" s="768"/>
      <c r="CV8" s="769"/>
      <c r="CW8" s="767">
        <v>3</v>
      </c>
      <c r="CX8" s="768"/>
      <c r="CY8" s="768"/>
      <c r="CZ8" s="768"/>
      <c r="DA8" s="769"/>
      <c r="DB8" s="767" t="s">
        <v>538</v>
      </c>
      <c r="DC8" s="768"/>
      <c r="DD8" s="768"/>
      <c r="DE8" s="768"/>
      <c r="DF8" s="769"/>
      <c r="DG8" s="767" t="s">
        <v>538</v>
      </c>
      <c r="DH8" s="768"/>
      <c r="DI8" s="768"/>
      <c r="DJ8" s="768"/>
      <c r="DK8" s="769"/>
      <c r="DL8" s="767" t="s">
        <v>538</v>
      </c>
      <c r="DM8" s="768"/>
      <c r="DN8" s="768"/>
      <c r="DO8" s="768"/>
      <c r="DP8" s="769"/>
      <c r="DQ8" s="767" t="s">
        <v>538</v>
      </c>
      <c r="DR8" s="768"/>
      <c r="DS8" s="768"/>
      <c r="DT8" s="768"/>
      <c r="DU8" s="769"/>
      <c r="DV8" s="770"/>
      <c r="DW8" s="771"/>
      <c r="DX8" s="771"/>
      <c r="DY8" s="771"/>
      <c r="DZ8" s="772"/>
      <c r="EA8" s="205"/>
    </row>
    <row r="9" spans="1:131" s="206" customFormat="1" ht="26.25" customHeight="1">
      <c r="A9" s="212">
        <v>3</v>
      </c>
      <c r="B9" s="741" t="s">
        <v>540</v>
      </c>
      <c r="C9" s="742"/>
      <c r="D9" s="742"/>
      <c r="E9" s="742"/>
      <c r="F9" s="742"/>
      <c r="G9" s="742"/>
      <c r="H9" s="742"/>
      <c r="I9" s="742"/>
      <c r="J9" s="742"/>
      <c r="K9" s="742"/>
      <c r="L9" s="742"/>
      <c r="M9" s="742"/>
      <c r="N9" s="742"/>
      <c r="O9" s="742"/>
      <c r="P9" s="743"/>
      <c r="Q9" s="744">
        <v>127</v>
      </c>
      <c r="R9" s="745"/>
      <c r="S9" s="745"/>
      <c r="T9" s="745"/>
      <c r="U9" s="745"/>
      <c r="V9" s="745">
        <v>121</v>
      </c>
      <c r="W9" s="745"/>
      <c r="X9" s="745"/>
      <c r="Y9" s="745"/>
      <c r="Z9" s="745"/>
      <c r="AA9" s="745">
        <v>5</v>
      </c>
      <c r="AB9" s="745"/>
      <c r="AC9" s="745"/>
      <c r="AD9" s="745"/>
      <c r="AE9" s="746"/>
      <c r="AF9" s="747">
        <v>5</v>
      </c>
      <c r="AG9" s="748"/>
      <c r="AH9" s="748"/>
      <c r="AI9" s="748"/>
      <c r="AJ9" s="749"/>
      <c r="AK9" s="750">
        <v>46</v>
      </c>
      <c r="AL9" s="751"/>
      <c r="AM9" s="751"/>
      <c r="AN9" s="751"/>
      <c r="AO9" s="751"/>
      <c r="AP9" s="751" t="s">
        <v>538</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550</v>
      </c>
      <c r="BT9" s="755"/>
      <c r="BU9" s="755"/>
      <c r="BV9" s="755"/>
      <c r="BW9" s="755"/>
      <c r="BX9" s="755"/>
      <c r="BY9" s="755"/>
      <c r="BZ9" s="755"/>
      <c r="CA9" s="755"/>
      <c r="CB9" s="755"/>
      <c r="CC9" s="755"/>
      <c r="CD9" s="755"/>
      <c r="CE9" s="755"/>
      <c r="CF9" s="755"/>
      <c r="CG9" s="756"/>
      <c r="CH9" s="767">
        <v>-1</v>
      </c>
      <c r="CI9" s="768"/>
      <c r="CJ9" s="768"/>
      <c r="CK9" s="768"/>
      <c r="CL9" s="769"/>
      <c r="CM9" s="767">
        <v>341</v>
      </c>
      <c r="CN9" s="768"/>
      <c r="CO9" s="768"/>
      <c r="CP9" s="768"/>
      <c r="CQ9" s="769"/>
      <c r="CR9" s="767">
        <v>300</v>
      </c>
      <c r="CS9" s="768"/>
      <c r="CT9" s="768"/>
      <c r="CU9" s="768"/>
      <c r="CV9" s="769"/>
      <c r="CW9" s="767">
        <v>27</v>
      </c>
      <c r="CX9" s="768"/>
      <c r="CY9" s="768"/>
      <c r="CZ9" s="768"/>
      <c r="DA9" s="769"/>
      <c r="DB9" s="767" t="s">
        <v>538</v>
      </c>
      <c r="DC9" s="768"/>
      <c r="DD9" s="768"/>
      <c r="DE9" s="768"/>
      <c r="DF9" s="769"/>
      <c r="DG9" s="767" t="s">
        <v>538</v>
      </c>
      <c r="DH9" s="768"/>
      <c r="DI9" s="768"/>
      <c r="DJ9" s="768"/>
      <c r="DK9" s="769"/>
      <c r="DL9" s="767" t="s">
        <v>538</v>
      </c>
      <c r="DM9" s="768"/>
      <c r="DN9" s="768"/>
      <c r="DO9" s="768"/>
      <c r="DP9" s="769"/>
      <c r="DQ9" s="767" t="s">
        <v>538</v>
      </c>
      <c r="DR9" s="768"/>
      <c r="DS9" s="768"/>
      <c r="DT9" s="768"/>
      <c r="DU9" s="769"/>
      <c r="DV9" s="770"/>
      <c r="DW9" s="771"/>
      <c r="DX9" s="771"/>
      <c r="DY9" s="771"/>
      <c r="DZ9" s="772"/>
      <c r="EA9" s="205"/>
    </row>
    <row r="10" spans="1:131" s="206" customFormat="1" ht="26.25" customHeight="1">
      <c r="A10" s="212">
        <v>4</v>
      </c>
      <c r="B10" s="741" t="s">
        <v>541</v>
      </c>
      <c r="C10" s="742"/>
      <c r="D10" s="742"/>
      <c r="E10" s="742"/>
      <c r="F10" s="742"/>
      <c r="G10" s="742"/>
      <c r="H10" s="742"/>
      <c r="I10" s="742"/>
      <c r="J10" s="742"/>
      <c r="K10" s="742"/>
      <c r="L10" s="742"/>
      <c r="M10" s="742"/>
      <c r="N10" s="742"/>
      <c r="O10" s="742"/>
      <c r="P10" s="743"/>
      <c r="Q10" s="744">
        <v>99</v>
      </c>
      <c r="R10" s="745"/>
      <c r="S10" s="745"/>
      <c r="T10" s="745"/>
      <c r="U10" s="745"/>
      <c r="V10" s="745">
        <v>99</v>
      </c>
      <c r="W10" s="745"/>
      <c r="X10" s="745"/>
      <c r="Y10" s="745"/>
      <c r="Z10" s="745"/>
      <c r="AA10" s="745">
        <v>0</v>
      </c>
      <c r="AB10" s="745"/>
      <c r="AC10" s="745"/>
      <c r="AD10" s="745"/>
      <c r="AE10" s="746"/>
      <c r="AF10" s="747">
        <v>0</v>
      </c>
      <c r="AG10" s="748"/>
      <c r="AH10" s="748"/>
      <c r="AI10" s="748"/>
      <c r="AJ10" s="749"/>
      <c r="AK10" s="750">
        <v>88</v>
      </c>
      <c r="AL10" s="751"/>
      <c r="AM10" s="751"/>
      <c r="AN10" s="751"/>
      <c r="AO10" s="751"/>
      <c r="AP10" s="751">
        <v>260</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551</v>
      </c>
      <c r="BT10" s="755"/>
      <c r="BU10" s="755"/>
      <c r="BV10" s="755"/>
      <c r="BW10" s="755"/>
      <c r="BX10" s="755"/>
      <c r="BY10" s="755"/>
      <c r="BZ10" s="755"/>
      <c r="CA10" s="755"/>
      <c r="CB10" s="755"/>
      <c r="CC10" s="755"/>
      <c r="CD10" s="755"/>
      <c r="CE10" s="755"/>
      <c r="CF10" s="755"/>
      <c r="CG10" s="756"/>
      <c r="CH10" s="767">
        <v>39</v>
      </c>
      <c r="CI10" s="768"/>
      <c r="CJ10" s="768"/>
      <c r="CK10" s="768"/>
      <c r="CL10" s="769"/>
      <c r="CM10" s="767">
        <v>2032</v>
      </c>
      <c r="CN10" s="768"/>
      <c r="CO10" s="768"/>
      <c r="CP10" s="768"/>
      <c r="CQ10" s="769"/>
      <c r="CR10" s="767">
        <v>175</v>
      </c>
      <c r="CS10" s="768"/>
      <c r="CT10" s="768"/>
      <c r="CU10" s="768"/>
      <c r="CV10" s="769"/>
      <c r="CW10" s="767" t="s">
        <v>538</v>
      </c>
      <c r="CX10" s="768"/>
      <c r="CY10" s="768"/>
      <c r="CZ10" s="768"/>
      <c r="DA10" s="769"/>
      <c r="DB10" s="767">
        <v>930</v>
      </c>
      <c r="DC10" s="768"/>
      <c r="DD10" s="768"/>
      <c r="DE10" s="768"/>
      <c r="DF10" s="769"/>
      <c r="DG10" s="767" t="s">
        <v>538</v>
      </c>
      <c r="DH10" s="768"/>
      <c r="DI10" s="768"/>
      <c r="DJ10" s="768"/>
      <c r="DK10" s="769"/>
      <c r="DL10" s="767" t="s">
        <v>538</v>
      </c>
      <c r="DM10" s="768"/>
      <c r="DN10" s="768"/>
      <c r="DO10" s="768"/>
      <c r="DP10" s="769"/>
      <c r="DQ10" s="767" t="s">
        <v>538</v>
      </c>
      <c r="DR10" s="768"/>
      <c r="DS10" s="768"/>
      <c r="DT10" s="768"/>
      <c r="DU10" s="769"/>
      <c r="DV10" s="770"/>
      <c r="DW10" s="771"/>
      <c r="DX10" s="771"/>
      <c r="DY10" s="771"/>
      <c r="DZ10" s="772"/>
      <c r="EA10" s="205"/>
    </row>
    <row r="11" spans="1:131" s="206" customFormat="1" ht="26.25" customHeight="1">
      <c r="A11" s="212">
        <v>5</v>
      </c>
      <c r="B11" s="741" t="s">
        <v>542</v>
      </c>
      <c r="C11" s="742"/>
      <c r="D11" s="742"/>
      <c r="E11" s="742"/>
      <c r="F11" s="742"/>
      <c r="G11" s="742"/>
      <c r="H11" s="742"/>
      <c r="I11" s="742"/>
      <c r="J11" s="742"/>
      <c r="K11" s="742"/>
      <c r="L11" s="742"/>
      <c r="M11" s="742"/>
      <c r="N11" s="742"/>
      <c r="O11" s="742"/>
      <c r="P11" s="743"/>
      <c r="Q11" s="744">
        <v>63</v>
      </c>
      <c r="R11" s="745"/>
      <c r="S11" s="745"/>
      <c r="T11" s="745"/>
      <c r="U11" s="745"/>
      <c r="V11" s="745">
        <v>38</v>
      </c>
      <c r="W11" s="745"/>
      <c r="X11" s="745"/>
      <c r="Y11" s="745"/>
      <c r="Z11" s="745"/>
      <c r="AA11" s="745">
        <v>25</v>
      </c>
      <c r="AB11" s="745"/>
      <c r="AC11" s="745"/>
      <c r="AD11" s="745"/>
      <c r="AE11" s="746"/>
      <c r="AF11" s="747" t="s">
        <v>539</v>
      </c>
      <c r="AG11" s="748"/>
      <c r="AH11" s="748"/>
      <c r="AI11" s="748"/>
      <c r="AJ11" s="749"/>
      <c r="AK11" s="750">
        <v>2</v>
      </c>
      <c r="AL11" s="751"/>
      <c r="AM11" s="751"/>
      <c r="AN11" s="751"/>
      <c r="AO11" s="751"/>
      <c r="AP11" s="751">
        <v>109</v>
      </c>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552</v>
      </c>
      <c r="BT11" s="755"/>
      <c r="BU11" s="755"/>
      <c r="BV11" s="755"/>
      <c r="BW11" s="755"/>
      <c r="BX11" s="755"/>
      <c r="BY11" s="755"/>
      <c r="BZ11" s="755"/>
      <c r="CA11" s="755"/>
      <c r="CB11" s="755"/>
      <c r="CC11" s="755"/>
      <c r="CD11" s="755"/>
      <c r="CE11" s="755"/>
      <c r="CF11" s="755"/>
      <c r="CG11" s="756"/>
      <c r="CH11" s="767">
        <v>6</v>
      </c>
      <c r="CI11" s="768"/>
      <c r="CJ11" s="768"/>
      <c r="CK11" s="768"/>
      <c r="CL11" s="769"/>
      <c r="CM11" s="767">
        <v>155</v>
      </c>
      <c r="CN11" s="768"/>
      <c r="CO11" s="768"/>
      <c r="CP11" s="768"/>
      <c r="CQ11" s="769"/>
      <c r="CR11" s="767">
        <v>36</v>
      </c>
      <c r="CS11" s="768"/>
      <c r="CT11" s="768"/>
      <c r="CU11" s="768"/>
      <c r="CV11" s="769"/>
      <c r="CW11" s="767" t="s">
        <v>538</v>
      </c>
      <c r="CX11" s="768"/>
      <c r="CY11" s="768"/>
      <c r="CZ11" s="768"/>
      <c r="DA11" s="769"/>
      <c r="DB11" s="767" t="s">
        <v>538</v>
      </c>
      <c r="DC11" s="768"/>
      <c r="DD11" s="768"/>
      <c r="DE11" s="768"/>
      <c r="DF11" s="769"/>
      <c r="DG11" s="767" t="s">
        <v>538</v>
      </c>
      <c r="DH11" s="768"/>
      <c r="DI11" s="768"/>
      <c r="DJ11" s="768"/>
      <c r="DK11" s="769"/>
      <c r="DL11" s="767" t="s">
        <v>538</v>
      </c>
      <c r="DM11" s="768"/>
      <c r="DN11" s="768"/>
      <c r="DO11" s="768"/>
      <c r="DP11" s="769"/>
      <c r="DQ11" s="767" t="s">
        <v>538</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553</v>
      </c>
      <c r="BT12" s="755"/>
      <c r="BU12" s="755"/>
      <c r="BV12" s="755"/>
      <c r="BW12" s="755"/>
      <c r="BX12" s="755"/>
      <c r="BY12" s="755"/>
      <c r="BZ12" s="755"/>
      <c r="CA12" s="755"/>
      <c r="CB12" s="755"/>
      <c r="CC12" s="755"/>
      <c r="CD12" s="755"/>
      <c r="CE12" s="755"/>
      <c r="CF12" s="755"/>
      <c r="CG12" s="756"/>
      <c r="CH12" s="767">
        <v>22</v>
      </c>
      <c r="CI12" s="768"/>
      <c r="CJ12" s="768"/>
      <c r="CK12" s="768"/>
      <c r="CL12" s="769"/>
      <c r="CM12" s="767">
        <v>2863</v>
      </c>
      <c r="CN12" s="768"/>
      <c r="CO12" s="768"/>
      <c r="CP12" s="768"/>
      <c r="CQ12" s="769"/>
      <c r="CR12" s="767">
        <v>513</v>
      </c>
      <c r="CS12" s="768"/>
      <c r="CT12" s="768"/>
      <c r="CU12" s="768"/>
      <c r="CV12" s="769"/>
      <c r="CW12" s="767">
        <v>60</v>
      </c>
      <c r="CX12" s="768"/>
      <c r="CY12" s="768"/>
      <c r="CZ12" s="768"/>
      <c r="DA12" s="769"/>
      <c r="DB12" s="767" t="s">
        <v>538</v>
      </c>
      <c r="DC12" s="768"/>
      <c r="DD12" s="768"/>
      <c r="DE12" s="768"/>
      <c r="DF12" s="769"/>
      <c r="DG12" s="767" t="s">
        <v>538</v>
      </c>
      <c r="DH12" s="768"/>
      <c r="DI12" s="768"/>
      <c r="DJ12" s="768"/>
      <c r="DK12" s="769"/>
      <c r="DL12" s="767" t="s">
        <v>538</v>
      </c>
      <c r="DM12" s="768"/>
      <c r="DN12" s="768"/>
      <c r="DO12" s="768"/>
      <c r="DP12" s="769"/>
      <c r="DQ12" s="767" t="s">
        <v>538</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t="s">
        <v>554</v>
      </c>
      <c r="BS13" s="754" t="s">
        <v>555</v>
      </c>
      <c r="BT13" s="755"/>
      <c r="BU13" s="755"/>
      <c r="BV13" s="755"/>
      <c r="BW13" s="755"/>
      <c r="BX13" s="755"/>
      <c r="BY13" s="755"/>
      <c r="BZ13" s="755"/>
      <c r="CA13" s="755"/>
      <c r="CB13" s="755"/>
      <c r="CC13" s="755"/>
      <c r="CD13" s="755"/>
      <c r="CE13" s="755"/>
      <c r="CF13" s="755"/>
      <c r="CG13" s="756"/>
      <c r="CH13" s="767">
        <v>49</v>
      </c>
      <c r="CI13" s="768"/>
      <c r="CJ13" s="768"/>
      <c r="CK13" s="768"/>
      <c r="CL13" s="769"/>
      <c r="CM13" s="767">
        <v>5390</v>
      </c>
      <c r="CN13" s="768"/>
      <c r="CO13" s="768"/>
      <c r="CP13" s="768"/>
      <c r="CQ13" s="769"/>
      <c r="CR13" s="767">
        <v>10</v>
      </c>
      <c r="CS13" s="768"/>
      <c r="CT13" s="768"/>
      <c r="CU13" s="768"/>
      <c r="CV13" s="769"/>
      <c r="CW13" s="767" t="s">
        <v>538</v>
      </c>
      <c r="CX13" s="768"/>
      <c r="CY13" s="768"/>
      <c r="CZ13" s="768"/>
      <c r="DA13" s="769"/>
      <c r="DB13" s="767" t="s">
        <v>538</v>
      </c>
      <c r="DC13" s="768"/>
      <c r="DD13" s="768"/>
      <c r="DE13" s="768"/>
      <c r="DF13" s="769"/>
      <c r="DG13" s="767">
        <v>4680</v>
      </c>
      <c r="DH13" s="768"/>
      <c r="DI13" s="768"/>
      <c r="DJ13" s="768"/>
      <c r="DK13" s="769"/>
      <c r="DL13" s="767" t="s">
        <v>538</v>
      </c>
      <c r="DM13" s="768"/>
      <c r="DN13" s="768"/>
      <c r="DO13" s="768"/>
      <c r="DP13" s="769"/>
      <c r="DQ13" s="767">
        <v>40</v>
      </c>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t="s">
        <v>554</v>
      </c>
      <c r="BS14" s="754" t="s">
        <v>556</v>
      </c>
      <c r="BT14" s="755"/>
      <c r="BU14" s="755"/>
      <c r="BV14" s="755"/>
      <c r="BW14" s="755"/>
      <c r="BX14" s="755"/>
      <c r="BY14" s="755"/>
      <c r="BZ14" s="755"/>
      <c r="CA14" s="755"/>
      <c r="CB14" s="755"/>
      <c r="CC14" s="755"/>
      <c r="CD14" s="755"/>
      <c r="CE14" s="755"/>
      <c r="CF14" s="755"/>
      <c r="CG14" s="756"/>
      <c r="CH14" s="767">
        <v>639</v>
      </c>
      <c r="CI14" s="768"/>
      <c r="CJ14" s="768"/>
      <c r="CK14" s="768"/>
      <c r="CL14" s="769"/>
      <c r="CM14" s="767">
        <v>7675</v>
      </c>
      <c r="CN14" s="768"/>
      <c r="CO14" s="768"/>
      <c r="CP14" s="768"/>
      <c r="CQ14" s="769"/>
      <c r="CR14" s="767" t="s">
        <v>538</v>
      </c>
      <c r="CS14" s="768"/>
      <c r="CT14" s="768"/>
      <c r="CU14" s="768"/>
      <c r="CV14" s="769"/>
      <c r="CW14" s="767">
        <v>183</v>
      </c>
      <c r="CX14" s="768"/>
      <c r="CY14" s="768"/>
      <c r="CZ14" s="768"/>
      <c r="DA14" s="769"/>
      <c r="DB14" s="767" t="s">
        <v>538</v>
      </c>
      <c r="DC14" s="768"/>
      <c r="DD14" s="768"/>
      <c r="DE14" s="768"/>
      <c r="DF14" s="769"/>
      <c r="DG14" s="767" t="s">
        <v>538</v>
      </c>
      <c r="DH14" s="768"/>
      <c r="DI14" s="768"/>
      <c r="DJ14" s="768"/>
      <c r="DK14" s="769"/>
      <c r="DL14" s="767">
        <v>68</v>
      </c>
      <c r="DM14" s="768"/>
      <c r="DN14" s="768"/>
      <c r="DO14" s="768"/>
      <c r="DP14" s="769"/>
      <c r="DQ14" s="767">
        <v>68</v>
      </c>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t="s">
        <v>554</v>
      </c>
      <c r="BS15" s="754" t="s">
        <v>557</v>
      </c>
      <c r="BT15" s="755"/>
      <c r="BU15" s="755"/>
      <c r="BV15" s="755"/>
      <c r="BW15" s="755"/>
      <c r="BX15" s="755"/>
      <c r="BY15" s="755"/>
      <c r="BZ15" s="755"/>
      <c r="CA15" s="755"/>
      <c r="CB15" s="755"/>
      <c r="CC15" s="755"/>
      <c r="CD15" s="755"/>
      <c r="CE15" s="755"/>
      <c r="CF15" s="755"/>
      <c r="CG15" s="756"/>
      <c r="CH15" s="767" t="s">
        <v>538</v>
      </c>
      <c r="CI15" s="768"/>
      <c r="CJ15" s="768"/>
      <c r="CK15" s="768"/>
      <c r="CL15" s="769"/>
      <c r="CM15" s="767" t="s">
        <v>538</v>
      </c>
      <c r="CN15" s="768"/>
      <c r="CO15" s="768"/>
      <c r="CP15" s="768"/>
      <c r="CQ15" s="769"/>
      <c r="CR15" s="767" t="s">
        <v>538</v>
      </c>
      <c r="CS15" s="768"/>
      <c r="CT15" s="768"/>
      <c r="CU15" s="768"/>
      <c r="CV15" s="769"/>
      <c r="CW15" s="767" t="s">
        <v>538</v>
      </c>
      <c r="CX15" s="768"/>
      <c r="CY15" s="768"/>
      <c r="CZ15" s="768"/>
      <c r="DA15" s="769"/>
      <c r="DB15" s="767" t="s">
        <v>538</v>
      </c>
      <c r="DC15" s="768"/>
      <c r="DD15" s="768"/>
      <c r="DE15" s="768"/>
      <c r="DF15" s="769"/>
      <c r="DG15" s="767" t="s">
        <v>538</v>
      </c>
      <c r="DH15" s="768"/>
      <c r="DI15" s="768"/>
      <c r="DJ15" s="768"/>
      <c r="DK15" s="769"/>
      <c r="DL15" s="767">
        <v>415</v>
      </c>
      <c r="DM15" s="768"/>
      <c r="DN15" s="768"/>
      <c r="DO15" s="768"/>
      <c r="DP15" s="769"/>
      <c r="DQ15" s="767">
        <v>13</v>
      </c>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t="s">
        <v>554</v>
      </c>
      <c r="BS16" s="754" t="s">
        <v>558</v>
      </c>
      <c r="BT16" s="755"/>
      <c r="BU16" s="755"/>
      <c r="BV16" s="755"/>
      <c r="BW16" s="755"/>
      <c r="BX16" s="755"/>
      <c r="BY16" s="755"/>
      <c r="BZ16" s="755"/>
      <c r="CA16" s="755"/>
      <c r="CB16" s="755"/>
      <c r="CC16" s="755"/>
      <c r="CD16" s="755"/>
      <c r="CE16" s="755"/>
      <c r="CF16" s="755"/>
      <c r="CG16" s="756"/>
      <c r="CH16" s="767" t="s">
        <v>538</v>
      </c>
      <c r="CI16" s="768"/>
      <c r="CJ16" s="768"/>
      <c r="CK16" s="768"/>
      <c r="CL16" s="769"/>
      <c r="CM16" s="767" t="s">
        <v>538</v>
      </c>
      <c r="CN16" s="768"/>
      <c r="CO16" s="768"/>
      <c r="CP16" s="768"/>
      <c r="CQ16" s="769"/>
      <c r="CR16" s="767" t="s">
        <v>538</v>
      </c>
      <c r="CS16" s="768"/>
      <c r="CT16" s="768"/>
      <c r="CU16" s="768"/>
      <c r="CV16" s="769"/>
      <c r="CW16" s="767" t="s">
        <v>538</v>
      </c>
      <c r="CX16" s="768"/>
      <c r="CY16" s="768"/>
      <c r="CZ16" s="768"/>
      <c r="DA16" s="769"/>
      <c r="DB16" s="767" t="s">
        <v>538</v>
      </c>
      <c r="DC16" s="768"/>
      <c r="DD16" s="768"/>
      <c r="DE16" s="768"/>
      <c r="DF16" s="769"/>
      <c r="DG16" s="767" t="s">
        <v>538</v>
      </c>
      <c r="DH16" s="768"/>
      <c r="DI16" s="768"/>
      <c r="DJ16" s="768"/>
      <c r="DK16" s="769"/>
      <c r="DL16" s="767">
        <v>64</v>
      </c>
      <c r="DM16" s="768"/>
      <c r="DN16" s="768"/>
      <c r="DO16" s="768"/>
      <c r="DP16" s="769"/>
      <c r="DQ16" s="767" t="s">
        <v>538</v>
      </c>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v>164702</v>
      </c>
      <c r="R23" s="780"/>
      <c r="S23" s="780"/>
      <c r="T23" s="780"/>
      <c r="U23" s="780"/>
      <c r="V23" s="780">
        <v>159914</v>
      </c>
      <c r="W23" s="780"/>
      <c r="X23" s="780"/>
      <c r="Y23" s="780"/>
      <c r="Z23" s="780"/>
      <c r="AA23" s="780">
        <v>4788</v>
      </c>
      <c r="AB23" s="780"/>
      <c r="AC23" s="780"/>
      <c r="AD23" s="780"/>
      <c r="AE23" s="781"/>
      <c r="AF23" s="782">
        <v>4481</v>
      </c>
      <c r="AG23" s="780"/>
      <c r="AH23" s="780"/>
      <c r="AI23" s="780"/>
      <c r="AJ23" s="783"/>
      <c r="AK23" s="784"/>
      <c r="AL23" s="785"/>
      <c r="AM23" s="785"/>
      <c r="AN23" s="785"/>
      <c r="AO23" s="785"/>
      <c r="AP23" s="780">
        <v>159512</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45988</v>
      </c>
      <c r="R28" s="809"/>
      <c r="S28" s="809"/>
      <c r="T28" s="809"/>
      <c r="U28" s="809"/>
      <c r="V28" s="809">
        <v>44831</v>
      </c>
      <c r="W28" s="809"/>
      <c r="X28" s="809"/>
      <c r="Y28" s="809"/>
      <c r="Z28" s="809"/>
      <c r="AA28" s="809">
        <v>1157</v>
      </c>
      <c r="AB28" s="809"/>
      <c r="AC28" s="809"/>
      <c r="AD28" s="809"/>
      <c r="AE28" s="810"/>
      <c r="AF28" s="811">
        <v>1157</v>
      </c>
      <c r="AG28" s="809"/>
      <c r="AH28" s="809"/>
      <c r="AI28" s="809"/>
      <c r="AJ28" s="812"/>
      <c r="AK28" s="813">
        <v>4219</v>
      </c>
      <c r="AL28" s="804"/>
      <c r="AM28" s="804"/>
      <c r="AN28" s="804"/>
      <c r="AO28" s="804"/>
      <c r="AP28" s="804" t="s">
        <v>537</v>
      </c>
      <c r="AQ28" s="804"/>
      <c r="AR28" s="804"/>
      <c r="AS28" s="804"/>
      <c r="AT28" s="804"/>
      <c r="AU28" s="804" t="s">
        <v>537</v>
      </c>
      <c r="AV28" s="804"/>
      <c r="AW28" s="804"/>
      <c r="AX28" s="804"/>
      <c r="AY28" s="804"/>
      <c r="AZ28" s="805" t="s">
        <v>537</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26352</v>
      </c>
      <c r="R29" s="745"/>
      <c r="S29" s="745"/>
      <c r="T29" s="745"/>
      <c r="U29" s="745"/>
      <c r="V29" s="745">
        <v>26002</v>
      </c>
      <c r="W29" s="745"/>
      <c r="X29" s="745"/>
      <c r="Y29" s="745"/>
      <c r="Z29" s="745"/>
      <c r="AA29" s="745">
        <v>350</v>
      </c>
      <c r="AB29" s="745"/>
      <c r="AC29" s="745"/>
      <c r="AD29" s="745"/>
      <c r="AE29" s="746"/>
      <c r="AF29" s="747">
        <v>350</v>
      </c>
      <c r="AG29" s="748"/>
      <c r="AH29" s="748"/>
      <c r="AI29" s="748"/>
      <c r="AJ29" s="749"/>
      <c r="AK29" s="816">
        <v>3783</v>
      </c>
      <c r="AL29" s="817"/>
      <c r="AM29" s="817"/>
      <c r="AN29" s="817"/>
      <c r="AO29" s="817"/>
      <c r="AP29" s="817" t="s">
        <v>537</v>
      </c>
      <c r="AQ29" s="817"/>
      <c r="AR29" s="817"/>
      <c r="AS29" s="817"/>
      <c r="AT29" s="817"/>
      <c r="AU29" s="817" t="s">
        <v>537</v>
      </c>
      <c r="AV29" s="817"/>
      <c r="AW29" s="817"/>
      <c r="AX29" s="817"/>
      <c r="AY29" s="817"/>
      <c r="AZ29" s="818" t="s">
        <v>537</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5784</v>
      </c>
      <c r="R30" s="745"/>
      <c r="S30" s="745"/>
      <c r="T30" s="745"/>
      <c r="U30" s="745"/>
      <c r="V30" s="745">
        <v>5589</v>
      </c>
      <c r="W30" s="745"/>
      <c r="X30" s="745"/>
      <c r="Y30" s="745"/>
      <c r="Z30" s="745"/>
      <c r="AA30" s="745">
        <v>195</v>
      </c>
      <c r="AB30" s="745"/>
      <c r="AC30" s="745"/>
      <c r="AD30" s="745"/>
      <c r="AE30" s="746"/>
      <c r="AF30" s="747">
        <v>195</v>
      </c>
      <c r="AG30" s="748"/>
      <c r="AH30" s="748"/>
      <c r="AI30" s="748"/>
      <c r="AJ30" s="749"/>
      <c r="AK30" s="816">
        <v>1010</v>
      </c>
      <c r="AL30" s="817"/>
      <c r="AM30" s="817"/>
      <c r="AN30" s="817"/>
      <c r="AO30" s="817"/>
      <c r="AP30" s="817" t="s">
        <v>537</v>
      </c>
      <c r="AQ30" s="817"/>
      <c r="AR30" s="817"/>
      <c r="AS30" s="817"/>
      <c r="AT30" s="817"/>
      <c r="AU30" s="817" t="s">
        <v>537</v>
      </c>
      <c r="AV30" s="817"/>
      <c r="AW30" s="817"/>
      <c r="AX30" s="817"/>
      <c r="AY30" s="817"/>
      <c r="AZ30" s="818" t="s">
        <v>537</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11</v>
      </c>
      <c r="R31" s="745"/>
      <c r="S31" s="745"/>
      <c r="T31" s="745"/>
      <c r="U31" s="745"/>
      <c r="V31" s="745">
        <v>11</v>
      </c>
      <c r="W31" s="745"/>
      <c r="X31" s="745"/>
      <c r="Y31" s="745"/>
      <c r="Z31" s="745"/>
      <c r="AA31" s="745">
        <v>0</v>
      </c>
      <c r="AB31" s="745"/>
      <c r="AC31" s="745"/>
      <c r="AD31" s="745"/>
      <c r="AE31" s="746"/>
      <c r="AF31" s="747">
        <v>0</v>
      </c>
      <c r="AG31" s="748"/>
      <c r="AH31" s="748"/>
      <c r="AI31" s="748"/>
      <c r="AJ31" s="749"/>
      <c r="AK31" s="816">
        <v>7</v>
      </c>
      <c r="AL31" s="817"/>
      <c r="AM31" s="817"/>
      <c r="AN31" s="817"/>
      <c r="AO31" s="817"/>
      <c r="AP31" s="817" t="s">
        <v>537</v>
      </c>
      <c r="AQ31" s="817"/>
      <c r="AR31" s="817"/>
      <c r="AS31" s="817"/>
      <c r="AT31" s="817"/>
      <c r="AU31" s="817" t="s">
        <v>537</v>
      </c>
      <c r="AV31" s="817"/>
      <c r="AW31" s="817"/>
      <c r="AX31" s="817"/>
      <c r="AY31" s="817"/>
      <c r="AZ31" s="818" t="s">
        <v>537</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382</v>
      </c>
      <c r="C32" s="742"/>
      <c r="D32" s="742"/>
      <c r="E32" s="742"/>
      <c r="F32" s="742"/>
      <c r="G32" s="742"/>
      <c r="H32" s="742"/>
      <c r="I32" s="742"/>
      <c r="J32" s="742"/>
      <c r="K32" s="742"/>
      <c r="L32" s="742"/>
      <c r="M32" s="742"/>
      <c r="N32" s="742"/>
      <c r="O32" s="742"/>
      <c r="P32" s="743"/>
      <c r="Q32" s="744">
        <v>9529</v>
      </c>
      <c r="R32" s="745"/>
      <c r="S32" s="745"/>
      <c r="T32" s="745"/>
      <c r="U32" s="745"/>
      <c r="V32" s="745">
        <v>9528</v>
      </c>
      <c r="W32" s="745"/>
      <c r="X32" s="745"/>
      <c r="Y32" s="745"/>
      <c r="Z32" s="745"/>
      <c r="AA32" s="745">
        <v>0</v>
      </c>
      <c r="AB32" s="745"/>
      <c r="AC32" s="745"/>
      <c r="AD32" s="745"/>
      <c r="AE32" s="746"/>
      <c r="AF32" s="747">
        <v>2566</v>
      </c>
      <c r="AG32" s="748"/>
      <c r="AH32" s="748"/>
      <c r="AI32" s="748"/>
      <c r="AJ32" s="749"/>
      <c r="AK32" s="816">
        <v>285</v>
      </c>
      <c r="AL32" s="817"/>
      <c r="AM32" s="817"/>
      <c r="AN32" s="817"/>
      <c r="AO32" s="817"/>
      <c r="AP32" s="817">
        <v>19920</v>
      </c>
      <c r="AQ32" s="817"/>
      <c r="AR32" s="817"/>
      <c r="AS32" s="817"/>
      <c r="AT32" s="817"/>
      <c r="AU32" s="817">
        <v>1036</v>
      </c>
      <c r="AV32" s="817"/>
      <c r="AW32" s="817"/>
      <c r="AX32" s="817"/>
      <c r="AY32" s="817"/>
      <c r="AZ32" s="818" t="s">
        <v>537</v>
      </c>
      <c r="BA32" s="818"/>
      <c r="BB32" s="818"/>
      <c r="BC32" s="818"/>
      <c r="BD32" s="818"/>
      <c r="BE32" s="814" t="s">
        <v>383</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384</v>
      </c>
      <c r="C33" s="742"/>
      <c r="D33" s="742"/>
      <c r="E33" s="742"/>
      <c r="F33" s="742"/>
      <c r="G33" s="742"/>
      <c r="H33" s="742"/>
      <c r="I33" s="742"/>
      <c r="J33" s="742"/>
      <c r="K33" s="742"/>
      <c r="L33" s="742"/>
      <c r="M33" s="742"/>
      <c r="N33" s="742"/>
      <c r="O33" s="742"/>
      <c r="P33" s="743"/>
      <c r="Q33" s="744">
        <v>427</v>
      </c>
      <c r="R33" s="745"/>
      <c r="S33" s="745"/>
      <c r="T33" s="745"/>
      <c r="U33" s="745"/>
      <c r="V33" s="745">
        <v>408</v>
      </c>
      <c r="W33" s="745"/>
      <c r="X33" s="745"/>
      <c r="Y33" s="745"/>
      <c r="Z33" s="745"/>
      <c r="AA33" s="745">
        <v>19</v>
      </c>
      <c r="AB33" s="745"/>
      <c r="AC33" s="745"/>
      <c r="AD33" s="745"/>
      <c r="AE33" s="746"/>
      <c r="AF33" s="747">
        <v>2154</v>
      </c>
      <c r="AG33" s="748"/>
      <c r="AH33" s="748"/>
      <c r="AI33" s="748"/>
      <c r="AJ33" s="749"/>
      <c r="AK33" s="816">
        <v>1</v>
      </c>
      <c r="AL33" s="817"/>
      <c r="AM33" s="817"/>
      <c r="AN33" s="817"/>
      <c r="AO33" s="817"/>
      <c r="AP33" s="817">
        <v>333</v>
      </c>
      <c r="AQ33" s="817"/>
      <c r="AR33" s="817"/>
      <c r="AS33" s="817"/>
      <c r="AT33" s="817"/>
      <c r="AU33" s="817" t="s">
        <v>537</v>
      </c>
      <c r="AV33" s="817"/>
      <c r="AW33" s="817"/>
      <c r="AX33" s="817"/>
      <c r="AY33" s="817"/>
      <c r="AZ33" s="818" t="s">
        <v>537</v>
      </c>
      <c r="BA33" s="818"/>
      <c r="BB33" s="818"/>
      <c r="BC33" s="818"/>
      <c r="BD33" s="818"/>
      <c r="BE33" s="814" t="s">
        <v>383</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385</v>
      </c>
      <c r="C34" s="742"/>
      <c r="D34" s="742"/>
      <c r="E34" s="742"/>
      <c r="F34" s="742"/>
      <c r="G34" s="742"/>
      <c r="H34" s="742"/>
      <c r="I34" s="742"/>
      <c r="J34" s="742"/>
      <c r="K34" s="742"/>
      <c r="L34" s="742"/>
      <c r="M34" s="742"/>
      <c r="N34" s="742"/>
      <c r="O34" s="742"/>
      <c r="P34" s="743"/>
      <c r="Q34" s="744">
        <v>9960</v>
      </c>
      <c r="R34" s="745"/>
      <c r="S34" s="745"/>
      <c r="T34" s="745"/>
      <c r="U34" s="745"/>
      <c r="V34" s="745">
        <v>9120</v>
      </c>
      <c r="W34" s="745"/>
      <c r="X34" s="745"/>
      <c r="Y34" s="745"/>
      <c r="Z34" s="745"/>
      <c r="AA34" s="745">
        <v>839</v>
      </c>
      <c r="AB34" s="745"/>
      <c r="AC34" s="745"/>
      <c r="AD34" s="745"/>
      <c r="AE34" s="746"/>
      <c r="AF34" s="747">
        <v>1406</v>
      </c>
      <c r="AG34" s="748"/>
      <c r="AH34" s="748"/>
      <c r="AI34" s="748"/>
      <c r="AJ34" s="749"/>
      <c r="AK34" s="816">
        <v>4968</v>
      </c>
      <c r="AL34" s="817"/>
      <c r="AM34" s="817"/>
      <c r="AN34" s="817"/>
      <c r="AO34" s="817"/>
      <c r="AP34" s="817">
        <v>72710</v>
      </c>
      <c r="AQ34" s="817"/>
      <c r="AR34" s="817"/>
      <c r="AS34" s="817"/>
      <c r="AT34" s="817"/>
      <c r="AU34" s="817">
        <v>39918</v>
      </c>
      <c r="AV34" s="817"/>
      <c r="AW34" s="817"/>
      <c r="AX34" s="817"/>
      <c r="AY34" s="817"/>
      <c r="AZ34" s="818" t="s">
        <v>537</v>
      </c>
      <c r="BA34" s="818"/>
      <c r="BB34" s="818"/>
      <c r="BC34" s="818"/>
      <c r="BD34" s="818"/>
      <c r="BE34" s="814" t="s">
        <v>383</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136</v>
      </c>
      <c r="C35" s="742"/>
      <c r="D35" s="742"/>
      <c r="E35" s="742"/>
      <c r="F35" s="742"/>
      <c r="G35" s="742"/>
      <c r="H35" s="742"/>
      <c r="I35" s="742"/>
      <c r="J35" s="742"/>
      <c r="K35" s="742"/>
      <c r="L35" s="742"/>
      <c r="M35" s="742"/>
      <c r="N35" s="742"/>
      <c r="O35" s="742"/>
      <c r="P35" s="743"/>
      <c r="Q35" s="744">
        <v>4619</v>
      </c>
      <c r="R35" s="745"/>
      <c r="S35" s="745"/>
      <c r="T35" s="745"/>
      <c r="U35" s="745"/>
      <c r="V35" s="745">
        <v>5106</v>
      </c>
      <c r="W35" s="745"/>
      <c r="X35" s="745"/>
      <c r="Y35" s="745"/>
      <c r="Z35" s="745"/>
      <c r="AA35" s="745">
        <v>-487</v>
      </c>
      <c r="AB35" s="745"/>
      <c r="AC35" s="745"/>
      <c r="AD35" s="745"/>
      <c r="AE35" s="746"/>
      <c r="AF35" s="747">
        <v>-248</v>
      </c>
      <c r="AG35" s="748"/>
      <c r="AH35" s="748"/>
      <c r="AI35" s="748"/>
      <c r="AJ35" s="749"/>
      <c r="AK35" s="816">
        <v>1084</v>
      </c>
      <c r="AL35" s="817"/>
      <c r="AM35" s="817"/>
      <c r="AN35" s="817"/>
      <c r="AO35" s="817"/>
      <c r="AP35" s="817">
        <v>585</v>
      </c>
      <c r="AQ35" s="817"/>
      <c r="AR35" s="817"/>
      <c r="AS35" s="817"/>
      <c r="AT35" s="817"/>
      <c r="AU35" s="817">
        <v>560</v>
      </c>
      <c r="AV35" s="817"/>
      <c r="AW35" s="817"/>
      <c r="AX35" s="817"/>
      <c r="AY35" s="817"/>
      <c r="AZ35" s="818">
        <v>6.2</v>
      </c>
      <c r="BA35" s="818"/>
      <c r="BB35" s="818"/>
      <c r="BC35" s="818"/>
      <c r="BD35" s="818"/>
      <c r="BE35" s="814" t="s">
        <v>383</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387</v>
      </c>
      <c r="C36" s="742"/>
      <c r="D36" s="742"/>
      <c r="E36" s="742"/>
      <c r="F36" s="742"/>
      <c r="G36" s="742"/>
      <c r="H36" s="742"/>
      <c r="I36" s="742"/>
      <c r="J36" s="742"/>
      <c r="K36" s="742"/>
      <c r="L36" s="742"/>
      <c r="M36" s="742"/>
      <c r="N36" s="742"/>
      <c r="O36" s="742"/>
      <c r="P36" s="743"/>
      <c r="Q36" s="744">
        <v>376</v>
      </c>
      <c r="R36" s="745"/>
      <c r="S36" s="745"/>
      <c r="T36" s="745"/>
      <c r="U36" s="745"/>
      <c r="V36" s="745">
        <v>371</v>
      </c>
      <c r="W36" s="745"/>
      <c r="X36" s="745"/>
      <c r="Y36" s="745"/>
      <c r="Z36" s="745"/>
      <c r="AA36" s="745">
        <v>5</v>
      </c>
      <c r="AB36" s="745"/>
      <c r="AC36" s="745"/>
      <c r="AD36" s="745"/>
      <c r="AE36" s="746"/>
      <c r="AF36" s="747">
        <v>5</v>
      </c>
      <c r="AG36" s="748"/>
      <c r="AH36" s="748"/>
      <c r="AI36" s="748"/>
      <c r="AJ36" s="749"/>
      <c r="AK36" s="816">
        <v>144</v>
      </c>
      <c r="AL36" s="817"/>
      <c r="AM36" s="817"/>
      <c r="AN36" s="817"/>
      <c r="AO36" s="817"/>
      <c r="AP36" s="817">
        <v>333</v>
      </c>
      <c r="AQ36" s="817"/>
      <c r="AR36" s="817"/>
      <c r="AS36" s="817"/>
      <c r="AT36" s="817"/>
      <c r="AU36" s="817">
        <v>155</v>
      </c>
      <c r="AV36" s="817"/>
      <c r="AW36" s="817"/>
      <c r="AX36" s="817"/>
      <c r="AY36" s="817"/>
      <c r="AZ36" s="818" t="s">
        <v>537</v>
      </c>
      <c r="BA36" s="818"/>
      <c r="BB36" s="818"/>
      <c r="BC36" s="818"/>
      <c r="BD36" s="818"/>
      <c r="BE36" s="814" t="s">
        <v>388</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543</v>
      </c>
      <c r="C37" s="742"/>
      <c r="D37" s="742"/>
      <c r="E37" s="742"/>
      <c r="F37" s="742"/>
      <c r="G37" s="742"/>
      <c r="H37" s="742"/>
      <c r="I37" s="742"/>
      <c r="J37" s="742"/>
      <c r="K37" s="742"/>
      <c r="L37" s="742"/>
      <c r="M37" s="742"/>
      <c r="N37" s="742"/>
      <c r="O37" s="742"/>
      <c r="P37" s="743"/>
      <c r="Q37" s="744" t="s">
        <v>537</v>
      </c>
      <c r="R37" s="745"/>
      <c r="S37" s="745"/>
      <c r="T37" s="745"/>
      <c r="U37" s="745"/>
      <c r="V37" s="745" t="s">
        <v>537</v>
      </c>
      <c r="W37" s="745"/>
      <c r="X37" s="745"/>
      <c r="Y37" s="745"/>
      <c r="Z37" s="745"/>
      <c r="AA37" s="745" t="s">
        <v>537</v>
      </c>
      <c r="AB37" s="745"/>
      <c r="AC37" s="745"/>
      <c r="AD37" s="745"/>
      <c r="AE37" s="746"/>
      <c r="AF37" s="747" t="s">
        <v>120</v>
      </c>
      <c r="AG37" s="748"/>
      <c r="AH37" s="748"/>
      <c r="AI37" s="748"/>
      <c r="AJ37" s="749"/>
      <c r="AK37" s="816" t="s">
        <v>537</v>
      </c>
      <c r="AL37" s="817"/>
      <c r="AM37" s="817"/>
      <c r="AN37" s="817"/>
      <c r="AO37" s="817"/>
      <c r="AP37" s="817" t="s">
        <v>537</v>
      </c>
      <c r="AQ37" s="817"/>
      <c r="AR37" s="817"/>
      <c r="AS37" s="817"/>
      <c r="AT37" s="817"/>
      <c r="AU37" s="817" t="s">
        <v>537</v>
      </c>
      <c r="AV37" s="817"/>
      <c r="AW37" s="817"/>
      <c r="AX37" s="817"/>
      <c r="AY37" s="817"/>
      <c r="AZ37" s="818" t="s">
        <v>537</v>
      </c>
      <c r="BA37" s="818"/>
      <c r="BB37" s="818"/>
      <c r="BC37" s="818"/>
      <c r="BD37" s="818"/>
      <c r="BE37" s="814" t="s">
        <v>388</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7584</v>
      </c>
      <c r="AG63" s="828"/>
      <c r="AH63" s="828"/>
      <c r="AI63" s="828"/>
      <c r="AJ63" s="829"/>
      <c r="AK63" s="830"/>
      <c r="AL63" s="825"/>
      <c r="AM63" s="825"/>
      <c r="AN63" s="825"/>
      <c r="AO63" s="825"/>
      <c r="AP63" s="828">
        <v>93881</v>
      </c>
      <c r="AQ63" s="828"/>
      <c r="AR63" s="828"/>
      <c r="AS63" s="828"/>
      <c r="AT63" s="828"/>
      <c r="AU63" s="828">
        <v>41669</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393</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544</v>
      </c>
      <c r="C68" s="856"/>
      <c r="D68" s="856"/>
      <c r="E68" s="856"/>
      <c r="F68" s="856"/>
      <c r="G68" s="856"/>
      <c r="H68" s="856"/>
      <c r="I68" s="856"/>
      <c r="J68" s="856"/>
      <c r="K68" s="856"/>
      <c r="L68" s="856"/>
      <c r="M68" s="856"/>
      <c r="N68" s="856"/>
      <c r="O68" s="856"/>
      <c r="P68" s="857"/>
      <c r="Q68" s="858">
        <v>18162</v>
      </c>
      <c r="R68" s="852"/>
      <c r="S68" s="852"/>
      <c r="T68" s="852"/>
      <c r="U68" s="852"/>
      <c r="V68" s="852">
        <v>17868</v>
      </c>
      <c r="W68" s="852"/>
      <c r="X68" s="852"/>
      <c r="Y68" s="852"/>
      <c r="Z68" s="852"/>
      <c r="AA68" s="852">
        <v>294</v>
      </c>
      <c r="AB68" s="852"/>
      <c r="AC68" s="852"/>
      <c r="AD68" s="852"/>
      <c r="AE68" s="852"/>
      <c r="AF68" s="852">
        <v>7494</v>
      </c>
      <c r="AG68" s="852"/>
      <c r="AH68" s="852"/>
      <c r="AI68" s="852"/>
      <c r="AJ68" s="852"/>
      <c r="AK68" s="852" t="s">
        <v>559</v>
      </c>
      <c r="AL68" s="852"/>
      <c r="AM68" s="852"/>
      <c r="AN68" s="852"/>
      <c r="AO68" s="852"/>
      <c r="AP68" s="852">
        <v>77807</v>
      </c>
      <c r="AQ68" s="852"/>
      <c r="AR68" s="852"/>
      <c r="AS68" s="852"/>
      <c r="AT68" s="852"/>
      <c r="AU68" s="852">
        <v>867</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545</v>
      </c>
      <c r="C69" s="860"/>
      <c r="D69" s="860"/>
      <c r="E69" s="860"/>
      <c r="F69" s="860"/>
      <c r="G69" s="860"/>
      <c r="H69" s="860"/>
      <c r="I69" s="860"/>
      <c r="J69" s="860"/>
      <c r="K69" s="860"/>
      <c r="L69" s="860"/>
      <c r="M69" s="860"/>
      <c r="N69" s="860"/>
      <c r="O69" s="860"/>
      <c r="P69" s="861"/>
      <c r="Q69" s="862">
        <v>217</v>
      </c>
      <c r="R69" s="817"/>
      <c r="S69" s="817"/>
      <c r="T69" s="817"/>
      <c r="U69" s="817"/>
      <c r="V69" s="817">
        <v>198</v>
      </c>
      <c r="W69" s="817"/>
      <c r="X69" s="817"/>
      <c r="Y69" s="817"/>
      <c r="Z69" s="817"/>
      <c r="AA69" s="817">
        <v>19</v>
      </c>
      <c r="AB69" s="817"/>
      <c r="AC69" s="817"/>
      <c r="AD69" s="817"/>
      <c r="AE69" s="817"/>
      <c r="AF69" s="817">
        <v>19</v>
      </c>
      <c r="AG69" s="817"/>
      <c r="AH69" s="817"/>
      <c r="AI69" s="817"/>
      <c r="AJ69" s="817"/>
      <c r="AK69" s="817" t="s">
        <v>538</v>
      </c>
      <c r="AL69" s="817"/>
      <c r="AM69" s="817"/>
      <c r="AN69" s="817"/>
      <c r="AO69" s="817"/>
      <c r="AP69" s="817">
        <v>207</v>
      </c>
      <c r="AQ69" s="817"/>
      <c r="AR69" s="817"/>
      <c r="AS69" s="817"/>
      <c r="AT69" s="817"/>
      <c r="AU69" s="817">
        <v>52</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546</v>
      </c>
      <c r="C70" s="860"/>
      <c r="D70" s="860"/>
      <c r="E70" s="860"/>
      <c r="F70" s="860"/>
      <c r="G70" s="860"/>
      <c r="H70" s="860"/>
      <c r="I70" s="860"/>
      <c r="J70" s="860"/>
      <c r="K70" s="860"/>
      <c r="L70" s="860"/>
      <c r="M70" s="860"/>
      <c r="N70" s="860"/>
      <c r="O70" s="860"/>
      <c r="P70" s="861"/>
      <c r="Q70" s="862">
        <v>465</v>
      </c>
      <c r="R70" s="817"/>
      <c r="S70" s="817"/>
      <c r="T70" s="817"/>
      <c r="U70" s="817"/>
      <c r="V70" s="817">
        <v>368</v>
      </c>
      <c r="W70" s="817"/>
      <c r="X70" s="817"/>
      <c r="Y70" s="817"/>
      <c r="Z70" s="817"/>
      <c r="AA70" s="817">
        <v>98</v>
      </c>
      <c r="AB70" s="817"/>
      <c r="AC70" s="817"/>
      <c r="AD70" s="817"/>
      <c r="AE70" s="817"/>
      <c r="AF70" s="817">
        <v>98</v>
      </c>
      <c r="AG70" s="817"/>
      <c r="AH70" s="817"/>
      <c r="AI70" s="817"/>
      <c r="AJ70" s="817"/>
      <c r="AK70" s="817">
        <v>171</v>
      </c>
      <c r="AL70" s="817"/>
      <c r="AM70" s="817"/>
      <c r="AN70" s="817"/>
      <c r="AO70" s="817"/>
      <c r="AP70" s="817" t="s">
        <v>538</v>
      </c>
      <c r="AQ70" s="817"/>
      <c r="AR70" s="817"/>
      <c r="AS70" s="817"/>
      <c r="AT70" s="817"/>
      <c r="AU70" s="817" t="s">
        <v>538</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547</v>
      </c>
      <c r="C71" s="860"/>
      <c r="D71" s="860"/>
      <c r="E71" s="860"/>
      <c r="F71" s="860"/>
      <c r="G71" s="860"/>
      <c r="H71" s="860"/>
      <c r="I71" s="860"/>
      <c r="J71" s="860"/>
      <c r="K71" s="860"/>
      <c r="L71" s="860"/>
      <c r="M71" s="860"/>
      <c r="N71" s="860"/>
      <c r="O71" s="860"/>
      <c r="P71" s="861"/>
      <c r="Q71" s="862">
        <v>633531</v>
      </c>
      <c r="R71" s="817"/>
      <c r="S71" s="817"/>
      <c r="T71" s="817"/>
      <c r="U71" s="817"/>
      <c r="V71" s="817">
        <v>615938</v>
      </c>
      <c r="W71" s="817"/>
      <c r="X71" s="817"/>
      <c r="Y71" s="817"/>
      <c r="Z71" s="817"/>
      <c r="AA71" s="817">
        <v>17593</v>
      </c>
      <c r="AB71" s="817"/>
      <c r="AC71" s="817"/>
      <c r="AD71" s="817"/>
      <c r="AE71" s="817"/>
      <c r="AF71" s="817">
        <v>17593</v>
      </c>
      <c r="AG71" s="817"/>
      <c r="AH71" s="817"/>
      <c r="AI71" s="817"/>
      <c r="AJ71" s="817"/>
      <c r="AK71" s="817">
        <v>7898</v>
      </c>
      <c r="AL71" s="817"/>
      <c r="AM71" s="817"/>
      <c r="AN71" s="817"/>
      <c r="AO71" s="817"/>
      <c r="AP71" s="817" t="s">
        <v>538</v>
      </c>
      <c r="AQ71" s="817"/>
      <c r="AR71" s="817"/>
      <c r="AS71" s="817"/>
      <c r="AT71" s="817"/>
      <c r="AU71" s="817" t="s">
        <v>538</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394</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25204</v>
      </c>
      <c r="AG88" s="828"/>
      <c r="AH88" s="828"/>
      <c r="AI88" s="828"/>
      <c r="AJ88" s="828"/>
      <c r="AK88" s="825"/>
      <c r="AL88" s="825"/>
      <c r="AM88" s="825"/>
      <c r="AN88" s="825"/>
      <c r="AO88" s="825"/>
      <c r="AP88" s="828">
        <v>78014</v>
      </c>
      <c r="AQ88" s="828"/>
      <c r="AR88" s="828"/>
      <c r="AS88" s="828"/>
      <c r="AT88" s="828"/>
      <c r="AU88" s="828">
        <v>919</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395</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1595</v>
      </c>
      <c r="CS102" s="836"/>
      <c r="CT102" s="836"/>
      <c r="CU102" s="836"/>
      <c r="CV102" s="879"/>
      <c r="CW102" s="878">
        <v>294</v>
      </c>
      <c r="CX102" s="836"/>
      <c r="CY102" s="836"/>
      <c r="CZ102" s="836"/>
      <c r="DA102" s="879"/>
      <c r="DB102" s="878">
        <v>930</v>
      </c>
      <c r="DC102" s="836"/>
      <c r="DD102" s="836"/>
      <c r="DE102" s="836"/>
      <c r="DF102" s="879"/>
      <c r="DG102" s="878">
        <v>4680</v>
      </c>
      <c r="DH102" s="836"/>
      <c r="DI102" s="836"/>
      <c r="DJ102" s="836"/>
      <c r="DK102" s="879"/>
      <c r="DL102" s="878">
        <v>547</v>
      </c>
      <c r="DM102" s="836"/>
      <c r="DN102" s="836"/>
      <c r="DO102" s="836"/>
      <c r="DP102" s="879"/>
      <c r="DQ102" s="878">
        <v>121</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396</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397</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400</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401</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402</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403</v>
      </c>
      <c r="AB109" s="881"/>
      <c r="AC109" s="881"/>
      <c r="AD109" s="881"/>
      <c r="AE109" s="882"/>
      <c r="AF109" s="880" t="s">
        <v>286</v>
      </c>
      <c r="AG109" s="881"/>
      <c r="AH109" s="881"/>
      <c r="AI109" s="881"/>
      <c r="AJ109" s="882"/>
      <c r="AK109" s="880" t="s">
        <v>285</v>
      </c>
      <c r="AL109" s="881"/>
      <c r="AM109" s="881"/>
      <c r="AN109" s="881"/>
      <c r="AO109" s="882"/>
      <c r="AP109" s="880" t="s">
        <v>404</v>
      </c>
      <c r="AQ109" s="881"/>
      <c r="AR109" s="881"/>
      <c r="AS109" s="881"/>
      <c r="AT109" s="883"/>
      <c r="AU109" s="902" t="s">
        <v>402</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403</v>
      </c>
      <c r="BR109" s="881"/>
      <c r="BS109" s="881"/>
      <c r="BT109" s="881"/>
      <c r="BU109" s="882"/>
      <c r="BV109" s="880" t="s">
        <v>286</v>
      </c>
      <c r="BW109" s="881"/>
      <c r="BX109" s="881"/>
      <c r="BY109" s="881"/>
      <c r="BZ109" s="882"/>
      <c r="CA109" s="880" t="s">
        <v>285</v>
      </c>
      <c r="CB109" s="881"/>
      <c r="CC109" s="881"/>
      <c r="CD109" s="881"/>
      <c r="CE109" s="882"/>
      <c r="CF109" s="903" t="s">
        <v>404</v>
      </c>
      <c r="CG109" s="903"/>
      <c r="CH109" s="903"/>
      <c r="CI109" s="903"/>
      <c r="CJ109" s="903"/>
      <c r="CK109" s="880" t="s">
        <v>405</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403</v>
      </c>
      <c r="DH109" s="881"/>
      <c r="DI109" s="881"/>
      <c r="DJ109" s="881"/>
      <c r="DK109" s="882"/>
      <c r="DL109" s="880" t="s">
        <v>286</v>
      </c>
      <c r="DM109" s="881"/>
      <c r="DN109" s="881"/>
      <c r="DO109" s="881"/>
      <c r="DP109" s="882"/>
      <c r="DQ109" s="880" t="s">
        <v>285</v>
      </c>
      <c r="DR109" s="881"/>
      <c r="DS109" s="881"/>
      <c r="DT109" s="881"/>
      <c r="DU109" s="882"/>
      <c r="DV109" s="880" t="s">
        <v>404</v>
      </c>
      <c r="DW109" s="881"/>
      <c r="DX109" s="881"/>
      <c r="DY109" s="881"/>
      <c r="DZ109" s="883"/>
    </row>
    <row r="110" spans="1:131" s="197" customFormat="1" ht="26.25" customHeight="1">
      <c r="A110" s="884" t="s">
        <v>406</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22767318</v>
      </c>
      <c r="AB110" s="888"/>
      <c r="AC110" s="888"/>
      <c r="AD110" s="888"/>
      <c r="AE110" s="889"/>
      <c r="AF110" s="890">
        <v>20383010</v>
      </c>
      <c r="AG110" s="888"/>
      <c r="AH110" s="888"/>
      <c r="AI110" s="888"/>
      <c r="AJ110" s="889"/>
      <c r="AK110" s="890">
        <v>19266011</v>
      </c>
      <c r="AL110" s="888"/>
      <c r="AM110" s="888"/>
      <c r="AN110" s="888"/>
      <c r="AO110" s="889"/>
      <c r="AP110" s="891">
        <v>23.2</v>
      </c>
      <c r="AQ110" s="892"/>
      <c r="AR110" s="892"/>
      <c r="AS110" s="892"/>
      <c r="AT110" s="893"/>
      <c r="AU110" s="894" t="s">
        <v>60</v>
      </c>
      <c r="AV110" s="895"/>
      <c r="AW110" s="895"/>
      <c r="AX110" s="895"/>
      <c r="AY110" s="896"/>
      <c r="AZ110" s="938" t="s">
        <v>407</v>
      </c>
      <c r="BA110" s="885"/>
      <c r="BB110" s="885"/>
      <c r="BC110" s="885"/>
      <c r="BD110" s="885"/>
      <c r="BE110" s="885"/>
      <c r="BF110" s="885"/>
      <c r="BG110" s="885"/>
      <c r="BH110" s="885"/>
      <c r="BI110" s="885"/>
      <c r="BJ110" s="885"/>
      <c r="BK110" s="885"/>
      <c r="BL110" s="885"/>
      <c r="BM110" s="885"/>
      <c r="BN110" s="885"/>
      <c r="BO110" s="885"/>
      <c r="BP110" s="886"/>
      <c r="BQ110" s="924">
        <v>170905506</v>
      </c>
      <c r="BR110" s="925"/>
      <c r="BS110" s="925"/>
      <c r="BT110" s="925"/>
      <c r="BU110" s="925"/>
      <c r="BV110" s="925">
        <v>165776442</v>
      </c>
      <c r="BW110" s="925"/>
      <c r="BX110" s="925"/>
      <c r="BY110" s="925"/>
      <c r="BZ110" s="925"/>
      <c r="CA110" s="925">
        <v>159511530</v>
      </c>
      <c r="CB110" s="925"/>
      <c r="CC110" s="925"/>
      <c r="CD110" s="925"/>
      <c r="CE110" s="925"/>
      <c r="CF110" s="939">
        <v>191.7</v>
      </c>
      <c r="CG110" s="940"/>
      <c r="CH110" s="940"/>
      <c r="CI110" s="940"/>
      <c r="CJ110" s="940"/>
      <c r="CK110" s="941" t="s">
        <v>408</v>
      </c>
      <c r="CL110" s="942"/>
      <c r="CM110" s="921" t="s">
        <v>409</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v>110250</v>
      </c>
      <c r="DR110" s="925"/>
      <c r="DS110" s="925"/>
      <c r="DT110" s="925"/>
      <c r="DU110" s="925"/>
      <c r="DV110" s="926">
        <v>0.1</v>
      </c>
      <c r="DW110" s="926"/>
      <c r="DX110" s="926"/>
      <c r="DY110" s="926"/>
      <c r="DZ110" s="927"/>
    </row>
    <row r="111" spans="1:131" s="197" customFormat="1" ht="26.25" customHeight="1">
      <c r="A111" s="928" t="s">
        <v>410</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411</v>
      </c>
      <c r="BA111" s="948"/>
      <c r="BB111" s="948"/>
      <c r="BC111" s="948"/>
      <c r="BD111" s="948"/>
      <c r="BE111" s="948"/>
      <c r="BF111" s="948"/>
      <c r="BG111" s="948"/>
      <c r="BH111" s="948"/>
      <c r="BI111" s="948"/>
      <c r="BJ111" s="948"/>
      <c r="BK111" s="948"/>
      <c r="BL111" s="948"/>
      <c r="BM111" s="948"/>
      <c r="BN111" s="948"/>
      <c r="BO111" s="948"/>
      <c r="BP111" s="949"/>
      <c r="BQ111" s="917">
        <v>13573492</v>
      </c>
      <c r="BR111" s="918"/>
      <c r="BS111" s="918"/>
      <c r="BT111" s="918"/>
      <c r="BU111" s="918"/>
      <c r="BV111" s="918">
        <v>12605496</v>
      </c>
      <c r="BW111" s="918"/>
      <c r="BX111" s="918"/>
      <c r="BY111" s="918"/>
      <c r="BZ111" s="918"/>
      <c r="CA111" s="918">
        <v>11744524</v>
      </c>
      <c r="CB111" s="918"/>
      <c r="CC111" s="918"/>
      <c r="CD111" s="918"/>
      <c r="CE111" s="918"/>
      <c r="CF111" s="912">
        <v>14.1</v>
      </c>
      <c r="CG111" s="913"/>
      <c r="CH111" s="913"/>
      <c r="CI111" s="913"/>
      <c r="CJ111" s="913"/>
      <c r="CK111" s="943"/>
      <c r="CL111" s="944"/>
      <c r="CM111" s="914" t="s">
        <v>412</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v>8473095</v>
      </c>
      <c r="DH111" s="918"/>
      <c r="DI111" s="918"/>
      <c r="DJ111" s="918"/>
      <c r="DK111" s="918"/>
      <c r="DL111" s="918">
        <v>7859728</v>
      </c>
      <c r="DM111" s="918"/>
      <c r="DN111" s="918"/>
      <c r="DO111" s="918"/>
      <c r="DP111" s="918"/>
      <c r="DQ111" s="918">
        <v>7245704</v>
      </c>
      <c r="DR111" s="918"/>
      <c r="DS111" s="918"/>
      <c r="DT111" s="918"/>
      <c r="DU111" s="918"/>
      <c r="DV111" s="919">
        <v>8.6999999999999993</v>
      </c>
      <c r="DW111" s="919"/>
      <c r="DX111" s="919"/>
      <c r="DY111" s="919"/>
      <c r="DZ111" s="920"/>
    </row>
    <row r="112" spans="1:131" s="197" customFormat="1" ht="26.25" customHeight="1">
      <c r="A112" s="950" t="s">
        <v>413</v>
      </c>
      <c r="B112" s="951"/>
      <c r="C112" s="948" t="s">
        <v>414</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415</v>
      </c>
      <c r="BA112" s="948"/>
      <c r="BB112" s="948"/>
      <c r="BC112" s="948"/>
      <c r="BD112" s="948"/>
      <c r="BE112" s="948"/>
      <c r="BF112" s="948"/>
      <c r="BG112" s="948"/>
      <c r="BH112" s="948"/>
      <c r="BI112" s="948"/>
      <c r="BJ112" s="948"/>
      <c r="BK112" s="948"/>
      <c r="BL112" s="948"/>
      <c r="BM112" s="948"/>
      <c r="BN112" s="948"/>
      <c r="BO112" s="948"/>
      <c r="BP112" s="949"/>
      <c r="BQ112" s="917">
        <v>46430248</v>
      </c>
      <c r="BR112" s="918"/>
      <c r="BS112" s="918"/>
      <c r="BT112" s="918"/>
      <c r="BU112" s="918"/>
      <c r="BV112" s="918">
        <v>43659153</v>
      </c>
      <c r="BW112" s="918"/>
      <c r="BX112" s="918"/>
      <c r="BY112" s="918"/>
      <c r="BZ112" s="918"/>
      <c r="CA112" s="918">
        <v>41669258</v>
      </c>
      <c r="CB112" s="918"/>
      <c r="CC112" s="918"/>
      <c r="CD112" s="918"/>
      <c r="CE112" s="918"/>
      <c r="CF112" s="912">
        <v>50.1</v>
      </c>
      <c r="CG112" s="913"/>
      <c r="CH112" s="913"/>
      <c r="CI112" s="913"/>
      <c r="CJ112" s="913"/>
      <c r="CK112" s="943"/>
      <c r="CL112" s="944"/>
      <c r="CM112" s="914" t="s">
        <v>416</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417</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4570147</v>
      </c>
      <c r="AB113" s="932"/>
      <c r="AC113" s="932"/>
      <c r="AD113" s="932"/>
      <c r="AE113" s="933"/>
      <c r="AF113" s="934">
        <v>4357767</v>
      </c>
      <c r="AG113" s="932"/>
      <c r="AH113" s="932"/>
      <c r="AI113" s="932"/>
      <c r="AJ113" s="933"/>
      <c r="AK113" s="934">
        <v>4317095</v>
      </c>
      <c r="AL113" s="932"/>
      <c r="AM113" s="932"/>
      <c r="AN113" s="932"/>
      <c r="AO113" s="933"/>
      <c r="AP113" s="935">
        <v>5.2</v>
      </c>
      <c r="AQ113" s="936"/>
      <c r="AR113" s="936"/>
      <c r="AS113" s="936"/>
      <c r="AT113" s="937"/>
      <c r="AU113" s="897"/>
      <c r="AV113" s="898"/>
      <c r="AW113" s="898"/>
      <c r="AX113" s="898"/>
      <c r="AY113" s="899"/>
      <c r="AZ113" s="947" t="s">
        <v>418</v>
      </c>
      <c r="BA113" s="948"/>
      <c r="BB113" s="948"/>
      <c r="BC113" s="948"/>
      <c r="BD113" s="948"/>
      <c r="BE113" s="948"/>
      <c r="BF113" s="948"/>
      <c r="BG113" s="948"/>
      <c r="BH113" s="948"/>
      <c r="BI113" s="948"/>
      <c r="BJ113" s="948"/>
      <c r="BK113" s="948"/>
      <c r="BL113" s="948"/>
      <c r="BM113" s="948"/>
      <c r="BN113" s="948"/>
      <c r="BO113" s="948"/>
      <c r="BP113" s="949"/>
      <c r="BQ113" s="917">
        <v>1549978</v>
      </c>
      <c r="BR113" s="918"/>
      <c r="BS113" s="918"/>
      <c r="BT113" s="918"/>
      <c r="BU113" s="918"/>
      <c r="BV113" s="918">
        <v>1233843</v>
      </c>
      <c r="BW113" s="918"/>
      <c r="BX113" s="918"/>
      <c r="BY113" s="918"/>
      <c r="BZ113" s="918"/>
      <c r="CA113" s="918">
        <v>918903</v>
      </c>
      <c r="CB113" s="918"/>
      <c r="CC113" s="918"/>
      <c r="CD113" s="918"/>
      <c r="CE113" s="918"/>
      <c r="CF113" s="912">
        <v>1.1000000000000001</v>
      </c>
      <c r="CG113" s="913"/>
      <c r="CH113" s="913"/>
      <c r="CI113" s="913"/>
      <c r="CJ113" s="913"/>
      <c r="CK113" s="943"/>
      <c r="CL113" s="944"/>
      <c r="CM113" s="914" t="s">
        <v>419</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420</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373610</v>
      </c>
      <c r="AB114" s="957"/>
      <c r="AC114" s="957"/>
      <c r="AD114" s="957"/>
      <c r="AE114" s="958"/>
      <c r="AF114" s="959">
        <v>355027</v>
      </c>
      <c r="AG114" s="957"/>
      <c r="AH114" s="957"/>
      <c r="AI114" s="957"/>
      <c r="AJ114" s="958"/>
      <c r="AK114" s="959">
        <v>339099</v>
      </c>
      <c r="AL114" s="957"/>
      <c r="AM114" s="957"/>
      <c r="AN114" s="957"/>
      <c r="AO114" s="958"/>
      <c r="AP114" s="960">
        <v>0.4</v>
      </c>
      <c r="AQ114" s="961"/>
      <c r="AR114" s="961"/>
      <c r="AS114" s="961"/>
      <c r="AT114" s="962"/>
      <c r="AU114" s="897"/>
      <c r="AV114" s="898"/>
      <c r="AW114" s="898"/>
      <c r="AX114" s="898"/>
      <c r="AY114" s="899"/>
      <c r="AZ114" s="947" t="s">
        <v>421</v>
      </c>
      <c r="BA114" s="948"/>
      <c r="BB114" s="948"/>
      <c r="BC114" s="948"/>
      <c r="BD114" s="948"/>
      <c r="BE114" s="948"/>
      <c r="BF114" s="948"/>
      <c r="BG114" s="948"/>
      <c r="BH114" s="948"/>
      <c r="BI114" s="948"/>
      <c r="BJ114" s="948"/>
      <c r="BK114" s="948"/>
      <c r="BL114" s="948"/>
      <c r="BM114" s="948"/>
      <c r="BN114" s="948"/>
      <c r="BO114" s="948"/>
      <c r="BP114" s="949"/>
      <c r="BQ114" s="917">
        <v>25421995</v>
      </c>
      <c r="BR114" s="918"/>
      <c r="BS114" s="918"/>
      <c r="BT114" s="918"/>
      <c r="BU114" s="918"/>
      <c r="BV114" s="918">
        <v>25493131</v>
      </c>
      <c r="BW114" s="918"/>
      <c r="BX114" s="918"/>
      <c r="BY114" s="918"/>
      <c r="BZ114" s="918"/>
      <c r="CA114" s="918">
        <v>24180322</v>
      </c>
      <c r="CB114" s="918"/>
      <c r="CC114" s="918"/>
      <c r="CD114" s="918"/>
      <c r="CE114" s="918"/>
      <c r="CF114" s="912">
        <v>29.1</v>
      </c>
      <c r="CG114" s="913"/>
      <c r="CH114" s="913"/>
      <c r="CI114" s="913"/>
      <c r="CJ114" s="913"/>
      <c r="CK114" s="943"/>
      <c r="CL114" s="944"/>
      <c r="CM114" s="914" t="s">
        <v>422</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423</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2726330</v>
      </c>
      <c r="AB115" s="932"/>
      <c r="AC115" s="932"/>
      <c r="AD115" s="932"/>
      <c r="AE115" s="933"/>
      <c r="AF115" s="934">
        <v>1240195</v>
      </c>
      <c r="AG115" s="932"/>
      <c r="AH115" s="932"/>
      <c r="AI115" s="932"/>
      <c r="AJ115" s="933"/>
      <c r="AK115" s="934">
        <v>1224012</v>
      </c>
      <c r="AL115" s="932"/>
      <c r="AM115" s="932"/>
      <c r="AN115" s="932"/>
      <c r="AO115" s="933"/>
      <c r="AP115" s="935">
        <v>1.5</v>
      </c>
      <c r="AQ115" s="936"/>
      <c r="AR115" s="936"/>
      <c r="AS115" s="936"/>
      <c r="AT115" s="937"/>
      <c r="AU115" s="897"/>
      <c r="AV115" s="898"/>
      <c r="AW115" s="898"/>
      <c r="AX115" s="898"/>
      <c r="AY115" s="899"/>
      <c r="AZ115" s="947" t="s">
        <v>424</v>
      </c>
      <c r="BA115" s="948"/>
      <c r="BB115" s="948"/>
      <c r="BC115" s="948"/>
      <c r="BD115" s="948"/>
      <c r="BE115" s="948"/>
      <c r="BF115" s="948"/>
      <c r="BG115" s="948"/>
      <c r="BH115" s="948"/>
      <c r="BI115" s="948"/>
      <c r="BJ115" s="948"/>
      <c r="BK115" s="948"/>
      <c r="BL115" s="948"/>
      <c r="BM115" s="948"/>
      <c r="BN115" s="948"/>
      <c r="BO115" s="948"/>
      <c r="BP115" s="949"/>
      <c r="BQ115" s="917">
        <v>177179</v>
      </c>
      <c r="BR115" s="918"/>
      <c r="BS115" s="918"/>
      <c r="BT115" s="918"/>
      <c r="BU115" s="918"/>
      <c r="BV115" s="918">
        <v>87277</v>
      </c>
      <c r="BW115" s="918"/>
      <c r="BX115" s="918"/>
      <c r="BY115" s="918"/>
      <c r="BZ115" s="918"/>
      <c r="CA115" s="918">
        <v>121302</v>
      </c>
      <c r="CB115" s="918"/>
      <c r="CC115" s="918"/>
      <c r="CD115" s="918"/>
      <c r="CE115" s="918"/>
      <c r="CF115" s="912">
        <v>0.1</v>
      </c>
      <c r="CG115" s="913"/>
      <c r="CH115" s="913"/>
      <c r="CI115" s="913"/>
      <c r="CJ115" s="913"/>
      <c r="CK115" s="943"/>
      <c r="CL115" s="944"/>
      <c r="CM115" s="947" t="s">
        <v>425</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426</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v>4</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427</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428</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549602</v>
      </c>
      <c r="DH116" s="957"/>
      <c r="DI116" s="957"/>
      <c r="DJ116" s="957"/>
      <c r="DK116" s="958"/>
      <c r="DL116" s="959">
        <v>467150</v>
      </c>
      <c r="DM116" s="957"/>
      <c r="DN116" s="957"/>
      <c r="DO116" s="957"/>
      <c r="DP116" s="958"/>
      <c r="DQ116" s="959">
        <v>386650</v>
      </c>
      <c r="DR116" s="957"/>
      <c r="DS116" s="957"/>
      <c r="DT116" s="957"/>
      <c r="DU116" s="958"/>
      <c r="DV116" s="960">
        <v>0.5</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429</v>
      </c>
      <c r="Z117" s="882"/>
      <c r="AA117" s="994">
        <v>30437405</v>
      </c>
      <c r="AB117" s="964"/>
      <c r="AC117" s="964"/>
      <c r="AD117" s="964"/>
      <c r="AE117" s="965"/>
      <c r="AF117" s="963">
        <v>26336003</v>
      </c>
      <c r="AG117" s="964"/>
      <c r="AH117" s="964"/>
      <c r="AI117" s="964"/>
      <c r="AJ117" s="965"/>
      <c r="AK117" s="963">
        <v>25146217</v>
      </c>
      <c r="AL117" s="964"/>
      <c r="AM117" s="964"/>
      <c r="AN117" s="964"/>
      <c r="AO117" s="965"/>
      <c r="AP117" s="966"/>
      <c r="AQ117" s="967"/>
      <c r="AR117" s="967"/>
      <c r="AS117" s="967"/>
      <c r="AT117" s="968"/>
      <c r="AU117" s="897"/>
      <c r="AV117" s="898"/>
      <c r="AW117" s="898"/>
      <c r="AX117" s="898"/>
      <c r="AY117" s="899"/>
      <c r="AZ117" s="993" t="s">
        <v>430</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431</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405</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403</v>
      </c>
      <c r="AB118" s="881"/>
      <c r="AC118" s="881"/>
      <c r="AD118" s="881"/>
      <c r="AE118" s="882"/>
      <c r="AF118" s="880" t="s">
        <v>286</v>
      </c>
      <c r="AG118" s="881"/>
      <c r="AH118" s="881"/>
      <c r="AI118" s="881"/>
      <c r="AJ118" s="882"/>
      <c r="AK118" s="880" t="s">
        <v>285</v>
      </c>
      <c r="AL118" s="881"/>
      <c r="AM118" s="881"/>
      <c r="AN118" s="881"/>
      <c r="AO118" s="882"/>
      <c r="AP118" s="988" t="s">
        <v>404</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432</v>
      </c>
      <c r="BP118" s="992"/>
      <c r="BQ118" s="983">
        <v>258058398</v>
      </c>
      <c r="BR118" s="984"/>
      <c r="BS118" s="984"/>
      <c r="BT118" s="984"/>
      <c r="BU118" s="984"/>
      <c r="BV118" s="984">
        <v>248855342</v>
      </c>
      <c r="BW118" s="984"/>
      <c r="BX118" s="984"/>
      <c r="BY118" s="984"/>
      <c r="BZ118" s="984"/>
      <c r="CA118" s="984">
        <v>238145839</v>
      </c>
      <c r="CB118" s="984"/>
      <c r="CC118" s="984"/>
      <c r="CD118" s="984"/>
      <c r="CE118" s="984"/>
      <c r="CF118" s="985"/>
      <c r="CG118" s="986"/>
      <c r="CH118" s="986"/>
      <c r="CI118" s="986"/>
      <c r="CJ118" s="987"/>
      <c r="CK118" s="943"/>
      <c r="CL118" s="944"/>
      <c r="CM118" s="914" t="s">
        <v>433</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408</v>
      </c>
      <c r="B119" s="942"/>
      <c r="C119" s="921" t="s">
        <v>409</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434</v>
      </c>
      <c r="AV119" s="976"/>
      <c r="AW119" s="976"/>
      <c r="AX119" s="976"/>
      <c r="AY119" s="977"/>
      <c r="AZ119" s="938" t="s">
        <v>435</v>
      </c>
      <c r="BA119" s="885"/>
      <c r="BB119" s="885"/>
      <c r="BC119" s="885"/>
      <c r="BD119" s="885"/>
      <c r="BE119" s="885"/>
      <c r="BF119" s="885"/>
      <c r="BG119" s="885"/>
      <c r="BH119" s="885"/>
      <c r="BI119" s="885"/>
      <c r="BJ119" s="885"/>
      <c r="BK119" s="885"/>
      <c r="BL119" s="885"/>
      <c r="BM119" s="885"/>
      <c r="BN119" s="885"/>
      <c r="BO119" s="885"/>
      <c r="BP119" s="886"/>
      <c r="BQ119" s="924">
        <v>19764079</v>
      </c>
      <c r="BR119" s="925"/>
      <c r="BS119" s="925"/>
      <c r="BT119" s="925"/>
      <c r="BU119" s="925"/>
      <c r="BV119" s="925">
        <v>22358680</v>
      </c>
      <c r="BW119" s="925"/>
      <c r="BX119" s="925"/>
      <c r="BY119" s="925"/>
      <c r="BZ119" s="925"/>
      <c r="CA119" s="925">
        <v>27196732</v>
      </c>
      <c r="CB119" s="925"/>
      <c r="CC119" s="925"/>
      <c r="CD119" s="925"/>
      <c r="CE119" s="925"/>
      <c r="CF119" s="939">
        <v>32.700000000000003</v>
      </c>
      <c r="CG119" s="940"/>
      <c r="CH119" s="940"/>
      <c r="CI119" s="940"/>
      <c r="CJ119" s="940"/>
      <c r="CK119" s="945"/>
      <c r="CL119" s="946"/>
      <c r="CM119" s="1002" t="s">
        <v>436</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4550795</v>
      </c>
      <c r="DH119" s="996"/>
      <c r="DI119" s="996"/>
      <c r="DJ119" s="996"/>
      <c r="DK119" s="997"/>
      <c r="DL119" s="998">
        <v>4278618</v>
      </c>
      <c r="DM119" s="996"/>
      <c r="DN119" s="996"/>
      <c r="DO119" s="996"/>
      <c r="DP119" s="997"/>
      <c r="DQ119" s="998">
        <v>4001920</v>
      </c>
      <c r="DR119" s="996"/>
      <c r="DS119" s="996"/>
      <c r="DT119" s="996"/>
      <c r="DU119" s="997"/>
      <c r="DV119" s="999">
        <v>4.8</v>
      </c>
      <c r="DW119" s="1000"/>
      <c r="DX119" s="1000"/>
      <c r="DY119" s="1000"/>
      <c r="DZ119" s="1001"/>
    </row>
    <row r="120" spans="1:130" s="197" customFormat="1" ht="26.25" customHeight="1">
      <c r="A120" s="973"/>
      <c r="B120" s="944"/>
      <c r="C120" s="914" t="s">
        <v>412</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v>780775</v>
      </c>
      <c r="AB120" s="957"/>
      <c r="AC120" s="957"/>
      <c r="AD120" s="957"/>
      <c r="AE120" s="958"/>
      <c r="AF120" s="959">
        <v>769735</v>
      </c>
      <c r="AG120" s="957"/>
      <c r="AH120" s="957"/>
      <c r="AI120" s="957"/>
      <c r="AJ120" s="958"/>
      <c r="AK120" s="959">
        <v>758690</v>
      </c>
      <c r="AL120" s="957"/>
      <c r="AM120" s="957"/>
      <c r="AN120" s="957"/>
      <c r="AO120" s="958"/>
      <c r="AP120" s="960">
        <v>0.9</v>
      </c>
      <c r="AQ120" s="961"/>
      <c r="AR120" s="961"/>
      <c r="AS120" s="961"/>
      <c r="AT120" s="962"/>
      <c r="AU120" s="978"/>
      <c r="AV120" s="979"/>
      <c r="AW120" s="979"/>
      <c r="AX120" s="979"/>
      <c r="AY120" s="980"/>
      <c r="AZ120" s="947" t="s">
        <v>437</v>
      </c>
      <c r="BA120" s="948"/>
      <c r="BB120" s="948"/>
      <c r="BC120" s="948"/>
      <c r="BD120" s="948"/>
      <c r="BE120" s="948"/>
      <c r="BF120" s="948"/>
      <c r="BG120" s="948"/>
      <c r="BH120" s="948"/>
      <c r="BI120" s="948"/>
      <c r="BJ120" s="948"/>
      <c r="BK120" s="948"/>
      <c r="BL120" s="948"/>
      <c r="BM120" s="948"/>
      <c r="BN120" s="948"/>
      <c r="BO120" s="948"/>
      <c r="BP120" s="949"/>
      <c r="BQ120" s="917">
        <v>52274191</v>
      </c>
      <c r="BR120" s="918"/>
      <c r="BS120" s="918"/>
      <c r="BT120" s="918"/>
      <c r="BU120" s="918"/>
      <c r="BV120" s="918">
        <v>49211646</v>
      </c>
      <c r="BW120" s="918"/>
      <c r="BX120" s="918"/>
      <c r="BY120" s="918"/>
      <c r="BZ120" s="918"/>
      <c r="CA120" s="918">
        <v>45369304</v>
      </c>
      <c r="CB120" s="918"/>
      <c r="CC120" s="918"/>
      <c r="CD120" s="918"/>
      <c r="CE120" s="918"/>
      <c r="CF120" s="912">
        <v>54.5</v>
      </c>
      <c r="CG120" s="913"/>
      <c r="CH120" s="913"/>
      <c r="CI120" s="913"/>
      <c r="CJ120" s="913"/>
      <c r="CK120" s="1011" t="s">
        <v>438</v>
      </c>
      <c r="CL120" s="1012"/>
      <c r="CM120" s="1012"/>
      <c r="CN120" s="1012"/>
      <c r="CO120" s="1013"/>
      <c r="CP120" s="1019" t="s">
        <v>385</v>
      </c>
      <c r="CQ120" s="1020"/>
      <c r="CR120" s="1020"/>
      <c r="CS120" s="1020"/>
      <c r="CT120" s="1020"/>
      <c r="CU120" s="1020"/>
      <c r="CV120" s="1020"/>
      <c r="CW120" s="1020"/>
      <c r="CX120" s="1020"/>
      <c r="CY120" s="1020"/>
      <c r="CZ120" s="1020"/>
      <c r="DA120" s="1020"/>
      <c r="DB120" s="1020"/>
      <c r="DC120" s="1020"/>
      <c r="DD120" s="1020"/>
      <c r="DE120" s="1020"/>
      <c r="DF120" s="1021"/>
      <c r="DG120" s="924">
        <v>44763594</v>
      </c>
      <c r="DH120" s="925"/>
      <c r="DI120" s="925"/>
      <c r="DJ120" s="925"/>
      <c r="DK120" s="925"/>
      <c r="DL120" s="925">
        <v>42148518</v>
      </c>
      <c r="DM120" s="925"/>
      <c r="DN120" s="925"/>
      <c r="DO120" s="925"/>
      <c r="DP120" s="925"/>
      <c r="DQ120" s="925">
        <v>39917619</v>
      </c>
      <c r="DR120" s="925"/>
      <c r="DS120" s="925"/>
      <c r="DT120" s="925"/>
      <c r="DU120" s="925"/>
      <c r="DV120" s="926">
        <v>48</v>
      </c>
      <c r="DW120" s="926"/>
      <c r="DX120" s="926"/>
      <c r="DY120" s="926"/>
      <c r="DZ120" s="927"/>
    </row>
    <row r="121" spans="1:130" s="197" customFormat="1" ht="26.25" customHeight="1">
      <c r="A121" s="973"/>
      <c r="B121" s="944"/>
      <c r="C121" s="1008" t="s">
        <v>439</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440</v>
      </c>
      <c r="BA121" s="969"/>
      <c r="BB121" s="969"/>
      <c r="BC121" s="969"/>
      <c r="BD121" s="969"/>
      <c r="BE121" s="969"/>
      <c r="BF121" s="969"/>
      <c r="BG121" s="969"/>
      <c r="BH121" s="969"/>
      <c r="BI121" s="969"/>
      <c r="BJ121" s="969"/>
      <c r="BK121" s="969"/>
      <c r="BL121" s="969"/>
      <c r="BM121" s="969"/>
      <c r="BN121" s="969"/>
      <c r="BO121" s="969"/>
      <c r="BP121" s="970"/>
      <c r="BQ121" s="983">
        <v>132583049</v>
      </c>
      <c r="BR121" s="984"/>
      <c r="BS121" s="984"/>
      <c r="BT121" s="984"/>
      <c r="BU121" s="984"/>
      <c r="BV121" s="984">
        <v>132398666</v>
      </c>
      <c r="BW121" s="984"/>
      <c r="BX121" s="984"/>
      <c r="BY121" s="984"/>
      <c r="BZ121" s="984"/>
      <c r="CA121" s="984">
        <v>129753254</v>
      </c>
      <c r="CB121" s="984"/>
      <c r="CC121" s="984"/>
      <c r="CD121" s="984"/>
      <c r="CE121" s="984"/>
      <c r="CF121" s="1022">
        <v>156</v>
      </c>
      <c r="CG121" s="1023"/>
      <c r="CH121" s="1023"/>
      <c r="CI121" s="1023"/>
      <c r="CJ121" s="1023"/>
      <c r="CK121" s="1014"/>
      <c r="CL121" s="1015"/>
      <c r="CM121" s="1015"/>
      <c r="CN121" s="1015"/>
      <c r="CO121" s="1016"/>
      <c r="CP121" s="1005" t="s">
        <v>382</v>
      </c>
      <c r="CQ121" s="1006"/>
      <c r="CR121" s="1006"/>
      <c r="CS121" s="1006"/>
      <c r="CT121" s="1006"/>
      <c r="CU121" s="1006"/>
      <c r="CV121" s="1006"/>
      <c r="CW121" s="1006"/>
      <c r="CX121" s="1006"/>
      <c r="CY121" s="1006"/>
      <c r="CZ121" s="1006"/>
      <c r="DA121" s="1006"/>
      <c r="DB121" s="1006"/>
      <c r="DC121" s="1006"/>
      <c r="DD121" s="1006"/>
      <c r="DE121" s="1006"/>
      <c r="DF121" s="1007"/>
      <c r="DG121" s="917">
        <v>633955</v>
      </c>
      <c r="DH121" s="918"/>
      <c r="DI121" s="918"/>
      <c r="DJ121" s="918"/>
      <c r="DK121" s="918"/>
      <c r="DL121" s="918">
        <v>680351</v>
      </c>
      <c r="DM121" s="918"/>
      <c r="DN121" s="918"/>
      <c r="DO121" s="918"/>
      <c r="DP121" s="918"/>
      <c r="DQ121" s="918">
        <v>1036044</v>
      </c>
      <c r="DR121" s="918"/>
      <c r="DS121" s="918"/>
      <c r="DT121" s="918"/>
      <c r="DU121" s="918"/>
      <c r="DV121" s="919">
        <v>1.2</v>
      </c>
      <c r="DW121" s="919"/>
      <c r="DX121" s="919"/>
      <c r="DY121" s="919"/>
      <c r="DZ121" s="920"/>
    </row>
    <row r="122" spans="1:130" s="197" customFormat="1" ht="26.25" customHeight="1">
      <c r="A122" s="973"/>
      <c r="B122" s="944"/>
      <c r="C122" s="914" t="s">
        <v>422</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441</v>
      </c>
      <c r="BP122" s="992"/>
      <c r="BQ122" s="1032">
        <v>204621319</v>
      </c>
      <c r="BR122" s="1033"/>
      <c r="BS122" s="1033"/>
      <c r="BT122" s="1033"/>
      <c r="BU122" s="1033"/>
      <c r="BV122" s="1033">
        <v>203968992</v>
      </c>
      <c r="BW122" s="1033"/>
      <c r="BX122" s="1033"/>
      <c r="BY122" s="1033"/>
      <c r="BZ122" s="1033"/>
      <c r="CA122" s="1033">
        <v>202319290</v>
      </c>
      <c r="CB122" s="1033"/>
      <c r="CC122" s="1033"/>
      <c r="CD122" s="1033"/>
      <c r="CE122" s="1033"/>
      <c r="CF122" s="985"/>
      <c r="CG122" s="986"/>
      <c r="CH122" s="986"/>
      <c r="CI122" s="986"/>
      <c r="CJ122" s="987"/>
      <c r="CK122" s="1014"/>
      <c r="CL122" s="1015"/>
      <c r="CM122" s="1015"/>
      <c r="CN122" s="1015"/>
      <c r="CO122" s="1016"/>
      <c r="CP122" s="1005" t="s">
        <v>386</v>
      </c>
      <c r="CQ122" s="1006"/>
      <c r="CR122" s="1006"/>
      <c r="CS122" s="1006"/>
      <c r="CT122" s="1006"/>
      <c r="CU122" s="1006"/>
      <c r="CV122" s="1006"/>
      <c r="CW122" s="1006"/>
      <c r="CX122" s="1006"/>
      <c r="CY122" s="1006"/>
      <c r="CZ122" s="1006"/>
      <c r="DA122" s="1006"/>
      <c r="DB122" s="1006"/>
      <c r="DC122" s="1006"/>
      <c r="DD122" s="1006"/>
      <c r="DE122" s="1006"/>
      <c r="DF122" s="1007"/>
      <c r="DG122" s="917">
        <v>891439</v>
      </c>
      <c r="DH122" s="918"/>
      <c r="DI122" s="918"/>
      <c r="DJ122" s="918"/>
      <c r="DK122" s="918"/>
      <c r="DL122" s="918">
        <v>696918</v>
      </c>
      <c r="DM122" s="918"/>
      <c r="DN122" s="918"/>
      <c r="DO122" s="918"/>
      <c r="DP122" s="918"/>
      <c r="DQ122" s="918">
        <v>560247</v>
      </c>
      <c r="DR122" s="918"/>
      <c r="DS122" s="918"/>
      <c r="DT122" s="918"/>
      <c r="DU122" s="918"/>
      <c r="DV122" s="919">
        <v>0.7</v>
      </c>
      <c r="DW122" s="919"/>
      <c r="DX122" s="919"/>
      <c r="DY122" s="919"/>
      <c r="DZ122" s="920"/>
    </row>
    <row r="123" spans="1:130" s="197" customFormat="1" ht="26.25" customHeight="1" thickBot="1">
      <c r="A123" s="973"/>
      <c r="B123" s="944"/>
      <c r="C123" s="914" t="s">
        <v>428</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92256</v>
      </c>
      <c r="AB123" s="957"/>
      <c r="AC123" s="957"/>
      <c r="AD123" s="957"/>
      <c r="AE123" s="958"/>
      <c r="AF123" s="959">
        <v>90781</v>
      </c>
      <c r="AG123" s="957"/>
      <c r="AH123" s="957"/>
      <c r="AI123" s="957"/>
      <c r="AJ123" s="958"/>
      <c r="AK123" s="959">
        <v>87382</v>
      </c>
      <c r="AL123" s="957"/>
      <c r="AM123" s="957"/>
      <c r="AN123" s="957"/>
      <c r="AO123" s="958"/>
      <c r="AP123" s="960">
        <v>0.1</v>
      </c>
      <c r="AQ123" s="961"/>
      <c r="AR123" s="961"/>
      <c r="AS123" s="961"/>
      <c r="AT123" s="962"/>
      <c r="AU123" s="1029" t="s">
        <v>442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65.400000000000006</v>
      </c>
      <c r="BR123" s="1025"/>
      <c r="BS123" s="1025"/>
      <c r="BT123" s="1025"/>
      <c r="BU123" s="1025"/>
      <c r="BV123" s="1025">
        <v>54.8</v>
      </c>
      <c r="BW123" s="1025"/>
      <c r="BX123" s="1025"/>
      <c r="BY123" s="1025"/>
      <c r="BZ123" s="1025"/>
      <c r="CA123" s="1025">
        <v>43</v>
      </c>
      <c r="CB123" s="1025"/>
      <c r="CC123" s="1025"/>
      <c r="CD123" s="1025"/>
      <c r="CE123" s="1025"/>
      <c r="CF123" s="1026"/>
      <c r="CG123" s="1027"/>
      <c r="CH123" s="1027"/>
      <c r="CI123" s="1027"/>
      <c r="CJ123" s="1028"/>
      <c r="CK123" s="1014"/>
      <c r="CL123" s="1015"/>
      <c r="CM123" s="1015"/>
      <c r="CN123" s="1015"/>
      <c r="CO123" s="1016"/>
      <c r="CP123" s="1005" t="s">
        <v>387</v>
      </c>
      <c r="CQ123" s="1006"/>
      <c r="CR123" s="1006"/>
      <c r="CS123" s="1006"/>
      <c r="CT123" s="1006"/>
      <c r="CU123" s="1006"/>
      <c r="CV123" s="1006"/>
      <c r="CW123" s="1006"/>
      <c r="CX123" s="1006"/>
      <c r="CY123" s="1006"/>
      <c r="CZ123" s="1006"/>
      <c r="DA123" s="1006"/>
      <c r="DB123" s="1006"/>
      <c r="DC123" s="1006"/>
      <c r="DD123" s="1006"/>
      <c r="DE123" s="1006"/>
      <c r="DF123" s="1007"/>
      <c r="DG123" s="956">
        <v>140445</v>
      </c>
      <c r="DH123" s="957"/>
      <c r="DI123" s="957"/>
      <c r="DJ123" s="957"/>
      <c r="DK123" s="958"/>
      <c r="DL123" s="959">
        <v>132997</v>
      </c>
      <c r="DM123" s="957"/>
      <c r="DN123" s="957"/>
      <c r="DO123" s="957"/>
      <c r="DP123" s="958"/>
      <c r="DQ123" s="959">
        <v>155348</v>
      </c>
      <c r="DR123" s="957"/>
      <c r="DS123" s="957"/>
      <c r="DT123" s="957"/>
      <c r="DU123" s="958"/>
      <c r="DV123" s="960">
        <v>0.2</v>
      </c>
      <c r="DW123" s="961"/>
      <c r="DX123" s="961"/>
      <c r="DY123" s="961"/>
      <c r="DZ123" s="962"/>
    </row>
    <row r="124" spans="1:130" s="197" customFormat="1" ht="26.25" customHeight="1">
      <c r="A124" s="973"/>
      <c r="B124" s="944"/>
      <c r="C124" s="914" t="s">
        <v>431</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443</v>
      </c>
      <c r="CQ124" s="1006"/>
      <c r="CR124" s="1006"/>
      <c r="CS124" s="1006"/>
      <c r="CT124" s="1006"/>
      <c r="CU124" s="1006"/>
      <c r="CV124" s="1006"/>
      <c r="CW124" s="1006"/>
      <c r="CX124" s="1006"/>
      <c r="CY124" s="1006"/>
      <c r="CZ124" s="1006"/>
      <c r="DA124" s="1006"/>
      <c r="DB124" s="1006"/>
      <c r="DC124" s="1006"/>
      <c r="DD124" s="1006"/>
      <c r="DE124" s="1006"/>
      <c r="DF124" s="1007"/>
      <c r="DG124" s="995">
        <v>815</v>
      </c>
      <c r="DH124" s="996"/>
      <c r="DI124" s="996"/>
      <c r="DJ124" s="996"/>
      <c r="DK124" s="997"/>
      <c r="DL124" s="998">
        <v>369</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433</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444</v>
      </c>
      <c r="CL125" s="1012"/>
      <c r="CM125" s="1012"/>
      <c r="CN125" s="1012"/>
      <c r="CO125" s="1013"/>
      <c r="CP125" s="938" t="s">
        <v>445</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436</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1853299</v>
      </c>
      <c r="AB126" s="957"/>
      <c r="AC126" s="957"/>
      <c r="AD126" s="957"/>
      <c r="AE126" s="958"/>
      <c r="AF126" s="959">
        <v>379679</v>
      </c>
      <c r="AG126" s="957"/>
      <c r="AH126" s="957"/>
      <c r="AI126" s="957"/>
      <c r="AJ126" s="958"/>
      <c r="AK126" s="959">
        <v>377940</v>
      </c>
      <c r="AL126" s="957"/>
      <c r="AM126" s="957"/>
      <c r="AN126" s="957"/>
      <c r="AO126" s="958"/>
      <c r="AP126" s="960">
        <v>0.5</v>
      </c>
      <c r="AQ126" s="961"/>
      <c r="AR126" s="961"/>
      <c r="AS126" s="961"/>
      <c r="AT126" s="962"/>
      <c r="AU126" s="233"/>
      <c r="AV126" s="233"/>
      <c r="AW126" s="233"/>
      <c r="AX126" s="1034" t="s">
        <v>446</v>
      </c>
      <c r="AY126" s="1035"/>
      <c r="AZ126" s="1035"/>
      <c r="BA126" s="1035"/>
      <c r="BB126" s="1035"/>
      <c r="BC126" s="1035"/>
      <c r="BD126" s="1035"/>
      <c r="BE126" s="1036"/>
      <c r="BF126" s="1050" t="s">
        <v>447</v>
      </c>
      <c r="BG126" s="1035"/>
      <c r="BH126" s="1035"/>
      <c r="BI126" s="1035"/>
      <c r="BJ126" s="1035"/>
      <c r="BK126" s="1035"/>
      <c r="BL126" s="1036"/>
      <c r="BM126" s="1050" t="s">
        <v>448</v>
      </c>
      <c r="BN126" s="1035"/>
      <c r="BO126" s="1035"/>
      <c r="BP126" s="1035"/>
      <c r="BQ126" s="1035"/>
      <c r="BR126" s="1035"/>
      <c r="BS126" s="1036"/>
      <c r="BT126" s="1050" t="s">
        <v>449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450</v>
      </c>
      <c r="CQ126" s="948"/>
      <c r="CR126" s="948"/>
      <c r="CS126" s="948"/>
      <c r="CT126" s="948"/>
      <c r="CU126" s="948"/>
      <c r="CV126" s="948"/>
      <c r="CW126" s="948"/>
      <c r="CX126" s="948"/>
      <c r="CY126" s="948"/>
      <c r="CZ126" s="948"/>
      <c r="DA126" s="948"/>
      <c r="DB126" s="948"/>
      <c r="DC126" s="948"/>
      <c r="DD126" s="948"/>
      <c r="DE126" s="948"/>
      <c r="DF126" s="949"/>
      <c r="DG126" s="917">
        <v>68809</v>
      </c>
      <c r="DH126" s="918"/>
      <c r="DI126" s="918"/>
      <c r="DJ126" s="918"/>
      <c r="DK126" s="918"/>
      <c r="DL126" s="918" t="s">
        <v>111</v>
      </c>
      <c r="DM126" s="918"/>
      <c r="DN126" s="918"/>
      <c r="DO126" s="918"/>
      <c r="DP126" s="918"/>
      <c r="DQ126" s="918">
        <v>40322</v>
      </c>
      <c r="DR126" s="918"/>
      <c r="DS126" s="918"/>
      <c r="DT126" s="918"/>
      <c r="DU126" s="918"/>
      <c r="DV126" s="919">
        <v>0</v>
      </c>
      <c r="DW126" s="919"/>
      <c r="DX126" s="919"/>
      <c r="DY126" s="919"/>
      <c r="DZ126" s="920"/>
    </row>
    <row r="127" spans="1:130" s="197" customFormat="1" ht="26.25" customHeight="1" thickBot="1">
      <c r="A127" s="974"/>
      <c r="B127" s="946"/>
      <c r="C127" s="1002" t="s">
        <v>451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452</v>
      </c>
      <c r="AY127" s="885"/>
      <c r="AZ127" s="885"/>
      <c r="BA127" s="885"/>
      <c r="BB127" s="885"/>
      <c r="BC127" s="885"/>
      <c r="BD127" s="885"/>
      <c r="BE127" s="886"/>
      <c r="BF127" s="1039" t="s">
        <v>111</v>
      </c>
      <c r="BG127" s="1040"/>
      <c r="BH127" s="1040"/>
      <c r="BI127" s="1040"/>
      <c r="BJ127" s="1040"/>
      <c r="BK127" s="1040"/>
      <c r="BL127" s="1049"/>
      <c r="BM127" s="1039">
        <v>11.25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453</v>
      </c>
      <c r="CQ127" s="1043"/>
      <c r="CR127" s="1043"/>
      <c r="CS127" s="1043"/>
      <c r="CT127" s="1043"/>
      <c r="CU127" s="1043"/>
      <c r="CV127" s="1043"/>
      <c r="CW127" s="1043"/>
      <c r="CX127" s="1043"/>
      <c r="CY127" s="1043"/>
      <c r="CZ127" s="1043"/>
      <c r="DA127" s="1043"/>
      <c r="DB127" s="1043"/>
      <c r="DC127" s="1043"/>
      <c r="DD127" s="1043"/>
      <c r="DE127" s="1043"/>
      <c r="DF127" s="1044"/>
      <c r="DG127" s="1045">
        <v>108370</v>
      </c>
      <c r="DH127" s="1046"/>
      <c r="DI127" s="1046"/>
      <c r="DJ127" s="1046"/>
      <c r="DK127" s="1046"/>
      <c r="DL127" s="1046">
        <v>87277</v>
      </c>
      <c r="DM127" s="1046"/>
      <c r="DN127" s="1046"/>
      <c r="DO127" s="1046"/>
      <c r="DP127" s="1046"/>
      <c r="DQ127" s="1046">
        <v>80980</v>
      </c>
      <c r="DR127" s="1046"/>
      <c r="DS127" s="1046"/>
      <c r="DT127" s="1046"/>
      <c r="DU127" s="1046"/>
      <c r="DV127" s="1047">
        <v>0.1</v>
      </c>
      <c r="DW127" s="1047"/>
      <c r="DX127" s="1047"/>
      <c r="DY127" s="1047"/>
      <c r="DZ127" s="1048"/>
    </row>
    <row r="128" spans="1:130" s="197" customFormat="1" ht="26.25" customHeight="1">
      <c r="A128" s="1069" t="s">
        <v>454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455</v>
      </c>
      <c r="X128" s="1071"/>
      <c r="Y128" s="1071"/>
      <c r="Z128" s="1072"/>
      <c r="AA128" s="1087">
        <v>7004345</v>
      </c>
      <c r="AB128" s="1088"/>
      <c r="AC128" s="1088"/>
      <c r="AD128" s="1088"/>
      <c r="AE128" s="1089"/>
      <c r="AF128" s="1090">
        <v>6798497</v>
      </c>
      <c r="AG128" s="1088"/>
      <c r="AH128" s="1088"/>
      <c r="AI128" s="1088"/>
      <c r="AJ128" s="1089"/>
      <c r="AK128" s="1090">
        <v>6924534</v>
      </c>
      <c r="AL128" s="1088"/>
      <c r="AM128" s="1088"/>
      <c r="AN128" s="1088"/>
      <c r="AO128" s="1089"/>
      <c r="AP128" s="1091"/>
      <c r="AQ128" s="1092"/>
      <c r="AR128" s="1092"/>
      <c r="AS128" s="1092"/>
      <c r="AT128" s="1093"/>
      <c r="AU128" s="235"/>
      <c r="AV128" s="235"/>
      <c r="AW128" s="235"/>
      <c r="AX128" s="1052" t="s">
        <v>456</v>
      </c>
      <c r="AY128" s="948"/>
      <c r="AZ128" s="948"/>
      <c r="BA128" s="948"/>
      <c r="BB128" s="948"/>
      <c r="BC128" s="948"/>
      <c r="BD128" s="948"/>
      <c r="BE128" s="949"/>
      <c r="BF128" s="1064" t="s">
        <v>111</v>
      </c>
      <c r="BG128" s="1065"/>
      <c r="BH128" s="1065"/>
      <c r="BI128" s="1065"/>
      <c r="BJ128" s="1065"/>
      <c r="BK128" s="1065"/>
      <c r="BL128" s="1066"/>
      <c r="BM128" s="1064">
        <v>16.25</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457</v>
      </c>
      <c r="X129" s="1059"/>
      <c r="Y129" s="1059"/>
      <c r="Z129" s="1060"/>
      <c r="AA129" s="956">
        <v>97239434</v>
      </c>
      <c r="AB129" s="957"/>
      <c r="AC129" s="957"/>
      <c r="AD129" s="957"/>
      <c r="AE129" s="958"/>
      <c r="AF129" s="959">
        <v>96143576</v>
      </c>
      <c r="AG129" s="957"/>
      <c r="AH129" s="957"/>
      <c r="AI129" s="957"/>
      <c r="AJ129" s="958"/>
      <c r="AK129" s="959">
        <v>96821272</v>
      </c>
      <c r="AL129" s="957"/>
      <c r="AM129" s="957"/>
      <c r="AN129" s="957"/>
      <c r="AO129" s="958"/>
      <c r="AP129" s="1061"/>
      <c r="AQ129" s="1062"/>
      <c r="AR129" s="1062"/>
      <c r="AS129" s="1062"/>
      <c r="AT129" s="1063"/>
      <c r="AU129" s="235"/>
      <c r="AV129" s="235"/>
      <c r="AW129" s="235"/>
      <c r="AX129" s="1052" t="s">
        <v>458</v>
      </c>
      <c r="AY129" s="948"/>
      <c r="AZ129" s="948"/>
      <c r="BA129" s="948"/>
      <c r="BB129" s="948"/>
      <c r="BC129" s="948"/>
      <c r="BD129" s="948"/>
      <c r="BE129" s="949"/>
      <c r="BF129" s="1053">
        <v>7.1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460</v>
      </c>
      <c r="X130" s="1059"/>
      <c r="Y130" s="1059"/>
      <c r="Z130" s="1060"/>
      <c r="AA130" s="956">
        <v>15654207</v>
      </c>
      <c r="AB130" s="957"/>
      <c r="AC130" s="957"/>
      <c r="AD130" s="957"/>
      <c r="AE130" s="958"/>
      <c r="AF130" s="959">
        <v>14300843</v>
      </c>
      <c r="AG130" s="957"/>
      <c r="AH130" s="957"/>
      <c r="AI130" s="957"/>
      <c r="AJ130" s="958"/>
      <c r="AK130" s="959">
        <v>13628987</v>
      </c>
      <c r="AL130" s="957"/>
      <c r="AM130" s="957"/>
      <c r="AN130" s="957"/>
      <c r="AO130" s="958"/>
      <c r="AP130" s="1061"/>
      <c r="AQ130" s="1062"/>
      <c r="AR130" s="1062"/>
      <c r="AS130" s="1062"/>
      <c r="AT130" s="1063"/>
      <c r="AU130" s="235"/>
      <c r="AV130" s="235"/>
      <c r="AW130" s="235"/>
      <c r="AX130" s="1111" t="s">
        <v>461</v>
      </c>
      <c r="AY130" s="1043"/>
      <c r="AZ130" s="1043"/>
      <c r="BA130" s="1043"/>
      <c r="BB130" s="1043"/>
      <c r="BC130" s="1043"/>
      <c r="BD130" s="1043"/>
      <c r="BE130" s="1044"/>
      <c r="BF130" s="1073">
        <v>43</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462</v>
      </c>
      <c r="X131" s="1082"/>
      <c r="Y131" s="1082"/>
      <c r="Z131" s="1083"/>
      <c r="AA131" s="995">
        <v>81585227</v>
      </c>
      <c r="AB131" s="996"/>
      <c r="AC131" s="996"/>
      <c r="AD131" s="996"/>
      <c r="AE131" s="997"/>
      <c r="AF131" s="998">
        <v>81842733</v>
      </c>
      <c r="AG131" s="996"/>
      <c r="AH131" s="996"/>
      <c r="AI131" s="996"/>
      <c r="AJ131" s="997"/>
      <c r="AK131" s="998">
        <v>83192285</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464</v>
      </c>
      <c r="W132" s="1099"/>
      <c r="X132" s="1099"/>
      <c r="Y132" s="1099"/>
      <c r="Z132" s="1100"/>
      <c r="AA132" s="1101">
        <v>9.5346342540000002</v>
      </c>
      <c r="AB132" s="1102"/>
      <c r="AC132" s="1102"/>
      <c r="AD132" s="1102"/>
      <c r="AE132" s="1103"/>
      <c r="AF132" s="1104">
        <v>6.3984459070000002</v>
      </c>
      <c r="AG132" s="1102"/>
      <c r="AH132" s="1102"/>
      <c r="AI132" s="1102"/>
      <c r="AJ132" s="1103"/>
      <c r="AK132" s="1104">
        <v>5.5205792220000003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465</v>
      </c>
      <c r="W133" s="1106"/>
      <c r="X133" s="1106"/>
      <c r="Y133" s="1106"/>
      <c r="Z133" s="1107"/>
      <c r="AA133" s="1108">
        <v>9.8000000000000007</v>
      </c>
      <c r="AB133" s="1109"/>
      <c r="AC133" s="1109"/>
      <c r="AD133" s="1109"/>
      <c r="AE133" s="1110"/>
      <c r="AF133" s="1108">
        <v>8.5</v>
      </c>
      <c r="AG133" s="1109"/>
      <c r="AH133" s="1109"/>
      <c r="AI133" s="1109"/>
      <c r="AJ133" s="1110"/>
      <c r="AK133" s="1108">
        <v>7.1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D13" zoomScale="55"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B40" zoomScale="55" zoomScaleNormal="5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55" zoomScaleSheetLayoutView="5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5" t="s">
        <v>468</v>
      </c>
      <c r="L7" s="254"/>
      <c r="M7" s="255" t="s">
        <v>469</v>
      </c>
      <c r="N7" s="256"/>
    </row>
    <row r="8" spans="1:16">
      <c r="A8" s="248"/>
      <c r="B8" s="244"/>
      <c r="C8" s="244"/>
      <c r="D8" s="244"/>
      <c r="E8" s="244"/>
      <c r="F8" s="244"/>
      <c r="G8" s="257"/>
      <c r="H8" s="258"/>
      <c r="I8" s="258"/>
      <c r="J8" s="259"/>
      <c r="K8" s="1116"/>
      <c r="L8" s="260" t="s">
        <v>470</v>
      </c>
      <c r="M8" s="261" t="s">
        <v>471</v>
      </c>
      <c r="N8" s="262" t="s">
        <v>472</v>
      </c>
    </row>
    <row r="9" spans="1:16">
      <c r="A9" s="248"/>
      <c r="B9" s="244"/>
      <c r="C9" s="244"/>
      <c r="D9" s="244"/>
      <c r="E9" s="244"/>
      <c r="F9" s="244"/>
      <c r="G9" s="1117" t="s">
        <v>473</v>
      </c>
      <c r="H9" s="1118"/>
      <c r="I9" s="1118"/>
      <c r="J9" s="1119"/>
      <c r="K9" s="263">
        <v>32582336</v>
      </c>
      <c r="L9" s="264">
        <v>67527</v>
      </c>
      <c r="M9" s="265">
        <v>57075</v>
      </c>
      <c r="N9" s="266">
        <v>18.3</v>
      </c>
    </row>
    <row r="10" spans="1:16">
      <c r="A10" s="248"/>
      <c r="B10" s="244"/>
      <c r="C10" s="244"/>
      <c r="D10" s="244"/>
      <c r="E10" s="244"/>
      <c r="F10" s="244"/>
      <c r="G10" s="1117" t="s">
        <v>474</v>
      </c>
      <c r="H10" s="1118"/>
      <c r="I10" s="1118"/>
      <c r="J10" s="1119"/>
      <c r="K10" s="267">
        <v>1055603</v>
      </c>
      <c r="L10" s="268">
        <v>2188</v>
      </c>
      <c r="M10" s="269">
        <v>2378</v>
      </c>
      <c r="N10" s="270">
        <v>-8</v>
      </c>
    </row>
    <row r="11" spans="1:16" ht="13.5" customHeight="1">
      <c r="A11" s="248"/>
      <c r="B11" s="244"/>
      <c r="C11" s="244"/>
      <c r="D11" s="244"/>
      <c r="E11" s="244"/>
      <c r="F11" s="244"/>
      <c r="G11" s="1117" t="s">
        <v>475</v>
      </c>
      <c r="H11" s="1118"/>
      <c r="I11" s="1118"/>
      <c r="J11" s="1119"/>
      <c r="K11" s="267">
        <v>14508</v>
      </c>
      <c r="L11" s="268">
        <v>30</v>
      </c>
      <c r="M11" s="269">
        <v>1348</v>
      </c>
      <c r="N11" s="270">
        <v>-97.8</v>
      </c>
    </row>
    <row r="12" spans="1:16" ht="13.5" customHeight="1">
      <c r="A12" s="248"/>
      <c r="B12" s="244"/>
      <c r="C12" s="244"/>
      <c r="D12" s="244"/>
      <c r="E12" s="244"/>
      <c r="F12" s="244"/>
      <c r="G12" s="1117" t="s">
        <v>476</v>
      </c>
      <c r="H12" s="1118"/>
      <c r="I12" s="1118"/>
      <c r="J12" s="1119"/>
      <c r="K12" s="267">
        <v>692449</v>
      </c>
      <c r="L12" s="268">
        <v>1435</v>
      </c>
      <c r="M12" s="269">
        <v>648</v>
      </c>
      <c r="N12" s="270">
        <v>121.5</v>
      </c>
    </row>
    <row r="13" spans="1:16" ht="13.5" customHeight="1">
      <c r="A13" s="248"/>
      <c r="B13" s="244"/>
      <c r="C13" s="244"/>
      <c r="D13" s="244"/>
      <c r="E13" s="244"/>
      <c r="F13" s="244"/>
      <c r="G13" s="1117" t="s">
        <v>477</v>
      </c>
      <c r="H13" s="1118"/>
      <c r="I13" s="1118"/>
      <c r="J13" s="1119"/>
      <c r="K13" s="267" t="s">
        <v>478</v>
      </c>
      <c r="L13" s="268" t="s">
        <v>478</v>
      </c>
      <c r="M13" s="269">
        <v>21</v>
      </c>
      <c r="N13" s="270" t="s">
        <v>478</v>
      </c>
    </row>
    <row r="14" spans="1:16" ht="13.5" customHeight="1">
      <c r="A14" s="248"/>
      <c r="B14" s="244"/>
      <c r="C14" s="244"/>
      <c r="D14" s="244"/>
      <c r="E14" s="244"/>
      <c r="F14" s="244"/>
      <c r="G14" s="1117" t="s">
        <v>479</v>
      </c>
      <c r="H14" s="1118"/>
      <c r="I14" s="1118"/>
      <c r="J14" s="1119"/>
      <c r="K14" s="267">
        <v>859583</v>
      </c>
      <c r="L14" s="268">
        <v>1781</v>
      </c>
      <c r="M14" s="269">
        <v>1701</v>
      </c>
      <c r="N14" s="270">
        <v>4.7</v>
      </c>
    </row>
    <row r="15" spans="1:16" ht="13.5" customHeight="1">
      <c r="A15" s="248"/>
      <c r="B15" s="244"/>
      <c r="C15" s="244"/>
      <c r="D15" s="244"/>
      <c r="E15" s="244"/>
      <c r="F15" s="244"/>
      <c r="G15" s="1117" t="s">
        <v>480</v>
      </c>
      <c r="H15" s="1118"/>
      <c r="I15" s="1118"/>
      <c r="J15" s="1119"/>
      <c r="K15" s="267">
        <v>349727</v>
      </c>
      <c r="L15" s="268">
        <v>725</v>
      </c>
      <c r="M15" s="269">
        <v>1326</v>
      </c>
      <c r="N15" s="270">
        <v>-45.3</v>
      </c>
    </row>
    <row r="16" spans="1:16">
      <c r="A16" s="248"/>
      <c r="B16" s="244"/>
      <c r="C16" s="244"/>
      <c r="D16" s="244"/>
      <c r="E16" s="244"/>
      <c r="F16" s="244"/>
      <c r="G16" s="1120" t="s">
        <v>481</v>
      </c>
      <c r="H16" s="1121"/>
      <c r="I16" s="1121"/>
      <c r="J16" s="1122"/>
      <c r="K16" s="268">
        <v>-2617542</v>
      </c>
      <c r="L16" s="268">
        <v>-5425</v>
      </c>
      <c r="M16" s="269">
        <v>-5838</v>
      </c>
      <c r="N16" s="270">
        <v>-7.1</v>
      </c>
    </row>
    <row r="17" spans="1:16">
      <c r="A17" s="248"/>
      <c r="B17" s="244"/>
      <c r="C17" s="244"/>
      <c r="D17" s="244"/>
      <c r="E17" s="244"/>
      <c r="F17" s="244"/>
      <c r="G17" s="1120" t="s">
        <v>170</v>
      </c>
      <c r="H17" s="1121"/>
      <c r="I17" s="1121"/>
      <c r="J17" s="1122"/>
      <c r="K17" s="268">
        <v>32936664</v>
      </c>
      <c r="L17" s="268">
        <v>68262</v>
      </c>
      <c r="M17" s="269">
        <v>58658</v>
      </c>
      <c r="N17" s="270">
        <v>16.399999999999999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12" t="s">
        <v>486</v>
      </c>
      <c r="H21" s="1113"/>
      <c r="I21" s="1113"/>
      <c r="J21" s="1114"/>
      <c r="K21" s="280">
        <v>6.3</v>
      </c>
      <c r="L21" s="281">
        <v>6.17</v>
      </c>
      <c r="M21" s="282">
        <v>0.13</v>
      </c>
      <c r="N21" s="249"/>
      <c r="O21" s="283"/>
      <c r="P21" s="279"/>
    </row>
    <row r="22" spans="1:16" s="284" customFormat="1">
      <c r="A22" s="279"/>
      <c r="B22" s="249"/>
      <c r="C22" s="249"/>
      <c r="D22" s="249"/>
      <c r="E22" s="249"/>
      <c r="F22" s="249"/>
      <c r="G22" s="1112" t="s">
        <v>487</v>
      </c>
      <c r="H22" s="1113"/>
      <c r="I22" s="1113"/>
      <c r="J22" s="1114"/>
      <c r="K22" s="285">
        <v>101.7</v>
      </c>
      <c r="L22" s="286">
        <v>99.9</v>
      </c>
      <c r="M22" s="287">
        <v>1.8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5" t="s">
        <v>468</v>
      </c>
      <c r="L30" s="254"/>
      <c r="M30" s="255" t="s">
        <v>469</v>
      </c>
      <c r="N30" s="256"/>
    </row>
    <row r="31" spans="1:16">
      <c r="A31" s="248"/>
      <c r="B31" s="244"/>
      <c r="C31" s="244"/>
      <c r="D31" s="244"/>
      <c r="E31" s="244"/>
      <c r="F31" s="244"/>
      <c r="G31" s="257"/>
      <c r="H31" s="258"/>
      <c r="I31" s="258"/>
      <c r="J31" s="259"/>
      <c r="K31" s="1116"/>
      <c r="L31" s="260" t="s">
        <v>470</v>
      </c>
      <c r="M31" s="261" t="s">
        <v>471</v>
      </c>
      <c r="N31" s="262" t="s">
        <v>472</v>
      </c>
    </row>
    <row r="32" spans="1:16" ht="27" customHeight="1">
      <c r="A32" s="248"/>
      <c r="B32" s="244"/>
      <c r="C32" s="244"/>
      <c r="D32" s="244"/>
      <c r="E32" s="244"/>
      <c r="F32" s="244"/>
      <c r="G32" s="1128" t="s">
        <v>491</v>
      </c>
      <c r="H32" s="1129"/>
      <c r="I32" s="1129"/>
      <c r="J32" s="1130"/>
      <c r="K32" s="294">
        <v>19266011</v>
      </c>
      <c r="L32" s="294">
        <v>39929</v>
      </c>
      <c r="M32" s="295">
        <v>40803</v>
      </c>
      <c r="N32" s="296">
        <v>-2.1</v>
      </c>
    </row>
    <row r="33" spans="1:16" ht="13.5" customHeight="1">
      <c r="A33" s="248"/>
      <c r="B33" s="244"/>
      <c r="C33" s="244"/>
      <c r="D33" s="244"/>
      <c r="E33" s="244"/>
      <c r="F33" s="244"/>
      <c r="G33" s="1128" t="s">
        <v>492</v>
      </c>
      <c r="H33" s="1129"/>
      <c r="I33" s="1129"/>
      <c r="J33" s="1130"/>
      <c r="K33" s="294" t="s">
        <v>478</v>
      </c>
      <c r="L33" s="294" t="s">
        <v>478</v>
      </c>
      <c r="M33" s="295" t="s">
        <v>478</v>
      </c>
      <c r="N33" s="296" t="s">
        <v>478</v>
      </c>
    </row>
    <row r="34" spans="1:16" ht="27" customHeight="1">
      <c r="A34" s="248"/>
      <c r="B34" s="244"/>
      <c r="C34" s="244"/>
      <c r="D34" s="244"/>
      <c r="E34" s="244"/>
      <c r="F34" s="244"/>
      <c r="G34" s="1128" t="s">
        <v>493</v>
      </c>
      <c r="H34" s="1129"/>
      <c r="I34" s="1129"/>
      <c r="J34" s="1130"/>
      <c r="K34" s="294" t="s">
        <v>478</v>
      </c>
      <c r="L34" s="294" t="s">
        <v>478</v>
      </c>
      <c r="M34" s="295">
        <v>114</v>
      </c>
      <c r="N34" s="296" t="s">
        <v>478</v>
      </c>
    </row>
    <row r="35" spans="1:16" ht="27" customHeight="1">
      <c r="A35" s="248"/>
      <c r="B35" s="244"/>
      <c r="C35" s="244"/>
      <c r="D35" s="244"/>
      <c r="E35" s="244"/>
      <c r="F35" s="244"/>
      <c r="G35" s="1128" t="s">
        <v>494</v>
      </c>
      <c r="H35" s="1129"/>
      <c r="I35" s="1129"/>
      <c r="J35" s="1130"/>
      <c r="K35" s="294">
        <v>4317095</v>
      </c>
      <c r="L35" s="294">
        <v>8947</v>
      </c>
      <c r="M35" s="295">
        <v>10245</v>
      </c>
      <c r="N35" s="296">
        <v>-12.7</v>
      </c>
    </row>
    <row r="36" spans="1:16" ht="27" customHeight="1">
      <c r="A36" s="248"/>
      <c r="B36" s="244"/>
      <c r="C36" s="244"/>
      <c r="D36" s="244"/>
      <c r="E36" s="244"/>
      <c r="F36" s="244"/>
      <c r="G36" s="1128" t="s">
        <v>495</v>
      </c>
      <c r="H36" s="1129"/>
      <c r="I36" s="1129"/>
      <c r="J36" s="1130"/>
      <c r="K36" s="294">
        <v>339099</v>
      </c>
      <c r="L36" s="294">
        <v>703</v>
      </c>
      <c r="M36" s="295">
        <v>436</v>
      </c>
      <c r="N36" s="296">
        <v>61.2</v>
      </c>
    </row>
    <row r="37" spans="1:16" ht="13.5" customHeight="1">
      <c r="A37" s="248"/>
      <c r="B37" s="244"/>
      <c r="C37" s="244"/>
      <c r="D37" s="244"/>
      <c r="E37" s="244"/>
      <c r="F37" s="244"/>
      <c r="G37" s="1128" t="s">
        <v>496</v>
      </c>
      <c r="H37" s="1129"/>
      <c r="I37" s="1129"/>
      <c r="J37" s="1130"/>
      <c r="K37" s="294">
        <v>1224012</v>
      </c>
      <c r="L37" s="294">
        <v>2537</v>
      </c>
      <c r="M37" s="295">
        <v>818</v>
      </c>
      <c r="N37" s="296">
        <v>210.1</v>
      </c>
    </row>
    <row r="38" spans="1:16" ht="27" customHeight="1">
      <c r="A38" s="248"/>
      <c r="B38" s="244"/>
      <c r="C38" s="244"/>
      <c r="D38" s="244"/>
      <c r="E38" s="244"/>
      <c r="F38" s="244"/>
      <c r="G38" s="1131" t="s">
        <v>497</v>
      </c>
      <c r="H38" s="1132"/>
      <c r="I38" s="1132"/>
      <c r="J38" s="1133"/>
      <c r="K38" s="297" t="s">
        <v>478</v>
      </c>
      <c r="L38" s="297" t="s">
        <v>478</v>
      </c>
      <c r="M38" s="298">
        <v>5</v>
      </c>
      <c r="N38" s="299" t="s">
        <v>478</v>
      </c>
      <c r="O38" s="293"/>
    </row>
    <row r="39" spans="1:16">
      <c r="A39" s="248"/>
      <c r="B39" s="244"/>
      <c r="C39" s="244"/>
      <c r="D39" s="244"/>
      <c r="E39" s="244"/>
      <c r="F39" s="244"/>
      <c r="G39" s="1131" t="s">
        <v>498</v>
      </c>
      <c r="H39" s="1132"/>
      <c r="I39" s="1132"/>
      <c r="J39" s="1133"/>
      <c r="K39" s="300">
        <v>-6924534</v>
      </c>
      <c r="L39" s="300">
        <v>-14351</v>
      </c>
      <c r="M39" s="301">
        <v>-8579</v>
      </c>
      <c r="N39" s="302">
        <v>67.3</v>
      </c>
      <c r="O39" s="293"/>
    </row>
    <row r="40" spans="1:16" ht="27" customHeight="1">
      <c r="A40" s="248"/>
      <c r="B40" s="244"/>
      <c r="C40" s="244"/>
      <c r="D40" s="244"/>
      <c r="E40" s="244"/>
      <c r="F40" s="244"/>
      <c r="G40" s="1128" t="s">
        <v>499</v>
      </c>
      <c r="H40" s="1129"/>
      <c r="I40" s="1129"/>
      <c r="J40" s="1130"/>
      <c r="K40" s="300">
        <v>-13628987</v>
      </c>
      <c r="L40" s="300">
        <v>-28246</v>
      </c>
      <c r="M40" s="301">
        <v>-30169</v>
      </c>
      <c r="N40" s="302">
        <v>-6.4</v>
      </c>
      <c r="O40" s="293"/>
    </row>
    <row r="41" spans="1:16">
      <c r="A41" s="248"/>
      <c r="B41" s="244"/>
      <c r="C41" s="244"/>
      <c r="D41" s="244"/>
      <c r="E41" s="244"/>
      <c r="F41" s="244"/>
      <c r="G41" s="1134" t="s">
        <v>280</v>
      </c>
      <c r="H41" s="1135"/>
      <c r="I41" s="1135"/>
      <c r="J41" s="1136"/>
      <c r="K41" s="294">
        <v>4592696</v>
      </c>
      <c r="L41" s="300">
        <v>9518</v>
      </c>
      <c r="M41" s="301">
        <v>13672</v>
      </c>
      <c r="N41" s="302">
        <v>-30.4</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23" t="s">
        <v>468</v>
      </c>
      <c r="J49" s="1125" t="s">
        <v>503</v>
      </c>
      <c r="K49" s="1126"/>
      <c r="L49" s="1126"/>
      <c r="M49" s="1126"/>
      <c r="N49" s="1127"/>
    </row>
    <row r="50" spans="1:14">
      <c r="A50" s="248"/>
      <c r="B50" s="244"/>
      <c r="C50" s="244"/>
      <c r="D50" s="244"/>
      <c r="E50" s="244"/>
      <c r="F50" s="244"/>
      <c r="G50" s="312"/>
      <c r="H50" s="313"/>
      <c r="I50" s="1124"/>
      <c r="J50" s="314" t="s">
        <v>504</v>
      </c>
      <c r="K50" s="315" t="s">
        <v>505</v>
      </c>
      <c r="L50" s="316" t="s">
        <v>506</v>
      </c>
      <c r="M50" s="317" t="s">
        <v>507</v>
      </c>
      <c r="N50" s="318" t="s">
        <v>508</v>
      </c>
    </row>
    <row r="51" spans="1:14">
      <c r="A51" s="248"/>
      <c r="B51" s="244"/>
      <c r="C51" s="244"/>
      <c r="D51" s="244"/>
      <c r="E51" s="244"/>
      <c r="F51" s="244"/>
      <c r="G51" s="310" t="s">
        <v>509</v>
      </c>
      <c r="H51" s="311"/>
      <c r="I51" s="319">
        <v>13231915</v>
      </c>
      <c r="J51" s="320">
        <v>28112</v>
      </c>
      <c r="K51" s="321">
        <v>40.200000000000003</v>
      </c>
      <c r="L51" s="322">
        <v>47646</v>
      </c>
      <c r="M51" s="323">
        <v>8.9</v>
      </c>
      <c r="N51" s="324">
        <v>31.3</v>
      </c>
    </row>
    <row r="52" spans="1:14">
      <c r="A52" s="248"/>
      <c r="B52" s="244"/>
      <c r="C52" s="244"/>
      <c r="D52" s="244"/>
      <c r="E52" s="244"/>
      <c r="F52" s="244"/>
      <c r="G52" s="325"/>
      <c r="H52" s="326" t="s">
        <v>510</v>
      </c>
      <c r="I52" s="327">
        <v>6906633</v>
      </c>
      <c r="J52" s="328">
        <v>14674</v>
      </c>
      <c r="K52" s="329">
        <v>-7.9</v>
      </c>
      <c r="L52" s="330">
        <v>27308</v>
      </c>
      <c r="M52" s="331">
        <v>0.2</v>
      </c>
      <c r="N52" s="332">
        <v>-8.1</v>
      </c>
    </row>
    <row r="53" spans="1:14">
      <c r="A53" s="248"/>
      <c r="B53" s="244"/>
      <c r="C53" s="244"/>
      <c r="D53" s="244"/>
      <c r="E53" s="244"/>
      <c r="F53" s="244"/>
      <c r="G53" s="310" t="s">
        <v>511</v>
      </c>
      <c r="H53" s="311"/>
      <c r="I53" s="319">
        <v>11943133</v>
      </c>
      <c r="J53" s="320">
        <v>25300</v>
      </c>
      <c r="K53" s="321">
        <v>-10</v>
      </c>
      <c r="L53" s="322">
        <v>47155</v>
      </c>
      <c r="M53" s="323">
        <v>-1</v>
      </c>
      <c r="N53" s="324">
        <v>-9</v>
      </c>
    </row>
    <row r="54" spans="1:14">
      <c r="A54" s="248"/>
      <c r="B54" s="244"/>
      <c r="C54" s="244"/>
      <c r="D54" s="244"/>
      <c r="E54" s="244"/>
      <c r="F54" s="244"/>
      <c r="G54" s="325"/>
      <c r="H54" s="326" t="s">
        <v>510</v>
      </c>
      <c r="I54" s="327">
        <v>5064990</v>
      </c>
      <c r="J54" s="328">
        <v>10730</v>
      </c>
      <c r="K54" s="329">
        <v>-26.9</v>
      </c>
      <c r="L54" s="330">
        <v>26802</v>
      </c>
      <c r="M54" s="331">
        <v>-1.9</v>
      </c>
      <c r="N54" s="332">
        <v>-25</v>
      </c>
    </row>
    <row r="55" spans="1:14">
      <c r="A55" s="248"/>
      <c r="B55" s="244"/>
      <c r="C55" s="244"/>
      <c r="D55" s="244"/>
      <c r="E55" s="244"/>
      <c r="F55" s="244"/>
      <c r="G55" s="310" t="s">
        <v>512</v>
      </c>
      <c r="H55" s="311"/>
      <c r="I55" s="319">
        <v>21973369</v>
      </c>
      <c r="J55" s="320">
        <v>46490</v>
      </c>
      <c r="K55" s="321">
        <v>83.8</v>
      </c>
      <c r="L55" s="322">
        <v>43858</v>
      </c>
      <c r="M55" s="323">
        <v>-7</v>
      </c>
      <c r="N55" s="324">
        <v>90.8</v>
      </c>
    </row>
    <row r="56" spans="1:14">
      <c r="A56" s="248"/>
      <c r="B56" s="244"/>
      <c r="C56" s="244"/>
      <c r="D56" s="244"/>
      <c r="E56" s="244"/>
      <c r="F56" s="244"/>
      <c r="G56" s="325"/>
      <c r="H56" s="326" t="s">
        <v>510</v>
      </c>
      <c r="I56" s="327">
        <v>12781270</v>
      </c>
      <c r="J56" s="328">
        <v>27042</v>
      </c>
      <c r="K56" s="329">
        <v>152</v>
      </c>
      <c r="L56" s="330">
        <v>23714</v>
      </c>
      <c r="M56" s="331">
        <v>-11.5</v>
      </c>
      <c r="N56" s="332">
        <v>163.5</v>
      </c>
    </row>
    <row r="57" spans="1:14">
      <c r="A57" s="248"/>
      <c r="B57" s="244"/>
      <c r="C57" s="244"/>
      <c r="D57" s="244"/>
      <c r="E57" s="244"/>
      <c r="F57" s="244"/>
      <c r="G57" s="310" t="s">
        <v>513</v>
      </c>
      <c r="H57" s="311"/>
      <c r="I57" s="319">
        <v>14946824</v>
      </c>
      <c r="J57" s="320">
        <v>31096</v>
      </c>
      <c r="K57" s="321">
        <v>-33.1</v>
      </c>
      <c r="L57" s="322">
        <v>41705</v>
      </c>
      <c r="M57" s="323">
        <v>-4.9000000000000004</v>
      </c>
      <c r="N57" s="324">
        <v>-28.2</v>
      </c>
    </row>
    <row r="58" spans="1:14">
      <c r="A58" s="248"/>
      <c r="B58" s="244"/>
      <c r="C58" s="244"/>
      <c r="D58" s="244"/>
      <c r="E58" s="244"/>
      <c r="F58" s="244"/>
      <c r="G58" s="325"/>
      <c r="H58" s="326" t="s">
        <v>510</v>
      </c>
      <c r="I58" s="327">
        <v>5686091</v>
      </c>
      <c r="J58" s="328">
        <v>11829</v>
      </c>
      <c r="K58" s="329">
        <v>-56.3</v>
      </c>
      <c r="L58" s="330">
        <v>22742</v>
      </c>
      <c r="M58" s="331">
        <v>-4.0999999999999996</v>
      </c>
      <c r="N58" s="332">
        <v>-52.2</v>
      </c>
    </row>
    <row r="59" spans="1:14">
      <c r="A59" s="248"/>
      <c r="B59" s="244"/>
      <c r="C59" s="244"/>
      <c r="D59" s="244"/>
      <c r="E59" s="244"/>
      <c r="F59" s="244"/>
      <c r="G59" s="310" t="s">
        <v>514</v>
      </c>
      <c r="H59" s="311"/>
      <c r="I59" s="319">
        <v>14199045</v>
      </c>
      <c r="J59" s="320">
        <v>29428</v>
      </c>
      <c r="K59" s="321">
        <v>-5.4</v>
      </c>
      <c r="L59" s="322">
        <v>47677</v>
      </c>
      <c r="M59" s="323">
        <v>14.3</v>
      </c>
      <c r="N59" s="324">
        <v>-19.7</v>
      </c>
    </row>
    <row r="60" spans="1:14">
      <c r="A60" s="248"/>
      <c r="B60" s="244"/>
      <c r="C60" s="244"/>
      <c r="D60" s="244"/>
      <c r="E60" s="244"/>
      <c r="F60" s="244"/>
      <c r="G60" s="325"/>
      <c r="H60" s="326" t="s">
        <v>510</v>
      </c>
      <c r="I60" s="333">
        <v>8270055</v>
      </c>
      <c r="J60" s="328">
        <v>17140</v>
      </c>
      <c r="K60" s="329">
        <v>44.9</v>
      </c>
      <c r="L60" s="330">
        <v>23360</v>
      </c>
      <c r="M60" s="331">
        <v>2.7</v>
      </c>
      <c r="N60" s="332">
        <v>42.2</v>
      </c>
    </row>
    <row r="61" spans="1:14">
      <c r="A61" s="248"/>
      <c r="B61" s="244"/>
      <c r="C61" s="244"/>
      <c r="D61" s="244"/>
      <c r="E61" s="244"/>
      <c r="F61" s="244"/>
      <c r="G61" s="310" t="s">
        <v>515</v>
      </c>
      <c r="H61" s="334"/>
      <c r="I61" s="335">
        <v>15258857</v>
      </c>
      <c r="J61" s="336">
        <v>32085</v>
      </c>
      <c r="K61" s="337">
        <v>15.1</v>
      </c>
      <c r="L61" s="338">
        <v>45608</v>
      </c>
      <c r="M61" s="339">
        <v>2.1</v>
      </c>
      <c r="N61" s="324">
        <v>13</v>
      </c>
    </row>
    <row r="62" spans="1:14">
      <c r="A62" s="248"/>
      <c r="B62" s="244"/>
      <c r="C62" s="244"/>
      <c r="D62" s="244"/>
      <c r="E62" s="244"/>
      <c r="F62" s="244"/>
      <c r="G62" s="325"/>
      <c r="H62" s="326" t="s">
        <v>510</v>
      </c>
      <c r="I62" s="327">
        <v>7741808</v>
      </c>
      <c r="J62" s="328">
        <v>16283</v>
      </c>
      <c r="K62" s="329">
        <v>21.2</v>
      </c>
      <c r="L62" s="330">
        <v>24785</v>
      </c>
      <c r="M62" s="331">
        <v>-2.9</v>
      </c>
      <c r="N62" s="332">
        <v>24.1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10.14</v>
      </c>
      <c r="G47" s="12">
        <v>10.82</v>
      </c>
      <c r="H47" s="12">
        <v>13.06</v>
      </c>
      <c r="I47" s="12">
        <v>15.34</v>
      </c>
      <c r="J47" s="13">
        <v>18.59</v>
      </c>
    </row>
    <row r="48" spans="2:10" ht="57.75" customHeight="1">
      <c r="B48" s="14"/>
      <c r="C48" s="1139" t="s">
        <v>4</v>
      </c>
      <c r="D48" s="1139"/>
      <c r="E48" s="1140"/>
      <c r="F48" s="15">
        <v>0.74</v>
      </c>
      <c r="G48" s="16">
        <v>3.74</v>
      </c>
      <c r="H48" s="16">
        <v>3.68</v>
      </c>
      <c r="I48" s="16">
        <v>3.98</v>
      </c>
      <c r="J48" s="17">
        <v>4.63</v>
      </c>
    </row>
    <row r="49" spans="2:10" ht="57.75" customHeight="1" thickBot="1">
      <c r="B49" s="18"/>
      <c r="C49" s="1141" t="s">
        <v>5</v>
      </c>
      <c r="D49" s="1141"/>
      <c r="E49" s="1142"/>
      <c r="F49" s="19">
        <v>0</v>
      </c>
      <c r="G49" s="20">
        <v>3.77</v>
      </c>
      <c r="H49" s="20">
        <v>2.31</v>
      </c>
      <c r="I49" s="20">
        <v>2.39</v>
      </c>
      <c r="J49" s="21">
        <v>4.03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522</v>
      </c>
      <c r="D34" s="1149"/>
      <c r="E34" s="1150"/>
      <c r="F34" s="32" t="s">
        <v>523</v>
      </c>
      <c r="G34" s="33">
        <v>0.28000000000000003</v>
      </c>
      <c r="H34" s="33">
        <v>7.0000000000000007E-2</v>
      </c>
      <c r="I34" s="33" t="s">
        <v>524</v>
      </c>
      <c r="J34" s="34" t="s">
        <v>525</v>
      </c>
      <c r="K34" s="22"/>
      <c r="L34" s="22"/>
      <c r="M34" s="22"/>
      <c r="N34" s="22"/>
      <c r="O34" s="22"/>
      <c r="P34" s="22"/>
    </row>
    <row r="35" spans="1:16" ht="39" customHeight="1">
      <c r="A35" s="22"/>
      <c r="B35" s="35"/>
      <c r="C35" s="1143" t="s">
        <v>526</v>
      </c>
      <c r="D35" s="1144"/>
      <c r="E35" s="1145"/>
      <c r="F35" s="36">
        <v>0.74</v>
      </c>
      <c r="G35" s="37">
        <v>3.71</v>
      </c>
      <c r="H35" s="37">
        <v>3.67</v>
      </c>
      <c r="I35" s="37">
        <v>3.97</v>
      </c>
      <c r="J35" s="38">
        <v>4.62</v>
      </c>
      <c r="K35" s="22"/>
      <c r="L35" s="22"/>
      <c r="M35" s="22"/>
      <c r="N35" s="22"/>
      <c r="O35" s="22"/>
      <c r="P35" s="22"/>
    </row>
    <row r="36" spans="1:16" ht="39" customHeight="1">
      <c r="A36" s="22"/>
      <c r="B36" s="35"/>
      <c r="C36" s="1143" t="s">
        <v>527</v>
      </c>
      <c r="D36" s="1144"/>
      <c r="E36" s="1145"/>
      <c r="F36" s="36">
        <v>3.06</v>
      </c>
      <c r="G36" s="37">
        <v>3.35</v>
      </c>
      <c r="H36" s="37">
        <v>3.02</v>
      </c>
      <c r="I36" s="37">
        <v>2.75</v>
      </c>
      <c r="J36" s="38">
        <v>2.65</v>
      </c>
      <c r="K36" s="22"/>
      <c r="L36" s="22"/>
      <c r="M36" s="22"/>
      <c r="N36" s="22"/>
      <c r="O36" s="22"/>
      <c r="P36" s="22"/>
    </row>
    <row r="37" spans="1:16" ht="39" customHeight="1">
      <c r="A37" s="22"/>
      <c r="B37" s="35"/>
      <c r="C37" s="1143" t="s">
        <v>528</v>
      </c>
      <c r="D37" s="1144"/>
      <c r="E37" s="1145"/>
      <c r="F37" s="36">
        <v>1.33</v>
      </c>
      <c r="G37" s="37">
        <v>1.56</v>
      </c>
      <c r="H37" s="37">
        <v>1.82</v>
      </c>
      <c r="I37" s="37">
        <v>2.11</v>
      </c>
      <c r="J37" s="38">
        <v>2.2200000000000002</v>
      </c>
      <c r="K37" s="22"/>
      <c r="L37" s="22"/>
      <c r="M37" s="22"/>
      <c r="N37" s="22"/>
      <c r="O37" s="22"/>
      <c r="P37" s="22"/>
    </row>
    <row r="38" spans="1:16" ht="39" customHeight="1">
      <c r="A38" s="22"/>
      <c r="B38" s="35"/>
      <c r="C38" s="1143" t="s">
        <v>529</v>
      </c>
      <c r="D38" s="1144"/>
      <c r="E38" s="1145"/>
      <c r="F38" s="36">
        <v>0.61</v>
      </c>
      <c r="G38" s="37">
        <v>1</v>
      </c>
      <c r="H38" s="37">
        <v>1.34</v>
      </c>
      <c r="I38" s="37">
        <v>1.54</v>
      </c>
      <c r="J38" s="38">
        <v>1.45</v>
      </c>
      <c r="K38" s="22"/>
      <c r="L38" s="22"/>
      <c r="M38" s="22"/>
      <c r="N38" s="22"/>
      <c r="O38" s="22"/>
      <c r="P38" s="22"/>
    </row>
    <row r="39" spans="1:16" ht="39" customHeight="1">
      <c r="A39" s="22"/>
      <c r="B39" s="35"/>
      <c r="C39" s="1143" t="s">
        <v>530</v>
      </c>
      <c r="D39" s="1144"/>
      <c r="E39" s="1145"/>
      <c r="F39" s="36">
        <v>0.48</v>
      </c>
      <c r="G39" s="37">
        <v>0.04</v>
      </c>
      <c r="H39" s="37">
        <v>0.4</v>
      </c>
      <c r="I39" s="37">
        <v>1.54</v>
      </c>
      <c r="J39" s="38">
        <v>1.19</v>
      </c>
      <c r="K39" s="22"/>
      <c r="L39" s="22"/>
      <c r="M39" s="22"/>
      <c r="N39" s="22"/>
      <c r="O39" s="22"/>
      <c r="P39" s="22"/>
    </row>
    <row r="40" spans="1:16" ht="39" customHeight="1">
      <c r="A40" s="22"/>
      <c r="B40" s="35"/>
      <c r="C40" s="1143" t="s">
        <v>531</v>
      </c>
      <c r="D40" s="1144"/>
      <c r="E40" s="1145"/>
      <c r="F40" s="36">
        <v>0.24</v>
      </c>
      <c r="G40" s="37">
        <v>0.13</v>
      </c>
      <c r="H40" s="37">
        <v>7.0000000000000007E-2</v>
      </c>
      <c r="I40" s="37">
        <v>0.17</v>
      </c>
      <c r="J40" s="38">
        <v>0.36</v>
      </c>
      <c r="K40" s="22"/>
      <c r="L40" s="22"/>
      <c r="M40" s="22"/>
      <c r="N40" s="22"/>
      <c r="O40" s="22"/>
      <c r="P40" s="22"/>
    </row>
    <row r="41" spans="1:16" ht="39" customHeight="1">
      <c r="A41" s="22"/>
      <c r="B41" s="35"/>
      <c r="C41" s="1143" t="s">
        <v>532</v>
      </c>
      <c r="D41" s="1144"/>
      <c r="E41" s="1145"/>
      <c r="F41" s="36">
        <v>0.15</v>
      </c>
      <c r="G41" s="37">
        <v>0.15</v>
      </c>
      <c r="H41" s="37">
        <v>0.16</v>
      </c>
      <c r="I41" s="37">
        <v>0.19</v>
      </c>
      <c r="J41" s="38">
        <v>0.2</v>
      </c>
      <c r="K41" s="22"/>
      <c r="L41" s="22"/>
      <c r="M41" s="22"/>
      <c r="N41" s="22"/>
      <c r="O41" s="22"/>
      <c r="P41" s="22"/>
    </row>
    <row r="42" spans="1:16" ht="39" customHeight="1">
      <c r="A42" s="22"/>
      <c r="B42" s="39"/>
      <c r="C42" s="1143" t="s">
        <v>533</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534</v>
      </c>
      <c r="D43" s="1147"/>
      <c r="E43" s="1148"/>
      <c r="F43" s="41">
        <v>0.11</v>
      </c>
      <c r="G43" s="42">
        <v>0.04</v>
      </c>
      <c r="H43" s="42">
        <v>0.02</v>
      </c>
      <c r="I43" s="42">
        <v>0.01</v>
      </c>
      <c r="J43" s="43">
        <v>0.01</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B28"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10</v>
      </c>
      <c r="C45" s="1160"/>
      <c r="D45" s="58"/>
      <c r="E45" s="1165" t="s">
        <v>11</v>
      </c>
      <c r="F45" s="1165"/>
      <c r="G45" s="1165"/>
      <c r="H45" s="1165"/>
      <c r="I45" s="1165"/>
      <c r="J45" s="1166"/>
      <c r="K45" s="59">
        <v>24003</v>
      </c>
      <c r="L45" s="60">
        <v>24063</v>
      </c>
      <c r="M45" s="60">
        <v>22767</v>
      </c>
      <c r="N45" s="60">
        <v>20383</v>
      </c>
      <c r="O45" s="61">
        <v>19266</v>
      </c>
      <c r="P45" s="48"/>
      <c r="Q45" s="48"/>
      <c r="R45" s="48"/>
      <c r="S45" s="48"/>
      <c r="T45" s="48"/>
      <c r="U45" s="48"/>
    </row>
    <row r="46" spans="1:21" ht="30.75" customHeight="1">
      <c r="A46" s="48"/>
      <c r="B46" s="1161"/>
      <c r="C46" s="1162"/>
      <c r="D46" s="62"/>
      <c r="E46" s="1153" t="s">
        <v>12</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13</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14</v>
      </c>
      <c r="F48" s="1153"/>
      <c r="G48" s="1153"/>
      <c r="H48" s="1153"/>
      <c r="I48" s="1153"/>
      <c r="J48" s="1154"/>
      <c r="K48" s="63">
        <v>5279</v>
      </c>
      <c r="L48" s="64">
        <v>4803</v>
      </c>
      <c r="M48" s="64">
        <v>4626</v>
      </c>
      <c r="N48" s="64">
        <v>4358</v>
      </c>
      <c r="O48" s="65">
        <v>4317</v>
      </c>
      <c r="P48" s="48"/>
      <c r="Q48" s="48"/>
      <c r="R48" s="48"/>
      <c r="S48" s="48"/>
      <c r="T48" s="48"/>
      <c r="U48" s="48"/>
    </row>
    <row r="49" spans="1:21" ht="30.75" customHeight="1">
      <c r="A49" s="48"/>
      <c r="B49" s="1161"/>
      <c r="C49" s="1162"/>
      <c r="D49" s="62"/>
      <c r="E49" s="1153" t="s">
        <v>15</v>
      </c>
      <c r="F49" s="1153"/>
      <c r="G49" s="1153"/>
      <c r="H49" s="1153"/>
      <c r="I49" s="1153"/>
      <c r="J49" s="1154"/>
      <c r="K49" s="63">
        <v>412</v>
      </c>
      <c r="L49" s="64">
        <v>393</v>
      </c>
      <c r="M49" s="64">
        <v>374</v>
      </c>
      <c r="N49" s="64">
        <v>355</v>
      </c>
      <c r="O49" s="65">
        <v>339</v>
      </c>
      <c r="P49" s="48"/>
      <c r="Q49" s="48"/>
      <c r="R49" s="48"/>
      <c r="S49" s="48"/>
      <c r="T49" s="48"/>
      <c r="U49" s="48"/>
    </row>
    <row r="50" spans="1:21" ht="30.75" customHeight="1">
      <c r="A50" s="48"/>
      <c r="B50" s="1161"/>
      <c r="C50" s="1162"/>
      <c r="D50" s="62"/>
      <c r="E50" s="1153" t="s">
        <v>16</v>
      </c>
      <c r="F50" s="1153"/>
      <c r="G50" s="1153"/>
      <c r="H50" s="1153"/>
      <c r="I50" s="1153"/>
      <c r="J50" s="1154"/>
      <c r="K50" s="63">
        <v>1884</v>
      </c>
      <c r="L50" s="64">
        <v>1717</v>
      </c>
      <c r="M50" s="64">
        <v>2726</v>
      </c>
      <c r="N50" s="64">
        <v>1240</v>
      </c>
      <c r="O50" s="65">
        <v>1224</v>
      </c>
      <c r="P50" s="48"/>
      <c r="Q50" s="48"/>
      <c r="R50" s="48"/>
      <c r="S50" s="48"/>
      <c r="T50" s="48"/>
      <c r="U50" s="48"/>
    </row>
    <row r="51" spans="1:21" ht="30.75" customHeight="1">
      <c r="A51" s="48"/>
      <c r="B51" s="1163"/>
      <c r="C51" s="1164"/>
      <c r="D51" s="66"/>
      <c r="E51" s="1153" t="s">
        <v>17</v>
      </c>
      <c r="F51" s="1153"/>
      <c r="G51" s="1153"/>
      <c r="H51" s="1153"/>
      <c r="I51" s="1153"/>
      <c r="J51" s="1154"/>
      <c r="K51" s="63">
        <v>1</v>
      </c>
      <c r="L51" s="64" t="s">
        <v>478</v>
      </c>
      <c r="M51" s="64" t="s">
        <v>478</v>
      </c>
      <c r="N51" s="64">
        <v>0</v>
      </c>
      <c r="O51" s="65" t="s">
        <v>478</v>
      </c>
      <c r="P51" s="48"/>
      <c r="Q51" s="48"/>
      <c r="R51" s="48"/>
      <c r="S51" s="48"/>
      <c r="T51" s="48"/>
      <c r="U51" s="48"/>
    </row>
    <row r="52" spans="1:21" ht="30.75" customHeight="1">
      <c r="A52" s="48"/>
      <c r="B52" s="1151" t="s">
        <v>18</v>
      </c>
      <c r="C52" s="1152"/>
      <c r="D52" s="66"/>
      <c r="E52" s="1153" t="s">
        <v>19</v>
      </c>
      <c r="F52" s="1153"/>
      <c r="G52" s="1153"/>
      <c r="H52" s="1153"/>
      <c r="I52" s="1153"/>
      <c r="J52" s="1154"/>
      <c r="K52" s="63">
        <v>23431</v>
      </c>
      <c r="L52" s="64">
        <v>23162</v>
      </c>
      <c r="M52" s="64">
        <v>22711</v>
      </c>
      <c r="N52" s="64">
        <v>21099</v>
      </c>
      <c r="O52" s="65">
        <v>20554</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8148</v>
      </c>
      <c r="L53" s="69">
        <v>7814</v>
      </c>
      <c r="M53" s="69">
        <v>7782</v>
      </c>
      <c r="N53" s="69">
        <v>5237</v>
      </c>
      <c r="O53" s="70">
        <v>4592</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2015-04-13T05:47:34Z</cp:lastPrinted>
  <dcterms:created xsi:type="dcterms:W3CDTF">2015-02-17T07:14:04Z</dcterms:created>
  <dcterms:modified xsi:type="dcterms:W3CDTF">2015-04-25T02:44:12Z</dcterms:modified>
</cp:coreProperties>
</file>