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Z:\03財政企画\【毎年ある調査】\（02月）財政状況資料集\R8（R6決）\03_県に提出\"/>
    </mc:Choice>
  </mc:AlternateContent>
  <xr:revisionPtr revIDLastSave="0" documentId="13_ncr:1_{2731D52D-0774-41D1-A6D9-0EA427B2FA02}" xr6:coauthVersionLast="47" xr6:coauthVersionMax="47" xr10:uidLastSave="{00000000-0000-0000-0000-000000000000}"/>
  <bookViews>
    <workbookView xWindow="-120" yWindow="-16320" windowWidth="29040" windowHeight="16440"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9" i="10" l="1"/>
  <c r="AO38" i="10"/>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U39" i="10"/>
  <c r="C39" i="10"/>
  <c r="CO38" i="10"/>
  <c r="BW38" i="10"/>
  <c r="BE38" i="10"/>
  <c r="U38" i="10"/>
  <c r="C38" i="10"/>
  <c r="BE37" i="10"/>
  <c r="U37" i="10"/>
  <c r="C37" i="10"/>
  <c r="BE36" i="10"/>
  <c r="C36" i="10"/>
  <c r="BE35" i="10"/>
  <c r="C35" i="10"/>
  <c r="CO34" i="10"/>
  <c r="CO35" i="10" s="1"/>
  <c r="CO36" i="10" s="1"/>
  <c r="CO37" i="10" s="1"/>
  <c r="BW34" i="10"/>
  <c r="BW35" i="10" s="1"/>
  <c r="BW36" i="10" s="1"/>
  <c r="BW37" i="10" s="1"/>
  <c r="BE34" i="10"/>
  <c r="C34" i="10"/>
  <c r="U34" i="10" s="1"/>
  <c r="U35" i="10" s="1"/>
  <c r="U36" i="10" s="1"/>
  <c r="AM34" i="10" l="1"/>
  <c r="AM35" i="10" s="1"/>
  <c r="AM36" i="10" s="1"/>
  <c r="AM37" i="10" s="1"/>
  <c r="AM38" i="10" s="1"/>
  <c r="AM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<sst xmlns="http://schemas.openxmlformats.org/spreadsheetml/2006/main" count="1016" uniqueCount="558">
  <si>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</si>
  <si>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</si>
  <si>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</si>
  <si>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</si>
  <si>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</si>
  <si>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</si>
  <si>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</si>
  <si>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</si>
  <si>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</si>
  <si>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</si>
  <si>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</si>
  <si>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</si>
  <si>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</si>
  <si>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</si>
  <si>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</si>
  <si>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</si>
  <si>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</si>
  <si>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</si>
  <si>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</si>
  <si>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</si>
  <si>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</si>
  <si>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</si>
  <si>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</si>
  <si>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</si>
  <si>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</si>
  <si>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</si>
  <si>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</si>
  <si>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</si>
  <si>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</si>
  <si>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</si>
  <si>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</si>
  <si>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</si>
  <si>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</si>
  <si>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</si>
  <si>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</si>
  <si>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</si>
  <si>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</si>
  <si>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</si>
  <si>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</si>
  <si>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</si>
  <si>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</si>
  <si>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</si>
  <si>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</si>
  <si>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</si>
  <si>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</si>
  <si>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</si>
  <si>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</si>
  <si>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</si>
  <si>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</si>
  <si>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(当該欄に積立額が多い上位５基金の基金名を入力して下さい(R06年度末現在))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</si>
  <si>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</si>
  <si>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</si>
  <si>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</si>
  <si>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</si>
  <si>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</si>
  <si>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</si>
  <si>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</si>
  <si>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</si>
  <si>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</si>
  <si>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</si>
  <si>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</si>
  <si>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</si>
  <si>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</si>
  <si>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</si>
  <si>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</si>
  <si>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</si>
  <si>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</si>
  <si>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</si>
  <si>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</si>
  <si>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</si>
  <si>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</si>
  <si>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</si>
  <si>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</si>
  <si>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</si>
  <si>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</si>
  <si>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</si>
  <si>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</si>
  <si>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</si>
  <si>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</si>
  <si>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</si>
  <si>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</si>
  <si>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</si>
  <si>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Ⅳ－３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</si>
  <si>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</si>
  <si>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</si>
  <si>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</si>
  <si>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</si>
  <si>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</si>
  <si>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</si>
  <si>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</si>
  <si>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</si>
  <si>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</si>
  <si>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</si>
  <si>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</si>
  <si>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</si>
  <si>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伊丹市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</si>
  <si>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</si>
  <si>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</si>
  <si>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</si>
  <si>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</si>
  <si>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</si>
  <si>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</si>
  <si>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</si>
  <si>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</si>
  <si>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</si>
  <si>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</si>
  <si>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</si>
  <si>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</si>
  <si>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</si>
  <si>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</si>
  <si>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</si>
  <si>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</si>
  <si>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</si>
  <si>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</si>
  <si>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</si>
  <si>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</si>
  <si>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</si>
  <si>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</si>
  <si>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</si>
  <si>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</si>
  <si>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</si>
  <si>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</si>
  <si>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</si>
  <si>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</si>
  <si>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</si>
  <si>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</si>
  <si>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</si>
  <si>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</si>
  <si>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</si>
  <si>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</si>
  <si>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</si>
  <si>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</si>
  <si>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</si>
  <si>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</si>
  <si>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</si>
  <si>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</si>
  <si>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</si>
  <si>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</si>
  <si>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</si>
  <si>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</si>
  <si>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</si>
  <si>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</si>
  <si>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</si>
  <si>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</si>
  <si>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</si>
  <si>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</si>
  <si>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</si>
  <si>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</si>
  <si>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</si>
  <si>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</si>
  <si>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</si>
  <si>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</si>
  <si>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</si>
  <si>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</si>
  <si>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</si>
  <si>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</si>
  <si>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</si>
  <si>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</si>
  <si>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</si>
  <si>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</si>
  <si>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</si>
  <si>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</si>
  <si>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</si>
  <si>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</si>
  <si>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</si>
  <si>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</si>
  <si>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</si>
  <si>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</si>
  <si>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</si>
  <si>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</si>
  <si>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</si>
  <si>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</si>
  <si>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</si>
  <si>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</si>
  <si>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</si>
  <si>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</si>
  <si>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</si>
  <si>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</si>
  <si>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</si>
  <si>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</si>
  <si>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</si>
  <si>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</si>
  <si>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</si>
  <si>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</si>
  <si>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</si>
  <si>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</si>
  <si>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</si>
  <si>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</si>
  <si>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</si>
  <si>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</si>
  <si>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</si>
  <si>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</si>
  <si>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</si>
  <si>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</si>
  <si>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</si>
  <si>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</si>
  <si>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</si>
  <si>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</si>
  <si>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</si>
  <si>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</si>
  <si>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</si>
  <si>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</si>
  <si>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</si>
  <si>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</si>
  <si>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兵庫県伊丹市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</si>
  <si>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</si>
  <si>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</si>
  <si>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</si>
  <si>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</si>
  <si>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</si>
  <si>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</si>
  <si>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</si>
  <si>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</si>
  <si>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</si>
  <si>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</si>
  <si>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</si>
  <si>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</si>
  <si>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</si>
  <si>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</si>
  <si>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</si>
  <si>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</si>
  <si>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</si>
  <si>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</si>
  <si>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</si>
  <si>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</si>
  <si>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</si>
  <si>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</si>
  <si>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</si>
  <si>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</si>
  <si>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</si>
  <si>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</si>
  <si>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</si>
  <si>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</si>
  <si>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</si>
  <si>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</si>
  <si>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</si>
  <si>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</si>
  <si>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</si>
  <si>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</si>
  <si>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</si>
  <si>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</si>
  <si>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</si>
  <si>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</si>
  <si>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</si>
  <si>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</si>
  <si>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</si>
  <si>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</si>
  <si>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</si>
  <si>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</si>
  <si>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</si>
  <si>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</si>
  <si>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</si>
  <si>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</si>
  <si>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</si>
  <si>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</si>
  <si>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</si>
  <si>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</si>
  <si>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</si>
  <si>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</si>
  <si>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</si>
  <si>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</si>
  <si>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</si>
  <si>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</si>
  <si>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</si>
  <si>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</si>
  <si>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</si>
  <si>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</si>
  <si>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</si>
  <si>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</si>
  <si>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</si>
  <si>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</si>
  <si>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</si>
  <si>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</si>
  <si>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</si>
  <si>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</si>
  <si>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</si>
  <si>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</si>
  <si>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</si>
  <si>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</si>
  <si>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</si>
  <si>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</si>
  <si>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</si>
  <si>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</si>
  <si>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</si>
  <si>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</si>
  <si>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</si>
  <si>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</si>
  <si>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</si>
  <si>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</si>
  <si>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</si>
  <si>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</si>
  <si>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</si>
  <si>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</si>
  <si>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</si>
  <si>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</si>
  <si>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</si>
  <si>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</si>
  <si>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</si>
  <si>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</si>
  <si>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</si>
  <si>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</si>
  <si>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</si>
  <si>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</si>
  <si>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</si>
  <si>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</si>
  <si>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</si>
  <si>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</si>
  <si>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</si>
  <si>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</si>
  <si>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</si>
  <si>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</si>
  <si>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</si>
  <si>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</si>
  <si>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</si>
  <si>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</si>
  <si>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</si>
  <si>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</si>
  <si>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</si>
  <si>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</si>
  <si>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</si>
  <si>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</si>
  <si>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</si>
  <si>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</si>
  <si>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</si>
  <si>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</si>
  <si>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</si>
  <si>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</si>
  <si>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</si>
  <si>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</si>
  <si>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</si>
  <si>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</si>
  <si>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</si>
  <si>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</si>
  <si>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</si>
  <si>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</si>
  <si>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</si>
  <si>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</si>
  <si>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</si>
  <si>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</si>
  <si>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</si>
  <si>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</si>
  <si>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</si>
  <si>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</si>
  <si>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</si>
  <si>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</si>
  <si>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</si>
  <si>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</si>
  <si>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</si>
  <si>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</si>
  <si>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</si>
  <si>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</si>
  <si>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</si>
  <si>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</si>
  <si>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</si>
  <si>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</si>
  <si>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兵庫県伊丹市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</si>
  <si>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</si>
  <si>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</si>
  <si>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</si>
  <si>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</si>
  <si>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</si>
  <si>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</si>
  <si>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</si>
  <si>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</si>
  <si>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</si>
  <si>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</si>
  <si>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</si>
  <si>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</si>
  <si>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</si>
  <si>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</si>
  <si>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</si>
  <si>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</si>
  <si>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</si>
  <si>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</si>
  <si>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</si>
  <si>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</si>
  <si>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</si>
  <si>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</si>
  <si>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</si>
  <si>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</si>
  <si>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</si>
  <si>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</si>
  <si>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</si>
  <si>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</si>
  <si>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</si>
  <si>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</si>
  <si>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</si>
  <si>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</si>
  <si>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</si>
  <si>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</si>
  <si>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</si>
  <si>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</si>
  <si>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</si>
  <si>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</si>
  <si>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工業用水道事業会計</t>
    <phoneticPr fontId="5"/>
  </si>
  <si>
    <t>交通事業会計</t>
    <phoneticPr fontId="5"/>
  </si>
  <si>
    <t>病院事業会計</t>
    <phoneticPr fontId="5"/>
  </si>
  <si>
    <t>下水道事業会計</t>
    <phoneticPr fontId="5"/>
  </si>
  <si>
    <t>モーターボート競走事業会計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</si>
  <si>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</si>
  <si>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</si>
  <si>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</si>
  <si>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</si>
  <si>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</si>
  <si>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</si>
  <si>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</si>
  <si>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</si>
  <si>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</si>
  <si>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</si>
  <si>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</si>
  <si>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</si>
  <si>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</si>
  <si>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</si>
  <si>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</si>
  <si>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</si>
  <si>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</si>
  <si>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</si>
  <si>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</si>
  <si>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</si>
  <si>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</si>
  <si>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</si>
  <si>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</si>
  <si>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</si>
  <si>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</si>
  <si>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</si>
  <si>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</si>
  <si>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</si>
  <si>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</si>
  <si>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</si>
  <si>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</si>
  <si>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</si>
  <si>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</si>
  <si>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</si>
  <si>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</si>
  <si>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</si>
  <si>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</si>
  <si>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</si>
  <si>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</si>
  <si>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</si>
  <si>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</si>
  <si>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</si>
  <si>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</si>
  <si>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</si>
  <si>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</si>
  <si>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</si>
  <si>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</si>
  <si>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</si>
  <si>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</si>
  <si>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</si>
  <si>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</si>
  <si>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</si>
  <si>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</si>
  <si>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</si>
  <si>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</si>
  <si>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</si>
  <si>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</si>
  <si>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</si>
  <si>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</si>
  <si>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</si>
  <si>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</si>
  <si>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</si>
  <si>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</si>
  <si>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</si>
  <si>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</si>
  <si>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</si>
  <si>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</si>
  <si>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</si>
  <si>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</si>
  <si>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</si>
  <si>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</si>
  <si>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</si>
  <si>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</si>
  <si>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</si>
  <si>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</si>
  <si>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</si>
  <si>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</si>
  <si>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</si>
  <si>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</si>
  <si>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</si>
  <si>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</si>
  <si>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</si>
  <si>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</si>
  <si>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</si>
  <si>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</si>
  <si>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</si>
  <si>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</si>
  <si>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</si>
  <si>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</si>
  <si>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</si>
  <si>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</si>
  <si>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</si>
  <si>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</si>
  <si>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</si>
  <si>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</si>
  <si>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</si>
  <si>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</si>
  <si>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</si>
  <si>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</si>
  <si>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</si>
  <si>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</si>
  <si>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</si>
  <si>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</si>
  <si>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</si>
  <si>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</si>
  <si>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</si>
  <si>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</si>
  <si>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</si>
  <si>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</si>
  <si>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</si>
  <si>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</si>
  <si>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</si>
  <si>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</si>
  <si>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</si>
  <si>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</si>
  <si>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</si>
  <si>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</si>
  <si>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</si>
  <si>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</si>
  <si>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</si>
  <si>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</si>
  <si>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</si>
  <si>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</si>
  <si>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</si>
  <si>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</si>
  <si>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</si>
  <si>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</si>
  <si>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</si>
  <si>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</si>
  <si>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</si>
  <si>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</si>
  <si>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</si>
  <si>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</si>
  <si>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</si>
  <si>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</si>
  <si>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モーターボート競走事業会計</t>
  </si>
  <si>
    <t>水道事業会計</t>
  </si>
  <si>
    <t>下水道事業会計</t>
  </si>
  <si>
    <t>病院事業会計</t>
  </si>
  <si>
    <t>工業用水道事業会計</t>
  </si>
  <si>
    <t>一般会計</t>
  </si>
  <si>
    <t>交通事業会計</t>
  </si>
  <si>
    <t>介護保険事業特別会計</t>
  </si>
  <si>
    <t>その他会計（赤字）</t>
  </si>
  <si>
    <t>その他会計（黒字）</t>
  </si>
  <si>
    <t>R02</t>
    <phoneticPr fontId="5"/>
  </si>
  <si>
    <t>R03</t>
    <phoneticPr fontId="5"/>
  </si>
  <si>
    <t>R04</t>
    <phoneticPr fontId="5"/>
  </si>
  <si>
    <t>R05</t>
    <phoneticPr fontId="5"/>
  </si>
  <si>
    <t>R06</t>
    <phoneticPr fontId="5"/>
  </si>
  <si>
    <t>後期広域連合（一般会計）</t>
    <rPh sb="0" eb="2">
      <t>コウキ</t>
    </rPh>
    <rPh sb="2" eb="6">
      <t>コウイキレンゴウ</t>
    </rPh>
    <rPh sb="7" eb="11">
      <t>イッパンカイケイ</t>
    </rPh>
    <phoneticPr fontId="2"/>
  </si>
  <si>
    <t>後期広域連合（特別会計）</t>
    <rPh sb="0" eb="2">
      <t>コウキ</t>
    </rPh>
    <rPh sb="2" eb="6">
      <t>コウイキレンゴウ</t>
    </rPh>
    <rPh sb="7" eb="11">
      <t>トクベツカイケイ</t>
    </rPh>
    <phoneticPr fontId="2"/>
  </si>
  <si>
    <t>豊中市伊丹市クリーンランド</t>
    <rPh sb="0" eb="3">
      <t>トヨナカシ</t>
    </rPh>
    <rPh sb="3" eb="6">
      <t>イタミシ</t>
    </rPh>
    <phoneticPr fontId="2"/>
  </si>
  <si>
    <t>いたみ文化・スポーツ財団</t>
    <rPh sb="3" eb="5">
      <t>ブンカ</t>
    </rPh>
    <rPh sb="10" eb="12">
      <t>ザイダン</t>
    </rPh>
    <phoneticPr fontId="2"/>
  </si>
  <si>
    <t>伊丹まち未来</t>
    <rPh sb="0" eb="2">
      <t>イタミ</t>
    </rPh>
    <rPh sb="4" eb="6">
      <t>ミライ</t>
    </rPh>
    <phoneticPr fontId="2"/>
  </si>
  <si>
    <t>-</t>
    <phoneticPr fontId="2"/>
  </si>
  <si>
    <t>伊丹市社会福祉事業団</t>
    <rPh sb="0" eb="3">
      <t>イタミシ</t>
    </rPh>
    <rPh sb="3" eb="5">
      <t>シャカイ</t>
    </rPh>
    <rPh sb="5" eb="7">
      <t>フクシ</t>
    </rPh>
    <rPh sb="7" eb="10">
      <t>ジギョウダン</t>
    </rPh>
    <phoneticPr fontId="2"/>
  </si>
  <si>
    <t>阪神北広域救急医療財団</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</si>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</sst>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39221</c:v>
                </c:pt>
                <c:pt idx="1">
                  <c:v>38566</c:v>
                </c:pt>
                <c:pt idx="2">
                  <c:v>35156</c:v>
                </c:pt>
                <c:pt idx="3">
                  <c:v>37029</c:v>
                </c:pt>
                <c:pt idx="4">
                  <c:v>44805</c:v>
                </c:pt>
              </c:numCache>
            </c:numRef>
          </c:val>
          <c:smooth val="0"/>
          <c:extLst>
            <c:ext xmlns:c16="http://schemas.microsoft.com/office/drawing/2014/chart" uri="{C3380CC4-5D6E-409C-BE32-E72D297353CC}">
              <c16:uniqueId val="{00000000-BF31-48F5-BA18-B52BA391527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43400</c:v>
                </c:pt>
                <c:pt idx="1">
                  <c:v>63509</c:v>
                </c:pt>
                <c:pt idx="2">
                  <c:v>57178</c:v>
                </c:pt>
                <c:pt idx="3">
                  <c:v>33506</c:v>
                </c:pt>
                <c:pt idx="4">
                  <c:v>44289</c:v>
                </c:pt>
              </c:numCache>
            </c:numRef>
          </c:val>
          <c:smooth val="0"/>
          <c:extLst>
            <c:ext xmlns:c16="http://schemas.microsoft.com/office/drawing/2014/chart" uri="{C3380CC4-5D6E-409C-BE32-E72D297353CC}">
              <c16:uniqueId val="{00000001-BF31-48F5-BA18-B52BA391527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2.73</c:v>
                </c:pt>
                <c:pt idx="1">
                  <c:v>2.4700000000000002</c:v>
                </c:pt>
                <c:pt idx="2">
                  <c:v>2.0299999999999998</c:v>
                </c:pt>
                <c:pt idx="3">
                  <c:v>2.41</c:v>
                </c:pt>
                <c:pt idx="4">
                  <c:v>1.64</c:v>
                </c:pt>
              </c:numCache>
            </c:numRef>
          </c:val>
          <c:extLst>
            <c:ext xmlns:c16="http://schemas.microsoft.com/office/drawing/2014/chart" uri="{C3380CC4-5D6E-409C-BE32-E72D297353CC}">
              <c16:uniqueId val="{00000000-AEE4-4E68-99C7-98E09CF8E1F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11.56</c:v>
                </c:pt>
                <c:pt idx="1">
                  <c:v>13.16</c:v>
                </c:pt>
                <c:pt idx="2">
                  <c:v>16.27</c:v>
                </c:pt>
                <c:pt idx="3">
                  <c:v>22.16</c:v>
                </c:pt>
                <c:pt idx="4">
                  <c:v>29.55</c:v>
                </c:pt>
              </c:numCache>
            </c:numRef>
          </c:val>
          <c:extLst>
            <c:ext xmlns:c16="http://schemas.microsoft.com/office/drawing/2014/chart" uri="{C3380CC4-5D6E-409C-BE32-E72D297353CC}">
              <c16:uniqueId val="{00000001-AEE4-4E68-99C7-98E09CF8E1F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0.63</c:v>
                </c:pt>
                <c:pt idx="1">
                  <c:v>3.52</c:v>
                </c:pt>
                <c:pt idx="2">
                  <c:v>3.05</c:v>
                </c:pt>
                <c:pt idx="3">
                  <c:v>11.59</c:v>
                </c:pt>
                <c:pt idx="4">
                  <c:v>12.11</c:v>
                </c:pt>
              </c:numCache>
            </c:numRef>
          </c:val>
          <c:smooth val="0"/>
          <c:extLst>
            <c:ext xmlns:c16="http://schemas.microsoft.com/office/drawing/2014/chart" uri="{C3380CC4-5D6E-409C-BE32-E72D297353CC}">
              <c16:uniqueId val="{00000002-AEE4-4E68-99C7-98E09CF8E1F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0.42</c:v>
                </c:pt>
                <c:pt idx="2">
                  <c:v>#N/A</c:v>
                </c:pt>
                <c:pt idx="3">
                  <c:v>0.93</c:v>
                </c:pt>
                <c:pt idx="4">
                  <c:v>#N/A</c:v>
                </c:pt>
                <c:pt idx="5">
                  <c:v>0.69</c:v>
                </c:pt>
                <c:pt idx="6">
                  <c:v>#N/A</c:v>
                </c:pt>
                <c:pt idx="7">
                  <c:v>0.56000000000000005</c:v>
                </c:pt>
                <c:pt idx="8">
                  <c:v>#N/A</c:v>
                </c:pt>
                <c:pt idx="9">
                  <c:v>0.85</c:v>
                </c:pt>
              </c:numCache>
            </c:numRef>
          </c:val>
          <c:extLst>
            <c:ext xmlns:c16="http://schemas.microsoft.com/office/drawing/2014/chart" uri="{C3380CC4-5D6E-409C-BE32-E72D297353CC}">
              <c16:uniqueId val="{00000000-FFDE-4CFB-A19A-25ED1AF0AC7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FDE-4CFB-A19A-25ED1AF0AC72}"/>
            </c:ext>
          </c:extLst>
        </c:ser>
        <c:ser>
          <c:idx val="2"/>
          <c:order val="2"/>
          <c:tx>
            <c:strRef>
              <c:f>データシート!$A$29</c:f>
              <c:strCache>
                <c:ptCount val="1"/>
                <c:pt idx="0">
                  <c:v>介護保険事業特別会計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0.46</c:v>
                </c:pt>
                <c:pt idx="2">
                  <c:v>#N/A</c:v>
                </c:pt>
                <c:pt idx="3">
                  <c:v>0.41</c:v>
                </c:pt>
                <c:pt idx="4">
                  <c:v>#N/A</c:v>
                </c:pt>
                <c:pt idx="5">
                  <c:v>0.26</c:v>
                </c:pt>
                <c:pt idx="6">
                  <c:v>#N/A</c:v>
                </c:pt>
                <c:pt idx="7">
                  <c:v>0.34</c:v>
                </c:pt>
                <c:pt idx="8">
                  <c:v>#N/A</c:v>
                </c:pt>
                <c:pt idx="9">
                  <c:v>0.93</c:v>
                </c:pt>
              </c:numCache>
            </c:numRef>
          </c:val>
          <c:extLst>
            <c:ext xmlns:c16="http://schemas.microsoft.com/office/drawing/2014/chart" uri="{C3380CC4-5D6E-409C-BE32-E72D297353CC}">
              <c16:uniqueId val="{00000002-FFDE-4CFB-A19A-25ED1AF0AC72}"/>
            </c:ext>
          </c:extLst>
        </c:ser>
        <c:ser>
          <c:idx val="3"/>
          <c:order val="3"/>
          <c:tx>
            <c:strRef>
              <c:f>データシート!$A$30</c:f>
              <c:strCache>
                <c:ptCount val="1"/>
                <c:pt idx="0">
                  <c:v>交通事業会計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3.41</c:v>
                </c:pt>
                <c:pt idx="2">
                  <c:v>#N/A</c:v>
                </c:pt>
                <c:pt idx="3">
                  <c:v>2.5299999999999998</c:v>
                </c:pt>
                <c:pt idx="4">
                  <c:v>#N/A</c:v>
                </c:pt>
                <c:pt idx="5">
                  <c:v>1.96</c:v>
                </c:pt>
                <c:pt idx="6">
                  <c:v>#N/A</c:v>
                </c:pt>
                <c:pt idx="7">
                  <c:v>1.8</c:v>
                </c:pt>
                <c:pt idx="8">
                  <c:v>#N/A</c:v>
                </c:pt>
                <c:pt idx="9">
                  <c:v>1.43</c:v>
                </c:pt>
              </c:numCache>
            </c:numRef>
          </c:val>
          <c:extLst>
            <c:ext xmlns:c16="http://schemas.microsoft.com/office/drawing/2014/chart" uri="{C3380CC4-5D6E-409C-BE32-E72D297353CC}">
              <c16:uniqueId val="{00000003-FFDE-4CFB-A19A-25ED1AF0AC72}"/>
            </c:ext>
          </c:extLst>
        </c:ser>
        <c:ser>
          <c:idx val="4"/>
          <c:order val="4"/>
          <c:tx>
            <c:strRef>
              <c:f>データシート!$A$31</c:f>
              <c:strCache>
                <c:ptCount val="1"/>
                <c:pt idx="0">
                  <c:v>一般会計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2.72</c:v>
                </c:pt>
                <c:pt idx="2">
                  <c:v>#N/A</c:v>
                </c:pt>
                <c:pt idx="3">
                  <c:v>2.46</c:v>
                </c:pt>
                <c:pt idx="4">
                  <c:v>#N/A</c:v>
                </c:pt>
                <c:pt idx="5">
                  <c:v>2.02</c:v>
                </c:pt>
                <c:pt idx="6">
                  <c:v>#N/A</c:v>
                </c:pt>
                <c:pt idx="7">
                  <c:v>2.41</c:v>
                </c:pt>
                <c:pt idx="8">
                  <c:v>#N/A</c:v>
                </c:pt>
                <c:pt idx="9">
                  <c:v>1.64</c:v>
                </c:pt>
              </c:numCache>
            </c:numRef>
          </c:val>
          <c:extLst>
            <c:ext xmlns:c16="http://schemas.microsoft.com/office/drawing/2014/chart" uri="{C3380CC4-5D6E-409C-BE32-E72D297353CC}">
              <c16:uniqueId val="{00000004-FFDE-4CFB-A19A-25ED1AF0AC72}"/>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2.62</c:v>
                </c:pt>
                <c:pt idx="2">
                  <c:v>#N/A</c:v>
                </c:pt>
                <c:pt idx="3">
                  <c:v>2.48</c:v>
                </c:pt>
                <c:pt idx="4">
                  <c:v>#N/A</c:v>
                </c:pt>
                <c:pt idx="5">
                  <c:v>2.54</c:v>
                </c:pt>
                <c:pt idx="6">
                  <c:v>#N/A</c:v>
                </c:pt>
                <c:pt idx="7">
                  <c:v>2.33</c:v>
                </c:pt>
                <c:pt idx="8">
                  <c:v>#N/A</c:v>
                </c:pt>
                <c:pt idx="9">
                  <c:v>2.27</c:v>
                </c:pt>
              </c:numCache>
            </c:numRef>
          </c:val>
          <c:extLst>
            <c:ext xmlns:c16="http://schemas.microsoft.com/office/drawing/2014/chart" uri="{C3380CC4-5D6E-409C-BE32-E72D297353CC}">
              <c16:uniqueId val="{00000005-FFDE-4CFB-A19A-25ED1AF0AC72}"/>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4.95</c:v>
                </c:pt>
                <c:pt idx="2">
                  <c:v>#N/A</c:v>
                </c:pt>
                <c:pt idx="3">
                  <c:v>6.4</c:v>
                </c:pt>
                <c:pt idx="4">
                  <c:v>#N/A</c:v>
                </c:pt>
                <c:pt idx="5">
                  <c:v>6.58</c:v>
                </c:pt>
                <c:pt idx="6">
                  <c:v>#N/A</c:v>
                </c:pt>
                <c:pt idx="7">
                  <c:v>4.12</c:v>
                </c:pt>
                <c:pt idx="8">
                  <c:v>#N/A</c:v>
                </c:pt>
                <c:pt idx="9">
                  <c:v>3.08</c:v>
                </c:pt>
              </c:numCache>
            </c:numRef>
          </c:val>
          <c:extLst>
            <c:ext xmlns:c16="http://schemas.microsoft.com/office/drawing/2014/chart" uri="{C3380CC4-5D6E-409C-BE32-E72D297353CC}">
              <c16:uniqueId val="{00000006-FFDE-4CFB-A19A-25ED1AF0AC72}"/>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1.55</c:v>
                </c:pt>
                <c:pt idx="2">
                  <c:v>#N/A</c:v>
                </c:pt>
                <c:pt idx="3">
                  <c:v>1.82</c:v>
                </c:pt>
                <c:pt idx="4">
                  <c:v>#N/A</c:v>
                </c:pt>
                <c:pt idx="5">
                  <c:v>1.99</c:v>
                </c:pt>
                <c:pt idx="6">
                  <c:v>#N/A</c:v>
                </c:pt>
                <c:pt idx="7">
                  <c:v>3.13</c:v>
                </c:pt>
                <c:pt idx="8">
                  <c:v>#N/A</c:v>
                </c:pt>
                <c:pt idx="9">
                  <c:v>3.48</c:v>
                </c:pt>
              </c:numCache>
            </c:numRef>
          </c:val>
          <c:extLst>
            <c:ext xmlns:c16="http://schemas.microsoft.com/office/drawing/2014/chart" uri="{C3380CC4-5D6E-409C-BE32-E72D297353CC}">
              <c16:uniqueId val="{00000007-FFDE-4CFB-A19A-25ED1AF0AC72}"/>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5.39</c:v>
                </c:pt>
                <c:pt idx="2">
                  <c:v>#N/A</c:v>
                </c:pt>
                <c:pt idx="3">
                  <c:v>5.29</c:v>
                </c:pt>
                <c:pt idx="4">
                  <c:v>#N/A</c:v>
                </c:pt>
                <c:pt idx="5">
                  <c:v>5.14</c:v>
                </c:pt>
                <c:pt idx="6">
                  <c:v>#N/A</c:v>
                </c:pt>
                <c:pt idx="7">
                  <c:v>4.49</c:v>
                </c:pt>
                <c:pt idx="8">
                  <c:v>#N/A</c:v>
                </c:pt>
                <c:pt idx="9">
                  <c:v>3.67</c:v>
                </c:pt>
              </c:numCache>
            </c:numRef>
          </c:val>
          <c:extLst>
            <c:ext xmlns:c16="http://schemas.microsoft.com/office/drawing/2014/chart" uri="{C3380CC4-5D6E-409C-BE32-E72D297353CC}">
              <c16:uniqueId val="{00000008-FFDE-4CFB-A19A-25ED1AF0AC72}"/>
            </c:ext>
          </c:extLst>
        </c:ser>
        <c:ser>
          <c:idx val="9"/>
          <c:order val="9"/>
          <c:tx>
            <c:strRef>
              <c:f>データシート!$A$36</c:f>
              <c:strCache>
                <c:ptCount val="1"/>
                <c:pt idx="0">
                  <c:v>モーターボート競走事業会計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4.26</c:v>
                </c:pt>
                <c:pt idx="2">
                  <c:v>#N/A</c:v>
                </c:pt>
                <c:pt idx="3">
                  <c:v>5.34</c:v>
                </c:pt>
                <c:pt idx="4">
                  <c:v>#N/A</c:v>
                </c:pt>
                <c:pt idx="5">
                  <c:v>5.53</c:v>
                </c:pt>
                <c:pt idx="6">
                  <c:v>#N/A</c:v>
                </c:pt>
                <c:pt idx="7">
                  <c:v>5.93</c:v>
                </c:pt>
                <c:pt idx="8">
                  <c:v>#N/A</c:v>
                </c:pt>
                <c:pt idx="9">
                  <c:v>4.9800000000000004</c:v>
                </c:pt>
              </c:numCache>
            </c:numRef>
          </c:val>
          <c:extLst>
            <c:ext xmlns:c16="http://schemas.microsoft.com/office/drawing/2014/chart" uri="{C3380CC4-5D6E-409C-BE32-E72D297353CC}">
              <c16:uniqueId val="{00000009-FFDE-4CFB-A19A-25ED1AF0AC7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7112</c:v>
                </c:pt>
                <c:pt idx="5">
                  <c:v>7340</c:v>
                </c:pt>
                <c:pt idx="8">
                  <c:v>7234</c:v>
                </c:pt>
                <c:pt idx="11">
                  <c:v>7386</c:v>
                </c:pt>
                <c:pt idx="14">
                  <c:v>7282</c:v>
                </c:pt>
              </c:numCache>
            </c:numRef>
          </c:val>
          <c:extLst>
            <c:ext xmlns:c16="http://schemas.microsoft.com/office/drawing/2014/chart" uri="{C3380CC4-5D6E-409C-BE32-E72D297353CC}">
              <c16:uniqueId val="{00000000-53B7-401C-A586-758B7483DE8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3B7-401C-A586-758B7483DE8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24</c:v>
                </c:pt>
                <c:pt idx="3">
                  <c:v>21</c:v>
                </c:pt>
                <c:pt idx="6">
                  <c:v>16</c:v>
                </c:pt>
                <c:pt idx="9">
                  <c:v>16</c:v>
                </c:pt>
                <c:pt idx="12">
                  <c:v>16</c:v>
                </c:pt>
              </c:numCache>
            </c:numRef>
          </c:val>
          <c:extLst>
            <c:ext xmlns:c16="http://schemas.microsoft.com/office/drawing/2014/chart" uri="{C3380CC4-5D6E-409C-BE32-E72D297353CC}">
              <c16:uniqueId val="{00000002-53B7-401C-A586-758B7483DE8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209</c:v>
                </c:pt>
                <c:pt idx="3">
                  <c:v>219</c:v>
                </c:pt>
                <c:pt idx="6">
                  <c:v>212</c:v>
                </c:pt>
                <c:pt idx="9">
                  <c:v>152</c:v>
                </c:pt>
                <c:pt idx="12">
                  <c:v>204</c:v>
                </c:pt>
              </c:numCache>
            </c:numRef>
          </c:val>
          <c:extLst>
            <c:ext xmlns:c16="http://schemas.microsoft.com/office/drawing/2014/chart" uri="{C3380CC4-5D6E-409C-BE32-E72D297353CC}">
              <c16:uniqueId val="{00000003-53B7-401C-A586-758B7483DE8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1868</c:v>
                </c:pt>
                <c:pt idx="3">
                  <c:v>1834</c:v>
                </c:pt>
                <c:pt idx="6">
                  <c:v>1808</c:v>
                </c:pt>
                <c:pt idx="9">
                  <c:v>1706</c:v>
                </c:pt>
                <c:pt idx="12">
                  <c:v>1733</c:v>
                </c:pt>
              </c:numCache>
            </c:numRef>
          </c:val>
          <c:extLst>
            <c:ext xmlns:c16="http://schemas.microsoft.com/office/drawing/2014/chart" uri="{C3380CC4-5D6E-409C-BE32-E72D297353CC}">
              <c16:uniqueId val="{00000004-53B7-401C-A586-758B7483DE8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3B7-401C-A586-758B7483DE8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3B7-401C-A586-758B7483DE8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6666</c:v>
                </c:pt>
                <c:pt idx="3">
                  <c:v>6949</c:v>
                </c:pt>
                <c:pt idx="6">
                  <c:v>7186</c:v>
                </c:pt>
                <c:pt idx="9">
                  <c:v>7380</c:v>
                </c:pt>
                <c:pt idx="12">
                  <c:v>6691</c:v>
                </c:pt>
              </c:numCache>
            </c:numRef>
          </c:val>
          <c:extLst>
            <c:ext xmlns:c16="http://schemas.microsoft.com/office/drawing/2014/chart" uri="{C3380CC4-5D6E-409C-BE32-E72D297353CC}">
              <c16:uniqueId val="{00000007-53B7-401C-A586-758B7483DE8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1655</c:v>
                </c:pt>
                <c:pt idx="2">
                  <c:v>#N/A</c:v>
                </c:pt>
                <c:pt idx="3">
                  <c:v>#N/A</c:v>
                </c:pt>
                <c:pt idx="4">
                  <c:v>1683</c:v>
                </c:pt>
                <c:pt idx="5">
                  <c:v>#N/A</c:v>
                </c:pt>
                <c:pt idx="6">
                  <c:v>#N/A</c:v>
                </c:pt>
                <c:pt idx="7">
                  <c:v>1988</c:v>
                </c:pt>
                <c:pt idx="8">
                  <c:v>#N/A</c:v>
                </c:pt>
                <c:pt idx="9">
                  <c:v>#N/A</c:v>
                </c:pt>
                <c:pt idx="10">
                  <c:v>1868</c:v>
                </c:pt>
                <c:pt idx="11">
                  <c:v>#N/A</c:v>
                </c:pt>
                <c:pt idx="12">
                  <c:v>#N/A</c:v>
                </c:pt>
                <c:pt idx="13">
                  <c:v>1362</c:v>
                </c:pt>
                <c:pt idx="14">
                  <c:v>#N/A</c:v>
                </c:pt>
              </c:numCache>
            </c:numRef>
          </c:val>
          <c:smooth val="0"/>
          <c:extLst>
            <c:ext xmlns:c16="http://schemas.microsoft.com/office/drawing/2014/chart" uri="{C3380CC4-5D6E-409C-BE32-E72D297353CC}">
              <c16:uniqueId val="{00000008-53B7-401C-A586-758B7483DE8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68497</c:v>
                </c:pt>
                <c:pt idx="5">
                  <c:v>71610</c:v>
                </c:pt>
                <c:pt idx="8">
                  <c:v>70460</c:v>
                </c:pt>
                <c:pt idx="11">
                  <c:v>69078</c:v>
                </c:pt>
                <c:pt idx="14">
                  <c:v>71258</c:v>
                </c:pt>
              </c:numCache>
            </c:numRef>
          </c:val>
          <c:extLst>
            <c:ext xmlns:c16="http://schemas.microsoft.com/office/drawing/2014/chart" uri="{C3380CC4-5D6E-409C-BE32-E72D297353CC}">
              <c16:uniqueId val="{00000000-2516-4726-AF6E-CDF594F363C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13945</c:v>
                </c:pt>
                <c:pt idx="5">
                  <c:v>13334</c:v>
                </c:pt>
                <c:pt idx="8">
                  <c:v>12323</c:v>
                </c:pt>
                <c:pt idx="11">
                  <c:v>11561</c:v>
                </c:pt>
                <c:pt idx="14">
                  <c:v>10428</c:v>
                </c:pt>
              </c:numCache>
            </c:numRef>
          </c:val>
          <c:extLst>
            <c:ext xmlns:c16="http://schemas.microsoft.com/office/drawing/2014/chart" uri="{C3380CC4-5D6E-409C-BE32-E72D297353CC}">
              <c16:uniqueId val="{00000001-2516-4726-AF6E-CDF594F363C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24051</c:v>
                </c:pt>
                <c:pt idx="5">
                  <c:v>28194</c:v>
                </c:pt>
                <c:pt idx="8">
                  <c:v>31462</c:v>
                </c:pt>
                <c:pt idx="11">
                  <c:v>33182</c:v>
                </c:pt>
                <c:pt idx="14">
                  <c:v>35011</c:v>
                </c:pt>
              </c:numCache>
            </c:numRef>
          </c:val>
          <c:extLst>
            <c:ext xmlns:c16="http://schemas.microsoft.com/office/drawing/2014/chart" uri="{C3380CC4-5D6E-409C-BE32-E72D297353CC}">
              <c16:uniqueId val="{00000002-2516-4726-AF6E-CDF594F363C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516-4726-AF6E-CDF594F363C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516-4726-AF6E-CDF594F363C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13</c:v>
                </c:pt>
                <c:pt idx="3">
                  <c:v>4</c:v>
                </c:pt>
                <c:pt idx="6">
                  <c:v>12</c:v>
                </c:pt>
                <c:pt idx="9">
                  <c:v>3</c:v>
                </c:pt>
                <c:pt idx="12">
                  <c:v>3</c:v>
                </c:pt>
              </c:numCache>
            </c:numRef>
          </c:val>
          <c:extLst>
            <c:ext xmlns:c16="http://schemas.microsoft.com/office/drawing/2014/chart" uri="{C3380CC4-5D6E-409C-BE32-E72D297353CC}">
              <c16:uniqueId val="{00000005-2516-4726-AF6E-CDF594F363C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7813</c:v>
                </c:pt>
                <c:pt idx="3">
                  <c:v>7972</c:v>
                </c:pt>
                <c:pt idx="6">
                  <c:v>8364</c:v>
                </c:pt>
                <c:pt idx="9">
                  <c:v>8921</c:v>
                </c:pt>
                <c:pt idx="12">
                  <c:v>9567</c:v>
                </c:pt>
              </c:numCache>
            </c:numRef>
          </c:val>
          <c:extLst>
            <c:ext xmlns:c16="http://schemas.microsoft.com/office/drawing/2014/chart" uri="{C3380CC4-5D6E-409C-BE32-E72D297353CC}">
              <c16:uniqueId val="{00000006-2516-4726-AF6E-CDF594F363C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2894</c:v>
                </c:pt>
                <c:pt idx="3">
                  <c:v>2534</c:v>
                </c:pt>
                <c:pt idx="6">
                  <c:v>2180</c:v>
                </c:pt>
                <c:pt idx="9">
                  <c:v>1806</c:v>
                </c:pt>
                <c:pt idx="12">
                  <c:v>1481</c:v>
                </c:pt>
              </c:numCache>
            </c:numRef>
          </c:val>
          <c:extLst>
            <c:ext xmlns:c16="http://schemas.microsoft.com/office/drawing/2014/chart" uri="{C3380CC4-5D6E-409C-BE32-E72D297353CC}">
              <c16:uniqueId val="{00000007-2516-4726-AF6E-CDF594F363C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16601</c:v>
                </c:pt>
                <c:pt idx="3">
                  <c:v>15855</c:v>
                </c:pt>
                <c:pt idx="6">
                  <c:v>15975</c:v>
                </c:pt>
                <c:pt idx="9">
                  <c:v>15573</c:v>
                </c:pt>
                <c:pt idx="12">
                  <c:v>19844</c:v>
                </c:pt>
              </c:numCache>
            </c:numRef>
          </c:val>
          <c:extLst>
            <c:ext xmlns:c16="http://schemas.microsoft.com/office/drawing/2014/chart" uri="{C3380CC4-5D6E-409C-BE32-E72D297353CC}">
              <c16:uniqueId val="{00000008-2516-4726-AF6E-CDF594F363C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362</c:v>
                </c:pt>
                <c:pt idx="3">
                  <c:v>341</c:v>
                </c:pt>
                <c:pt idx="6">
                  <c:v>325</c:v>
                </c:pt>
                <c:pt idx="9">
                  <c:v>370</c:v>
                </c:pt>
                <c:pt idx="12">
                  <c:v>355</c:v>
                </c:pt>
              </c:numCache>
            </c:numRef>
          </c:val>
          <c:extLst>
            <c:ext xmlns:c16="http://schemas.microsoft.com/office/drawing/2014/chart" uri="{C3380CC4-5D6E-409C-BE32-E72D297353CC}">
              <c16:uniqueId val="{00000009-2516-4726-AF6E-CDF594F363C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60954</c:v>
                </c:pt>
                <c:pt idx="3">
                  <c:v>64600</c:v>
                </c:pt>
                <c:pt idx="6">
                  <c:v>65108</c:v>
                </c:pt>
                <c:pt idx="9">
                  <c:v>59198</c:v>
                </c:pt>
                <c:pt idx="12">
                  <c:v>55505</c:v>
                </c:pt>
              </c:numCache>
            </c:numRef>
          </c:val>
          <c:extLst>
            <c:ext xmlns:c16="http://schemas.microsoft.com/office/drawing/2014/chart" uri="{C3380CC4-5D6E-409C-BE32-E72D297353CC}">
              <c16:uniqueId val="{0000000A-2516-4726-AF6E-CDF594F363C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516-4726-AF6E-CDF594F363C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7248</c:v>
                </c:pt>
                <c:pt idx="1">
                  <c:v>10105</c:v>
                </c:pt>
                <c:pt idx="2">
                  <c:v>13937</c:v>
                </c:pt>
              </c:numCache>
            </c:numRef>
          </c:val>
          <c:extLst>
            <c:ext xmlns:c16="http://schemas.microsoft.com/office/drawing/2014/chart" uri="{C3380CC4-5D6E-409C-BE32-E72D297353CC}">
              <c16:uniqueId val="{00000000-69DD-4EAD-B48B-15DE1E05E24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12815</c:v>
                </c:pt>
                <c:pt idx="1">
                  <c:v>11405</c:v>
                </c:pt>
                <c:pt idx="2">
                  <c:v>10455</c:v>
                </c:pt>
              </c:numCache>
            </c:numRef>
          </c:val>
          <c:extLst>
            <c:ext xmlns:c16="http://schemas.microsoft.com/office/drawing/2014/chart" uri="{C3380CC4-5D6E-409C-BE32-E72D297353CC}">
              <c16:uniqueId val="{00000001-69DD-4EAD-B48B-15DE1E05E24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8675</c:v>
                </c:pt>
                <c:pt idx="1">
                  <c:v>9472</c:v>
                </c:pt>
                <c:pt idx="2">
                  <c:v>8697</c:v>
                </c:pt>
              </c:numCache>
            </c:numRef>
          </c:val>
          <c:extLst>
            <c:ext xmlns:c16="http://schemas.microsoft.com/office/drawing/2014/chart" uri="{C3380CC4-5D6E-409C-BE32-E72D297353CC}">
              <c16:uniqueId val="{00000002-69DD-4EAD-B48B-15DE1E05E24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兵庫県伊丹市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令和５年度までは、令和２年度以降に実施した一般会計における公共施設の再配置整備や新庁舎整備などにより元利償還金が増加していたが、繰上償還の実施等により地方債額も減少していることから元利償還金も減少に転じている。</a:t>
          </a:r>
        </a:p>
        <a:p>
          <a:r>
            <a:rPr kumimoji="1" lang="ja-JP" altLang="en-US" sz="1400">
              <a:latin typeface="ＭＳ ゴシック" pitchFamily="49" charset="-128"/>
              <a:ea typeface="ＭＳ ゴシック" pitchFamily="49" charset="-128"/>
            </a:rPr>
            <a:t>　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）は、密度補正により基準財政需要額に算入される元利償還金の減少等により前年から減少している。</a:t>
          </a:r>
        </a:p>
        <a:p>
          <a:r>
            <a:rPr kumimoji="1" lang="ja-JP" altLang="en-US" sz="1400">
              <a:latin typeface="ＭＳ ゴシック" pitchFamily="49" charset="-128"/>
              <a:ea typeface="ＭＳ ゴシック" pitchFamily="49" charset="-128"/>
            </a:rPr>
            <a:t>　結果として、実質公債費比率（分子）は、元利償還金等（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）の減少が算入公債費等（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）の減少を上回り、同分子が減少する状況にある。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満期一括償還地方債の発行は行っていない。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兵庫県伊丹市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）は、一般会計において繰上償還を実施したことにより、地方債現在高が減少している一方、公営企業における企業債の発行により、公営企業債等繰入見込額が増加しているため、全体として増加している。</a:t>
          </a:r>
        </a:p>
        <a:p>
          <a:r>
            <a:rPr kumimoji="1" lang="ja-JP" altLang="en-US" sz="1400">
              <a:latin typeface="ＭＳ ゴシック" pitchFamily="49" charset="-128"/>
              <a:ea typeface="ＭＳ ゴシック" pitchFamily="49" charset="-128"/>
            </a:rPr>
            <a:t>　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）は、今後の新病院整備等に備えた基金への積立を行ったことなどにより、充当可能基金が増加するため、全体として増加傾向にある。</a:t>
          </a:r>
        </a:p>
        <a:p>
          <a:r>
            <a:rPr kumimoji="1" lang="ja-JP" altLang="en-US" sz="1400">
              <a:latin typeface="ＭＳ ゴシック" pitchFamily="49" charset="-128"/>
              <a:ea typeface="ＭＳ ゴシック" pitchFamily="49" charset="-128"/>
            </a:rPr>
            <a:t>　結果として、将来負担比率（分子）は、充当可能財源等（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）が将来負担額（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）を上回る状況にある。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兵庫県伊丹市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急激な社会情勢の悪化、今後増加が見込まれる統合新病院の建設や公共施設の再配置整備等に伴う公債費や改修費の増加等に備え目標を掲げ積立てを行っているため、基金残高の総額は増加傾向に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将来を見据えた基金の積立てを実施する一方、統合新病院の建設や公共施設の再配置整備等に基金の活用を考えている。今後も引き続き、行財政プラン（令和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年度）の基金の管理方針に基づき、適正な管理・運営を行う。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公共施設の再配置整備や一般職員の退職手当への備え等。</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新庁舎整備事業の進捗により公共施設等整備保全基金を取り崩したことや、一般職員の退職手当のために取り崩したことにより、基金残高が減少した。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行財政プラン（令和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年度）の基金の管理方針に基づき、公共施設等整備保全基金は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年間の見込額平均（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億円）を基準に、一般職員退職手当基金は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年間の見込額平均（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億円）を基準に積立・取崩を行うこととしている。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統合新病院の建設に備えた積立て等を行ったことにより、基金残高が増加した。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行財政プラン（令和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年度）の基金の管理方針に基づき、標準財政規模の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％の範囲内で積立・取崩を行うこととしている。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地方債の繰上償還を行ったことにより、基金残高が減少した。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行財政プラン（令和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年度）の基金の管理方針に基づき、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年間の見込額平均（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億円）を基準に積立・取崩を行うこととしている。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兵庫県伊丹市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200,284
196,540
25.00
93,936,909
92,682,491
774,356
47,163,038
55,452,402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類似団体内順位は前年度から同水準で推移しており、全国・県平均と比較しても平均値を上回っている状況にある。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指数自体は、新型コロナウイルス感染拡大の影響に伴い、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年度の基準財政収入額が一時的に減少したことや、原油価格の高騰に伴う光熱水費の増加など、基準財政需要額が同収入額以上に増加したことにより、近年低下傾向にある。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86078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86828"/>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1005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3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86078</xdr:rowOff>
    </xdr:from>
    <xdr:to>
      <xdr:col>24</xdr:col>
      <xdr:colOff>12700</xdr:colOff>
      <xdr:row>35</xdr:row>
      <xdr:rowOff>86078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8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129822</xdr:rowOff>
    </xdr:from>
    <xdr:to>
      <xdr:col>23</xdr:col>
      <xdr:colOff>133350</xdr:colOff>
      <xdr:row>41</xdr:row>
      <xdr:rowOff>143228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5927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79322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65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103011</xdr:rowOff>
    </xdr:from>
    <xdr:to>
      <xdr:col>19</xdr:col>
      <xdr:colOff>133350</xdr:colOff>
      <xdr:row>41</xdr:row>
      <xdr:rowOff>129822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324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103011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056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62795</xdr:rowOff>
    </xdr:from>
    <xdr:to>
      <xdr:col>15</xdr:col>
      <xdr:colOff>133350</xdr:colOff>
      <xdr:row>40</xdr:row>
      <xdr:rowOff>164395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3122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49389</xdr:rowOff>
    </xdr:from>
    <xdr:to>
      <xdr:col>11</xdr:col>
      <xdr:colOff>31750</xdr:colOff>
      <xdr:row>41</xdr:row>
      <xdr:rowOff>76200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7883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49389</xdr:rowOff>
    </xdr:from>
    <xdr:to>
      <xdr:col>11</xdr:col>
      <xdr:colOff>82550</xdr:colOff>
      <xdr:row>40</xdr:row>
      <xdr:rowOff>150989</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161166</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62795</xdr:rowOff>
    </xdr:from>
    <xdr:to>
      <xdr:col>7</xdr:col>
      <xdr:colOff>31750</xdr:colOff>
      <xdr:row>40</xdr:row>
      <xdr:rowOff>164395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3122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92428</xdr:rowOff>
    </xdr:from>
    <xdr:to>
      <xdr:col>23</xdr:col>
      <xdr:colOff>184150</xdr:colOff>
      <xdr:row>42</xdr:row>
      <xdr:rowOff>22578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64505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93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79022</xdr:rowOff>
    </xdr:from>
    <xdr:to>
      <xdr:col>19</xdr:col>
      <xdr:colOff>184150</xdr:colOff>
      <xdr:row>42</xdr:row>
      <xdr:rowOff>9172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165399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194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52211</xdr:rowOff>
    </xdr:from>
    <xdr:to>
      <xdr:col>15</xdr:col>
      <xdr:colOff>133350</xdr:colOff>
      <xdr:row>41</xdr:row>
      <xdr:rowOff>153811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138588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170039</xdr:rowOff>
    </xdr:from>
    <xdr:to>
      <xdr:col>7</xdr:col>
      <xdr:colOff>31750</xdr:colOff>
      <xdr:row>41</xdr:row>
      <xdr:rowOff>100189</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84966</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11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阪神淡路大震災の影響を受けた平成</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％を超えて以降、平成</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年度を除き、経常収支比率</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％以上の高い水準で推移して</a:t>
          </a:r>
        </a:p>
        <a:p>
          <a:r>
            <a:rPr kumimoji="1" lang="ja-JP" altLang="en-US" sz="1300">
              <a:latin typeface="ＭＳ Ｐゴシック" panose="020B0600070205080204" pitchFamily="50" charset="-128"/>
              <a:ea typeface="ＭＳ Ｐゴシック" panose="020B0600070205080204" pitchFamily="50" charset="-128"/>
            </a:rPr>
            <a:t>いる。</a:t>
          </a:r>
        </a:p>
        <a:p>
          <a:r>
            <a:rPr kumimoji="1" lang="ja-JP" altLang="en-US" sz="1300">
              <a:latin typeface="ＭＳ Ｐゴシック" panose="020B0600070205080204" pitchFamily="50" charset="-128"/>
              <a:ea typeface="ＭＳ Ｐゴシック" panose="020B0600070205080204" pitchFamily="50" charset="-128"/>
            </a:rPr>
            <a:t>　令和６年度決算においては、歳入面では市税収入、普通交付税等の増の一方で、歳出面で人件費、扶助費等が増加した結果、経常収支比率は前年度に比べて増加した。類似団体内順位についても前年度と比較して順位を下げる結果となった。</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1270</xdr:rowOff>
    </xdr:from>
    <xdr:to>
      <xdr:col>23</xdr:col>
      <xdr:colOff>133350</xdr:colOff>
      <xdr:row>66</xdr:row>
      <xdr:rowOff>140462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88270"/>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112539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140462</xdr:rowOff>
    </xdr:from>
    <xdr:to>
      <xdr:col>24</xdr:col>
      <xdr:colOff>12700</xdr:colOff>
      <xdr:row>66</xdr:row>
      <xdr:rowOff>140462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87647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3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1270</xdr:rowOff>
    </xdr:from>
    <xdr:to>
      <xdr:col>24</xdr:col>
      <xdr:colOff>12700</xdr:colOff>
      <xdr:row>60</xdr:row>
      <xdr:rowOff>1270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8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12700</xdr:rowOff>
    </xdr:from>
    <xdr:to>
      <xdr:col>23</xdr:col>
      <xdr:colOff>133350</xdr:colOff>
      <xdr:row>65</xdr:row>
      <xdr:rowOff>75438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156950"/>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164355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965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12700</xdr:rowOff>
    </xdr:from>
    <xdr:to>
      <xdr:col>19</xdr:col>
      <xdr:colOff>133350</xdr:colOff>
      <xdr:row>65</xdr:row>
      <xdr:rowOff>22352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15695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133350</xdr:rowOff>
    </xdr:from>
    <xdr:to>
      <xdr:col>19</xdr:col>
      <xdr:colOff>184150</xdr:colOff>
      <xdr:row>65</xdr:row>
      <xdr:rowOff>63500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73677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87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24892</xdr:rowOff>
    </xdr:from>
    <xdr:to>
      <xdr:col>15</xdr:col>
      <xdr:colOff>82550</xdr:colOff>
      <xdr:row>65</xdr:row>
      <xdr:rowOff>22352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997692"/>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99568</xdr:rowOff>
    </xdr:from>
    <xdr:to>
      <xdr:col>15</xdr:col>
      <xdr:colOff>133350</xdr:colOff>
      <xdr:row>65</xdr:row>
      <xdr:rowOff>29718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7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39895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84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24892</xdr:rowOff>
    </xdr:from>
    <xdr:to>
      <xdr:col>11</xdr:col>
      <xdr:colOff>31750</xdr:colOff>
      <xdr:row>65</xdr:row>
      <xdr:rowOff>46482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997692"/>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155194</xdr:rowOff>
    </xdr:from>
    <xdr:to>
      <xdr:col>11</xdr:col>
      <xdr:colOff>82550</xdr:colOff>
      <xdr:row>64</xdr:row>
      <xdr:rowOff>85344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70121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0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508</xdr:rowOff>
    </xdr:from>
    <xdr:to>
      <xdr:col>7</xdr:col>
      <xdr:colOff>31750</xdr:colOff>
      <xdr:row>65</xdr:row>
      <xdr:rowOff>102108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86885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23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24638</xdr:rowOff>
    </xdr:from>
    <xdr:to>
      <xdr:col>23</xdr:col>
      <xdr:colOff>184150</xdr:colOff>
      <xdr:row>65</xdr:row>
      <xdr:rowOff>126238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168165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140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133350</xdr:rowOff>
    </xdr:from>
    <xdr:to>
      <xdr:col>19</xdr:col>
      <xdr:colOff>184150</xdr:colOff>
      <xdr:row>65</xdr:row>
      <xdr:rowOff>63500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48277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19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143002</xdr:rowOff>
    </xdr:from>
    <xdr:to>
      <xdr:col>15</xdr:col>
      <xdr:colOff>133350</xdr:colOff>
      <xdr:row>65</xdr:row>
      <xdr:rowOff>73152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11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57929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145542</xdr:rowOff>
    </xdr:from>
    <xdr:to>
      <xdr:col>11</xdr:col>
      <xdr:colOff>82550</xdr:colOff>
      <xdr:row>64</xdr:row>
      <xdr:rowOff>75692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85869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71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167132</xdr:rowOff>
    </xdr:from>
    <xdr:to>
      <xdr:col>7</xdr:col>
      <xdr:colOff>31750</xdr:colOff>
      <xdr:row>65</xdr:row>
      <xdr:rowOff>97282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13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107459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90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[127,781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これまでに引き続き全国・県平均よりも低い水準で推移している一方、類似団体内順位については、前年度と比較して順位を下げる結果となった。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人件費については、人事院勧告に伴う給与改定、会計年度任用職員の勤勉手当の創設による増、物件費等については物価上昇に伴う委託料の増加等により、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人当たり人件費・物件費等決算額全体としては昨年度と比較して増加している。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47031</xdr:rowOff>
    </xdr:from>
    <xdr:to>
      <xdr:col>23</xdr:col>
      <xdr:colOff>133350</xdr:colOff>
      <xdr:row>89</xdr:row>
      <xdr:rowOff>84489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4481"/>
          <a:ext cx="0" cy="1409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56566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1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84489</xdr:rowOff>
    </xdr:from>
    <xdr:to>
      <xdr:col>24</xdr:col>
      <xdr:colOff>12700</xdr:colOff>
      <xdr:row>89</xdr:row>
      <xdr:rowOff>84489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4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133408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7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47031</xdr:rowOff>
    </xdr:from>
    <xdr:to>
      <xdr:col>24</xdr:col>
      <xdr:colOff>12700</xdr:colOff>
      <xdr:row>81</xdr:row>
      <xdr:rowOff>47031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4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131828</xdr:rowOff>
    </xdr:from>
    <xdr:to>
      <xdr:col>23</xdr:col>
      <xdr:colOff>133350</xdr:colOff>
      <xdr:row>83</xdr:row>
      <xdr:rowOff>76792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90728"/>
          <a:ext cx="838200" cy="11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129269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59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157192</xdr:rowOff>
    </xdr:from>
    <xdr:to>
      <xdr:col>23</xdr:col>
      <xdr:colOff>184150</xdr:colOff>
      <xdr:row>84</xdr:row>
      <xdr:rowOff>87342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8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131828</xdr:rowOff>
    </xdr:from>
    <xdr:to>
      <xdr:col>19</xdr:col>
      <xdr:colOff>133350</xdr:colOff>
      <xdr:row>83</xdr:row>
      <xdr:rowOff>41616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190728"/>
          <a:ext cx="889000" cy="8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60537</xdr:rowOff>
    </xdr:from>
    <xdr:to>
      <xdr:col>19</xdr:col>
      <xdr:colOff>184150</xdr:colOff>
      <xdr:row>83</xdr:row>
      <xdr:rowOff>162137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146914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77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158961</xdr:rowOff>
    </xdr:from>
    <xdr:to>
      <xdr:col>15</xdr:col>
      <xdr:colOff>82550</xdr:colOff>
      <xdr:row>83</xdr:row>
      <xdr:rowOff>41616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17861"/>
          <a:ext cx="889000" cy="5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81209</xdr:rowOff>
    </xdr:from>
    <xdr:to>
      <xdr:col>15</xdr:col>
      <xdr:colOff>133350</xdr:colOff>
      <xdr:row>84</xdr:row>
      <xdr:rowOff>11359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167586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9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69774</xdr:rowOff>
    </xdr:from>
    <xdr:to>
      <xdr:col>11</xdr:col>
      <xdr:colOff>31750</xdr:colOff>
      <xdr:row>82</xdr:row>
      <xdr:rowOff>158961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28674"/>
          <a:ext cx="889000" cy="8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26073</xdr:rowOff>
    </xdr:from>
    <xdr:to>
      <xdr:col>11</xdr:col>
      <xdr:colOff>82550</xdr:colOff>
      <xdr:row>83</xdr:row>
      <xdr:rowOff>127673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112450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42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68669</xdr:rowOff>
    </xdr:from>
    <xdr:to>
      <xdr:col>7</xdr:col>
      <xdr:colOff>31750</xdr:colOff>
      <xdr:row>82</xdr:row>
      <xdr:rowOff>170269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155046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25992</xdr:rowOff>
    </xdr:from>
    <xdr:to>
      <xdr:col>23</xdr:col>
      <xdr:colOff>184150</xdr:colOff>
      <xdr:row>83</xdr:row>
      <xdr:rowOff>127592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5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42519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81028</xdr:rowOff>
    </xdr:from>
    <xdr:to>
      <xdr:col>19</xdr:col>
      <xdr:colOff>184150</xdr:colOff>
      <xdr:row>83</xdr:row>
      <xdr:rowOff>11178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3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21355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0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162266</xdr:rowOff>
    </xdr:from>
    <xdr:to>
      <xdr:col>15</xdr:col>
      <xdr:colOff>133350</xdr:colOff>
      <xdr:row>83</xdr:row>
      <xdr:rowOff>92416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2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102593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9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108161</xdr:rowOff>
    </xdr:from>
    <xdr:to>
      <xdr:col>11</xdr:col>
      <xdr:colOff>82550</xdr:colOff>
      <xdr:row>83</xdr:row>
      <xdr:rowOff>38311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6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48488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35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18974</xdr:rowOff>
    </xdr:from>
    <xdr:to>
      <xdr:col>7</xdr:col>
      <xdr:colOff>31750</xdr:colOff>
      <xdr:row>82</xdr:row>
      <xdr:rowOff>120574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7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130751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46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給料表のあり方を見直し、令和２年度から国家公務員行政職俸給表と同様の給料表を適用し、職務・職責に応じた給料体系とすることにより給与水準の適正化を図ってきた。</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令和６年度の変動要因としては、職員の採用、退職による職員構成の変動があったため。</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80434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41425"/>
          <a:ext cx="0" cy="1226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2116</xdr:rowOff>
    </xdr:from>
    <xdr:to>
      <xdr:col>81</xdr:col>
      <xdr:colOff>44450</xdr:colOff>
      <xdr:row>84</xdr:row>
      <xdr:rowOff>102659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403916"/>
          <a:ext cx="8382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64152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65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84</xdr:row>
      <xdr:rowOff>102659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48435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7002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8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82550</xdr:rowOff>
    </xdr:from>
    <xdr:to>
      <xdr:col>72</xdr:col>
      <xdr:colOff>203200</xdr:colOff>
      <xdr:row>85</xdr:row>
      <xdr:rowOff>31750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48435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27111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51859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60500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72618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139293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19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51859</xdr:rowOff>
    </xdr:from>
    <xdr:to>
      <xdr:col>77</xdr:col>
      <xdr:colOff>95250</xdr:colOff>
      <xdr:row>84</xdr:row>
      <xdr:rowOff>153459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163636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222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87436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年度までは類似団体との比較において、やや上位で推移してい</a:t>
          </a:r>
        </a:p>
        <a:p>
          <a:r>
            <a:rPr kumimoji="1" lang="ja-JP" altLang="en-US" sz="1300">
              <a:latin typeface="ＭＳ Ｐゴシック" panose="020B0600070205080204" pitchFamily="50" charset="-128"/>
              <a:ea typeface="ＭＳ Ｐゴシック" panose="020B0600070205080204" pitchFamily="50" charset="-128"/>
            </a:rPr>
            <a:t>たが、平成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年度以降、再任用職員のフルタイム化に伴い、やや順位を</a:t>
          </a:r>
        </a:p>
        <a:p>
          <a:r>
            <a:rPr kumimoji="1" lang="ja-JP" altLang="en-US" sz="1300">
              <a:latin typeface="ＭＳ Ｐゴシック" panose="020B0600070205080204" pitchFamily="50" charset="-128"/>
              <a:ea typeface="ＭＳ Ｐゴシック" panose="020B0600070205080204" pitchFamily="50" charset="-128"/>
            </a:rPr>
            <a:t>下げる結果となっており、その後は横ばいで推移している。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127000</xdr:rowOff>
    </xdr:from>
    <xdr:to>
      <xdr:col>81</xdr:col>
      <xdr:colOff>44450</xdr:colOff>
      <xdr:row>67</xdr:row>
      <xdr:rowOff>22701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71100"/>
          <a:ext cx="0" cy="1438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166228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81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22701</xdr:rowOff>
    </xdr:from>
    <xdr:to>
      <xdr:col>81</xdr:col>
      <xdr:colOff>133350</xdr:colOff>
      <xdr:row>67</xdr:row>
      <xdr:rowOff>22701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09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41927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127000</xdr:rowOff>
    </xdr:from>
    <xdr:to>
      <xdr:col>81</xdr:col>
      <xdr:colOff>133350</xdr:colOff>
      <xdr:row>58</xdr:row>
      <xdr:rowOff>127000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59531</xdr:rowOff>
    </xdr:from>
    <xdr:to>
      <xdr:col>81</xdr:col>
      <xdr:colOff>44450</xdr:colOff>
      <xdr:row>62</xdr:row>
      <xdr:rowOff>122872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689431"/>
          <a:ext cx="838200" cy="6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42880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29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53499</xdr:rowOff>
    </xdr:from>
    <xdr:to>
      <xdr:col>77</xdr:col>
      <xdr:colOff>44450</xdr:colOff>
      <xdr:row>62</xdr:row>
      <xdr:rowOff>59531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683399"/>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11271</xdr:rowOff>
    </xdr:from>
    <xdr:to>
      <xdr:col>77</xdr:col>
      <xdr:colOff>95250</xdr:colOff>
      <xdr:row>61</xdr:row>
      <xdr:rowOff>112871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6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123048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238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41434</xdr:rowOff>
    </xdr:from>
    <xdr:to>
      <xdr:col>72</xdr:col>
      <xdr:colOff>203200</xdr:colOff>
      <xdr:row>62</xdr:row>
      <xdr:rowOff>53499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7133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2222</xdr:rowOff>
    </xdr:from>
    <xdr:to>
      <xdr:col>73</xdr:col>
      <xdr:colOff>44450</xdr:colOff>
      <xdr:row>61</xdr:row>
      <xdr:rowOff>103822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113999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35401</xdr:rowOff>
    </xdr:from>
    <xdr:to>
      <xdr:col>68</xdr:col>
      <xdr:colOff>152400</xdr:colOff>
      <xdr:row>62</xdr:row>
      <xdr:rowOff>41434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665301"/>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164624</xdr:rowOff>
    </xdr:from>
    <xdr:to>
      <xdr:col>68</xdr:col>
      <xdr:colOff>203200</xdr:colOff>
      <xdr:row>61</xdr:row>
      <xdr:rowOff>94774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5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104951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107967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72072</xdr:rowOff>
    </xdr:from>
    <xdr:to>
      <xdr:col>81</xdr:col>
      <xdr:colOff>95250</xdr:colOff>
      <xdr:row>63</xdr:row>
      <xdr:rowOff>2222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44149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67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8731</xdr:rowOff>
    </xdr:from>
    <xdr:to>
      <xdr:col>77</xdr:col>
      <xdr:colOff>95250</xdr:colOff>
      <xdr:row>62</xdr:row>
      <xdr:rowOff>110331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63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95108</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725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2699</xdr:rowOff>
    </xdr:from>
    <xdr:to>
      <xdr:col>73</xdr:col>
      <xdr:colOff>44450</xdr:colOff>
      <xdr:row>62</xdr:row>
      <xdr:rowOff>104299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63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89076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718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162084</xdr:rowOff>
    </xdr:from>
    <xdr:to>
      <xdr:col>68</xdr:col>
      <xdr:colOff>203200</xdr:colOff>
      <xdr:row>62</xdr:row>
      <xdr:rowOff>92234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62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77011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706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156051</xdr:rowOff>
    </xdr:from>
    <xdr:to>
      <xdr:col>64</xdr:col>
      <xdr:colOff>152400</xdr:colOff>
      <xdr:row>62</xdr:row>
      <xdr:rowOff>86201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61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70978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700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公営企業（主に病院事業）に対する繰入額が増加 する一方、繰上償還実施により普通会計の元利償還金が減少していることや分母である標準財政規模が増加傾向にあるため、実質公債費比率は、近年減少傾向にある。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公共施設の老朽化に伴い、今後も多額な地方債発行を見込んでいることから、引き続き、伊丹市行財政プランにおける財政規律の順守や既発債の繰上償還を行うことなどで、将来の公債費負担の縮減を図っていきたい。</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120045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3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92122</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80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120045</xdr:rowOff>
    </xdr:from>
    <xdr:to>
      <xdr:col>81</xdr:col>
      <xdr:colOff>133350</xdr:colOff>
      <xdr:row>45</xdr:row>
      <xdr:rowOff>120045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83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104019</xdr:rowOff>
    </xdr:from>
    <xdr:to>
      <xdr:col>81</xdr:col>
      <xdr:colOff>44450</xdr:colOff>
      <xdr:row>40</xdr:row>
      <xdr:rowOff>138491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962019"/>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12294</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698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40</xdr:row>
      <xdr:rowOff>138491</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9850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155726</xdr:rowOff>
    </xdr:from>
    <xdr:to>
      <xdr:col>77</xdr:col>
      <xdr:colOff>95250</xdr:colOff>
      <xdr:row>40</xdr:row>
      <xdr:rowOff>85876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96053</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11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127000</xdr:rowOff>
    </xdr:from>
    <xdr:to>
      <xdr:col>72</xdr:col>
      <xdr:colOff>203200</xdr:colOff>
      <xdr:row>40</xdr:row>
      <xdr:rowOff>127000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41</xdr:row>
      <xdr:rowOff>24493</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9850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84562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121255</xdr:rowOff>
    </xdr:from>
    <xdr:to>
      <xdr:col>64</xdr:col>
      <xdr:colOff>152400</xdr:colOff>
      <xdr:row>40</xdr:row>
      <xdr:rowOff>51405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61582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57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53219</xdr:rowOff>
    </xdr:from>
    <xdr:to>
      <xdr:col>81</xdr:col>
      <xdr:colOff>95250</xdr:colOff>
      <xdr:row>40</xdr:row>
      <xdr:rowOff>154819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91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25296</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883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87691</xdr:rowOff>
    </xdr:from>
    <xdr:to>
      <xdr:col>77</xdr:col>
      <xdr:colOff>95250</xdr:colOff>
      <xdr:row>41</xdr:row>
      <xdr:rowOff>17841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9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2618</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032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76200</xdr:rowOff>
    </xdr:from>
    <xdr:to>
      <xdr:col>73</xdr:col>
      <xdr:colOff>44450</xdr:colOff>
      <xdr:row>41</xdr:row>
      <xdr:rowOff>6350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145143</xdr:rowOff>
    </xdr:from>
    <xdr:to>
      <xdr:col>64</xdr:col>
      <xdr:colOff>152400</xdr:colOff>
      <xdr:row>41</xdr:row>
      <xdr:rowOff>75293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60070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普通会計において、公営企業（病院事業）の企業債発行により公営企業債等繰入見込額が増加し、将来負担額が増加したものの、それを上回る充当可能財源等の増加により引き続き、将来負担比率が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将来負担比率は従前より全国の平均値を下回る状況にあり、今後の公共施設マネジメントに係る積極的な投資を進めることによる大幅な市債発行の増加を考慮しても、なお、地方財政健全化法で定める早期健全化基準を大きく下回る見込みとなってい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80464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3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52541</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24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80464</xdr:rowOff>
    </xdr:from>
    <xdr:to>
      <xdr:col>81</xdr:col>
      <xdr:colOff>133350</xdr:colOff>
      <xdr:row>22</xdr:row>
      <xdr:rowOff>80464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852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36665</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65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64588</xdr:rowOff>
    </xdr:from>
    <xdr:to>
      <xdr:col>81</xdr:col>
      <xdr:colOff>95250</xdr:colOff>
      <xdr:row>13</xdr:row>
      <xdr:rowOff>166188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9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35288</xdr:rowOff>
    </xdr:from>
    <xdr:to>
      <xdr:col>73</xdr:col>
      <xdr:colOff>44450</xdr:colOff>
      <xdr:row>13</xdr:row>
      <xdr:rowOff>136888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26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147065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3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119743</xdr:rowOff>
    </xdr:from>
    <xdr:to>
      <xdr:col>68</xdr:col>
      <xdr:colOff>203200</xdr:colOff>
      <xdr:row>14</xdr:row>
      <xdr:rowOff>49893</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60070</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155938</xdr:rowOff>
    </xdr:from>
    <xdr:to>
      <xdr:col>64</xdr:col>
      <xdr:colOff>152400</xdr:colOff>
      <xdr:row>14</xdr:row>
      <xdr:rowOff>86088</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38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96265</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15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兵庫県伊丹市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200,284
196,540
25.00
93,936,909
92,682,491
774,356
47,163,038
55,452,402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年度の給与構造改革（給料表を平均</a:t>
          </a:r>
          <a:r>
            <a:rPr kumimoji="1" lang="en-US" altLang="ja-JP" sz="1100">
              <a:latin typeface="ＭＳ Ｐゴシック" panose="020B0600070205080204" pitchFamily="50" charset="-128"/>
              <a:ea typeface="ＭＳ Ｐゴシック" panose="020B0600070205080204" pitchFamily="50" charset="-128"/>
            </a:rPr>
            <a:t>4.8</a:t>
          </a:r>
          <a:r>
            <a:rPr kumimoji="1" lang="ja-JP" altLang="en-US" sz="1100">
              <a:latin typeface="ＭＳ Ｐゴシック" panose="020B0600070205080204" pitchFamily="50" charset="-128"/>
              <a:ea typeface="ＭＳ Ｐゴシック" panose="020B0600070205080204" pitchFamily="50" charset="-128"/>
            </a:rPr>
            <a:t>％引き下げ）をはじめとして、地域手当支給率の引き下げや住居手当の減額改定、そして人事院勧告に沿った給与改定及び期末勤勉手当の年間支給割合の引き下げなど給与等の適正化に努めた結果、概ね類似団体順位は中位を保ってきた。</a:t>
          </a:r>
        </a:p>
        <a:p>
          <a:r>
            <a:rPr kumimoji="1" lang="ja-JP" altLang="en-US" sz="1100">
              <a:latin typeface="ＭＳ Ｐゴシック" panose="020B0600070205080204" pitchFamily="50" charset="-128"/>
              <a:ea typeface="ＭＳ Ｐゴシック" panose="020B0600070205080204" pitchFamily="50" charset="-128"/>
            </a:rPr>
            <a:t>　令和６年度決算においては、人事院勧告に伴う給与改定、会計年度任用職員の勤勉手当の創設による増等により、経常収支比率は増加している。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xdr:rowOff>
    </xdr:from>
    <xdr:to>
      <xdr:col>24</xdr:col>
      <xdr:colOff>25400</xdr:colOff>
      <xdr:row>41</xdr:row>
      <xdr:rowOff>37193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4991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99077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4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xdr:rowOff>
    </xdr:from>
    <xdr:to>
      <xdr:col>24</xdr:col>
      <xdr:colOff>114300</xdr:colOff>
      <xdr:row>32</xdr:row>
      <xdr:rowOff>12700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49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113393</xdr:rowOff>
    </xdr:from>
    <xdr:to>
      <xdr:col>24</xdr:col>
      <xdr:colOff>25400</xdr:colOff>
      <xdr:row>38</xdr:row>
      <xdr:rowOff>116115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457043"/>
          <a:ext cx="8382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13805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86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168728</xdr:rowOff>
    </xdr:from>
    <xdr:to>
      <xdr:col>24</xdr:col>
      <xdr:colOff>76200</xdr:colOff>
      <xdr:row>37</xdr:row>
      <xdr:rowOff>98878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113393</xdr:rowOff>
    </xdr:from>
    <xdr:to>
      <xdr:col>19</xdr:col>
      <xdr:colOff>187325</xdr:colOff>
      <xdr:row>37</xdr:row>
      <xdr:rowOff>156936</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4570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70757</xdr:rowOff>
    </xdr:from>
    <xdr:to>
      <xdr:col>20</xdr:col>
      <xdr:colOff>38100</xdr:colOff>
      <xdr:row>37</xdr:row>
      <xdr:rowOff>907</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11084</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58964</xdr:rowOff>
    </xdr:from>
    <xdr:to>
      <xdr:col>15</xdr:col>
      <xdr:colOff>98425</xdr:colOff>
      <xdr:row>37</xdr:row>
      <xdr:rowOff>156936</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402614"/>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146957</xdr:rowOff>
    </xdr:from>
    <xdr:to>
      <xdr:col>15</xdr:col>
      <xdr:colOff>149225</xdr:colOff>
      <xdr:row>37</xdr:row>
      <xdr:rowOff>77107</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1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87284</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08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58964</xdr:rowOff>
    </xdr:from>
    <xdr:to>
      <xdr:col>11</xdr:col>
      <xdr:colOff>9525</xdr:colOff>
      <xdr:row>37</xdr:row>
      <xdr:rowOff>135164</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4026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84364</xdr:rowOff>
    </xdr:from>
    <xdr:to>
      <xdr:col>6</xdr:col>
      <xdr:colOff>171450</xdr:colOff>
      <xdr:row>38</xdr:row>
      <xdr:rowOff>14514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42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24691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9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65315</xdr:rowOff>
    </xdr:from>
    <xdr:to>
      <xdr:col>24</xdr:col>
      <xdr:colOff>76200</xdr:colOff>
      <xdr:row>38</xdr:row>
      <xdr:rowOff>166915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58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37392</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55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62593</xdr:rowOff>
    </xdr:from>
    <xdr:to>
      <xdr:col>20</xdr:col>
      <xdr:colOff>38100</xdr:colOff>
      <xdr:row>37</xdr:row>
      <xdr:rowOff>164193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40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148970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492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106136</xdr:rowOff>
    </xdr:from>
    <xdr:to>
      <xdr:col>15</xdr:col>
      <xdr:colOff>149225</xdr:colOff>
      <xdr:row>38</xdr:row>
      <xdr:rowOff>36286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44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21062</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536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8164</xdr:rowOff>
    </xdr:from>
    <xdr:to>
      <xdr:col>11</xdr:col>
      <xdr:colOff>60325</xdr:colOff>
      <xdr:row>37</xdr:row>
      <xdr:rowOff>109764</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35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94542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43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84364</xdr:rowOff>
    </xdr:from>
    <xdr:to>
      <xdr:col>6</xdr:col>
      <xdr:colOff>171450</xdr:colOff>
      <xdr:row>38</xdr:row>
      <xdr:rowOff>14514</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4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170742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51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従来より、ごみ処理業務等を一部事務組合で行っていること等により、物件費は類似団体平均よりやや低い水準にある。</a:t>
          </a:r>
        </a:p>
        <a:p>
          <a:r>
            <a:rPr kumimoji="1" lang="ja-JP" altLang="en-US" sz="1300">
              <a:latin typeface="ＭＳ Ｐゴシック" panose="020B0600070205080204" pitchFamily="50" charset="-128"/>
              <a:ea typeface="ＭＳ Ｐゴシック" panose="020B0600070205080204" pitchFamily="50" charset="-128"/>
            </a:rPr>
            <a:t>　令和６年度決算においては、光熱水費の増、物価上昇による委託料の増等により経常収支比率は増加している。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62230</xdr:rowOff>
    </xdr:from>
    <xdr:to>
      <xdr:col>82</xdr:col>
      <xdr:colOff>107950</xdr:colOff>
      <xdr:row>20</xdr:row>
      <xdr:rowOff>88900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910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148607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62230</xdr:rowOff>
    </xdr:from>
    <xdr:to>
      <xdr:col>82</xdr:col>
      <xdr:colOff>196850</xdr:colOff>
      <xdr:row>13</xdr:row>
      <xdr:rowOff>62230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111760</xdr:rowOff>
    </xdr:from>
    <xdr:to>
      <xdr:col>82</xdr:col>
      <xdr:colOff>107950</xdr:colOff>
      <xdr:row>14</xdr:row>
      <xdr:rowOff>165100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5120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111760</xdr:rowOff>
    </xdr:from>
    <xdr:to>
      <xdr:col>78</xdr:col>
      <xdr:colOff>69850</xdr:colOff>
      <xdr:row>14</xdr:row>
      <xdr:rowOff>134620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5120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44467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5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50800</xdr:rowOff>
    </xdr:from>
    <xdr:to>
      <xdr:col>73</xdr:col>
      <xdr:colOff>180975</xdr:colOff>
      <xdr:row>14</xdr:row>
      <xdr:rowOff>134620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4511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91440</xdr:rowOff>
    </xdr:from>
    <xdr:to>
      <xdr:col>74</xdr:col>
      <xdr:colOff>31750</xdr:colOff>
      <xdr:row>17</xdr:row>
      <xdr:rowOff>21590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6367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50800</xdr:rowOff>
    </xdr:from>
    <xdr:to>
      <xdr:col>69</xdr:col>
      <xdr:colOff>92075</xdr:colOff>
      <xdr:row>14</xdr:row>
      <xdr:rowOff>111760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4511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0</xdr:rowOff>
    </xdr:from>
    <xdr:to>
      <xdr:col>69</xdr:col>
      <xdr:colOff>142875</xdr:colOff>
      <xdr:row>16</xdr:row>
      <xdr:rowOff>101600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86377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93997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114300</xdr:rowOff>
    </xdr:from>
    <xdr:to>
      <xdr:col>82</xdr:col>
      <xdr:colOff>158750</xdr:colOff>
      <xdr:row>15</xdr:row>
      <xdr:rowOff>44450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130827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60960</xdr:rowOff>
    </xdr:from>
    <xdr:to>
      <xdr:col>78</xdr:col>
      <xdr:colOff>120650</xdr:colOff>
      <xdr:row>14</xdr:row>
      <xdr:rowOff>162560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4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1287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23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83820</xdr:rowOff>
    </xdr:from>
    <xdr:to>
      <xdr:col>74</xdr:col>
      <xdr:colOff>31750</xdr:colOff>
      <xdr:row>15</xdr:row>
      <xdr:rowOff>13970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8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24147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25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0</xdr:rowOff>
    </xdr:from>
    <xdr:to>
      <xdr:col>69</xdr:col>
      <xdr:colOff>142875</xdr:colOff>
      <xdr:row>14</xdr:row>
      <xdr:rowOff>101600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111777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60960</xdr:rowOff>
    </xdr:from>
    <xdr:to>
      <xdr:col>65</xdr:col>
      <xdr:colOff>53975</xdr:colOff>
      <xdr:row>14</xdr:row>
      <xdr:rowOff>162560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4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1287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令和６年度決算においては、利用者の増による保育所保育委託料、障害児通所給付費・措置費、障害福祉サービス費の増加等により、経常収支比率が増加しているが、</a:t>
          </a:r>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全国平均・類似団体平均についても同程度の上昇を見せていることから、社会情勢の変化に伴う全国的な傾向であると分析している。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60</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2810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151493</xdr:rowOff>
    </xdr:from>
    <xdr:to>
      <xdr:col>24</xdr:col>
      <xdr:colOff>25400</xdr:colOff>
      <xdr:row>57</xdr:row>
      <xdr:rowOff>167822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924143"/>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159657</xdr:rowOff>
    </xdr:from>
    <xdr:to>
      <xdr:col>19</xdr:col>
      <xdr:colOff>187325</xdr:colOff>
      <xdr:row>57</xdr:row>
      <xdr:rowOff>167822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760857"/>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35378</xdr:rowOff>
    </xdr:from>
    <xdr:to>
      <xdr:col>20</xdr:col>
      <xdr:colOff>38100</xdr:colOff>
      <xdr:row>57</xdr:row>
      <xdr:rowOff>136978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147155</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57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159657</xdr:rowOff>
    </xdr:from>
    <xdr:to>
      <xdr:col>15</xdr:col>
      <xdr:colOff>98425</xdr:colOff>
      <xdr:row>57</xdr:row>
      <xdr:rowOff>4535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7608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4535</xdr:rowOff>
    </xdr:from>
    <xdr:to>
      <xdr:col>11</xdr:col>
      <xdr:colOff>9525</xdr:colOff>
      <xdr:row>57</xdr:row>
      <xdr:rowOff>69850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7771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10885</xdr:rowOff>
    </xdr:from>
    <xdr:to>
      <xdr:col>11</xdr:col>
      <xdr:colOff>60325</xdr:colOff>
      <xdr:row>56</xdr:row>
      <xdr:rowOff>112485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122662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108857</xdr:rowOff>
    </xdr:from>
    <xdr:to>
      <xdr:col>6</xdr:col>
      <xdr:colOff>171450</xdr:colOff>
      <xdr:row>57</xdr:row>
      <xdr:rowOff>39007</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49184</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7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100693</xdr:rowOff>
    </xdr:from>
    <xdr:to>
      <xdr:col>24</xdr:col>
      <xdr:colOff>76200</xdr:colOff>
      <xdr:row>58</xdr:row>
      <xdr:rowOff>30843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72770</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117022</xdr:rowOff>
    </xdr:from>
    <xdr:to>
      <xdr:col>20</xdr:col>
      <xdr:colOff>38100</xdr:colOff>
      <xdr:row>58</xdr:row>
      <xdr:rowOff>47172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31949</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97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108857</xdr:rowOff>
    </xdr:from>
    <xdr:to>
      <xdr:col>15</xdr:col>
      <xdr:colOff>149225</xdr:colOff>
      <xdr:row>57</xdr:row>
      <xdr:rowOff>39007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23784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125185</xdr:rowOff>
    </xdr:from>
    <xdr:to>
      <xdr:col>11</xdr:col>
      <xdr:colOff>60325</xdr:colOff>
      <xdr:row>57</xdr:row>
      <xdr:rowOff>55335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40112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令和６年度決算では介護保険給付費繰出金が増加したこと等により、経常収支比率は前年度から引き続き類似団体平均値を上回り、依然高水準が続いている状況である。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61</xdr:row>
      <xdr:rowOff>15422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43785"/>
          <a:ext cx="0" cy="1230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158949</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15422</xdr:rowOff>
    </xdr:from>
    <xdr:to>
      <xdr:col>82</xdr:col>
      <xdr:colOff>196850</xdr:colOff>
      <xdr:row>61</xdr:row>
      <xdr:rowOff>15422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159657</xdr:rowOff>
    </xdr:from>
    <xdr:to>
      <xdr:col>82</xdr:col>
      <xdr:colOff>107950</xdr:colOff>
      <xdr:row>58</xdr:row>
      <xdr:rowOff>159657</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101037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127000</xdr:rowOff>
    </xdr:from>
    <xdr:to>
      <xdr:col>78</xdr:col>
      <xdr:colOff>69850</xdr:colOff>
      <xdr:row>58</xdr:row>
      <xdr:rowOff>159657</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100711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87085</xdr:rowOff>
    </xdr:from>
    <xdr:to>
      <xdr:col>78</xdr:col>
      <xdr:colOff>120650</xdr:colOff>
      <xdr:row>59</xdr:row>
      <xdr:rowOff>17235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1003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27412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800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50800</xdr:rowOff>
    </xdr:from>
    <xdr:to>
      <xdr:col>73</xdr:col>
      <xdr:colOff>180975</xdr:colOff>
      <xdr:row>58</xdr:row>
      <xdr:rowOff>127000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994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65315</xdr:rowOff>
    </xdr:from>
    <xdr:to>
      <xdr:col>74</xdr:col>
      <xdr:colOff>31750</xdr:colOff>
      <xdr:row>58</xdr:row>
      <xdr:rowOff>166915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5642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50800</xdr:rowOff>
    </xdr:from>
    <xdr:to>
      <xdr:col>69</xdr:col>
      <xdr:colOff>92075</xdr:colOff>
      <xdr:row>58</xdr:row>
      <xdr:rowOff>137885</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99949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21772</xdr:rowOff>
    </xdr:from>
    <xdr:to>
      <xdr:col>69</xdr:col>
      <xdr:colOff>142875</xdr:colOff>
      <xdr:row>58</xdr:row>
      <xdr:rowOff>123372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96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108149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1007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45555</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108857</xdr:rowOff>
    </xdr:from>
    <xdr:to>
      <xdr:col>82</xdr:col>
      <xdr:colOff>158750</xdr:colOff>
      <xdr:row>59</xdr:row>
      <xdr:rowOff>39007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80934</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108857</xdr:rowOff>
    </xdr:from>
    <xdr:to>
      <xdr:col>78</xdr:col>
      <xdr:colOff>120650</xdr:colOff>
      <xdr:row>59</xdr:row>
      <xdr:rowOff>39007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23784</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1013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76200</xdr:rowOff>
    </xdr:from>
    <xdr:to>
      <xdr:col>74</xdr:col>
      <xdr:colOff>31750</xdr:colOff>
      <xdr:row>59</xdr:row>
      <xdr:rowOff>6350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0</xdr:rowOff>
    </xdr:from>
    <xdr:to>
      <xdr:col>69</xdr:col>
      <xdr:colOff>142875</xdr:colOff>
      <xdr:row>58</xdr:row>
      <xdr:rowOff>101600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111777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87085</xdr:rowOff>
    </xdr:from>
    <xdr:to>
      <xdr:col>65</xdr:col>
      <xdr:colOff>53975</xdr:colOff>
      <xdr:row>59</xdr:row>
      <xdr:rowOff>17235</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27412</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80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令和６年度決算においては、一部事務組合への負担金が増加していることから、経常収支比率は前年度と比べて増加し、類似団体内順位についても前年度と比較して順位を下げる結果となった。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a:extLst>
            <a:ext uri="{FF2B5EF4-FFF2-40B4-BE49-F238E27FC236}">
              <a16:creationId xmlns:a16="http://schemas.microsoft.com/office/drawing/2014/main" id="{00000000-0008-0000-0400-00003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156935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6510000" y="56841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129012</xdr:rowOff>
    </xdr:from>
    <xdr:ext cx="762000" cy="259045"/>
    <xdr:sp macro="" textlink="">
      <xdr:nvSpPr>
        <xdr:cNvPr id="314" name="補助費等最小値テキスト">
          <a:extLst>
            <a:ext uri="{FF2B5EF4-FFF2-40B4-BE49-F238E27FC236}">
              <a16:creationId xmlns:a16="http://schemas.microsoft.com/office/drawing/2014/main" id="{00000000-0008-0000-0400-00003A010000}"/>
            </a:ext>
          </a:extLst>
        </xdr:cNvPr>
        <xdr:cNvSpPr txBox="1"/>
      </xdr:nvSpPr>
      <xdr:spPr>
        <a:xfrm>
          <a:off x="165989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156935</xdr:rowOff>
    </xdr:from>
    <xdr:to>
      <xdr:col>82</xdr:col>
      <xdr:colOff>196850</xdr:colOff>
      <xdr:row>41</xdr:row>
      <xdr:rowOff>156935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718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16" name="補助費等最大値テキスト">
          <a:extLst>
            <a:ext uri="{FF2B5EF4-FFF2-40B4-BE49-F238E27FC236}">
              <a16:creationId xmlns:a16="http://schemas.microsoft.com/office/drawing/2014/main" id="{00000000-0008-0000-0400-00003C010000}"/>
            </a:ext>
          </a:extLst>
        </xdr:cNvPr>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99786</xdr:rowOff>
    </xdr:from>
    <xdr:to>
      <xdr:col>82</xdr:col>
      <xdr:colOff>107950</xdr:colOff>
      <xdr:row>36</xdr:row>
      <xdr:rowOff>121557</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5671800" y="6271986"/>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76399</xdr:rowOff>
    </xdr:from>
    <xdr:ext cx="762000" cy="259045"/>
    <xdr:sp macro="" textlink="">
      <xdr:nvSpPr>
        <xdr:cNvPr id="319" name="補助費等平均値テキスト">
          <a:extLst>
            <a:ext uri="{FF2B5EF4-FFF2-40B4-BE49-F238E27FC236}">
              <a16:creationId xmlns:a16="http://schemas.microsoft.com/office/drawing/2014/main" id="{00000000-0008-0000-0400-00003F010000}"/>
            </a:ext>
          </a:extLst>
        </xdr:cNvPr>
        <xdr:cNvSpPr txBox="1"/>
      </xdr:nvSpPr>
      <xdr:spPr>
        <a:xfrm>
          <a:off x="16598900" y="6077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59872</xdr:rowOff>
    </xdr:from>
    <xdr:to>
      <xdr:col>82</xdr:col>
      <xdr:colOff>158750</xdr:colOff>
      <xdr:row>36</xdr:row>
      <xdr:rowOff>161472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64592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99786</xdr:rowOff>
    </xdr:from>
    <xdr:to>
      <xdr:col>78</xdr:col>
      <xdr:colOff>69850</xdr:colOff>
      <xdr:row>37</xdr:row>
      <xdr:rowOff>37193</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4782800" y="6271986"/>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157134</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32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4536</xdr:rowOff>
    </xdr:from>
    <xdr:to>
      <xdr:col>73</xdr:col>
      <xdr:colOff>180975</xdr:colOff>
      <xdr:row>37</xdr:row>
      <xdr:rowOff>37193</xdr:rowOff>
    </xdr:to>
    <xdr:cxnSp macro="">
      <xdr:nvCxnSpPr>
        <xdr:cNvPr id="324" name="直線コネクタ 323">
          <a:extLst>
            <a:ext uri="{FF2B5EF4-FFF2-40B4-BE49-F238E27FC236}">
              <a16:creationId xmlns:a16="http://schemas.microsoft.com/office/drawing/2014/main" id="{00000000-0008-0000-0400-000044010000}"/>
            </a:ext>
          </a:extLst>
        </xdr:cNvPr>
        <xdr:cNvCxnSpPr/>
      </xdr:nvCxnSpPr>
      <xdr:spPr>
        <a:xfrm>
          <a:off x="13893800" y="63481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70757</xdr:rowOff>
    </xdr:from>
    <xdr:to>
      <xdr:col>74</xdr:col>
      <xdr:colOff>31750</xdr:colOff>
      <xdr:row>37</xdr:row>
      <xdr:rowOff>907</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4732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11084</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01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4536</xdr:rowOff>
    </xdr:from>
    <xdr:to>
      <xdr:col>69</xdr:col>
      <xdr:colOff>92075</xdr:colOff>
      <xdr:row>37</xdr:row>
      <xdr:rowOff>91622</xdr:rowOff>
    </xdr:to>
    <xdr:cxnSp macro="">
      <xdr:nvCxnSpPr>
        <xdr:cNvPr id="327" name="直線コネクタ 326">
          <a:extLst>
            <a:ext uri="{FF2B5EF4-FFF2-40B4-BE49-F238E27FC236}">
              <a16:creationId xmlns:a16="http://schemas.microsoft.com/office/drawing/2014/main" id="{00000000-0008-0000-0400-000047010000}"/>
            </a:ext>
          </a:extLst>
        </xdr:cNvPr>
        <xdr:cNvCxnSpPr/>
      </xdr:nvCxnSpPr>
      <xdr:spPr>
        <a:xfrm flipV="1">
          <a:off x="13004800" y="6348186"/>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59872</xdr:rowOff>
    </xdr:from>
    <xdr:to>
      <xdr:col>69</xdr:col>
      <xdr:colOff>142875</xdr:colOff>
      <xdr:row>36</xdr:row>
      <xdr:rowOff>161472</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3843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199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81643</xdr:rowOff>
    </xdr:from>
    <xdr:to>
      <xdr:col>65</xdr:col>
      <xdr:colOff>53975</xdr:colOff>
      <xdr:row>37</xdr:row>
      <xdr:rowOff>11793</xdr:rowOff>
    </xdr:to>
    <xdr:sp macro="" textlink="">
      <xdr:nvSpPr>
        <xdr:cNvPr id="330" name="フローチャート: 判断 329">
          <a:extLst>
            <a:ext uri="{FF2B5EF4-FFF2-40B4-BE49-F238E27FC236}">
              <a16:creationId xmlns:a16="http://schemas.microsoft.com/office/drawing/2014/main" id="{00000000-0008-0000-0400-00004A010000}"/>
            </a:ext>
          </a:extLst>
        </xdr:cNvPr>
        <xdr:cNvSpPr/>
      </xdr:nvSpPr>
      <xdr:spPr>
        <a:xfrm>
          <a:off x="12954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21970</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6459200" y="624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42834</xdr:rowOff>
    </xdr:from>
    <xdr:ext cx="762000" cy="259045"/>
    <xdr:sp macro="" textlink="">
      <xdr:nvSpPr>
        <xdr:cNvPr id="338" name="補助費等該当値テキスト">
          <a:extLst>
            <a:ext uri="{FF2B5EF4-FFF2-40B4-BE49-F238E27FC236}">
              <a16:creationId xmlns:a16="http://schemas.microsoft.com/office/drawing/2014/main" id="{00000000-0008-0000-0400-000052010000}"/>
            </a:ext>
          </a:extLst>
        </xdr:cNvPr>
        <xdr:cNvSpPr txBox="1"/>
      </xdr:nvSpPr>
      <xdr:spPr>
        <a:xfrm>
          <a:off x="16598900" y="621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48986</xdr:rowOff>
    </xdr:from>
    <xdr:to>
      <xdr:col>78</xdr:col>
      <xdr:colOff>120650</xdr:colOff>
      <xdr:row>36</xdr:row>
      <xdr:rowOff>150586</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5621000" y="622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160763</xdr:rowOff>
    </xdr:from>
    <xdr:ext cx="7366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5290800" y="599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157843</xdr:rowOff>
    </xdr:from>
    <xdr:to>
      <xdr:col>74</xdr:col>
      <xdr:colOff>31750</xdr:colOff>
      <xdr:row>37</xdr:row>
      <xdr:rowOff>87993</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473200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72770</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4401800" y="641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125186</xdr:rowOff>
    </xdr:from>
    <xdr:to>
      <xdr:col>69</xdr:col>
      <xdr:colOff>142875</xdr:colOff>
      <xdr:row>37</xdr:row>
      <xdr:rowOff>55336</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38430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40113</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3512800" y="638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40822</xdr:rowOff>
    </xdr:from>
    <xdr:to>
      <xdr:col>65</xdr:col>
      <xdr:colOff>53975</xdr:colOff>
      <xdr:row>37</xdr:row>
      <xdr:rowOff>142422</xdr:rowOff>
    </xdr:to>
    <xdr:sp macro="" textlink="">
      <xdr:nvSpPr>
        <xdr:cNvPr id="345" name="楕円 344">
          <a:extLst>
            <a:ext uri="{FF2B5EF4-FFF2-40B4-BE49-F238E27FC236}">
              <a16:creationId xmlns:a16="http://schemas.microsoft.com/office/drawing/2014/main" id="{00000000-0008-0000-0400-000059010000}"/>
            </a:ext>
          </a:extLst>
        </xdr:cNvPr>
        <xdr:cNvSpPr/>
      </xdr:nvSpPr>
      <xdr:spPr>
        <a:xfrm>
          <a:off x="12954000" y="638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127199</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12623800" y="6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a:extLst>
            <a:ext uri="{FF2B5EF4-FFF2-40B4-BE49-F238E27FC236}">
              <a16:creationId xmlns:a16="http://schemas.microsoft.com/office/drawing/2014/main" id="{00000000-0008-0000-0400-00006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これまで、阪神淡路大震災の災害復旧事業債の償還の影響から類似団体内順位は低位であったが、償還の完了に伴い改善してきた。</a:t>
          </a:r>
        </a:p>
        <a:p>
          <a:r>
            <a:rPr kumimoji="1" lang="ja-JP" altLang="en-US" sz="1300">
              <a:latin typeface="ＭＳ Ｐゴシック" panose="020B0600070205080204" pitchFamily="50" charset="-128"/>
              <a:ea typeface="ＭＳ Ｐゴシック" panose="020B0600070205080204" pitchFamily="50" charset="-128"/>
            </a:rPr>
            <a:t>　令和６年度決算においては、元利償還金の減少により経常収支比率は減少しているが、引き続き決算剰余金や基金を活用した積極的な繰上償還の実施等、市債残高の減少に努めていく。</a:t>
          </a:r>
        </a:p>
      </xdr:txBody>
    </xdr:sp>
    <xdr:clientData/>
  </xdr:twoCellAnchor>
  <xdr:oneCellAnchor>
    <xdr:from>
      <xdr:col>3</xdr:col>
      <xdr:colOff>123825</xdr:colOff>
      <xdr:row>69</xdr:row>
      <xdr:rowOff>107950</xdr:rowOff>
    </xdr:from>
    <xdr:ext cx="298543" cy="225703"/>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2" name="公債費グラフ枠">
          <a:extLst>
            <a:ext uri="{FF2B5EF4-FFF2-40B4-BE49-F238E27FC236}">
              <a16:creationId xmlns:a16="http://schemas.microsoft.com/office/drawing/2014/main" id="{00000000-0008-0000-0400-00007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82</xdr:row>
      <xdr:rowOff>20320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4826000" y="127000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163847</xdr:rowOff>
    </xdr:from>
    <xdr:ext cx="762000" cy="259045"/>
    <xdr:sp macro="" textlink="">
      <xdr:nvSpPr>
        <xdr:cNvPr id="374" name="公債費最小値テキスト">
          <a:extLst>
            <a:ext uri="{FF2B5EF4-FFF2-40B4-BE49-F238E27FC236}">
              <a16:creationId xmlns:a16="http://schemas.microsoft.com/office/drawing/2014/main" id="{00000000-0008-0000-0400-000076010000}"/>
            </a:ext>
          </a:extLst>
        </xdr:cNvPr>
        <xdr:cNvSpPr txBox="1"/>
      </xdr:nvSpPr>
      <xdr:spPr>
        <a:xfrm>
          <a:off x="4914900" y="1405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20320</xdr:rowOff>
    </xdr:from>
    <xdr:to>
      <xdr:col>24</xdr:col>
      <xdr:colOff>114300</xdr:colOff>
      <xdr:row>82</xdr:row>
      <xdr:rowOff>20320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4079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76" name="公債費最大値テキスト">
          <a:extLst>
            <a:ext uri="{FF2B5EF4-FFF2-40B4-BE49-F238E27FC236}">
              <a16:creationId xmlns:a16="http://schemas.microsoft.com/office/drawing/2014/main" id="{00000000-0008-0000-0400-000078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31750</xdr:rowOff>
    </xdr:from>
    <xdr:to>
      <xdr:col>24</xdr:col>
      <xdr:colOff>25400</xdr:colOff>
      <xdr:row>79</xdr:row>
      <xdr:rowOff>115570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987800" y="135763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119397</xdr:rowOff>
    </xdr:from>
    <xdr:ext cx="762000" cy="259045"/>
    <xdr:sp macro="" textlink="">
      <xdr:nvSpPr>
        <xdr:cNvPr id="379" name="公債費平均値テキスト">
          <a:extLst>
            <a:ext uri="{FF2B5EF4-FFF2-40B4-BE49-F238E27FC236}">
              <a16:creationId xmlns:a16="http://schemas.microsoft.com/office/drawing/2014/main" id="{00000000-0008-0000-0400-00007B010000}"/>
            </a:ext>
          </a:extLst>
        </xdr:cNvPr>
        <xdr:cNvSpPr txBox="1"/>
      </xdr:nvSpPr>
      <xdr:spPr>
        <a:xfrm>
          <a:off x="4914900" y="1314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102870</xdr:rowOff>
    </xdr:from>
    <xdr:to>
      <xdr:col>24</xdr:col>
      <xdr:colOff>76200</xdr:colOff>
      <xdr:row>78</xdr:row>
      <xdr:rowOff>33020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47752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107950</xdr:rowOff>
    </xdr:from>
    <xdr:to>
      <xdr:col>19</xdr:col>
      <xdr:colOff>187325</xdr:colOff>
      <xdr:row>79</xdr:row>
      <xdr:rowOff>115570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3098800" y="13652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148589</xdr:rowOff>
    </xdr:from>
    <xdr:to>
      <xdr:col>20</xdr:col>
      <xdr:colOff>38100</xdr:colOff>
      <xdr:row>78</xdr:row>
      <xdr:rowOff>78739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937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88916</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11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62230</xdr:rowOff>
    </xdr:from>
    <xdr:to>
      <xdr:col>15</xdr:col>
      <xdr:colOff>98425</xdr:colOff>
      <xdr:row>79</xdr:row>
      <xdr:rowOff>107950</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a:off x="2209800" y="13606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156211</xdr:rowOff>
    </xdr:from>
    <xdr:to>
      <xdr:col>15</xdr:col>
      <xdr:colOff>149225</xdr:colOff>
      <xdr:row>78</xdr:row>
      <xdr:rowOff>86361</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3048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96538</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62230</xdr:rowOff>
    </xdr:from>
    <xdr:to>
      <xdr:col>11</xdr:col>
      <xdr:colOff>9525</xdr:colOff>
      <xdr:row>79</xdr:row>
      <xdr:rowOff>100330</xdr:rowOff>
    </xdr:to>
    <xdr:cxnSp macro="">
      <xdr:nvCxnSpPr>
        <xdr:cNvPr id="387" name="直線コネクタ 386">
          <a:extLst>
            <a:ext uri="{FF2B5EF4-FFF2-40B4-BE49-F238E27FC236}">
              <a16:creationId xmlns:a16="http://schemas.microsoft.com/office/drawing/2014/main" id="{00000000-0008-0000-0400-000083010000}"/>
            </a:ext>
          </a:extLst>
        </xdr:cNvPr>
        <xdr:cNvCxnSpPr/>
      </xdr:nvCxnSpPr>
      <xdr:spPr>
        <a:xfrm flipV="1">
          <a:off x="1320800" y="13606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156211</xdr:rowOff>
    </xdr:from>
    <xdr:to>
      <xdr:col>11</xdr:col>
      <xdr:colOff>60325</xdr:colOff>
      <xdr:row>78</xdr:row>
      <xdr:rowOff>86361</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2159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96538</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38100</xdr:rowOff>
    </xdr:from>
    <xdr:to>
      <xdr:col>6</xdr:col>
      <xdr:colOff>171450</xdr:colOff>
      <xdr:row>78</xdr:row>
      <xdr:rowOff>139700</xdr:rowOff>
    </xdr:to>
    <xdr:sp macro="" textlink="">
      <xdr:nvSpPr>
        <xdr:cNvPr id="390" name="フローチャート: 判断 389">
          <a:extLst>
            <a:ext uri="{FF2B5EF4-FFF2-40B4-BE49-F238E27FC236}">
              <a16:creationId xmlns:a16="http://schemas.microsoft.com/office/drawing/2014/main" id="{00000000-0008-0000-0400-000086010000}"/>
            </a:ext>
          </a:extLst>
        </xdr:cNvPr>
        <xdr:cNvSpPr/>
      </xdr:nvSpPr>
      <xdr:spPr>
        <a:xfrm>
          <a:off x="1270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149877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152400</xdr:rowOff>
    </xdr:from>
    <xdr:to>
      <xdr:col>24</xdr:col>
      <xdr:colOff>76200</xdr:colOff>
      <xdr:row>79</xdr:row>
      <xdr:rowOff>82550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47752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124477</xdr:rowOff>
    </xdr:from>
    <xdr:ext cx="762000" cy="259045"/>
    <xdr:sp macro="" textlink="">
      <xdr:nvSpPr>
        <xdr:cNvPr id="398" name="公債費該当値テキスト">
          <a:extLst>
            <a:ext uri="{FF2B5EF4-FFF2-40B4-BE49-F238E27FC236}">
              <a16:creationId xmlns:a16="http://schemas.microsoft.com/office/drawing/2014/main" id="{00000000-0008-0000-0400-00008E010000}"/>
            </a:ext>
          </a:extLst>
        </xdr:cNvPr>
        <xdr:cNvSpPr txBox="1"/>
      </xdr:nvSpPr>
      <xdr:spPr>
        <a:xfrm>
          <a:off x="49149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64770</xdr:rowOff>
    </xdr:from>
    <xdr:to>
      <xdr:col>20</xdr:col>
      <xdr:colOff>38100</xdr:colOff>
      <xdr:row>79</xdr:row>
      <xdr:rowOff>166370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937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151147</xdr:rowOff>
    </xdr:from>
    <xdr:ext cx="7366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3606800" y="1369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57150</xdr:rowOff>
    </xdr:from>
    <xdr:to>
      <xdr:col>15</xdr:col>
      <xdr:colOff>149225</xdr:colOff>
      <xdr:row>79</xdr:row>
      <xdr:rowOff>158750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3048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143527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2717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11430</xdr:rowOff>
    </xdr:from>
    <xdr:to>
      <xdr:col>11</xdr:col>
      <xdr:colOff>60325</xdr:colOff>
      <xdr:row>79</xdr:row>
      <xdr:rowOff>113030</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2159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97807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828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49530</xdr:rowOff>
    </xdr:from>
    <xdr:to>
      <xdr:col>6</xdr:col>
      <xdr:colOff>171450</xdr:colOff>
      <xdr:row>79</xdr:row>
      <xdr:rowOff>151130</xdr:rowOff>
    </xdr:to>
    <xdr:sp macro="" textlink="">
      <xdr:nvSpPr>
        <xdr:cNvPr id="405" name="楕円 404">
          <a:extLst>
            <a:ext uri="{FF2B5EF4-FFF2-40B4-BE49-F238E27FC236}">
              <a16:creationId xmlns:a16="http://schemas.microsoft.com/office/drawing/2014/main" id="{00000000-0008-0000-0400-000095010000}"/>
            </a:ext>
          </a:extLst>
        </xdr:cNvPr>
        <xdr:cNvSpPr/>
      </xdr:nvSpPr>
      <xdr:spPr>
        <a:xfrm>
          <a:off x="12700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135907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9398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決算においては、歳入面では市税収入、普通交付税等の増の一方で、歳出面で人件費、扶助費等が増加した結果、経常収支比率は前年度に比べて増加した。類似団体内順位についても前年度と比較して順位を下げる結果となった。</a:t>
          </a:r>
        </a:p>
      </xdr:txBody>
    </xdr:sp>
    <xdr:clientData/>
  </xdr:twoCellAnchor>
  <xdr:oneCellAnchor>
    <xdr:from>
      <xdr:col>62</xdr:col>
      <xdr:colOff>6350</xdr:colOff>
      <xdr:row>69</xdr:row>
      <xdr:rowOff>107950</xdr:rowOff>
    </xdr:from>
    <xdr:ext cx="298543" cy="225703"/>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35560</xdr:rowOff>
    </xdr:from>
    <xdr:to>
      <xdr:col>82</xdr:col>
      <xdr:colOff>107950</xdr:colOff>
      <xdr:row>80</xdr:row>
      <xdr:rowOff>6986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551410"/>
          <a:ext cx="0" cy="1171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150513</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69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6986</xdr:rowOff>
    </xdr:from>
    <xdr:to>
      <xdr:col>82</xdr:col>
      <xdr:colOff>196850</xdr:colOff>
      <xdr:row>80</xdr:row>
      <xdr:rowOff>6986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72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121937</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35560</xdr:rowOff>
    </xdr:from>
    <xdr:to>
      <xdr:col>82</xdr:col>
      <xdr:colOff>196850</xdr:colOff>
      <xdr:row>73</xdr:row>
      <xdr:rowOff>35560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92711</xdr:rowOff>
    </xdr:from>
    <xdr:to>
      <xdr:col>82</xdr:col>
      <xdr:colOff>107950</xdr:colOff>
      <xdr:row>77</xdr:row>
      <xdr:rowOff>58420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3122911"/>
          <a:ext cx="8382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88282</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2899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116205</xdr:rowOff>
    </xdr:from>
    <xdr:to>
      <xdr:col>82</xdr:col>
      <xdr:colOff>158750</xdr:colOff>
      <xdr:row>78</xdr:row>
      <xdr:rowOff>46355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92711</xdr:rowOff>
    </xdr:from>
    <xdr:to>
      <xdr:col>78</xdr:col>
      <xdr:colOff>69850</xdr:colOff>
      <xdr:row>76</xdr:row>
      <xdr:rowOff>109855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4782800" y="13122911"/>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115570</xdr:rowOff>
    </xdr:from>
    <xdr:to>
      <xdr:col>73</xdr:col>
      <xdr:colOff>180975</xdr:colOff>
      <xdr:row>76</xdr:row>
      <xdr:rowOff>109855</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893800" y="12974320"/>
          <a:ext cx="8890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115570</xdr:rowOff>
    </xdr:from>
    <xdr:to>
      <xdr:col>69</xdr:col>
      <xdr:colOff>92075</xdr:colOff>
      <xdr:row>76</xdr:row>
      <xdr:rowOff>144145</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004800" y="12974320"/>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53339</xdr:rowOff>
    </xdr:from>
    <xdr:to>
      <xdr:col>69</xdr:col>
      <xdr:colOff>142875</xdr:colOff>
      <xdr:row>76</xdr:row>
      <xdr:rowOff>154939</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139716</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7620</xdr:rowOff>
    </xdr:from>
    <xdr:to>
      <xdr:col>82</xdr:col>
      <xdr:colOff>158750</xdr:colOff>
      <xdr:row>77</xdr:row>
      <xdr:rowOff>109220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24147</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3054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41911</xdr:rowOff>
    </xdr:from>
    <xdr:to>
      <xdr:col>78</xdr:col>
      <xdr:colOff>120650</xdr:colOff>
      <xdr:row>76</xdr:row>
      <xdr:rowOff>143511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153687</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2840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59055</xdr:rowOff>
    </xdr:from>
    <xdr:to>
      <xdr:col>74</xdr:col>
      <xdr:colOff>31750</xdr:colOff>
      <xdr:row>76</xdr:row>
      <xdr:rowOff>160655</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308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170832</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2858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64770</xdr:rowOff>
    </xdr:from>
    <xdr:to>
      <xdr:col>69</xdr:col>
      <xdr:colOff>142875</xdr:colOff>
      <xdr:row>75</xdr:row>
      <xdr:rowOff>166370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93345</xdr:rowOff>
    </xdr:from>
    <xdr:to>
      <xdr:col>65</xdr:col>
      <xdr:colOff>53975</xdr:colOff>
      <xdr:row>77</xdr:row>
      <xdr:rowOff>23495</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12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33672</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2892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兵庫県伊丹市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31140</xdr:rowOff>
    </xdr:from>
    <xdr:to>
      <xdr:col>29</xdr:col>
      <xdr:colOff>127000</xdr:colOff>
      <xdr:row>19</xdr:row>
      <xdr:rowOff>38646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64715"/>
          <a:ext cx="0" cy="13791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10723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1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38646</xdr:rowOff>
    </xdr:from>
    <xdr:to>
      <xdr:col>30</xdr:col>
      <xdr:colOff>25400</xdr:colOff>
      <xdr:row>19</xdr:row>
      <xdr:rowOff>38646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438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117517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0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31140</xdr:rowOff>
    </xdr:from>
    <xdr:to>
      <xdr:col>30</xdr:col>
      <xdr:colOff>25400</xdr:colOff>
      <xdr:row>11</xdr:row>
      <xdr:rowOff>31140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64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114884</xdr:rowOff>
    </xdr:from>
    <xdr:to>
      <xdr:col>29</xdr:col>
      <xdr:colOff>127000</xdr:colOff>
      <xdr:row>15</xdr:row>
      <xdr:rowOff>29959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391359"/>
          <a:ext cx="647700" cy="257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130802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158725</xdr:rowOff>
    </xdr:from>
    <xdr:to>
      <xdr:col>29</xdr:col>
      <xdr:colOff>177800</xdr:colOff>
      <xdr:row>16</xdr:row>
      <xdr:rowOff>88875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78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29959</xdr:rowOff>
    </xdr:from>
    <xdr:to>
      <xdr:col>26</xdr:col>
      <xdr:colOff>50800</xdr:colOff>
      <xdr:row>15</xdr:row>
      <xdr:rowOff>104407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49334"/>
          <a:ext cx="698500" cy="744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149809</xdr:rowOff>
    </xdr:from>
    <xdr:to>
      <xdr:col>26</xdr:col>
      <xdr:colOff>101600</xdr:colOff>
      <xdr:row>17</xdr:row>
      <xdr:rowOff>79959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64736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27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104407</xdr:rowOff>
    </xdr:from>
    <xdr:to>
      <xdr:col>22</xdr:col>
      <xdr:colOff>114300</xdr:colOff>
      <xdr:row>15</xdr:row>
      <xdr:rowOff>118885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23782"/>
          <a:ext cx="698500" cy="144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21222</xdr:rowOff>
    </xdr:from>
    <xdr:to>
      <xdr:col>22</xdr:col>
      <xdr:colOff>165100</xdr:colOff>
      <xdr:row>17</xdr:row>
      <xdr:rowOff>122822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107599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6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118885</xdr:rowOff>
    </xdr:from>
    <xdr:to>
      <xdr:col>18</xdr:col>
      <xdr:colOff>177800</xdr:colOff>
      <xdr:row>16</xdr:row>
      <xdr:rowOff>34569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38260"/>
          <a:ext cx="698500" cy="87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38176</xdr:rowOff>
    </xdr:from>
    <xdr:to>
      <xdr:col>19</xdr:col>
      <xdr:colOff>38100</xdr:colOff>
      <xdr:row>17</xdr:row>
      <xdr:rowOff>139776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124553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86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47815</xdr:rowOff>
    </xdr:from>
    <xdr:to>
      <xdr:col>15</xdr:col>
      <xdr:colOff>101600</xdr:colOff>
      <xdr:row>17</xdr:row>
      <xdr:rowOff>149415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134192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96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64084</xdr:rowOff>
    </xdr:from>
    <xdr:to>
      <xdr:col>29</xdr:col>
      <xdr:colOff>177800</xdr:colOff>
      <xdr:row>13</xdr:row>
      <xdr:rowOff>165684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340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80611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85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150609</xdr:rowOff>
    </xdr:from>
    <xdr:to>
      <xdr:col>26</xdr:col>
      <xdr:colOff>101600</xdr:colOff>
      <xdr:row>15</xdr:row>
      <xdr:rowOff>80759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98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90936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67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53607</xdr:rowOff>
    </xdr:from>
    <xdr:to>
      <xdr:col>22</xdr:col>
      <xdr:colOff>165100</xdr:colOff>
      <xdr:row>15</xdr:row>
      <xdr:rowOff>155207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729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165384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41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68085</xdr:rowOff>
    </xdr:from>
    <xdr:to>
      <xdr:col>19</xdr:col>
      <xdr:colOff>38100</xdr:colOff>
      <xdr:row>15</xdr:row>
      <xdr:rowOff>169685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87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8412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5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155219</xdr:rowOff>
    </xdr:from>
    <xdr:to>
      <xdr:col>15</xdr:col>
      <xdr:colOff>101600</xdr:colOff>
      <xdr:row>16</xdr:row>
      <xdr:rowOff>85369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74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95546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43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227889</xdr:rowOff>
    </xdr:from>
    <xdr:to>
      <xdr:col>29</xdr:col>
      <xdr:colOff>127000</xdr:colOff>
      <xdr:row>37</xdr:row>
      <xdr:rowOff>166357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2439"/>
          <a:ext cx="0" cy="11386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138434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166357</xdr:rowOff>
    </xdr:from>
    <xdr:to>
      <xdr:col>30</xdr:col>
      <xdr:colOff>25400</xdr:colOff>
      <xdr:row>37</xdr:row>
      <xdr:rowOff>166357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291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142816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5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227889</xdr:rowOff>
    </xdr:from>
    <xdr:to>
      <xdr:col>30</xdr:col>
      <xdr:colOff>25400</xdr:colOff>
      <xdr:row>33</xdr:row>
      <xdr:rowOff>227889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2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211772</xdr:rowOff>
    </xdr:from>
    <xdr:to>
      <xdr:col>29</xdr:col>
      <xdr:colOff>127000</xdr:colOff>
      <xdr:row>35</xdr:row>
      <xdr:rowOff>305918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822122"/>
          <a:ext cx="647700" cy="941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50513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60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205436</xdr:rowOff>
    </xdr:from>
    <xdr:to>
      <xdr:col>29</xdr:col>
      <xdr:colOff>177800</xdr:colOff>
      <xdr:row>35</xdr:row>
      <xdr:rowOff>307036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15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191236</xdr:rowOff>
    </xdr:from>
    <xdr:to>
      <xdr:col>26</xdr:col>
      <xdr:colOff>50800</xdr:colOff>
      <xdr:row>35</xdr:row>
      <xdr:rowOff>211772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801586"/>
          <a:ext cx="698500" cy="20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218884</xdr:rowOff>
    </xdr:from>
    <xdr:to>
      <xdr:col>26</xdr:col>
      <xdr:colOff>101600</xdr:colOff>
      <xdr:row>35</xdr:row>
      <xdr:rowOff>320484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305261</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15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191236</xdr:rowOff>
    </xdr:from>
    <xdr:to>
      <xdr:col>22</xdr:col>
      <xdr:colOff>114300</xdr:colOff>
      <xdr:row>35</xdr:row>
      <xdr:rowOff>249110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01586"/>
          <a:ext cx="698500" cy="57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231229</xdr:rowOff>
    </xdr:from>
    <xdr:to>
      <xdr:col>22</xdr:col>
      <xdr:colOff>165100</xdr:colOff>
      <xdr:row>35</xdr:row>
      <xdr:rowOff>332829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317606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2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249110</xdr:rowOff>
    </xdr:from>
    <xdr:to>
      <xdr:col>18</xdr:col>
      <xdr:colOff>177800</xdr:colOff>
      <xdr:row>35</xdr:row>
      <xdr:rowOff>255206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59460"/>
          <a:ext cx="698500" cy="60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252488</xdr:rowOff>
    </xdr:from>
    <xdr:to>
      <xdr:col>19</xdr:col>
      <xdr:colOff>38100</xdr:colOff>
      <xdr:row>36</xdr:row>
      <xdr:rowOff>11188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338865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49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278854</xdr:rowOff>
    </xdr:from>
    <xdr:to>
      <xdr:col>15</xdr:col>
      <xdr:colOff>101600</xdr:colOff>
      <xdr:row>36</xdr:row>
      <xdr:rowOff>37554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22331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7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255118</xdr:rowOff>
    </xdr:from>
    <xdr:to>
      <xdr:col>29</xdr:col>
      <xdr:colOff>177800</xdr:colOff>
      <xdr:row>36</xdr:row>
      <xdr:rowOff>13818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65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227195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37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160972</xdr:rowOff>
    </xdr:from>
    <xdr:to>
      <xdr:col>26</xdr:col>
      <xdr:colOff>101600</xdr:colOff>
      <xdr:row>35</xdr:row>
      <xdr:rowOff>262572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71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272749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540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140436</xdr:rowOff>
    </xdr:from>
    <xdr:to>
      <xdr:col>22</xdr:col>
      <xdr:colOff>165100</xdr:colOff>
      <xdr:row>35</xdr:row>
      <xdr:rowOff>242036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50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252213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5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198310</xdr:rowOff>
    </xdr:from>
    <xdr:to>
      <xdr:col>19</xdr:col>
      <xdr:colOff>38100</xdr:colOff>
      <xdr:row>35</xdr:row>
      <xdr:rowOff>299910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08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310087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57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204406</xdr:rowOff>
    </xdr:from>
    <xdr:to>
      <xdr:col>15</xdr:col>
      <xdr:colOff>101600</xdr:colOff>
      <xdr:row>35</xdr:row>
      <xdr:rowOff>306006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14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316183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58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兵庫県伊丹市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200,284
196,540
25.00
93,936,909
92,682,491
774,356
47,163,038
55,452,402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65938</xdr:rowOff>
    </xdr:from>
    <xdr:to>
      <xdr:col>24</xdr:col>
      <xdr:colOff>62865</xdr:colOff>
      <xdr:row>38</xdr:row>
      <xdr:rowOff>167970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09438"/>
          <a:ext cx="1270" cy="147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347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167970</xdr:rowOff>
    </xdr:from>
    <xdr:to>
      <xdr:col>24</xdr:col>
      <xdr:colOff>152400</xdr:colOff>
      <xdr:row>38</xdr:row>
      <xdr:rowOff>167970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12615</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8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65938</xdr:rowOff>
    </xdr:from>
    <xdr:to>
      <xdr:col>24</xdr:col>
      <xdr:colOff>152400</xdr:colOff>
      <xdr:row>30</xdr:row>
      <xdr:rowOff>65938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09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6502</xdr:rowOff>
    </xdr:from>
    <xdr:to>
      <xdr:col>24</xdr:col>
      <xdr:colOff>63500</xdr:colOff>
      <xdr:row>34</xdr:row>
      <xdr:rowOff>154711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664352"/>
          <a:ext cx="838200" cy="3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20007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0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41580</xdr:rowOff>
    </xdr:from>
    <xdr:to>
      <xdr:col>24</xdr:col>
      <xdr:colOff>114300</xdr:colOff>
      <xdr:row>35</xdr:row>
      <xdr:rowOff>143180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154711</xdr:rowOff>
    </xdr:from>
    <xdr:to>
      <xdr:col>19</xdr:col>
      <xdr:colOff>177800</xdr:colOff>
      <xdr:row>35</xdr:row>
      <xdr:rowOff>54813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84011"/>
          <a:ext cx="889000" cy="7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69355</xdr:rowOff>
    </xdr:from>
    <xdr:to>
      <xdr:col>20</xdr:col>
      <xdr:colOff>38100</xdr:colOff>
      <xdr:row>36</xdr:row>
      <xdr:rowOff>170955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162082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3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33439</xdr:rowOff>
    </xdr:from>
    <xdr:to>
      <xdr:col>15</xdr:col>
      <xdr:colOff>50800</xdr:colOff>
      <xdr:row>35</xdr:row>
      <xdr:rowOff>54813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034189"/>
          <a:ext cx="889000" cy="2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61354</xdr:rowOff>
    </xdr:from>
    <xdr:to>
      <xdr:col>15</xdr:col>
      <xdr:colOff>101600</xdr:colOff>
      <xdr:row>36</xdr:row>
      <xdr:rowOff>162954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154081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2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33439</xdr:rowOff>
    </xdr:from>
    <xdr:to>
      <xdr:col>10</xdr:col>
      <xdr:colOff>114300</xdr:colOff>
      <xdr:row>35</xdr:row>
      <xdr:rowOff>123660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34189"/>
          <a:ext cx="889000" cy="9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83414</xdr:rowOff>
    </xdr:from>
    <xdr:to>
      <xdr:col>10</xdr:col>
      <xdr:colOff>165100</xdr:colOff>
      <xdr:row>37</xdr:row>
      <xdr:rowOff>13564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4691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4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100368</xdr:rowOff>
    </xdr:from>
    <xdr:to>
      <xdr:col>6</xdr:col>
      <xdr:colOff>38100</xdr:colOff>
      <xdr:row>37</xdr:row>
      <xdr:rowOff>30518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7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21645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6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127152</xdr:rowOff>
    </xdr:from>
    <xdr:to>
      <xdr:col>24</xdr:col>
      <xdr:colOff>114300</xdr:colOff>
      <xdr:row>33</xdr:row>
      <xdr:rowOff>57302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1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150029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6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103911</xdr:rowOff>
    </xdr:from>
    <xdr:to>
      <xdr:col>20</xdr:col>
      <xdr:colOff>38100</xdr:colOff>
      <xdr:row>35</xdr:row>
      <xdr:rowOff>34061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3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50588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70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4013</xdr:rowOff>
    </xdr:from>
    <xdr:to>
      <xdr:col>15</xdr:col>
      <xdr:colOff>101600</xdr:colOff>
      <xdr:row>35</xdr:row>
      <xdr:rowOff>105613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0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122140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77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154089</xdr:rowOff>
    </xdr:from>
    <xdr:to>
      <xdr:col>10</xdr:col>
      <xdr:colOff>165100</xdr:colOff>
      <xdr:row>35</xdr:row>
      <xdr:rowOff>84239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8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100766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758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72860</xdr:rowOff>
    </xdr:from>
    <xdr:to>
      <xdr:col>6</xdr:col>
      <xdr:colOff>38100</xdr:colOff>
      <xdr:row>36</xdr:row>
      <xdr:rowOff>3010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7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19537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848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170006</xdr:rowOff>
    </xdr:from>
    <xdr:to>
      <xdr:col>24</xdr:col>
      <xdr:colOff>62865</xdr:colOff>
      <xdr:row>59</xdr:row>
      <xdr:rowOff>127666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42506"/>
          <a:ext cx="1270" cy="1500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131493</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4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127666</xdr:rowOff>
    </xdr:from>
    <xdr:to>
      <xdr:col>24</xdr:col>
      <xdr:colOff>152400</xdr:colOff>
      <xdr:row>59</xdr:row>
      <xdr:rowOff>127666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4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116683</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17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170006</xdr:rowOff>
    </xdr:from>
    <xdr:to>
      <xdr:col>24</xdr:col>
      <xdr:colOff>152400</xdr:colOff>
      <xdr:row>50</xdr:row>
      <xdr:rowOff>170006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42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102488</xdr:rowOff>
    </xdr:from>
    <xdr:to>
      <xdr:col>24</xdr:col>
      <xdr:colOff>63500</xdr:colOff>
      <xdr:row>58</xdr:row>
      <xdr:rowOff>138263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10046588"/>
          <a:ext cx="838200" cy="3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101915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31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79038</xdr:rowOff>
    </xdr:from>
    <xdr:to>
      <xdr:col>24</xdr:col>
      <xdr:colOff>114300</xdr:colOff>
      <xdr:row>57</xdr:row>
      <xdr:rowOff>9188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8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171263</xdr:rowOff>
    </xdr:from>
    <xdr:to>
      <xdr:col>19</xdr:col>
      <xdr:colOff>177800</xdr:colOff>
      <xdr:row>58</xdr:row>
      <xdr:rowOff>138263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943913"/>
          <a:ext cx="889000" cy="138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128072</xdr:rowOff>
    </xdr:from>
    <xdr:to>
      <xdr:col>20</xdr:col>
      <xdr:colOff>38100</xdr:colOff>
      <xdr:row>57</xdr:row>
      <xdr:rowOff>58222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2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74749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0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171263</xdr:rowOff>
    </xdr:from>
    <xdr:to>
      <xdr:col>15</xdr:col>
      <xdr:colOff>50800</xdr:colOff>
      <xdr:row>58</xdr:row>
      <xdr:rowOff>64539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943913"/>
          <a:ext cx="889000" cy="6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80164</xdr:rowOff>
    </xdr:from>
    <xdr:to>
      <xdr:col>15</xdr:col>
      <xdr:colOff>101600</xdr:colOff>
      <xdr:row>57</xdr:row>
      <xdr:rowOff>10314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8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26841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45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64539</xdr:rowOff>
    </xdr:from>
    <xdr:to>
      <xdr:col>10</xdr:col>
      <xdr:colOff>114300</xdr:colOff>
      <xdr:row>58</xdr:row>
      <xdr:rowOff>138165</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10008639"/>
          <a:ext cx="889000" cy="7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138915</xdr:rowOff>
    </xdr:from>
    <xdr:to>
      <xdr:col>10</xdr:col>
      <xdr:colOff>165100</xdr:colOff>
      <xdr:row>57</xdr:row>
      <xdr:rowOff>69065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4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85592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1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115369</xdr:rowOff>
    </xdr:from>
    <xdr:to>
      <xdr:col>6</xdr:col>
      <xdr:colOff>38100</xdr:colOff>
      <xdr:row>58</xdr:row>
      <xdr:rowOff>45519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8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62046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66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51688</xdr:rowOff>
    </xdr:from>
    <xdr:to>
      <xdr:col>24</xdr:col>
      <xdr:colOff>114300</xdr:colOff>
      <xdr:row>58</xdr:row>
      <xdr:rowOff>153288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99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30115</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97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87463</xdr:rowOff>
    </xdr:from>
    <xdr:to>
      <xdr:col>20</xdr:col>
      <xdr:colOff>38100</xdr:colOff>
      <xdr:row>59</xdr:row>
      <xdr:rowOff>17613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1003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8740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1012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120463</xdr:rowOff>
    </xdr:from>
    <xdr:to>
      <xdr:col>15</xdr:col>
      <xdr:colOff>101600</xdr:colOff>
      <xdr:row>58</xdr:row>
      <xdr:rowOff>50613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9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41740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98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13739</xdr:rowOff>
    </xdr:from>
    <xdr:to>
      <xdr:col>10</xdr:col>
      <xdr:colOff>165100</xdr:colOff>
      <xdr:row>58</xdr:row>
      <xdr:rowOff>115339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5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106466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05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87365</xdr:rowOff>
    </xdr:from>
    <xdr:to>
      <xdr:col>6</xdr:col>
      <xdr:colOff>38100</xdr:colOff>
      <xdr:row>59</xdr:row>
      <xdr:rowOff>17515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03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8642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12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102057</xdr:rowOff>
    </xdr:from>
    <xdr:to>
      <xdr:col>24</xdr:col>
      <xdr:colOff>62865</xdr:colOff>
      <xdr:row>79</xdr:row>
      <xdr:rowOff>16560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75007"/>
          <a:ext cx="1270" cy="128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20387</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4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16560</xdr:rowOff>
    </xdr:from>
    <xdr:to>
      <xdr:col>24</xdr:col>
      <xdr:colOff>152400</xdr:colOff>
      <xdr:row>79</xdr:row>
      <xdr:rowOff>16560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48734</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5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102057</xdr:rowOff>
    </xdr:from>
    <xdr:to>
      <xdr:col>24</xdr:col>
      <xdr:colOff>152400</xdr:colOff>
      <xdr:row>71</xdr:row>
      <xdr:rowOff>102057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75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81254</xdr:rowOff>
    </xdr:from>
    <xdr:to>
      <xdr:col>24</xdr:col>
      <xdr:colOff>63500</xdr:colOff>
      <xdr:row>78</xdr:row>
      <xdr:rowOff>99085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454354"/>
          <a:ext cx="8382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86326</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16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63449</xdr:rowOff>
    </xdr:from>
    <xdr:to>
      <xdr:col>24</xdr:col>
      <xdr:colOff>114300</xdr:colOff>
      <xdr:row>77</xdr:row>
      <xdr:rowOff>165049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6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99085</xdr:rowOff>
    </xdr:from>
    <xdr:to>
      <xdr:col>19</xdr:col>
      <xdr:colOff>177800</xdr:colOff>
      <xdr:row>78</xdr:row>
      <xdr:rowOff>116154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472185"/>
          <a:ext cx="889000" cy="1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81890</xdr:rowOff>
    </xdr:from>
    <xdr:to>
      <xdr:col>20</xdr:col>
      <xdr:colOff>38100</xdr:colOff>
      <xdr:row>78</xdr:row>
      <xdr:rowOff>12040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28567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5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106629</xdr:rowOff>
    </xdr:from>
    <xdr:to>
      <xdr:col>15</xdr:col>
      <xdr:colOff>50800</xdr:colOff>
      <xdr:row>78</xdr:row>
      <xdr:rowOff>116154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479729"/>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92024</xdr:rowOff>
    </xdr:from>
    <xdr:to>
      <xdr:col>15</xdr:col>
      <xdr:colOff>101600</xdr:colOff>
      <xdr:row>78</xdr:row>
      <xdr:rowOff>22174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38701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6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84989</xdr:rowOff>
    </xdr:from>
    <xdr:to>
      <xdr:col>10</xdr:col>
      <xdr:colOff>114300</xdr:colOff>
      <xdr:row>78</xdr:row>
      <xdr:rowOff>106629</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458089"/>
          <a:ext cx="889000" cy="2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100788</xdr:rowOff>
    </xdr:from>
    <xdr:to>
      <xdr:col>10</xdr:col>
      <xdr:colOff>165100</xdr:colOff>
      <xdr:row>78</xdr:row>
      <xdr:rowOff>30938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47465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7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107035</xdr:rowOff>
    </xdr:from>
    <xdr:to>
      <xdr:col>6</xdr:col>
      <xdr:colOff>38100</xdr:colOff>
      <xdr:row>78</xdr:row>
      <xdr:rowOff>37185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53712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8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30454</xdr:rowOff>
    </xdr:from>
    <xdr:to>
      <xdr:col>24</xdr:col>
      <xdr:colOff>114300</xdr:colOff>
      <xdr:row>78</xdr:row>
      <xdr:rowOff>132054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0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116831</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1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48285</xdr:rowOff>
    </xdr:from>
    <xdr:to>
      <xdr:col>20</xdr:col>
      <xdr:colOff>38100</xdr:colOff>
      <xdr:row>78</xdr:row>
      <xdr:rowOff>149885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2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141012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514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65354</xdr:rowOff>
    </xdr:from>
    <xdr:to>
      <xdr:col>15</xdr:col>
      <xdr:colOff>101600</xdr:colOff>
      <xdr:row>78</xdr:row>
      <xdr:rowOff>166954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3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158081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31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55829</xdr:rowOff>
    </xdr:from>
    <xdr:to>
      <xdr:col>10</xdr:col>
      <xdr:colOff>165100</xdr:colOff>
      <xdr:row>78</xdr:row>
      <xdr:rowOff>157429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2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148556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2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34189</xdr:rowOff>
    </xdr:from>
    <xdr:to>
      <xdr:col>6</xdr:col>
      <xdr:colOff>38100</xdr:colOff>
      <xdr:row>78</xdr:row>
      <xdr:rowOff>135789</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0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126916</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0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31026</xdr:rowOff>
    </xdr:from>
    <xdr:to>
      <xdr:col>24</xdr:col>
      <xdr:colOff>62865</xdr:colOff>
      <xdr:row>98</xdr:row>
      <xdr:rowOff>25781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61526"/>
          <a:ext cx="1270" cy="136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29608</xdr:rowOff>
    </xdr:from>
    <xdr:ext cx="599010"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3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25781</xdr:rowOff>
    </xdr:from>
    <xdr:to>
      <xdr:col>24</xdr:col>
      <xdr:colOff>152400</xdr:colOff>
      <xdr:row>98</xdr:row>
      <xdr:rowOff>25781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27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149153</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36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31026</xdr:rowOff>
    </xdr:from>
    <xdr:to>
      <xdr:col>24</xdr:col>
      <xdr:colOff>152400</xdr:colOff>
      <xdr:row>90</xdr:row>
      <xdr:rowOff>31026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6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125070</xdr:rowOff>
    </xdr:from>
    <xdr:to>
      <xdr:col>24</xdr:col>
      <xdr:colOff>63500</xdr:colOff>
      <xdr:row>95</xdr:row>
      <xdr:rowOff>72771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241370"/>
          <a:ext cx="838200" cy="11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67899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556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89472</xdr:rowOff>
    </xdr:from>
    <xdr:to>
      <xdr:col>24</xdr:col>
      <xdr:colOff>114300</xdr:colOff>
      <xdr:row>96</xdr:row>
      <xdr:rowOff>19622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7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72771</xdr:rowOff>
    </xdr:from>
    <xdr:to>
      <xdr:col>19</xdr:col>
      <xdr:colOff>177800</xdr:colOff>
      <xdr:row>96</xdr:row>
      <xdr:rowOff>63360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360521"/>
          <a:ext cx="889000" cy="16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23851</xdr:rowOff>
    </xdr:from>
    <xdr:to>
      <xdr:col>20</xdr:col>
      <xdr:colOff>38100</xdr:colOff>
      <xdr:row>96</xdr:row>
      <xdr:rowOff>125451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116578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575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79539</xdr:rowOff>
    </xdr:from>
    <xdr:to>
      <xdr:col>15</xdr:col>
      <xdr:colOff>50800</xdr:colOff>
      <xdr:row>96</xdr:row>
      <xdr:rowOff>63360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367289"/>
          <a:ext cx="889000" cy="15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132169</xdr:rowOff>
    </xdr:from>
    <xdr:to>
      <xdr:col>15</xdr:col>
      <xdr:colOff>101600</xdr:colOff>
      <xdr:row>97</xdr:row>
      <xdr:rowOff>62319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53446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68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79539</xdr:rowOff>
    </xdr:from>
    <xdr:to>
      <xdr:col>10</xdr:col>
      <xdr:colOff>114300</xdr:colOff>
      <xdr:row>97</xdr:row>
      <xdr:rowOff>72377</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367289"/>
          <a:ext cx="889000" cy="33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162864</xdr:rowOff>
    </xdr:from>
    <xdr:to>
      <xdr:col>10</xdr:col>
      <xdr:colOff>165100</xdr:colOff>
      <xdr:row>96</xdr:row>
      <xdr:rowOff>93014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84141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54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116700</xdr:rowOff>
    </xdr:from>
    <xdr:to>
      <xdr:col>6</xdr:col>
      <xdr:colOff>38100</xdr:colOff>
      <xdr:row>98</xdr:row>
      <xdr:rowOff>46850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37977</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84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74270</xdr:rowOff>
    </xdr:from>
    <xdr:to>
      <xdr:col>24</xdr:col>
      <xdr:colOff>114300</xdr:colOff>
      <xdr:row>95</xdr:row>
      <xdr:rowOff>4420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19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97147</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04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21971</xdr:rowOff>
    </xdr:from>
    <xdr:to>
      <xdr:col>20</xdr:col>
      <xdr:colOff>38100</xdr:colOff>
      <xdr:row>95</xdr:row>
      <xdr:rowOff>123571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30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140098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08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12560</xdr:rowOff>
    </xdr:from>
    <xdr:to>
      <xdr:col>15</xdr:col>
      <xdr:colOff>101600</xdr:colOff>
      <xdr:row>96</xdr:row>
      <xdr:rowOff>114160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4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130687</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246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28739</xdr:rowOff>
    </xdr:from>
    <xdr:to>
      <xdr:col>10</xdr:col>
      <xdr:colOff>165100</xdr:colOff>
      <xdr:row>95</xdr:row>
      <xdr:rowOff>130339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31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146866</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091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21577</xdr:rowOff>
    </xdr:from>
    <xdr:to>
      <xdr:col>6</xdr:col>
      <xdr:colOff>38100</xdr:colOff>
      <xdr:row>97</xdr:row>
      <xdr:rowOff>123177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65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139704</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427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79143</xdr:rowOff>
    </xdr:from>
    <xdr:to>
      <xdr:col>54</xdr:col>
      <xdr:colOff>189865</xdr:colOff>
      <xdr:row>38</xdr:row>
      <xdr:rowOff>113737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6079893"/>
          <a:ext cx="1270" cy="54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117564</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3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113737</xdr:rowOff>
    </xdr:from>
    <xdr:to>
      <xdr:col>55</xdr:col>
      <xdr:colOff>88900</xdr:colOff>
      <xdr:row>38</xdr:row>
      <xdr:rowOff>113737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2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25820</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85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79143</xdr:rowOff>
    </xdr:from>
    <xdr:to>
      <xdr:col>55</xdr:col>
      <xdr:colOff>88900</xdr:colOff>
      <xdr:row>35</xdr:row>
      <xdr:rowOff>79143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079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68388</xdr:rowOff>
    </xdr:from>
    <xdr:to>
      <xdr:col>55</xdr:col>
      <xdr:colOff>0</xdr:colOff>
      <xdr:row>37</xdr:row>
      <xdr:rowOff>94111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412038"/>
          <a:ext cx="838200" cy="2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6654</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78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155227</xdr:rowOff>
    </xdr:from>
    <xdr:to>
      <xdr:col>55</xdr:col>
      <xdr:colOff>50800</xdr:colOff>
      <xdr:row>37</xdr:row>
      <xdr:rowOff>85377</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2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80177</xdr:rowOff>
    </xdr:from>
    <xdr:to>
      <xdr:col>50</xdr:col>
      <xdr:colOff>114300</xdr:colOff>
      <xdr:row>37</xdr:row>
      <xdr:rowOff>68388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252377"/>
          <a:ext cx="889000" cy="159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146888</xdr:rowOff>
    </xdr:from>
    <xdr:to>
      <xdr:col>50</xdr:col>
      <xdr:colOff>165100</xdr:colOff>
      <xdr:row>37</xdr:row>
      <xdr:rowOff>77038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93565</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09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80177</xdr:rowOff>
    </xdr:from>
    <xdr:to>
      <xdr:col>45</xdr:col>
      <xdr:colOff>177800</xdr:colOff>
      <xdr:row>37</xdr:row>
      <xdr:rowOff>103168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252377"/>
          <a:ext cx="889000" cy="19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121808</xdr:rowOff>
    </xdr:from>
    <xdr:to>
      <xdr:col>46</xdr:col>
      <xdr:colOff>38100</xdr:colOff>
      <xdr:row>37</xdr:row>
      <xdr:rowOff>51958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43085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38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13382</xdr:rowOff>
    </xdr:from>
    <xdr:to>
      <xdr:col>41</xdr:col>
      <xdr:colOff>50800</xdr:colOff>
      <xdr:row>37</xdr:row>
      <xdr:rowOff>103168</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328332"/>
          <a:ext cx="889000" cy="111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163424</xdr:rowOff>
    </xdr:from>
    <xdr:to>
      <xdr:col>41</xdr:col>
      <xdr:colOff>101600</xdr:colOff>
      <xdr:row>37</xdr:row>
      <xdr:rowOff>93574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110101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11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89292</xdr:rowOff>
    </xdr:from>
    <xdr:to>
      <xdr:col>36</xdr:col>
      <xdr:colOff>165100</xdr:colOff>
      <xdr:row>31</xdr:row>
      <xdr:rowOff>19442</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35969</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00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43311</xdr:rowOff>
    </xdr:from>
    <xdr:to>
      <xdr:col>55</xdr:col>
      <xdr:colOff>50800</xdr:colOff>
      <xdr:row>37</xdr:row>
      <xdr:rowOff>144911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38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21738</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36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17588</xdr:rowOff>
    </xdr:from>
    <xdr:to>
      <xdr:col>50</xdr:col>
      <xdr:colOff>165100</xdr:colOff>
      <xdr:row>37</xdr:row>
      <xdr:rowOff>119188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36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110315</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45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29377</xdr:rowOff>
    </xdr:from>
    <xdr:to>
      <xdr:col>46</xdr:col>
      <xdr:colOff>38100</xdr:colOff>
      <xdr:row>36</xdr:row>
      <xdr:rowOff>130977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20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147504</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97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52368</xdr:rowOff>
    </xdr:from>
    <xdr:to>
      <xdr:col>41</xdr:col>
      <xdr:colOff>101600</xdr:colOff>
      <xdr:row>37</xdr:row>
      <xdr:rowOff>153968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39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145094</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488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134032</xdr:rowOff>
    </xdr:from>
    <xdr:to>
      <xdr:col>36</xdr:col>
      <xdr:colOff>165100</xdr:colOff>
      <xdr:row>31</xdr:row>
      <xdr:rowOff>64182</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27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55309</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5370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53224</xdr:rowOff>
    </xdr:from>
    <xdr:to>
      <xdr:col>54</xdr:col>
      <xdr:colOff>189865</xdr:colOff>
      <xdr:row>58</xdr:row>
      <xdr:rowOff>124286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97174"/>
          <a:ext cx="1270" cy="1271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128113</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7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124286</xdr:rowOff>
    </xdr:from>
    <xdr:to>
      <xdr:col>55</xdr:col>
      <xdr:colOff>88900</xdr:colOff>
      <xdr:row>58</xdr:row>
      <xdr:rowOff>124286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68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171351</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57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53224</xdr:rowOff>
    </xdr:from>
    <xdr:to>
      <xdr:col>55</xdr:col>
      <xdr:colOff>88900</xdr:colOff>
      <xdr:row>51</xdr:row>
      <xdr:rowOff>53224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9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131111</xdr:rowOff>
    </xdr:from>
    <xdr:to>
      <xdr:col>55</xdr:col>
      <xdr:colOff>0</xdr:colOff>
      <xdr:row>57</xdr:row>
      <xdr:rowOff>77042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732311"/>
          <a:ext cx="838200" cy="11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97571</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52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74694</xdr:rowOff>
    </xdr:from>
    <xdr:to>
      <xdr:col>55</xdr:col>
      <xdr:colOff>50800</xdr:colOff>
      <xdr:row>57</xdr:row>
      <xdr:rowOff>4844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162255</xdr:rowOff>
    </xdr:from>
    <xdr:to>
      <xdr:col>50</xdr:col>
      <xdr:colOff>114300</xdr:colOff>
      <xdr:row>57</xdr:row>
      <xdr:rowOff>77042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592005"/>
          <a:ext cx="889000" cy="25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159341</xdr:rowOff>
    </xdr:from>
    <xdr:to>
      <xdr:col>50</xdr:col>
      <xdr:colOff>165100</xdr:colOff>
      <xdr:row>57</xdr:row>
      <xdr:rowOff>89491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6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106018</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53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93338</xdr:rowOff>
    </xdr:from>
    <xdr:to>
      <xdr:col>45</xdr:col>
      <xdr:colOff>177800</xdr:colOff>
      <xdr:row>55</xdr:row>
      <xdr:rowOff>162255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523088"/>
          <a:ext cx="889000" cy="6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8280</xdr:rowOff>
    </xdr:from>
    <xdr:to>
      <xdr:col>46</xdr:col>
      <xdr:colOff>38100</xdr:colOff>
      <xdr:row>57</xdr:row>
      <xdr:rowOff>109880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7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101007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87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93338</xdr:rowOff>
    </xdr:from>
    <xdr:to>
      <xdr:col>41</xdr:col>
      <xdr:colOff>50800</xdr:colOff>
      <xdr:row>56</xdr:row>
      <xdr:rowOff>140788</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523088"/>
          <a:ext cx="889000" cy="21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142610</xdr:rowOff>
    </xdr:from>
    <xdr:to>
      <xdr:col>41</xdr:col>
      <xdr:colOff>101600</xdr:colOff>
      <xdr:row>57</xdr:row>
      <xdr:rowOff>72760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74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63887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83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135480</xdr:rowOff>
    </xdr:from>
    <xdr:to>
      <xdr:col>36</xdr:col>
      <xdr:colOff>165100</xdr:colOff>
      <xdr:row>57</xdr:row>
      <xdr:rowOff>65630</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73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56757</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82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80311</xdr:rowOff>
    </xdr:from>
    <xdr:to>
      <xdr:col>55</xdr:col>
      <xdr:colOff>50800</xdr:colOff>
      <xdr:row>57</xdr:row>
      <xdr:rowOff>10461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68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58738</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65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26242</xdr:rowOff>
    </xdr:from>
    <xdr:to>
      <xdr:col>50</xdr:col>
      <xdr:colOff>165100</xdr:colOff>
      <xdr:row>57</xdr:row>
      <xdr:rowOff>127842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79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118969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89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111455</xdr:rowOff>
    </xdr:from>
    <xdr:to>
      <xdr:col>46</xdr:col>
      <xdr:colOff>38100</xdr:colOff>
      <xdr:row>56</xdr:row>
      <xdr:rowOff>41605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54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58132</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31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42538</xdr:rowOff>
    </xdr:from>
    <xdr:to>
      <xdr:col>41</xdr:col>
      <xdr:colOff>101600</xdr:colOff>
      <xdr:row>55</xdr:row>
      <xdr:rowOff>144138</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47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160665</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24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89988</xdr:rowOff>
    </xdr:from>
    <xdr:to>
      <xdr:col>36</xdr:col>
      <xdr:colOff>165100</xdr:colOff>
      <xdr:row>57</xdr:row>
      <xdr:rowOff>20138</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69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36665</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46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112192</xdr:rowOff>
    </xdr:from>
    <xdr:to>
      <xdr:col>54</xdr:col>
      <xdr:colOff>189865</xdr:colOff>
      <xdr:row>79</xdr:row>
      <xdr:rowOff>32144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285142"/>
          <a:ext cx="1270" cy="1291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35971</xdr:rowOff>
    </xdr:from>
    <xdr:ext cx="378565"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80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32144</xdr:rowOff>
    </xdr:from>
    <xdr:to>
      <xdr:col>55</xdr:col>
      <xdr:colOff>88900</xdr:colOff>
      <xdr:row>79</xdr:row>
      <xdr:rowOff>32144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7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58869</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206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112192</xdr:rowOff>
    </xdr:from>
    <xdr:to>
      <xdr:col>55</xdr:col>
      <xdr:colOff>88900</xdr:colOff>
      <xdr:row>71</xdr:row>
      <xdr:rowOff>112192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28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164085</xdr:rowOff>
    </xdr:from>
    <xdr:to>
      <xdr:col>55</xdr:col>
      <xdr:colOff>0</xdr:colOff>
      <xdr:row>79</xdr:row>
      <xdr:rowOff>23304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9639300" y="13537185"/>
          <a:ext cx="838200" cy="3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42321</xdr:rowOff>
    </xdr:from>
    <xdr:ext cx="469744"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0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19444</xdr:rowOff>
    </xdr:from>
    <xdr:to>
      <xdr:col>55</xdr:col>
      <xdr:colOff>50800</xdr:colOff>
      <xdr:row>77</xdr:row>
      <xdr:rowOff>121044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2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23304</xdr:rowOff>
    </xdr:from>
    <xdr:to>
      <xdr:col>50</xdr:col>
      <xdr:colOff>114300</xdr:colOff>
      <xdr:row>79</xdr:row>
      <xdr:rowOff>31648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3567854"/>
          <a:ext cx="889000" cy="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63221</xdr:rowOff>
    </xdr:from>
    <xdr:to>
      <xdr:col>50</xdr:col>
      <xdr:colOff>165100</xdr:colOff>
      <xdr:row>77</xdr:row>
      <xdr:rowOff>164821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9898</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04428" y="1304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36106</xdr:rowOff>
    </xdr:from>
    <xdr:to>
      <xdr:col>45</xdr:col>
      <xdr:colOff>177800</xdr:colOff>
      <xdr:row>79</xdr:row>
      <xdr:rowOff>31648</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7861300" y="13409206"/>
          <a:ext cx="889000" cy="16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78918</xdr:rowOff>
    </xdr:from>
    <xdr:to>
      <xdr:col>46</xdr:col>
      <xdr:colOff>38100</xdr:colOff>
      <xdr:row>78</xdr:row>
      <xdr:rowOff>9068</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25595</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15428" y="1305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59423</xdr:rowOff>
    </xdr:from>
    <xdr:to>
      <xdr:col>41</xdr:col>
      <xdr:colOff>50800</xdr:colOff>
      <xdr:row>78</xdr:row>
      <xdr:rowOff>36106</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3089623"/>
          <a:ext cx="889000" cy="31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35370</xdr:rowOff>
    </xdr:from>
    <xdr:to>
      <xdr:col>41</xdr:col>
      <xdr:colOff>101600</xdr:colOff>
      <xdr:row>77</xdr:row>
      <xdr:rowOff>136970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153497</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26428" y="130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117970</xdr:rowOff>
    </xdr:from>
    <xdr:to>
      <xdr:col>36</xdr:col>
      <xdr:colOff>165100</xdr:colOff>
      <xdr:row>77</xdr:row>
      <xdr:rowOff>48120</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1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39247</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24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113285</xdr:rowOff>
    </xdr:from>
    <xdr:to>
      <xdr:col>55</xdr:col>
      <xdr:colOff>50800</xdr:colOff>
      <xdr:row>79</xdr:row>
      <xdr:rowOff>43435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48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28212</xdr:rowOff>
    </xdr:from>
    <xdr:ext cx="469744"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40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143954</xdr:rowOff>
    </xdr:from>
    <xdr:to>
      <xdr:col>50</xdr:col>
      <xdr:colOff>165100</xdr:colOff>
      <xdr:row>79</xdr:row>
      <xdr:rowOff>74104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51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65231</xdr:rowOff>
    </xdr:from>
    <xdr:ext cx="378565"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50017" y="13609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152298</xdr:rowOff>
    </xdr:from>
    <xdr:to>
      <xdr:col>46</xdr:col>
      <xdr:colOff>38100</xdr:colOff>
      <xdr:row>79</xdr:row>
      <xdr:rowOff>82448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52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73575</xdr:rowOff>
    </xdr:from>
    <xdr:ext cx="378565"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61017" y="13618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156756</xdr:rowOff>
    </xdr:from>
    <xdr:to>
      <xdr:col>41</xdr:col>
      <xdr:colOff>101600</xdr:colOff>
      <xdr:row>78</xdr:row>
      <xdr:rowOff>86906</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35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78033</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626428" y="13451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8623</xdr:rowOff>
    </xdr:from>
    <xdr:to>
      <xdr:col>36</xdr:col>
      <xdr:colOff>165100</xdr:colOff>
      <xdr:row>76</xdr:row>
      <xdr:rowOff>110223</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03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126751</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281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58826</xdr:rowOff>
    </xdr:from>
    <xdr:to>
      <xdr:col>54</xdr:col>
      <xdr:colOff>189865</xdr:colOff>
      <xdr:row>98</xdr:row>
      <xdr:rowOff>139267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660776"/>
          <a:ext cx="1270" cy="1280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143094</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4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139267</xdr:rowOff>
    </xdr:from>
    <xdr:to>
      <xdr:col>55</xdr:col>
      <xdr:colOff>88900</xdr:colOff>
      <xdr:row>98</xdr:row>
      <xdr:rowOff>139267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94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5503</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43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58826</xdr:rowOff>
    </xdr:from>
    <xdr:to>
      <xdr:col>55</xdr:col>
      <xdr:colOff>88900</xdr:colOff>
      <xdr:row>91</xdr:row>
      <xdr:rowOff>58826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66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76200</xdr:rowOff>
    </xdr:from>
    <xdr:to>
      <xdr:col>55</xdr:col>
      <xdr:colOff>0</xdr:colOff>
      <xdr:row>97</xdr:row>
      <xdr:rowOff>7226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535400"/>
          <a:ext cx="838200" cy="10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105363</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564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126936</xdr:rowOff>
    </xdr:from>
    <xdr:to>
      <xdr:col>55</xdr:col>
      <xdr:colOff>50800</xdr:colOff>
      <xdr:row>97</xdr:row>
      <xdr:rowOff>57086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58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64681</xdr:rowOff>
    </xdr:from>
    <xdr:to>
      <xdr:col>50</xdr:col>
      <xdr:colOff>114300</xdr:colOff>
      <xdr:row>97</xdr:row>
      <xdr:rowOff>7226</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8750300" y="16352431"/>
          <a:ext cx="889000" cy="285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37351</xdr:rowOff>
    </xdr:from>
    <xdr:to>
      <xdr:col>50</xdr:col>
      <xdr:colOff>165100</xdr:colOff>
      <xdr:row>97</xdr:row>
      <xdr:rowOff>138951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6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130078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76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47270</xdr:rowOff>
    </xdr:from>
    <xdr:to>
      <xdr:col>45</xdr:col>
      <xdr:colOff>177800</xdr:colOff>
      <xdr:row>95</xdr:row>
      <xdr:rowOff>64681</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7861300" y="16335020"/>
          <a:ext cx="889000" cy="1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54166</xdr:rowOff>
    </xdr:from>
    <xdr:to>
      <xdr:col>46</xdr:col>
      <xdr:colOff>38100</xdr:colOff>
      <xdr:row>97</xdr:row>
      <xdr:rowOff>155766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6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146893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77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47270</xdr:rowOff>
    </xdr:from>
    <xdr:to>
      <xdr:col>41</xdr:col>
      <xdr:colOff>50800</xdr:colOff>
      <xdr:row>97</xdr:row>
      <xdr:rowOff>48361</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6972300" y="16335020"/>
          <a:ext cx="889000" cy="34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22644</xdr:rowOff>
    </xdr:from>
    <xdr:to>
      <xdr:col>41</xdr:col>
      <xdr:colOff>101600</xdr:colOff>
      <xdr:row>97</xdr:row>
      <xdr:rowOff>124244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65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115371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74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47980</xdr:rowOff>
    </xdr:from>
    <xdr:to>
      <xdr:col>36</xdr:col>
      <xdr:colOff>165100</xdr:colOff>
      <xdr:row>97</xdr:row>
      <xdr:rowOff>149580</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67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140707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77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25400</xdr:rowOff>
    </xdr:from>
    <xdr:to>
      <xdr:col>55</xdr:col>
      <xdr:colOff>50800</xdr:colOff>
      <xdr:row>96</xdr:row>
      <xdr:rowOff>127000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48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48277</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33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127876</xdr:rowOff>
    </xdr:from>
    <xdr:to>
      <xdr:col>50</xdr:col>
      <xdr:colOff>165100</xdr:colOff>
      <xdr:row>97</xdr:row>
      <xdr:rowOff>58026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5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74553</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36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13881</xdr:rowOff>
    </xdr:from>
    <xdr:to>
      <xdr:col>46</xdr:col>
      <xdr:colOff>38100</xdr:colOff>
      <xdr:row>95</xdr:row>
      <xdr:rowOff>115481</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30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132008</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076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167920</xdr:rowOff>
    </xdr:from>
    <xdr:to>
      <xdr:col>41</xdr:col>
      <xdr:colOff>101600</xdr:colOff>
      <xdr:row>95</xdr:row>
      <xdr:rowOff>98070</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28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114597</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05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169011</xdr:rowOff>
    </xdr:from>
    <xdr:to>
      <xdr:col>36</xdr:col>
      <xdr:colOff>165100</xdr:colOff>
      <xdr:row>97</xdr:row>
      <xdr:rowOff>99161</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62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115688</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40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20371</xdr:rowOff>
    </xdr:from>
    <xdr:to>
      <xdr:col>85</xdr:col>
      <xdr:colOff>126364</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63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138498</xdr:rowOff>
    </xdr:from>
    <xdr:ext cx="469744"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3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20371</xdr:rowOff>
    </xdr:from>
    <xdr:to>
      <xdr:col>86</xdr:col>
      <xdr:colOff>25400</xdr:colOff>
      <xdr:row>30</xdr:row>
      <xdr:rowOff>20371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63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7764</xdr:rowOff>
    </xdr:from>
    <xdr:ext cx="378565"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51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156337</xdr:rowOff>
    </xdr:from>
    <xdr:to>
      <xdr:col>85</xdr:col>
      <xdr:colOff>177800</xdr:colOff>
      <xdr:row>38</xdr:row>
      <xdr:rowOff>86487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9119</xdr:rowOff>
    </xdr:from>
    <xdr:to>
      <xdr:col>81</xdr:col>
      <xdr:colOff>101600</xdr:colOff>
      <xdr:row>38</xdr:row>
      <xdr:rowOff>110719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127245</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2017" y="6299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52553</xdr:rowOff>
    </xdr:from>
    <xdr:to>
      <xdr:col>76</xdr:col>
      <xdr:colOff>165100</xdr:colOff>
      <xdr:row>38</xdr:row>
      <xdr:rowOff>154153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170680</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3017" y="6342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60096</xdr:rowOff>
    </xdr:from>
    <xdr:to>
      <xdr:col>72</xdr:col>
      <xdr:colOff>38100</xdr:colOff>
      <xdr:row>38</xdr:row>
      <xdr:rowOff>161696</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6773</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4017" y="63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5004</xdr:rowOff>
    </xdr:from>
    <xdr:to>
      <xdr:col>67</xdr:col>
      <xdr:colOff>101600</xdr:colOff>
      <xdr:row>38</xdr:row>
      <xdr:rowOff>106604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52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123131</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5017" y="6295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144025</xdr:rowOff>
    </xdr:from>
    <xdr:to>
      <xdr:col>85</xdr:col>
      <xdr:colOff>126364</xdr:colOff>
      <xdr:row>78</xdr:row>
      <xdr:rowOff>51555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145525"/>
          <a:ext cx="1269" cy="1279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55382</xdr:rowOff>
    </xdr:from>
    <xdr:ext cx="469744"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2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51555</xdr:rowOff>
    </xdr:from>
    <xdr:to>
      <xdr:col>86</xdr:col>
      <xdr:colOff>25400</xdr:colOff>
      <xdr:row>78</xdr:row>
      <xdr:rowOff>51555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2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90702</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92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144025</xdr:rowOff>
    </xdr:from>
    <xdr:to>
      <xdr:col>86</xdr:col>
      <xdr:colOff>25400</xdr:colOff>
      <xdr:row>70</xdr:row>
      <xdr:rowOff>144025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14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166713</xdr:rowOff>
    </xdr:from>
    <xdr:to>
      <xdr:col>85</xdr:col>
      <xdr:colOff>127000</xdr:colOff>
      <xdr:row>74</xdr:row>
      <xdr:rowOff>35116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2682563"/>
          <a:ext cx="838200" cy="3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149586</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3008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171159</xdr:rowOff>
    </xdr:from>
    <xdr:to>
      <xdr:col>85</xdr:col>
      <xdr:colOff>177800</xdr:colOff>
      <xdr:row>76</xdr:row>
      <xdr:rowOff>101309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0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166713</xdr:rowOff>
    </xdr:from>
    <xdr:to>
      <xdr:col>81</xdr:col>
      <xdr:colOff>50800</xdr:colOff>
      <xdr:row>75</xdr:row>
      <xdr:rowOff>38182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2682563"/>
          <a:ext cx="889000" cy="21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163500</xdr:rowOff>
    </xdr:from>
    <xdr:to>
      <xdr:col>81</xdr:col>
      <xdr:colOff>101600</xdr:colOff>
      <xdr:row>76</xdr:row>
      <xdr:rowOff>93650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84777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311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13284</xdr:rowOff>
    </xdr:from>
    <xdr:to>
      <xdr:col>76</xdr:col>
      <xdr:colOff>114300</xdr:colOff>
      <xdr:row>75</xdr:row>
      <xdr:rowOff>38182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3703300" y="12872034"/>
          <a:ext cx="889000" cy="2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2890</xdr:rowOff>
    </xdr:from>
    <xdr:to>
      <xdr:col>76</xdr:col>
      <xdr:colOff>165100</xdr:colOff>
      <xdr:row>76</xdr:row>
      <xdr:rowOff>104490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95617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12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13284</xdr:rowOff>
    </xdr:from>
    <xdr:to>
      <xdr:col>71</xdr:col>
      <xdr:colOff>177800</xdr:colOff>
      <xdr:row>75</xdr:row>
      <xdr:rowOff>38297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2872034"/>
          <a:ext cx="889000" cy="25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165443</xdr:rowOff>
    </xdr:from>
    <xdr:to>
      <xdr:col>72</xdr:col>
      <xdr:colOff>38100</xdr:colOff>
      <xdr:row>76</xdr:row>
      <xdr:rowOff>95593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86720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311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1212</xdr:rowOff>
    </xdr:from>
    <xdr:to>
      <xdr:col>67</xdr:col>
      <xdr:colOff>101600</xdr:colOff>
      <xdr:row>76</xdr:row>
      <xdr:rowOff>102812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93939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312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155766</xdr:rowOff>
    </xdr:from>
    <xdr:to>
      <xdr:col>85</xdr:col>
      <xdr:colOff>177800</xdr:colOff>
      <xdr:row>74</xdr:row>
      <xdr:rowOff>85916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67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7193</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52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115913</xdr:rowOff>
    </xdr:from>
    <xdr:to>
      <xdr:col>81</xdr:col>
      <xdr:colOff>101600</xdr:colOff>
      <xdr:row>74</xdr:row>
      <xdr:rowOff>46063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63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62590</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240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158832</xdr:rowOff>
    </xdr:from>
    <xdr:to>
      <xdr:col>76</xdr:col>
      <xdr:colOff>165100</xdr:colOff>
      <xdr:row>75</xdr:row>
      <xdr:rowOff>88982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84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105509</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262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133934</xdr:rowOff>
    </xdr:from>
    <xdr:to>
      <xdr:col>72</xdr:col>
      <xdr:colOff>38100</xdr:colOff>
      <xdr:row>75</xdr:row>
      <xdr:rowOff>64084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82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80611</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259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158947</xdr:rowOff>
    </xdr:from>
    <xdr:to>
      <xdr:col>67</xdr:col>
      <xdr:colOff>101600</xdr:colOff>
      <xdr:row>75</xdr:row>
      <xdr:rowOff>89097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84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105624</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262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26674</xdr:rowOff>
    </xdr:from>
    <xdr:to>
      <xdr:col>85</xdr:col>
      <xdr:colOff>126364</xdr:colOff>
      <xdr:row>99</xdr:row>
      <xdr:rowOff>52898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628624"/>
          <a:ext cx="1269" cy="1397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56725</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703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52898</xdr:rowOff>
    </xdr:from>
    <xdr:to>
      <xdr:col>86</xdr:col>
      <xdr:colOff>25400</xdr:colOff>
      <xdr:row>99</xdr:row>
      <xdr:rowOff>52898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702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144801</xdr:rowOff>
    </xdr:from>
    <xdr:ext cx="534377"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4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26674</xdr:rowOff>
    </xdr:from>
    <xdr:to>
      <xdr:col>86</xdr:col>
      <xdr:colOff>25400</xdr:colOff>
      <xdr:row>91</xdr:row>
      <xdr:rowOff>26674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62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66842</xdr:rowOff>
    </xdr:from>
    <xdr:to>
      <xdr:col>85</xdr:col>
      <xdr:colOff>127000</xdr:colOff>
      <xdr:row>95</xdr:row>
      <xdr:rowOff>105671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5481300" y="16354592"/>
          <a:ext cx="838200" cy="3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164613</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623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14736</xdr:rowOff>
    </xdr:from>
    <xdr:to>
      <xdr:col>85</xdr:col>
      <xdr:colOff>177800</xdr:colOff>
      <xdr:row>97</xdr:row>
      <xdr:rowOff>116336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4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97540</xdr:rowOff>
    </xdr:from>
    <xdr:to>
      <xdr:col>81</xdr:col>
      <xdr:colOff>50800</xdr:colOff>
      <xdr:row>95</xdr:row>
      <xdr:rowOff>105671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4592300" y="16385290"/>
          <a:ext cx="889000" cy="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141870</xdr:rowOff>
    </xdr:from>
    <xdr:to>
      <xdr:col>81</xdr:col>
      <xdr:colOff>101600</xdr:colOff>
      <xdr:row>97</xdr:row>
      <xdr:rowOff>72020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63147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693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69879</xdr:rowOff>
    </xdr:from>
    <xdr:to>
      <xdr:col>76</xdr:col>
      <xdr:colOff>114300</xdr:colOff>
      <xdr:row>95</xdr:row>
      <xdr:rowOff>97540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3703300" y="16014729"/>
          <a:ext cx="889000" cy="37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97521</xdr:rowOff>
    </xdr:from>
    <xdr:to>
      <xdr:col>76</xdr:col>
      <xdr:colOff>165100</xdr:colOff>
      <xdr:row>97</xdr:row>
      <xdr:rowOff>27671</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18798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64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69879</xdr:rowOff>
    </xdr:from>
    <xdr:to>
      <xdr:col>71</xdr:col>
      <xdr:colOff>177800</xdr:colOff>
      <xdr:row>95</xdr:row>
      <xdr:rowOff>23800</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014729"/>
          <a:ext cx="889000" cy="29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23651</xdr:rowOff>
    </xdr:from>
    <xdr:to>
      <xdr:col>72</xdr:col>
      <xdr:colOff>38100</xdr:colOff>
      <xdr:row>96</xdr:row>
      <xdr:rowOff>125251</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116378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57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104347</xdr:rowOff>
    </xdr:from>
    <xdr:to>
      <xdr:col>67</xdr:col>
      <xdr:colOff>101600</xdr:colOff>
      <xdr:row>98</xdr:row>
      <xdr:rowOff>34497</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3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25624</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79428" y="16827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16042</xdr:rowOff>
    </xdr:from>
    <xdr:to>
      <xdr:col>85</xdr:col>
      <xdr:colOff>177800</xdr:colOff>
      <xdr:row>95</xdr:row>
      <xdr:rowOff>117642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30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38919</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15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54871</xdr:rowOff>
    </xdr:from>
    <xdr:to>
      <xdr:col>81</xdr:col>
      <xdr:colOff>101600</xdr:colOff>
      <xdr:row>95</xdr:row>
      <xdr:rowOff>156471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34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1548</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11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46740</xdr:rowOff>
    </xdr:from>
    <xdr:to>
      <xdr:col>76</xdr:col>
      <xdr:colOff>165100</xdr:colOff>
      <xdr:row>95</xdr:row>
      <xdr:rowOff>148340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33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164867</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10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19079</xdr:rowOff>
    </xdr:from>
    <xdr:to>
      <xdr:col>72</xdr:col>
      <xdr:colOff>38100</xdr:colOff>
      <xdr:row>93</xdr:row>
      <xdr:rowOff>120679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596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137206</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573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144450</xdr:rowOff>
    </xdr:from>
    <xdr:to>
      <xdr:col>67</xdr:col>
      <xdr:colOff>101600</xdr:colOff>
      <xdr:row>95</xdr:row>
      <xdr:rowOff>74600</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26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91127</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47111" y="1603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36504</xdr:rowOff>
    </xdr:from>
    <xdr:to>
      <xdr:col>116</xdr:col>
      <xdr:colOff>62864</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351454"/>
          <a:ext cx="1269" cy="1433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154631</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12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36504</xdr:rowOff>
    </xdr:from>
    <xdr:to>
      <xdr:col>116</xdr:col>
      <xdr:colOff>152400</xdr:colOff>
      <xdr:row>31</xdr:row>
      <xdr:rowOff>36504</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35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114880</xdr:rowOff>
    </xdr:from>
    <xdr:ext cx="378565"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4585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92002</xdr:rowOff>
    </xdr:from>
    <xdr:to>
      <xdr:col>116</xdr:col>
      <xdr:colOff>114300</xdr:colOff>
      <xdr:row>39</xdr:row>
      <xdr:rowOff>22152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60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97572</xdr:rowOff>
    </xdr:from>
    <xdr:to>
      <xdr:col>111</xdr:col>
      <xdr:colOff>177800</xdr:colOff>
      <xdr:row>39</xdr:row>
      <xdr:rowOff>98878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784122"/>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102126</xdr:rowOff>
    </xdr:from>
    <xdr:to>
      <xdr:col>112</xdr:col>
      <xdr:colOff>38100</xdr:colOff>
      <xdr:row>39</xdr:row>
      <xdr:rowOff>32276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6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48803</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4017" y="6392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97572</xdr:rowOff>
    </xdr:from>
    <xdr:to>
      <xdr:col>107</xdr:col>
      <xdr:colOff>50800</xdr:colOff>
      <xdr:row>39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9545300" y="6784122"/>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82695</xdr:rowOff>
    </xdr:from>
    <xdr:to>
      <xdr:col>107</xdr:col>
      <xdr:colOff>101600</xdr:colOff>
      <xdr:row>39</xdr:row>
      <xdr:rowOff>12845</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5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29372</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5017" y="6373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39769</xdr:rowOff>
    </xdr:from>
    <xdr:to>
      <xdr:col>102</xdr:col>
      <xdr:colOff>114300</xdr:colOff>
      <xdr:row>39</xdr:row>
      <xdr:rowOff>98878</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383419"/>
          <a:ext cx="889000" cy="40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72898</xdr:rowOff>
    </xdr:from>
    <xdr:to>
      <xdr:col>102</xdr:col>
      <xdr:colOff>165100</xdr:colOff>
      <xdr:row>39</xdr:row>
      <xdr:rowOff>3048</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19575</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6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40077</xdr:rowOff>
    </xdr:from>
    <xdr:to>
      <xdr:col>98</xdr:col>
      <xdr:colOff>38100</xdr:colOff>
      <xdr:row>38</xdr:row>
      <xdr:rowOff>141677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55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132804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647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46772</xdr:rowOff>
    </xdr:from>
    <xdr:to>
      <xdr:col>107</xdr:col>
      <xdr:colOff>101600</xdr:colOff>
      <xdr:row>39</xdr:row>
      <xdr:rowOff>148372</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73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139499</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309650" y="6826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160419</xdr:rowOff>
    </xdr:from>
    <xdr:to>
      <xdr:col>98</xdr:col>
      <xdr:colOff>38100</xdr:colOff>
      <xdr:row>37</xdr:row>
      <xdr:rowOff>90569</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33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107096</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6107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a:extLst>
            <a:ext uri="{FF2B5EF4-FFF2-40B4-BE49-F238E27FC236}">
              <a16:creationId xmlns:a16="http://schemas.microsoft.com/office/drawing/2014/main" id="{00000000-0008-0000-06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110853</xdr:rowOff>
    </xdr:from>
    <xdr:to>
      <xdr:col>116</xdr:col>
      <xdr:colOff>62864</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2159595" y="8683353"/>
          <a:ext cx="1269" cy="1531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2" name="貸付金最小値テキスト">
          <a:extLst>
            <a:ext uri="{FF2B5EF4-FFF2-40B4-BE49-F238E27FC236}">
              <a16:creationId xmlns:a16="http://schemas.microsoft.com/office/drawing/2014/main" id="{00000000-0008-0000-0600-000022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57530</xdr:rowOff>
    </xdr:from>
    <xdr:ext cx="534377" cy="259045"/>
    <xdr:sp macro="" textlink="">
      <xdr:nvSpPr>
        <xdr:cNvPr id="804" name="貸付金最大値テキスト">
          <a:extLst>
            <a:ext uri="{FF2B5EF4-FFF2-40B4-BE49-F238E27FC236}">
              <a16:creationId xmlns:a16="http://schemas.microsoft.com/office/drawing/2014/main" id="{00000000-0008-0000-0600-000024030000}"/>
            </a:ext>
          </a:extLst>
        </xdr:cNvPr>
        <xdr:cNvSpPr txBox="1"/>
      </xdr:nvSpPr>
      <xdr:spPr>
        <a:xfrm>
          <a:off x="22212300" y="845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110853</xdr:rowOff>
    </xdr:from>
    <xdr:to>
      <xdr:col>116</xdr:col>
      <xdr:colOff>152400</xdr:colOff>
      <xdr:row>50</xdr:row>
      <xdr:rowOff>110853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8683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150803</xdr:rowOff>
    </xdr:from>
    <xdr:to>
      <xdr:col>116</xdr:col>
      <xdr:colOff>63500</xdr:colOff>
      <xdr:row>58</xdr:row>
      <xdr:rowOff>168873</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1323300" y="10094903"/>
          <a:ext cx="838200" cy="1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21317</xdr:rowOff>
    </xdr:from>
    <xdr:ext cx="469744" cy="259045"/>
    <xdr:sp macro="" textlink="">
      <xdr:nvSpPr>
        <xdr:cNvPr id="807" name="貸付金平均値テキスト">
          <a:extLst>
            <a:ext uri="{FF2B5EF4-FFF2-40B4-BE49-F238E27FC236}">
              <a16:creationId xmlns:a16="http://schemas.microsoft.com/office/drawing/2014/main" id="{00000000-0008-0000-0600-000027030000}"/>
            </a:ext>
          </a:extLst>
        </xdr:cNvPr>
        <xdr:cNvSpPr txBox="1"/>
      </xdr:nvSpPr>
      <xdr:spPr>
        <a:xfrm>
          <a:off x="22212300" y="9793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169890</xdr:rowOff>
    </xdr:from>
    <xdr:to>
      <xdr:col>116</xdr:col>
      <xdr:colOff>114300</xdr:colOff>
      <xdr:row>58</xdr:row>
      <xdr:rowOff>100040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2110700" y="994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150803</xdr:rowOff>
    </xdr:from>
    <xdr:to>
      <xdr:col>111</xdr:col>
      <xdr:colOff>177800</xdr:colOff>
      <xdr:row>58</xdr:row>
      <xdr:rowOff>153307</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20434300" y="10094903"/>
          <a:ext cx="889000"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169019</xdr:rowOff>
    </xdr:from>
    <xdr:to>
      <xdr:col>112</xdr:col>
      <xdr:colOff>38100</xdr:colOff>
      <xdr:row>58</xdr:row>
      <xdr:rowOff>99169</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12725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115696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71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132624</xdr:rowOff>
    </xdr:from>
    <xdr:to>
      <xdr:col>107</xdr:col>
      <xdr:colOff>50800</xdr:colOff>
      <xdr:row>58</xdr:row>
      <xdr:rowOff>153307</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9545300" y="10076724"/>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170216</xdr:rowOff>
    </xdr:from>
    <xdr:to>
      <xdr:col>107</xdr:col>
      <xdr:colOff>101600</xdr:colOff>
      <xdr:row>58</xdr:row>
      <xdr:rowOff>100366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0383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116893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71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100620</xdr:rowOff>
    </xdr:from>
    <xdr:to>
      <xdr:col>102</xdr:col>
      <xdr:colOff>114300</xdr:colOff>
      <xdr:row>58</xdr:row>
      <xdr:rowOff>132624</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656300" y="100447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147356</xdr:rowOff>
    </xdr:from>
    <xdr:to>
      <xdr:col>102</xdr:col>
      <xdr:colOff>165100</xdr:colOff>
      <xdr:row>58</xdr:row>
      <xdr:rowOff>77506</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9494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94033</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69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125258</xdr:rowOff>
    </xdr:from>
    <xdr:to>
      <xdr:col>98</xdr:col>
      <xdr:colOff>38100</xdr:colOff>
      <xdr:row>58</xdr:row>
      <xdr:rowOff>55408</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8605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71935</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67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118073</xdr:rowOff>
    </xdr:from>
    <xdr:to>
      <xdr:col>116</xdr:col>
      <xdr:colOff>114300</xdr:colOff>
      <xdr:row>59</xdr:row>
      <xdr:rowOff>48223</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2110700" y="1006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33000</xdr:rowOff>
    </xdr:from>
    <xdr:ext cx="378565" cy="259045"/>
    <xdr:sp macro="" textlink="">
      <xdr:nvSpPr>
        <xdr:cNvPr id="826" name="貸付金該当値テキスト">
          <a:extLst>
            <a:ext uri="{FF2B5EF4-FFF2-40B4-BE49-F238E27FC236}">
              <a16:creationId xmlns:a16="http://schemas.microsoft.com/office/drawing/2014/main" id="{00000000-0008-0000-0600-00003A030000}"/>
            </a:ext>
          </a:extLst>
        </xdr:cNvPr>
        <xdr:cNvSpPr txBox="1"/>
      </xdr:nvSpPr>
      <xdr:spPr>
        <a:xfrm>
          <a:off x="22212300" y="99771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100003</xdr:rowOff>
    </xdr:from>
    <xdr:to>
      <xdr:col>112</xdr:col>
      <xdr:colOff>38100</xdr:colOff>
      <xdr:row>59</xdr:row>
      <xdr:rowOff>30153</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1272500" y="1004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21280</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1088428" y="1013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102507</xdr:rowOff>
    </xdr:from>
    <xdr:to>
      <xdr:col>107</xdr:col>
      <xdr:colOff>101600</xdr:colOff>
      <xdr:row>59</xdr:row>
      <xdr:rowOff>32657</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0383500" y="1004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23784</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0199428" y="1013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81824</xdr:rowOff>
    </xdr:from>
    <xdr:to>
      <xdr:col>102</xdr:col>
      <xdr:colOff>165100</xdr:colOff>
      <xdr:row>59</xdr:row>
      <xdr:rowOff>11974</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9494500" y="1002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3101</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9310428" y="10118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49820</xdr:rowOff>
    </xdr:from>
    <xdr:to>
      <xdr:col>98</xdr:col>
      <xdr:colOff>38100</xdr:colOff>
      <xdr:row>58</xdr:row>
      <xdr:rowOff>151420</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8605500" y="999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142547</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421428" y="1008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61885</xdr:rowOff>
    </xdr:from>
    <xdr:to>
      <xdr:col>116</xdr:col>
      <xdr:colOff>62864</xdr:colOff>
      <xdr:row>77</xdr:row>
      <xdr:rowOff>79304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063385"/>
          <a:ext cx="1269" cy="1217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83131</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28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79304</xdr:rowOff>
    </xdr:from>
    <xdr:to>
      <xdr:col>116</xdr:col>
      <xdr:colOff>152400</xdr:colOff>
      <xdr:row>77</xdr:row>
      <xdr:rowOff>79304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28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8562</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83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61885</xdr:rowOff>
    </xdr:from>
    <xdr:to>
      <xdr:col>116</xdr:col>
      <xdr:colOff>152400</xdr:colOff>
      <xdr:row>70</xdr:row>
      <xdr:rowOff>61885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06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51369</xdr:rowOff>
    </xdr:from>
    <xdr:to>
      <xdr:col>116</xdr:col>
      <xdr:colOff>63500</xdr:colOff>
      <xdr:row>74</xdr:row>
      <xdr:rowOff>88677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2738669"/>
          <a:ext cx="838200" cy="3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166595</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510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143718</xdr:rowOff>
    </xdr:from>
    <xdr:to>
      <xdr:col>116</xdr:col>
      <xdr:colOff>114300</xdr:colOff>
      <xdr:row>74</xdr:row>
      <xdr:rowOff>73868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65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88677</xdr:rowOff>
    </xdr:from>
    <xdr:to>
      <xdr:col>111</xdr:col>
      <xdr:colOff>177800</xdr:colOff>
      <xdr:row>74</xdr:row>
      <xdr:rowOff>170104</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775977"/>
          <a:ext cx="889000" cy="81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169687</xdr:rowOff>
    </xdr:from>
    <xdr:to>
      <xdr:col>112</xdr:col>
      <xdr:colOff>38100</xdr:colOff>
      <xdr:row>74</xdr:row>
      <xdr:rowOff>99837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116364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46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170104</xdr:rowOff>
    </xdr:from>
    <xdr:to>
      <xdr:col>107</xdr:col>
      <xdr:colOff>50800</xdr:colOff>
      <xdr:row>75</xdr:row>
      <xdr:rowOff>37195</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2857404"/>
          <a:ext cx="889000" cy="38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103210</xdr:rowOff>
    </xdr:from>
    <xdr:to>
      <xdr:col>107</xdr:col>
      <xdr:colOff>101600</xdr:colOff>
      <xdr:row>75</xdr:row>
      <xdr:rowOff>33360</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49887</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56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37195</xdr:rowOff>
    </xdr:from>
    <xdr:to>
      <xdr:col>102</xdr:col>
      <xdr:colOff>114300</xdr:colOff>
      <xdr:row>75</xdr:row>
      <xdr:rowOff>87350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2895945"/>
          <a:ext cx="889000" cy="5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171287</xdr:rowOff>
    </xdr:from>
    <xdr:to>
      <xdr:col>102</xdr:col>
      <xdr:colOff>165100</xdr:colOff>
      <xdr:row>75</xdr:row>
      <xdr:rowOff>101437</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92564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95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8021</xdr:rowOff>
    </xdr:from>
    <xdr:to>
      <xdr:col>98</xdr:col>
      <xdr:colOff>38100</xdr:colOff>
      <xdr:row>75</xdr:row>
      <xdr:rowOff>109621</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126148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64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569</xdr:rowOff>
    </xdr:from>
    <xdr:to>
      <xdr:col>116</xdr:col>
      <xdr:colOff>114300</xdr:colOff>
      <xdr:row>74</xdr:row>
      <xdr:rowOff>102169</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68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150446</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66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37877</xdr:rowOff>
    </xdr:from>
    <xdr:to>
      <xdr:col>112</xdr:col>
      <xdr:colOff>38100</xdr:colOff>
      <xdr:row>74</xdr:row>
      <xdr:rowOff>139477</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72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130604</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281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119304</xdr:rowOff>
    </xdr:from>
    <xdr:to>
      <xdr:col>107</xdr:col>
      <xdr:colOff>101600</xdr:colOff>
      <xdr:row>75</xdr:row>
      <xdr:rowOff>49454</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80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40581</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289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157845</xdr:rowOff>
    </xdr:from>
    <xdr:to>
      <xdr:col>102</xdr:col>
      <xdr:colOff>165100</xdr:colOff>
      <xdr:row>75</xdr:row>
      <xdr:rowOff>87995</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84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104522</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2620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36550</xdr:rowOff>
    </xdr:from>
    <xdr:to>
      <xdr:col>98</xdr:col>
      <xdr:colOff>38100</xdr:colOff>
      <xdr:row>75</xdr:row>
      <xdr:rowOff>138150</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89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129278</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298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歳出決算総額の住民一人当たりの金額は、</a:t>
          </a:r>
          <a:r>
            <a:rPr kumimoji="1" lang="en-US" altLang="ja-JP" sz="1300">
              <a:latin typeface="ＭＳ Ｐゴシック" panose="020B0600070205080204" pitchFamily="50" charset="-128"/>
              <a:ea typeface="ＭＳ Ｐゴシック" panose="020B0600070205080204" pitchFamily="50" charset="-128"/>
            </a:rPr>
            <a:t>462,755</a:t>
          </a:r>
          <a:r>
            <a:rPr kumimoji="1" lang="ja-JP" altLang="en-US" sz="1300">
              <a:latin typeface="ＭＳ Ｐゴシック" panose="020B0600070205080204" pitchFamily="50" charset="-128"/>
              <a:ea typeface="ＭＳ Ｐゴシック" panose="020B0600070205080204" pitchFamily="50" charset="-128"/>
            </a:rPr>
            <a:t>円となる。</a:t>
          </a:r>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主な構成項目である扶助費は一人当たり</a:t>
          </a:r>
          <a:r>
            <a:rPr lang="en-US" altLang="ja-JP"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151,152</a:t>
          </a:r>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円となり、昨年度と比較して増加したが、その主な増加要因は、賃金・物価の上昇に伴う保育所保育委託料、障害福祉サービス費の増や、制度改正に伴う児童手当の増等によるものであり、扶助費については今後も引き続き増加していくものと分析している。</a:t>
          </a:r>
        </a:p>
        <a:p>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　その他前年度と比較して大きく増加した項目として人件費と普通建設事業費が挙げられるが、増加要因としては、人件費は人事院勧告に伴う給与改定や、会計年度任用職員の勤勉手当の創設による増加等、普通建設事業費は新庁舎外構工事にかかる工事費の増加等が挙げられる。</a:t>
          </a:r>
          <a:endParaRPr lang="en-US" altLang="ja-JP"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兵庫県伊丹市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200,284
196,540
25.00
93,936,909
92,682,491
774,356
47,163,038
55,452,402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113792</xdr:rowOff>
    </xdr:from>
    <xdr:to>
      <xdr:col>24</xdr:col>
      <xdr:colOff>62865</xdr:colOff>
      <xdr:row>39</xdr:row>
      <xdr:rowOff>51308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8742"/>
          <a:ext cx="1270" cy="1309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55135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4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51308</xdr:rowOff>
    </xdr:from>
    <xdr:to>
      <xdr:col>24</xdr:col>
      <xdr:colOff>152400</xdr:colOff>
      <xdr:row>39</xdr:row>
      <xdr:rowOff>51308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37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60469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113792</xdr:rowOff>
    </xdr:from>
    <xdr:to>
      <xdr:col>24</xdr:col>
      <xdr:colOff>152400</xdr:colOff>
      <xdr:row>31</xdr:row>
      <xdr:rowOff>113792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24638</xdr:rowOff>
    </xdr:from>
    <xdr:to>
      <xdr:col>24</xdr:col>
      <xdr:colOff>63500</xdr:colOff>
      <xdr:row>35</xdr:row>
      <xdr:rowOff>109982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25388"/>
          <a:ext cx="838200" cy="8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52849</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25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74422</xdr:rowOff>
    </xdr:from>
    <xdr:to>
      <xdr:col>24</xdr:col>
      <xdr:colOff>114300</xdr:colOff>
      <xdr:row>37</xdr:row>
      <xdr:rowOff>4572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24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109982</xdr:rowOff>
    </xdr:from>
    <xdr:to>
      <xdr:col>19</xdr:col>
      <xdr:colOff>177800</xdr:colOff>
      <xdr:row>35</xdr:row>
      <xdr:rowOff>137414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107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99568</xdr:rowOff>
    </xdr:from>
    <xdr:to>
      <xdr:col>20</xdr:col>
      <xdr:colOff>38100</xdr:colOff>
      <xdr:row>37</xdr:row>
      <xdr:rowOff>29718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7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20845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6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47498</xdr:rowOff>
    </xdr:from>
    <xdr:to>
      <xdr:col>15</xdr:col>
      <xdr:colOff>50800</xdr:colOff>
      <xdr:row>35</xdr:row>
      <xdr:rowOff>137414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48248"/>
          <a:ext cx="889000" cy="8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107950</xdr:rowOff>
    </xdr:from>
    <xdr:to>
      <xdr:col>15</xdr:col>
      <xdr:colOff>101600</xdr:colOff>
      <xdr:row>37</xdr:row>
      <xdr:rowOff>38100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29227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47498</xdr:rowOff>
    </xdr:from>
    <xdr:to>
      <xdr:col>10</xdr:col>
      <xdr:colOff>114300</xdr:colOff>
      <xdr:row>35</xdr:row>
      <xdr:rowOff>75692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48248"/>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116332</xdr:rowOff>
    </xdr:from>
    <xdr:to>
      <xdr:col>10</xdr:col>
      <xdr:colOff>165100</xdr:colOff>
      <xdr:row>37</xdr:row>
      <xdr:rowOff>46482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8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37609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8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117856</xdr:rowOff>
    </xdr:from>
    <xdr:to>
      <xdr:col>6</xdr:col>
      <xdr:colOff>38100</xdr:colOff>
      <xdr:row>37</xdr:row>
      <xdr:rowOff>48006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9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39133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8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145288</xdr:rowOff>
    </xdr:from>
    <xdr:to>
      <xdr:col>24</xdr:col>
      <xdr:colOff>114300</xdr:colOff>
      <xdr:row>35</xdr:row>
      <xdr:rowOff>75438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7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168165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2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59182</xdr:rowOff>
    </xdr:from>
    <xdr:to>
      <xdr:col>20</xdr:col>
      <xdr:colOff>38100</xdr:colOff>
      <xdr:row>35</xdr:row>
      <xdr:rowOff>160782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5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5859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35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86614</xdr:rowOff>
    </xdr:from>
    <xdr:to>
      <xdr:col>15</xdr:col>
      <xdr:colOff>101600</xdr:colOff>
      <xdr:row>36</xdr:row>
      <xdr:rowOff>16764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8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33291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168148</xdr:rowOff>
    </xdr:from>
    <xdr:to>
      <xdr:col>10</xdr:col>
      <xdr:colOff>165100</xdr:colOff>
      <xdr:row>35</xdr:row>
      <xdr:rowOff>98298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9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114825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72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24892</xdr:rowOff>
    </xdr:from>
    <xdr:to>
      <xdr:col>6</xdr:col>
      <xdr:colOff>38100</xdr:colOff>
      <xdr:row>35</xdr:row>
      <xdr:rowOff>126492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2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143019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0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56464</xdr:rowOff>
    </xdr:from>
    <xdr:to>
      <xdr:col>24</xdr:col>
      <xdr:colOff>62865</xdr:colOff>
      <xdr:row>59</xdr:row>
      <xdr:rowOff>110337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971864"/>
          <a:ext cx="1270" cy="1254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114164</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110337</xdr:rowOff>
    </xdr:from>
    <xdr:to>
      <xdr:col>24</xdr:col>
      <xdr:colOff>152400</xdr:colOff>
      <xdr:row>59</xdr:row>
      <xdr:rowOff>110337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2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3141</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74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123,554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56464</xdr:rowOff>
    </xdr:from>
    <xdr:to>
      <xdr:col>24</xdr:col>
      <xdr:colOff>152400</xdr:colOff>
      <xdr:row>52</xdr:row>
      <xdr:rowOff>56464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971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159258</xdr:rowOff>
    </xdr:from>
    <xdr:to>
      <xdr:col>24</xdr:col>
      <xdr:colOff>63500</xdr:colOff>
      <xdr:row>57</xdr:row>
      <xdr:rowOff>121526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760458"/>
          <a:ext cx="838200" cy="13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79570</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52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101143</xdr:rowOff>
    </xdr:from>
    <xdr:to>
      <xdr:col>24</xdr:col>
      <xdr:colOff>114300</xdr:colOff>
      <xdr:row>58</xdr:row>
      <xdr:rowOff>31293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153492</xdr:rowOff>
    </xdr:from>
    <xdr:to>
      <xdr:col>19</xdr:col>
      <xdr:colOff>177800</xdr:colOff>
      <xdr:row>57</xdr:row>
      <xdr:rowOff>121526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583242"/>
          <a:ext cx="889000" cy="31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164516</xdr:rowOff>
    </xdr:from>
    <xdr:to>
      <xdr:col>20</xdr:col>
      <xdr:colOff>38100</xdr:colOff>
      <xdr:row>58</xdr:row>
      <xdr:rowOff>94666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37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85793</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1002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116954</xdr:rowOff>
    </xdr:from>
    <xdr:to>
      <xdr:col>15</xdr:col>
      <xdr:colOff>50800</xdr:colOff>
      <xdr:row>55</xdr:row>
      <xdr:rowOff>153492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546704"/>
          <a:ext cx="889000" cy="3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136614</xdr:rowOff>
    </xdr:from>
    <xdr:to>
      <xdr:col>15</xdr:col>
      <xdr:colOff>101600</xdr:colOff>
      <xdr:row>58</xdr:row>
      <xdr:rowOff>66764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57891</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0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49</xdr:row>
      <xdr:rowOff>123698</xdr:rowOff>
    </xdr:from>
    <xdr:to>
      <xdr:col>10</xdr:col>
      <xdr:colOff>114300</xdr:colOff>
      <xdr:row>55</xdr:row>
      <xdr:rowOff>116954</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524748"/>
          <a:ext cx="889000" cy="102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115963</xdr:rowOff>
    </xdr:from>
    <xdr:to>
      <xdr:col>10</xdr:col>
      <xdr:colOff>165100</xdr:colOff>
      <xdr:row>58</xdr:row>
      <xdr:rowOff>46113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8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37240</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98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130163</xdr:rowOff>
    </xdr:from>
    <xdr:to>
      <xdr:col>6</xdr:col>
      <xdr:colOff>38100</xdr:colOff>
      <xdr:row>51</xdr:row>
      <xdr:rowOff>60313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70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51440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79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108458</xdr:rowOff>
    </xdr:from>
    <xdr:to>
      <xdr:col>24</xdr:col>
      <xdr:colOff>114300</xdr:colOff>
      <xdr:row>57</xdr:row>
      <xdr:rowOff>38608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70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131335</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56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70726</xdr:rowOff>
    </xdr:from>
    <xdr:to>
      <xdr:col>20</xdr:col>
      <xdr:colOff>38100</xdr:colOff>
      <xdr:row>58</xdr:row>
      <xdr:rowOff>876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4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17403</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61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102692</xdr:rowOff>
    </xdr:from>
    <xdr:to>
      <xdr:col>15</xdr:col>
      <xdr:colOff>101600</xdr:colOff>
      <xdr:row>56</xdr:row>
      <xdr:rowOff>32842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53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49369</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30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66154</xdr:rowOff>
    </xdr:from>
    <xdr:to>
      <xdr:col>10</xdr:col>
      <xdr:colOff>165100</xdr:colOff>
      <xdr:row>55</xdr:row>
      <xdr:rowOff>167754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49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12831</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27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72898</xdr:rowOff>
    </xdr:from>
    <xdr:to>
      <xdr:col>6</xdr:col>
      <xdr:colOff>38100</xdr:colOff>
      <xdr:row>50</xdr:row>
      <xdr:rowOff>3048</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47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19575</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24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12424</xdr:rowOff>
    </xdr:from>
    <xdr:to>
      <xdr:col>24</xdr:col>
      <xdr:colOff>62865</xdr:colOff>
      <xdr:row>78</xdr:row>
      <xdr:rowOff>138894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85374"/>
          <a:ext cx="1270" cy="1326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142721</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1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138894</xdr:rowOff>
    </xdr:from>
    <xdr:to>
      <xdr:col>24</xdr:col>
      <xdr:colOff>152400</xdr:colOff>
      <xdr:row>78</xdr:row>
      <xdr:rowOff>138894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511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130551</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60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12424</xdr:rowOff>
    </xdr:from>
    <xdr:to>
      <xdr:col>24</xdr:col>
      <xdr:colOff>152400</xdr:colOff>
      <xdr:row>71</xdr:row>
      <xdr:rowOff>12424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85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4924</xdr:rowOff>
    </xdr:from>
    <xdr:to>
      <xdr:col>24</xdr:col>
      <xdr:colOff>63500</xdr:colOff>
      <xdr:row>75</xdr:row>
      <xdr:rowOff>169472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863674"/>
          <a:ext cx="838200" cy="164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82414</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9411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103987</xdr:rowOff>
    </xdr:from>
    <xdr:to>
      <xdr:col>24</xdr:col>
      <xdr:colOff>114300</xdr:colOff>
      <xdr:row>76</xdr:row>
      <xdr:rowOff>34137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169472</xdr:rowOff>
    </xdr:from>
    <xdr:to>
      <xdr:col>19</xdr:col>
      <xdr:colOff>177800</xdr:colOff>
      <xdr:row>76</xdr:row>
      <xdr:rowOff>134062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028222"/>
          <a:ext cx="889000" cy="13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45411</xdr:rowOff>
    </xdr:from>
    <xdr:to>
      <xdr:col>20</xdr:col>
      <xdr:colOff>38100</xdr:colOff>
      <xdr:row>76</xdr:row>
      <xdr:rowOff>147011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07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138138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168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15984</xdr:rowOff>
    </xdr:from>
    <xdr:to>
      <xdr:col>15</xdr:col>
      <xdr:colOff>50800</xdr:colOff>
      <xdr:row>76</xdr:row>
      <xdr:rowOff>134062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3046184"/>
          <a:ext cx="889000" cy="11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156838</xdr:rowOff>
    </xdr:from>
    <xdr:to>
      <xdr:col>15</xdr:col>
      <xdr:colOff>101600</xdr:colOff>
      <xdr:row>77</xdr:row>
      <xdr:rowOff>86988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18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78115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27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15984</xdr:rowOff>
    </xdr:from>
    <xdr:to>
      <xdr:col>10</xdr:col>
      <xdr:colOff>114300</xdr:colOff>
      <xdr:row>78</xdr:row>
      <xdr:rowOff>63250</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046184"/>
          <a:ext cx="889000" cy="390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94070</xdr:rowOff>
    </xdr:from>
    <xdr:to>
      <xdr:col>10</xdr:col>
      <xdr:colOff>165100</xdr:colOff>
      <xdr:row>77</xdr:row>
      <xdr:rowOff>24220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1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15347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216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27907</xdr:rowOff>
    </xdr:from>
    <xdr:to>
      <xdr:col>6</xdr:col>
      <xdr:colOff>38100</xdr:colOff>
      <xdr:row>78</xdr:row>
      <xdr:rowOff>129507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40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120634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493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125574</xdr:rowOff>
    </xdr:from>
    <xdr:to>
      <xdr:col>24</xdr:col>
      <xdr:colOff>114300</xdr:colOff>
      <xdr:row>75</xdr:row>
      <xdr:rowOff>55724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81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148451</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664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118673</xdr:rowOff>
    </xdr:from>
    <xdr:to>
      <xdr:col>20</xdr:col>
      <xdr:colOff>38100</xdr:colOff>
      <xdr:row>76</xdr:row>
      <xdr:rowOff>48822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97742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65350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752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83262</xdr:rowOff>
    </xdr:from>
    <xdr:to>
      <xdr:col>15</xdr:col>
      <xdr:colOff>101600</xdr:colOff>
      <xdr:row>77</xdr:row>
      <xdr:rowOff>13412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11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29939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88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136634</xdr:rowOff>
    </xdr:from>
    <xdr:to>
      <xdr:col>10</xdr:col>
      <xdr:colOff>165100</xdr:colOff>
      <xdr:row>76</xdr:row>
      <xdr:rowOff>66784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99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83311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770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12450</xdr:rowOff>
    </xdr:from>
    <xdr:to>
      <xdr:col>6</xdr:col>
      <xdr:colOff>38100</xdr:colOff>
      <xdr:row>78</xdr:row>
      <xdr:rowOff>114050</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38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130577</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16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78566</xdr:rowOff>
    </xdr:from>
    <xdr:to>
      <xdr:col>24</xdr:col>
      <xdr:colOff>62865</xdr:colOff>
      <xdr:row>98</xdr:row>
      <xdr:rowOff>111909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09066"/>
          <a:ext cx="1270" cy="1404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115736</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91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111909</xdr:rowOff>
    </xdr:from>
    <xdr:to>
      <xdr:col>24</xdr:col>
      <xdr:colOff>152400</xdr:colOff>
      <xdr:row>98</xdr:row>
      <xdr:rowOff>111909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91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25243</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28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67,872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78566</xdr:rowOff>
    </xdr:from>
    <xdr:to>
      <xdr:col>24</xdr:col>
      <xdr:colOff>152400</xdr:colOff>
      <xdr:row>90</xdr:row>
      <xdr:rowOff>78566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09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108513</xdr:rowOff>
    </xdr:from>
    <xdr:to>
      <xdr:col>24</xdr:col>
      <xdr:colOff>63500</xdr:colOff>
      <xdr:row>97</xdr:row>
      <xdr:rowOff>169125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6739163"/>
          <a:ext cx="838200" cy="6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35980</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323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13103</xdr:rowOff>
    </xdr:from>
    <xdr:to>
      <xdr:col>24</xdr:col>
      <xdr:colOff>114300</xdr:colOff>
      <xdr:row>96</xdr:row>
      <xdr:rowOff>114703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19554</xdr:rowOff>
    </xdr:from>
    <xdr:to>
      <xdr:col>19</xdr:col>
      <xdr:colOff>177800</xdr:colOff>
      <xdr:row>97</xdr:row>
      <xdr:rowOff>108513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6135854"/>
          <a:ext cx="889000" cy="603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148434</xdr:rowOff>
    </xdr:from>
    <xdr:to>
      <xdr:col>20</xdr:col>
      <xdr:colOff>38100</xdr:colOff>
      <xdr:row>96</xdr:row>
      <xdr:rowOff>78584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95111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21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19554</xdr:rowOff>
    </xdr:from>
    <xdr:to>
      <xdr:col>15</xdr:col>
      <xdr:colOff>50800</xdr:colOff>
      <xdr:row>96</xdr:row>
      <xdr:rowOff>111843</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135854"/>
          <a:ext cx="889000" cy="43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156141</xdr:rowOff>
    </xdr:from>
    <xdr:to>
      <xdr:col>15</xdr:col>
      <xdr:colOff>101600</xdr:colOff>
      <xdr:row>95</xdr:row>
      <xdr:rowOff>86291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77418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36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111843</xdr:rowOff>
    </xdr:from>
    <xdr:to>
      <xdr:col>10</xdr:col>
      <xdr:colOff>114300</xdr:colOff>
      <xdr:row>98</xdr:row>
      <xdr:rowOff>82125</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571043"/>
          <a:ext cx="889000" cy="31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170511</xdr:rowOff>
    </xdr:from>
    <xdr:to>
      <xdr:col>10</xdr:col>
      <xdr:colOff>165100</xdr:colOff>
      <xdr:row>95</xdr:row>
      <xdr:rowOff>100661</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117188</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06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1378</xdr:rowOff>
    </xdr:from>
    <xdr:to>
      <xdr:col>6</xdr:col>
      <xdr:colOff>38100</xdr:colOff>
      <xdr:row>97</xdr:row>
      <xdr:rowOff>102978</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6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119505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40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118325</xdr:rowOff>
    </xdr:from>
    <xdr:to>
      <xdr:col>24</xdr:col>
      <xdr:colOff>114300</xdr:colOff>
      <xdr:row>98</xdr:row>
      <xdr:rowOff>48475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74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33252</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663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57713</xdr:rowOff>
    </xdr:from>
    <xdr:to>
      <xdr:col>20</xdr:col>
      <xdr:colOff>38100</xdr:colOff>
      <xdr:row>97</xdr:row>
      <xdr:rowOff>159313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68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150440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78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140204</xdr:rowOff>
    </xdr:from>
    <xdr:to>
      <xdr:col>15</xdr:col>
      <xdr:colOff>101600</xdr:colOff>
      <xdr:row>94</xdr:row>
      <xdr:rowOff>70354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08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86881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586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61043</xdr:rowOff>
    </xdr:from>
    <xdr:to>
      <xdr:col>10</xdr:col>
      <xdr:colOff>165100</xdr:colOff>
      <xdr:row>96</xdr:row>
      <xdr:rowOff>162643</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52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153770</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61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31325</xdr:rowOff>
    </xdr:from>
    <xdr:to>
      <xdr:col>6</xdr:col>
      <xdr:colOff>38100</xdr:colOff>
      <xdr:row>98</xdr:row>
      <xdr:rowOff>132925</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83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124052</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92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47879</xdr:rowOff>
    </xdr:from>
    <xdr:to>
      <xdr:col>54</xdr:col>
      <xdr:colOff>189865</xdr:colOff>
      <xdr:row>39</xdr:row>
      <xdr:rowOff>43688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362829"/>
          <a:ext cx="1270" cy="136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166006</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13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47879</xdr:rowOff>
    </xdr:from>
    <xdr:to>
      <xdr:col>55</xdr:col>
      <xdr:colOff>88900</xdr:colOff>
      <xdr:row>31</xdr:row>
      <xdr:rowOff>47879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36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83312</xdr:rowOff>
    </xdr:from>
    <xdr:to>
      <xdr:col>55</xdr:col>
      <xdr:colOff>0</xdr:colOff>
      <xdr:row>37</xdr:row>
      <xdr:rowOff>83312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42696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42816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150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19939</xdr:rowOff>
    </xdr:from>
    <xdr:to>
      <xdr:col>55</xdr:col>
      <xdr:colOff>50800</xdr:colOff>
      <xdr:row>37</xdr:row>
      <xdr:rowOff>121539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83312</xdr:rowOff>
    </xdr:from>
    <xdr:to>
      <xdr:col>50</xdr:col>
      <xdr:colOff>114300</xdr:colOff>
      <xdr:row>37</xdr:row>
      <xdr:rowOff>87884</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42696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25273</xdr:rowOff>
    </xdr:from>
    <xdr:to>
      <xdr:col>50</xdr:col>
      <xdr:colOff>165100</xdr:colOff>
      <xdr:row>37</xdr:row>
      <xdr:rowOff>126873</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143400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144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57404</xdr:rowOff>
    </xdr:from>
    <xdr:to>
      <xdr:col>45</xdr:col>
      <xdr:colOff>177800</xdr:colOff>
      <xdr:row>37</xdr:row>
      <xdr:rowOff>87884</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401054"/>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26416</xdr:rowOff>
    </xdr:from>
    <xdr:to>
      <xdr:col>46</xdr:col>
      <xdr:colOff>38100</xdr:colOff>
      <xdr:row>37</xdr:row>
      <xdr:rowOff>128016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144543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145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37211</xdr:rowOff>
    </xdr:from>
    <xdr:to>
      <xdr:col>41</xdr:col>
      <xdr:colOff>50800</xdr:colOff>
      <xdr:row>37</xdr:row>
      <xdr:rowOff>57404</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380861"/>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20320</xdr:rowOff>
    </xdr:from>
    <xdr:to>
      <xdr:col>41</xdr:col>
      <xdr:colOff>101600</xdr:colOff>
      <xdr:row>37</xdr:row>
      <xdr:rowOff>121920</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113047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456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27178</xdr:rowOff>
    </xdr:from>
    <xdr:to>
      <xdr:col>36</xdr:col>
      <xdr:colOff>165100</xdr:colOff>
      <xdr:row>37</xdr:row>
      <xdr:rowOff>128778</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119905</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463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32512</xdr:rowOff>
    </xdr:from>
    <xdr:to>
      <xdr:col>55</xdr:col>
      <xdr:colOff>50800</xdr:colOff>
      <xdr:row>37</xdr:row>
      <xdr:rowOff>134112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37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10939</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354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32512</xdr:rowOff>
    </xdr:from>
    <xdr:to>
      <xdr:col>50</xdr:col>
      <xdr:colOff>165100</xdr:colOff>
      <xdr:row>37</xdr:row>
      <xdr:rowOff>134112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37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125239</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468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37084</xdr:rowOff>
    </xdr:from>
    <xdr:to>
      <xdr:col>46</xdr:col>
      <xdr:colOff>38100</xdr:colOff>
      <xdr:row>37</xdr:row>
      <xdr:rowOff>138684</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38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129811</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473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6604</xdr:rowOff>
    </xdr:from>
    <xdr:to>
      <xdr:col>41</xdr:col>
      <xdr:colOff>101600</xdr:colOff>
      <xdr:row>37</xdr:row>
      <xdr:rowOff>108204</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35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124731</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125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157861</xdr:rowOff>
    </xdr:from>
    <xdr:to>
      <xdr:col>36</xdr:col>
      <xdr:colOff>165100</xdr:colOff>
      <xdr:row>37</xdr:row>
      <xdr:rowOff>88011</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33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104538</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105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71177</xdr:rowOff>
    </xdr:from>
    <xdr:to>
      <xdr:col>54</xdr:col>
      <xdr:colOff>189865</xdr:colOff>
      <xdr:row>58</xdr:row>
      <xdr:rowOff>22999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15127"/>
          <a:ext cx="1270" cy="11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26826</xdr:rowOff>
    </xdr:from>
    <xdr:ext cx="313932"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9970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22999</xdr:rowOff>
    </xdr:from>
    <xdr:to>
      <xdr:col>55</xdr:col>
      <xdr:colOff>88900</xdr:colOff>
      <xdr:row>58</xdr:row>
      <xdr:rowOff>22999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9967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17854</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9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71177</xdr:rowOff>
    </xdr:from>
    <xdr:to>
      <xdr:col>55</xdr:col>
      <xdr:colOff>88900</xdr:colOff>
      <xdr:row>51</xdr:row>
      <xdr:rowOff>71177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15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161189</xdr:rowOff>
    </xdr:from>
    <xdr:to>
      <xdr:col>55</xdr:col>
      <xdr:colOff>0</xdr:colOff>
      <xdr:row>57</xdr:row>
      <xdr:rowOff>162617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933839"/>
          <a:ext cx="838200" cy="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8221</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09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156794</xdr:rowOff>
    </xdr:from>
    <xdr:to>
      <xdr:col>55</xdr:col>
      <xdr:colOff>50800</xdr:colOff>
      <xdr:row>57</xdr:row>
      <xdr:rowOff>86944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57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162617</xdr:rowOff>
    </xdr:from>
    <xdr:to>
      <xdr:col>50</xdr:col>
      <xdr:colOff>114300</xdr:colOff>
      <xdr:row>57</xdr:row>
      <xdr:rowOff>164732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935267"/>
          <a:ext cx="889000" cy="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167481</xdr:rowOff>
    </xdr:from>
    <xdr:to>
      <xdr:col>50</xdr:col>
      <xdr:colOff>165100</xdr:colOff>
      <xdr:row>57</xdr:row>
      <xdr:rowOff>97631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6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114158</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543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164732</xdr:rowOff>
    </xdr:from>
    <xdr:to>
      <xdr:col>45</xdr:col>
      <xdr:colOff>177800</xdr:colOff>
      <xdr:row>58</xdr:row>
      <xdr:rowOff>540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937382"/>
          <a:ext cx="889000" cy="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165253</xdr:rowOff>
    </xdr:from>
    <xdr:to>
      <xdr:col>46</xdr:col>
      <xdr:colOff>38100</xdr:colOff>
      <xdr:row>57</xdr:row>
      <xdr:rowOff>95403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111930</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54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169590</xdr:rowOff>
    </xdr:from>
    <xdr:to>
      <xdr:col>41</xdr:col>
      <xdr:colOff>50800</xdr:colOff>
      <xdr:row>58</xdr:row>
      <xdr:rowOff>540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942240"/>
          <a:ext cx="8890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170396</xdr:rowOff>
    </xdr:from>
    <xdr:to>
      <xdr:col>41</xdr:col>
      <xdr:colOff>101600</xdr:colOff>
      <xdr:row>57</xdr:row>
      <xdr:rowOff>100546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7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117073</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54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162109</xdr:rowOff>
    </xdr:from>
    <xdr:to>
      <xdr:col>36</xdr:col>
      <xdr:colOff>165100</xdr:colOff>
      <xdr:row>57</xdr:row>
      <xdr:rowOff>92259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76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108786</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53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110389</xdr:rowOff>
    </xdr:from>
    <xdr:to>
      <xdr:col>55</xdr:col>
      <xdr:colOff>50800</xdr:colOff>
      <xdr:row>58</xdr:row>
      <xdr:rowOff>40539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88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25316</xdr:rowOff>
    </xdr:from>
    <xdr:ext cx="378565"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797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111817</xdr:rowOff>
    </xdr:from>
    <xdr:to>
      <xdr:col>50</xdr:col>
      <xdr:colOff>165100</xdr:colOff>
      <xdr:row>58</xdr:row>
      <xdr:rowOff>41967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88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33094</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50017" y="9977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113932</xdr:rowOff>
    </xdr:from>
    <xdr:to>
      <xdr:col>46</xdr:col>
      <xdr:colOff>38100</xdr:colOff>
      <xdr:row>58</xdr:row>
      <xdr:rowOff>44082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8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35209</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61017" y="9979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121190</xdr:rowOff>
    </xdr:from>
    <xdr:to>
      <xdr:col>41</xdr:col>
      <xdr:colOff>101600</xdr:colOff>
      <xdr:row>58</xdr:row>
      <xdr:rowOff>51340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42467</xdr:rowOff>
    </xdr:from>
    <xdr:ext cx="378565"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72017" y="9986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118790</xdr:rowOff>
    </xdr:from>
    <xdr:to>
      <xdr:col>36</xdr:col>
      <xdr:colOff>165100</xdr:colOff>
      <xdr:row>58</xdr:row>
      <xdr:rowOff>48940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89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40067</xdr:rowOff>
    </xdr:from>
    <xdr:ext cx="378565"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83017" y="99841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113045</xdr:rowOff>
    </xdr:from>
    <xdr:to>
      <xdr:col>54</xdr:col>
      <xdr:colOff>189865</xdr:colOff>
      <xdr:row>78</xdr:row>
      <xdr:rowOff>96265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285995"/>
          <a:ext cx="1270" cy="1183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100092</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73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96265</xdr:rowOff>
    </xdr:from>
    <xdr:to>
      <xdr:col>55</xdr:col>
      <xdr:colOff>88900</xdr:colOff>
      <xdr:row>78</xdr:row>
      <xdr:rowOff>96265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6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59722</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206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113045</xdr:rowOff>
    </xdr:from>
    <xdr:to>
      <xdr:col>55</xdr:col>
      <xdr:colOff>88900</xdr:colOff>
      <xdr:row>71</xdr:row>
      <xdr:rowOff>113045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285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126898</xdr:rowOff>
    </xdr:from>
    <xdr:to>
      <xdr:col>55</xdr:col>
      <xdr:colOff>0</xdr:colOff>
      <xdr:row>78</xdr:row>
      <xdr:rowOff>26543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328548"/>
          <a:ext cx="838200" cy="7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32636</xdr:rowOff>
    </xdr:from>
    <xdr:ext cx="469744"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62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9759</xdr:rowOff>
    </xdr:from>
    <xdr:to>
      <xdr:col>55</xdr:col>
      <xdr:colOff>50800</xdr:colOff>
      <xdr:row>77</xdr:row>
      <xdr:rowOff>111359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1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49082</xdr:rowOff>
    </xdr:from>
    <xdr:to>
      <xdr:col>50</xdr:col>
      <xdr:colOff>114300</xdr:colOff>
      <xdr:row>77</xdr:row>
      <xdr:rowOff>126898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250732"/>
          <a:ext cx="889000" cy="7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151581</xdr:rowOff>
    </xdr:from>
    <xdr:to>
      <xdr:col>50</xdr:col>
      <xdr:colOff>165100</xdr:colOff>
      <xdr:row>77</xdr:row>
      <xdr:rowOff>81731</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98259</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428" y="1295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37333</xdr:rowOff>
    </xdr:from>
    <xdr:to>
      <xdr:col>45</xdr:col>
      <xdr:colOff>177800</xdr:colOff>
      <xdr:row>77</xdr:row>
      <xdr:rowOff>49082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238983"/>
          <a:ext cx="889000" cy="1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107279</xdr:rowOff>
    </xdr:from>
    <xdr:to>
      <xdr:col>46</xdr:col>
      <xdr:colOff>38100</xdr:colOff>
      <xdr:row>77</xdr:row>
      <xdr:rowOff>37429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53956</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428" y="1291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37333</xdr:rowOff>
    </xdr:from>
    <xdr:to>
      <xdr:col>41</xdr:col>
      <xdr:colOff>50800</xdr:colOff>
      <xdr:row>77</xdr:row>
      <xdr:rowOff>70114</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238983"/>
          <a:ext cx="889000" cy="3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110389</xdr:rowOff>
    </xdr:from>
    <xdr:to>
      <xdr:col>41</xdr:col>
      <xdr:colOff>101600</xdr:colOff>
      <xdr:row>77</xdr:row>
      <xdr:rowOff>40539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57066</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8" y="129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30790</xdr:rowOff>
    </xdr:from>
    <xdr:to>
      <xdr:col>36</xdr:col>
      <xdr:colOff>165100</xdr:colOff>
      <xdr:row>76</xdr:row>
      <xdr:rowOff>132390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148917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37428" y="128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147193</xdr:rowOff>
    </xdr:from>
    <xdr:to>
      <xdr:col>55</xdr:col>
      <xdr:colOff>50800</xdr:colOff>
      <xdr:row>78</xdr:row>
      <xdr:rowOff>77343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34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62120</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26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76098</xdr:rowOff>
    </xdr:from>
    <xdr:to>
      <xdr:col>50</xdr:col>
      <xdr:colOff>165100</xdr:colOff>
      <xdr:row>78</xdr:row>
      <xdr:rowOff>6248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27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168825</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370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169732</xdr:rowOff>
    </xdr:from>
    <xdr:to>
      <xdr:col>46</xdr:col>
      <xdr:colOff>38100</xdr:colOff>
      <xdr:row>77</xdr:row>
      <xdr:rowOff>99882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19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91009</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29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157983</xdr:rowOff>
    </xdr:from>
    <xdr:to>
      <xdr:col>41</xdr:col>
      <xdr:colOff>101600</xdr:colOff>
      <xdr:row>77</xdr:row>
      <xdr:rowOff>88133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18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79260</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28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19314</xdr:rowOff>
    </xdr:from>
    <xdr:to>
      <xdr:col>36</xdr:col>
      <xdr:colOff>165100</xdr:colOff>
      <xdr:row>77</xdr:row>
      <xdr:rowOff>120914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22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112041</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313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25536</xdr:rowOff>
    </xdr:from>
    <xdr:to>
      <xdr:col>54</xdr:col>
      <xdr:colOff>189865</xdr:colOff>
      <xdr:row>99</xdr:row>
      <xdr:rowOff>6883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98936"/>
          <a:ext cx="1270" cy="1181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10710</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8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6883</xdr:rowOff>
    </xdr:from>
    <xdr:to>
      <xdr:col>55</xdr:col>
      <xdr:colOff>88900</xdr:colOff>
      <xdr:row>99</xdr:row>
      <xdr:rowOff>6883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8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143663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7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69,994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25536</xdr:rowOff>
    </xdr:from>
    <xdr:to>
      <xdr:col>55</xdr:col>
      <xdr:colOff>88900</xdr:colOff>
      <xdr:row>92</xdr:row>
      <xdr:rowOff>25536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98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74868</xdr:rowOff>
    </xdr:from>
    <xdr:to>
      <xdr:col>55</xdr:col>
      <xdr:colOff>0</xdr:colOff>
      <xdr:row>97</xdr:row>
      <xdr:rowOff>116337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705518"/>
          <a:ext cx="838200" cy="4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62537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502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39660</xdr:rowOff>
    </xdr:from>
    <xdr:to>
      <xdr:col>55</xdr:col>
      <xdr:colOff>50800</xdr:colOff>
      <xdr:row>96</xdr:row>
      <xdr:rowOff>141260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61678</xdr:rowOff>
    </xdr:from>
    <xdr:to>
      <xdr:col>50</xdr:col>
      <xdr:colOff>114300</xdr:colOff>
      <xdr:row>97</xdr:row>
      <xdr:rowOff>74868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692328"/>
          <a:ext cx="889000" cy="1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79527</xdr:rowOff>
    </xdr:from>
    <xdr:to>
      <xdr:col>50</xdr:col>
      <xdr:colOff>165100</xdr:colOff>
      <xdr:row>97</xdr:row>
      <xdr:rowOff>9677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3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26204</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1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61678</xdr:rowOff>
    </xdr:from>
    <xdr:to>
      <xdr:col>45</xdr:col>
      <xdr:colOff>177800</xdr:colOff>
      <xdr:row>97</xdr:row>
      <xdr:rowOff>118760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692328"/>
          <a:ext cx="889000" cy="57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107393</xdr:rowOff>
    </xdr:from>
    <xdr:to>
      <xdr:col>46</xdr:col>
      <xdr:colOff>38100</xdr:colOff>
      <xdr:row>97</xdr:row>
      <xdr:rowOff>37543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54070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4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65611</xdr:rowOff>
    </xdr:from>
    <xdr:to>
      <xdr:col>41</xdr:col>
      <xdr:colOff>50800</xdr:colOff>
      <xdr:row>97</xdr:row>
      <xdr:rowOff>118760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696261"/>
          <a:ext cx="889000" cy="5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143650</xdr:rowOff>
    </xdr:from>
    <xdr:to>
      <xdr:col>41</xdr:col>
      <xdr:colOff>101600</xdr:colOff>
      <xdr:row>97</xdr:row>
      <xdr:rowOff>73800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90327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7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97152</xdr:rowOff>
    </xdr:from>
    <xdr:to>
      <xdr:col>36</xdr:col>
      <xdr:colOff>165100</xdr:colOff>
      <xdr:row>97</xdr:row>
      <xdr:rowOff>27302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5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43829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3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65537</xdr:rowOff>
    </xdr:from>
    <xdr:to>
      <xdr:col>55</xdr:col>
      <xdr:colOff>50800</xdr:colOff>
      <xdr:row>97</xdr:row>
      <xdr:rowOff>167137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9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43964</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7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24068</xdr:rowOff>
    </xdr:from>
    <xdr:to>
      <xdr:col>50</xdr:col>
      <xdr:colOff>165100</xdr:colOff>
      <xdr:row>97</xdr:row>
      <xdr:rowOff>125668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5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116795</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4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10878</xdr:rowOff>
    </xdr:from>
    <xdr:to>
      <xdr:col>46</xdr:col>
      <xdr:colOff>38100</xdr:colOff>
      <xdr:row>97</xdr:row>
      <xdr:rowOff>112478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4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103605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3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67960</xdr:rowOff>
    </xdr:from>
    <xdr:to>
      <xdr:col>41</xdr:col>
      <xdr:colOff>101600</xdr:colOff>
      <xdr:row>97</xdr:row>
      <xdr:rowOff>169560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9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160687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9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14811</xdr:rowOff>
    </xdr:from>
    <xdr:to>
      <xdr:col>36</xdr:col>
      <xdr:colOff>165100</xdr:colOff>
      <xdr:row>97</xdr:row>
      <xdr:rowOff>116411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4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107538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73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85019</xdr:rowOff>
    </xdr:from>
    <xdr:to>
      <xdr:col>85</xdr:col>
      <xdr:colOff>126364</xdr:colOff>
      <xdr:row>38</xdr:row>
      <xdr:rowOff>87213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571419"/>
          <a:ext cx="1269" cy="1030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91040</xdr:rowOff>
    </xdr:from>
    <xdr:ext cx="534377"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6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87213</xdr:rowOff>
    </xdr:from>
    <xdr:to>
      <xdr:col>86</xdr:col>
      <xdr:colOff>25400</xdr:colOff>
      <xdr:row>38</xdr:row>
      <xdr:rowOff>87213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602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31696</xdr:rowOff>
    </xdr:from>
    <xdr:ext cx="534377"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34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85019</xdr:rowOff>
    </xdr:from>
    <xdr:to>
      <xdr:col>86</xdr:col>
      <xdr:colOff>25400</xdr:colOff>
      <xdr:row>32</xdr:row>
      <xdr:rowOff>85019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571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167909</xdr:rowOff>
    </xdr:from>
    <xdr:to>
      <xdr:col>85</xdr:col>
      <xdr:colOff>127000</xdr:colOff>
      <xdr:row>38</xdr:row>
      <xdr:rowOff>112451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6511559"/>
          <a:ext cx="838200" cy="11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79956</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252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57079</xdr:rowOff>
    </xdr:from>
    <xdr:to>
      <xdr:col>85</xdr:col>
      <xdr:colOff>177800</xdr:colOff>
      <xdr:row>37</xdr:row>
      <xdr:rowOff>158679</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40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112451</xdr:rowOff>
    </xdr:from>
    <xdr:to>
      <xdr:col>81</xdr:col>
      <xdr:colOff>50800</xdr:colOff>
      <xdr:row>38</xdr:row>
      <xdr:rowOff>133117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6627551"/>
          <a:ext cx="889000" cy="2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110114</xdr:rowOff>
    </xdr:from>
    <xdr:to>
      <xdr:col>81</xdr:col>
      <xdr:colOff>101600</xdr:colOff>
      <xdr:row>38</xdr:row>
      <xdr:rowOff>40264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45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56791</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22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126898</xdr:rowOff>
    </xdr:from>
    <xdr:to>
      <xdr:col>76</xdr:col>
      <xdr:colOff>114300</xdr:colOff>
      <xdr:row>38</xdr:row>
      <xdr:rowOff>133117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3703300" y="6641998"/>
          <a:ext cx="889000" cy="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131237</xdr:rowOff>
    </xdr:from>
    <xdr:to>
      <xdr:col>76</xdr:col>
      <xdr:colOff>165100</xdr:colOff>
      <xdr:row>38</xdr:row>
      <xdr:rowOff>61387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77914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25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7341</xdr:rowOff>
    </xdr:from>
    <xdr:to>
      <xdr:col>71</xdr:col>
      <xdr:colOff>177800</xdr:colOff>
      <xdr:row>38</xdr:row>
      <xdr:rowOff>126898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2814300" y="6522441"/>
          <a:ext cx="889000" cy="11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131237</xdr:rowOff>
    </xdr:from>
    <xdr:to>
      <xdr:col>72</xdr:col>
      <xdr:colOff>38100</xdr:colOff>
      <xdr:row>38</xdr:row>
      <xdr:rowOff>61387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77914</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25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107462</xdr:rowOff>
    </xdr:from>
    <xdr:to>
      <xdr:col>67</xdr:col>
      <xdr:colOff>101600</xdr:colOff>
      <xdr:row>38</xdr:row>
      <xdr:rowOff>37612</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45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54139</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22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117109</xdr:rowOff>
    </xdr:from>
    <xdr:to>
      <xdr:col>85</xdr:col>
      <xdr:colOff>177800</xdr:colOff>
      <xdr:row>38</xdr:row>
      <xdr:rowOff>47259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46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35506</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37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61651</xdr:rowOff>
    </xdr:from>
    <xdr:to>
      <xdr:col>81</xdr:col>
      <xdr:colOff>101600</xdr:colOff>
      <xdr:row>38</xdr:row>
      <xdr:rowOff>163251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57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154378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669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82317</xdr:rowOff>
    </xdr:from>
    <xdr:to>
      <xdr:col>76</xdr:col>
      <xdr:colOff>165100</xdr:colOff>
      <xdr:row>39</xdr:row>
      <xdr:rowOff>12467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59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3594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69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76098</xdr:rowOff>
    </xdr:from>
    <xdr:to>
      <xdr:col>72</xdr:col>
      <xdr:colOff>38100</xdr:colOff>
      <xdr:row>39</xdr:row>
      <xdr:rowOff>6248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59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168825</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68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127991</xdr:rowOff>
    </xdr:from>
    <xdr:to>
      <xdr:col>67</xdr:col>
      <xdr:colOff>101600</xdr:colOff>
      <xdr:row>38</xdr:row>
      <xdr:rowOff>58141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47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49268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56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128156</xdr:rowOff>
    </xdr:from>
    <xdr:to>
      <xdr:col>85</xdr:col>
      <xdr:colOff>126364</xdr:colOff>
      <xdr:row>58</xdr:row>
      <xdr:rowOff>108414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700656"/>
          <a:ext cx="1269" cy="1351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112241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5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108414</xdr:rowOff>
    </xdr:from>
    <xdr:to>
      <xdr:col>86</xdr:col>
      <xdr:colOff>25400</xdr:colOff>
      <xdr:row>58</xdr:row>
      <xdr:rowOff>108414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5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74833</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7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128156</xdr:rowOff>
    </xdr:from>
    <xdr:to>
      <xdr:col>86</xdr:col>
      <xdr:colOff>25400</xdr:colOff>
      <xdr:row>50</xdr:row>
      <xdr:rowOff>128156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70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13513</xdr:rowOff>
    </xdr:from>
    <xdr:to>
      <xdr:col>85</xdr:col>
      <xdr:colOff>127000</xdr:colOff>
      <xdr:row>56</xdr:row>
      <xdr:rowOff>132646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614713"/>
          <a:ext cx="838200" cy="11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151272</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5810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1395</xdr:rowOff>
    </xdr:from>
    <xdr:to>
      <xdr:col>85</xdr:col>
      <xdr:colOff>177800</xdr:colOff>
      <xdr:row>56</xdr:row>
      <xdr:rowOff>102995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60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132646</xdr:rowOff>
    </xdr:from>
    <xdr:to>
      <xdr:col>81</xdr:col>
      <xdr:colOff>50800</xdr:colOff>
      <xdr:row>56</xdr:row>
      <xdr:rowOff>168406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733846"/>
          <a:ext cx="889000" cy="3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104918</xdr:rowOff>
    </xdr:from>
    <xdr:to>
      <xdr:col>81</xdr:col>
      <xdr:colOff>101600</xdr:colOff>
      <xdr:row>57</xdr:row>
      <xdr:rowOff>35068</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7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26195</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79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2589</xdr:rowOff>
    </xdr:from>
    <xdr:to>
      <xdr:col>76</xdr:col>
      <xdr:colOff>114300</xdr:colOff>
      <xdr:row>56</xdr:row>
      <xdr:rowOff>168406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603789"/>
          <a:ext cx="889000" cy="165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141037</xdr:rowOff>
    </xdr:from>
    <xdr:to>
      <xdr:col>76</xdr:col>
      <xdr:colOff>165100</xdr:colOff>
      <xdr:row>57</xdr:row>
      <xdr:rowOff>71187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74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62314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83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2589</xdr:rowOff>
    </xdr:from>
    <xdr:to>
      <xdr:col>71</xdr:col>
      <xdr:colOff>177800</xdr:colOff>
      <xdr:row>56</xdr:row>
      <xdr:rowOff>21808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603789"/>
          <a:ext cx="889000" cy="1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105376</xdr:rowOff>
    </xdr:from>
    <xdr:to>
      <xdr:col>72</xdr:col>
      <xdr:colOff>38100</xdr:colOff>
      <xdr:row>57</xdr:row>
      <xdr:rowOff>35526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70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26653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79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111907</xdr:rowOff>
    </xdr:from>
    <xdr:to>
      <xdr:col>67</xdr:col>
      <xdr:colOff>101600</xdr:colOff>
      <xdr:row>57</xdr:row>
      <xdr:rowOff>42057</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7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33184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8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134163</xdr:rowOff>
    </xdr:from>
    <xdr:to>
      <xdr:col>85</xdr:col>
      <xdr:colOff>177800</xdr:colOff>
      <xdr:row>56</xdr:row>
      <xdr:rowOff>64313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56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157040</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41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81846</xdr:rowOff>
    </xdr:from>
    <xdr:to>
      <xdr:col>81</xdr:col>
      <xdr:colOff>101600</xdr:colOff>
      <xdr:row>57</xdr:row>
      <xdr:rowOff>11996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68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28523</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45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117606</xdr:rowOff>
    </xdr:from>
    <xdr:to>
      <xdr:col>76</xdr:col>
      <xdr:colOff>165100</xdr:colOff>
      <xdr:row>57</xdr:row>
      <xdr:rowOff>47756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71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64283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49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123239</xdr:rowOff>
    </xdr:from>
    <xdr:to>
      <xdr:col>72</xdr:col>
      <xdr:colOff>38100</xdr:colOff>
      <xdr:row>56</xdr:row>
      <xdr:rowOff>53389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55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69916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32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142458</xdr:rowOff>
    </xdr:from>
    <xdr:to>
      <xdr:col>67</xdr:col>
      <xdr:colOff>101600</xdr:colOff>
      <xdr:row>56</xdr:row>
      <xdr:rowOff>72608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57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89135</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34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20371</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21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138498</xdr:rowOff>
    </xdr:from>
    <xdr:ext cx="469744"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9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20371</xdr:rowOff>
    </xdr:from>
    <xdr:to>
      <xdr:col>86</xdr:col>
      <xdr:colOff>25400</xdr:colOff>
      <xdr:row>70</xdr:row>
      <xdr:rowOff>20371</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2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7765</xdr:rowOff>
    </xdr:from>
    <xdr:ext cx="378565"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09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156338</xdr:rowOff>
    </xdr:from>
    <xdr:to>
      <xdr:col>85</xdr:col>
      <xdr:colOff>177800</xdr:colOff>
      <xdr:row>78</xdr:row>
      <xdr:rowOff>86488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9119</xdr:rowOff>
    </xdr:from>
    <xdr:to>
      <xdr:col>81</xdr:col>
      <xdr:colOff>101600</xdr:colOff>
      <xdr:row>78</xdr:row>
      <xdr:rowOff>110719</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127246</xdr:rowOff>
    </xdr:from>
    <xdr:ext cx="378565"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2017" y="13157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52552</xdr:rowOff>
    </xdr:from>
    <xdr:to>
      <xdr:col>76</xdr:col>
      <xdr:colOff>165100</xdr:colOff>
      <xdr:row>78</xdr:row>
      <xdr:rowOff>154152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170679</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403017" y="1320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60097</xdr:rowOff>
    </xdr:from>
    <xdr:to>
      <xdr:col>72</xdr:col>
      <xdr:colOff>38100</xdr:colOff>
      <xdr:row>78</xdr:row>
      <xdr:rowOff>161697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6774</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4017" y="13208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5004</xdr:rowOff>
    </xdr:from>
    <xdr:to>
      <xdr:col>67</xdr:col>
      <xdr:colOff>101600</xdr:colOff>
      <xdr:row>78</xdr:row>
      <xdr:rowOff>106604</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3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123131</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5017" y="13153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144024</xdr:rowOff>
    </xdr:from>
    <xdr:to>
      <xdr:col>85</xdr:col>
      <xdr:colOff>126364</xdr:colOff>
      <xdr:row>98</xdr:row>
      <xdr:rowOff>51555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74524"/>
          <a:ext cx="1269" cy="1279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55382</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85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51555</xdr:rowOff>
    </xdr:from>
    <xdr:to>
      <xdr:col>86</xdr:col>
      <xdr:colOff>25400</xdr:colOff>
      <xdr:row>98</xdr:row>
      <xdr:rowOff>51555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8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90701</xdr:rowOff>
    </xdr:from>
    <xdr:ext cx="534377"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34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144024</xdr:rowOff>
    </xdr:from>
    <xdr:to>
      <xdr:col>86</xdr:col>
      <xdr:colOff>25400</xdr:colOff>
      <xdr:row>90</xdr:row>
      <xdr:rowOff>144024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7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166712</xdr:rowOff>
    </xdr:from>
    <xdr:to>
      <xdr:col>85</xdr:col>
      <xdr:colOff>127000</xdr:colOff>
      <xdr:row>94</xdr:row>
      <xdr:rowOff>35116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111562"/>
          <a:ext cx="838200" cy="39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149586</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37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171159</xdr:rowOff>
    </xdr:from>
    <xdr:to>
      <xdr:col>85</xdr:col>
      <xdr:colOff>177800</xdr:colOff>
      <xdr:row>96</xdr:row>
      <xdr:rowOff>101309</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45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166712</xdr:rowOff>
    </xdr:from>
    <xdr:to>
      <xdr:col>81</xdr:col>
      <xdr:colOff>50800</xdr:colOff>
      <xdr:row>95</xdr:row>
      <xdr:rowOff>38182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111562"/>
          <a:ext cx="889000" cy="21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163500</xdr:rowOff>
    </xdr:from>
    <xdr:to>
      <xdr:col>81</xdr:col>
      <xdr:colOff>101600</xdr:colOff>
      <xdr:row>96</xdr:row>
      <xdr:rowOff>93650</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84777</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54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13284</xdr:rowOff>
    </xdr:from>
    <xdr:to>
      <xdr:col>76</xdr:col>
      <xdr:colOff>114300</xdr:colOff>
      <xdr:row>95</xdr:row>
      <xdr:rowOff>38182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301034"/>
          <a:ext cx="889000" cy="2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2890</xdr:rowOff>
    </xdr:from>
    <xdr:to>
      <xdr:col>76</xdr:col>
      <xdr:colOff>165100</xdr:colOff>
      <xdr:row>96</xdr:row>
      <xdr:rowOff>104490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95617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55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13284</xdr:rowOff>
    </xdr:from>
    <xdr:to>
      <xdr:col>71</xdr:col>
      <xdr:colOff>177800</xdr:colOff>
      <xdr:row>95</xdr:row>
      <xdr:rowOff>38297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301034"/>
          <a:ext cx="889000" cy="25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165443</xdr:rowOff>
    </xdr:from>
    <xdr:to>
      <xdr:col>72</xdr:col>
      <xdr:colOff>38100</xdr:colOff>
      <xdr:row>96</xdr:row>
      <xdr:rowOff>95593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86720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54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1194</xdr:rowOff>
    </xdr:from>
    <xdr:to>
      <xdr:col>67</xdr:col>
      <xdr:colOff>101600</xdr:colOff>
      <xdr:row>96</xdr:row>
      <xdr:rowOff>102794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93921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55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155766</xdr:rowOff>
    </xdr:from>
    <xdr:to>
      <xdr:col>85</xdr:col>
      <xdr:colOff>177800</xdr:colOff>
      <xdr:row>94</xdr:row>
      <xdr:rowOff>85916</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10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7193</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5952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115912</xdr:rowOff>
    </xdr:from>
    <xdr:to>
      <xdr:col>81</xdr:col>
      <xdr:colOff>101600</xdr:colOff>
      <xdr:row>94</xdr:row>
      <xdr:rowOff>46062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06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62589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583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158832</xdr:rowOff>
    </xdr:from>
    <xdr:to>
      <xdr:col>76</xdr:col>
      <xdr:colOff>165100</xdr:colOff>
      <xdr:row>95</xdr:row>
      <xdr:rowOff>88982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27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105509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05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133934</xdr:rowOff>
    </xdr:from>
    <xdr:to>
      <xdr:col>72</xdr:col>
      <xdr:colOff>38100</xdr:colOff>
      <xdr:row>95</xdr:row>
      <xdr:rowOff>64084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25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80611</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02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158947</xdr:rowOff>
    </xdr:from>
    <xdr:to>
      <xdr:col>67</xdr:col>
      <xdr:colOff>101600</xdr:colOff>
      <xdr:row>95</xdr:row>
      <xdr:rowOff>89097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27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105624</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05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36</xdr:row>
      <xdr:rowOff>118440</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6290640"/>
          <a:ext cx="1269" cy="364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169867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849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65117</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6065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36</xdr:row>
      <xdr:rowOff>118440</xdr:rowOff>
    </xdr:from>
    <xdr:to>
      <xdr:col>116</xdr:col>
      <xdr:colOff>152400</xdr:colOff>
      <xdr:row>36</xdr:row>
      <xdr:rowOff>118440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29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54889</xdr:rowOff>
    </xdr:from>
    <xdr:to>
      <xdr:col>116</xdr:col>
      <xdr:colOff>63500</xdr:colOff>
      <xdr:row>37</xdr:row>
      <xdr:rowOff>70434</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1323300" y="6398539"/>
          <a:ext cx="8382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42866</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5579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64439</xdr:rowOff>
    </xdr:from>
    <xdr:to>
      <xdr:col>116</xdr:col>
      <xdr:colOff>114300</xdr:colOff>
      <xdr:row>38</xdr:row>
      <xdr:rowOff>166039</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7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150444</xdr:rowOff>
    </xdr:from>
    <xdr:to>
      <xdr:col>111</xdr:col>
      <xdr:colOff>177800</xdr:colOff>
      <xdr:row>37</xdr:row>
      <xdr:rowOff>70434</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32264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63754</xdr:rowOff>
    </xdr:from>
    <xdr:to>
      <xdr:col>112</xdr:col>
      <xdr:colOff>38100</xdr:colOff>
      <xdr:row>38</xdr:row>
      <xdr:rowOff>165354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156481</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671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150444</xdr:rowOff>
    </xdr:from>
    <xdr:to>
      <xdr:col>107</xdr:col>
      <xdr:colOff>50800</xdr:colOff>
      <xdr:row>37</xdr:row>
      <xdr:rowOff>74320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19545300" y="6322644"/>
          <a:ext cx="889000" cy="9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62611</xdr:rowOff>
    </xdr:from>
    <xdr:to>
      <xdr:col>107</xdr:col>
      <xdr:colOff>101600</xdr:colOff>
      <xdr:row>38</xdr:row>
      <xdr:rowOff>164211</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57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155338</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670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8484</xdr:rowOff>
    </xdr:from>
    <xdr:to>
      <xdr:col>102</xdr:col>
      <xdr:colOff>114300</xdr:colOff>
      <xdr:row>37</xdr:row>
      <xdr:rowOff>74320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5494884"/>
          <a:ext cx="889000" cy="92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57124</xdr:rowOff>
    </xdr:from>
    <xdr:to>
      <xdr:col>102</xdr:col>
      <xdr:colOff>165100</xdr:colOff>
      <xdr:row>38</xdr:row>
      <xdr:rowOff>158724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57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149851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6649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31979</xdr:rowOff>
    </xdr:from>
    <xdr:to>
      <xdr:col>98</xdr:col>
      <xdr:colOff>38100</xdr:colOff>
      <xdr:row>38</xdr:row>
      <xdr:rowOff>133579</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4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124706</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639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4089</xdr:rowOff>
    </xdr:from>
    <xdr:to>
      <xdr:col>116</xdr:col>
      <xdr:colOff>114300</xdr:colOff>
      <xdr:row>37</xdr:row>
      <xdr:rowOff>105689</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34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90466</xdr:rowOff>
    </xdr:from>
    <xdr:ext cx="469744"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2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19634</xdr:rowOff>
    </xdr:from>
    <xdr:to>
      <xdr:col>112</xdr:col>
      <xdr:colOff>38100</xdr:colOff>
      <xdr:row>37</xdr:row>
      <xdr:rowOff>121234</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36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137761</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088428" y="6138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99644</xdr:rowOff>
    </xdr:from>
    <xdr:to>
      <xdr:col>107</xdr:col>
      <xdr:colOff>101600</xdr:colOff>
      <xdr:row>37</xdr:row>
      <xdr:rowOff>29794</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2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46321</xdr:rowOff>
    </xdr:from>
    <xdr:ext cx="469744"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199428" y="6047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23520</xdr:rowOff>
    </xdr:from>
    <xdr:to>
      <xdr:col>102</xdr:col>
      <xdr:colOff>165100</xdr:colOff>
      <xdr:row>37</xdr:row>
      <xdr:rowOff>125120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3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141647</xdr:rowOff>
    </xdr:from>
    <xdr:ext cx="469744"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10428" y="614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129134</xdr:rowOff>
    </xdr:from>
    <xdr:to>
      <xdr:col>98</xdr:col>
      <xdr:colOff>38100</xdr:colOff>
      <xdr:row>32</xdr:row>
      <xdr:rowOff>59284</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544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30</xdr:row>
      <xdr:rowOff>75811</xdr:rowOff>
    </xdr:from>
    <xdr:ext cx="469744"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21428" y="521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　前年度との比較で大きく増加した項目として民生費が挙げられる。これは、定額減税補足給付金による増加、</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制度改正に伴う児童手当の</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利用者の増加による障害福祉サービス費等の増加によるものである。</a:t>
          </a:r>
        </a:p>
        <a:p>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　その他前年度と比較して大きく増加したものとしては、総務費と教育費が挙げられるが、増加要因としては、総務費は新庁舎の外構工事に係る工事費や人件費の増加等、教育費は人件費の増加や保育所保育委託料の増加等が挙げら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兵庫県伊丹市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行財政改革を着実に進めていることから、実質収支額は継続的に黒字を確保している。実質単年度収支についても、市税収入等が前年度比増収となったことに加え、「伊丹市行財政プラン（令和３～６年度）」に基づく取り組みをはじめ経費削減に努めていることなどにより、引き続き黒字を確保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財政調整基金残高は、統合新病院の建設費用の増嵩に備える</a:t>
          </a:r>
        </a:p>
        <a:p>
          <a:r>
            <a:rPr kumimoji="1" lang="ja-JP" altLang="en-US" sz="1400">
              <a:latin typeface="ＭＳ ゴシック" pitchFamily="49" charset="-128"/>
              <a:ea typeface="ＭＳ ゴシック" pitchFamily="49" charset="-128"/>
            </a:rPr>
            <a:t>ための積み立て等の結果、前年度と比較して増加した。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兵庫県伊丹市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健全化法施行以来、国民健康保険事業特別会計（以下「国保会</a:t>
          </a:r>
        </a:p>
        <a:p>
          <a:r>
            <a:rPr kumimoji="1" lang="ja-JP" altLang="en-US" sz="1400">
              <a:latin typeface="ＭＳ ゴシック" pitchFamily="49" charset="-128"/>
              <a:ea typeface="ＭＳ ゴシック" pitchFamily="49" charset="-128"/>
            </a:rPr>
            <a:t>計」）及び中心市街地駐車場特別会計の慢性的な赤字を、その他の</a:t>
          </a:r>
        </a:p>
        <a:p>
          <a:r>
            <a:rPr kumimoji="1" lang="ja-JP" altLang="en-US" sz="1400">
              <a:latin typeface="ＭＳ ゴシック" pitchFamily="49" charset="-128"/>
              <a:ea typeface="ＭＳ ゴシック" pitchFamily="49" charset="-128"/>
            </a:rPr>
            <a:t>会計の黒字で補填している構造が続いていたが、国保会計について</a:t>
          </a:r>
        </a:p>
        <a:p>
          <a:r>
            <a:rPr kumimoji="1" lang="ja-JP" altLang="en-US" sz="1400">
              <a:latin typeface="ＭＳ ゴシック" pitchFamily="49" charset="-128"/>
              <a:ea typeface="ＭＳ ゴシック" pitchFamily="49" charset="-128"/>
            </a:rPr>
            <a:t>は平成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年度以降黒字決算となり、以降年々改善されているため、</a:t>
          </a:r>
        </a:p>
        <a:p>
          <a:r>
            <a:rPr kumimoji="1" lang="ja-JP" altLang="en-US" sz="1400">
              <a:latin typeface="ＭＳ ゴシック" pitchFamily="49" charset="-128"/>
              <a:ea typeface="ＭＳ ゴシック" pitchFamily="49" charset="-128"/>
            </a:rPr>
            <a:t>特別会計等の収支は着実に改善している。</a:t>
          </a:r>
        </a:p>
        <a:p>
          <a:r>
            <a:rPr kumimoji="1" lang="ja-JP" altLang="en-US" sz="1400">
              <a:latin typeface="ＭＳ ゴシック" pitchFamily="49" charset="-128"/>
              <a:ea typeface="ＭＳ ゴシック" pitchFamily="49" charset="-128"/>
            </a:rPr>
            <a:t>　令和６年度と令和５年度の比較において変動が最も大きかったものは病院事業会計であり、入院収益や外来収益は増加したものの、給与費、材料費等費用の増加による影響があったものと考えられる。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P26" zoomScale="130" zoomScaleNormal="130" workbookViewId="0">
      <selection activeCell="AD31" sqref="AD31"/>
    </sheetView>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379" t="s">
        <v>77</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78</v>
      </c>
      <c r="C2" s="170"/>
      <c r="D2" s="171"/>
    </row>
    <row r="3" spans="1:119" ht="18.75" customHeight="1" thickBot="1" x14ac:dyDescent="0.25">
      <c r="A3" s="169"/>
      <c r="B3" s="380" t="s">
        <v>79</v>
      </c>
      <c r="C3" s="381"/>
      <c r="D3" s="381"/>
      <c r="E3" s="382"/>
      <c r="F3" s="382"/>
      <c r="G3" s="382"/>
      <c r="H3" s="382"/>
      <c r="I3" s="382"/>
      <c r="J3" s="382"/>
      <c r="K3" s="382"/>
      <c r="L3" s="382" t="s">
        <v>80</v>
      </c>
      <c r="M3" s="382"/>
      <c r="N3" s="382"/>
      <c r="O3" s="382"/>
      <c r="P3" s="382"/>
      <c r="Q3" s="382"/>
      <c r="R3" s="389"/>
      <c r="S3" s="389"/>
      <c r="T3" s="389"/>
      <c r="U3" s="389"/>
      <c r="V3" s="390"/>
      <c r="W3" s="364" t="s">
        <v>81</v>
      </c>
      <c r="X3" s="365"/>
      <c r="Y3" s="365"/>
      <c r="Z3" s="365"/>
      <c r="AA3" s="365"/>
      <c r="AB3" s="381"/>
      <c r="AC3" s="389" t="s">
        <v>82</v>
      </c>
      <c r="AD3" s="365"/>
      <c r="AE3" s="365"/>
      <c r="AF3" s="365"/>
      <c r="AG3" s="365"/>
      <c r="AH3" s="365"/>
      <c r="AI3" s="365"/>
      <c r="AJ3" s="365"/>
      <c r="AK3" s="365"/>
      <c r="AL3" s="366"/>
      <c r="AM3" s="364" t="s">
        <v>83</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84</v>
      </c>
      <c r="BO3" s="365"/>
      <c r="BP3" s="365"/>
      <c r="BQ3" s="365"/>
      <c r="BR3" s="365"/>
      <c r="BS3" s="365"/>
      <c r="BT3" s="365"/>
      <c r="BU3" s="366"/>
      <c r="BV3" s="364" t="s">
        <v>85</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86</v>
      </c>
      <c r="CU3" s="365"/>
      <c r="CV3" s="365"/>
      <c r="CW3" s="365"/>
      <c r="CX3" s="365"/>
      <c r="CY3" s="365"/>
      <c r="CZ3" s="365"/>
      <c r="DA3" s="366"/>
      <c r="DB3" s="364" t="s">
        <v>87</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88</v>
      </c>
      <c r="AZ4" s="368"/>
      <c r="BA4" s="368"/>
      <c r="BB4" s="368"/>
      <c r="BC4" s="368"/>
      <c r="BD4" s="368"/>
      <c r="BE4" s="368"/>
      <c r="BF4" s="368"/>
      <c r="BG4" s="368"/>
      <c r="BH4" s="368"/>
      <c r="BI4" s="368"/>
      <c r="BJ4" s="368"/>
      <c r="BK4" s="368"/>
      <c r="BL4" s="368"/>
      <c r="BM4" s="369"/>
      <c r="BN4" s="370">
        <v>93936909</v>
      </c>
      <c r="BO4" s="371"/>
      <c r="BP4" s="371"/>
      <c r="BQ4" s="371"/>
      <c r="BR4" s="371"/>
      <c r="BS4" s="371"/>
      <c r="BT4" s="371"/>
      <c r="BU4" s="372"/>
      <c r="BV4" s="370">
        <v>88932112</v>
      </c>
      <c r="BW4" s="371"/>
      <c r="BX4" s="371"/>
      <c r="BY4" s="371"/>
      <c r="BZ4" s="371"/>
      <c r="CA4" s="371"/>
      <c r="CB4" s="371"/>
      <c r="CC4" s="372"/>
      <c r="CD4" s="373" t="s">
        <v>89</v>
      </c>
      <c r="CE4" s="374"/>
      <c r="CF4" s="374"/>
      <c r="CG4" s="374"/>
      <c r="CH4" s="374"/>
      <c r="CI4" s="374"/>
      <c r="CJ4" s="374"/>
      <c r="CK4" s="374"/>
      <c r="CL4" s="374"/>
      <c r="CM4" s="374"/>
      <c r="CN4" s="374"/>
      <c r="CO4" s="374"/>
      <c r="CP4" s="374"/>
      <c r="CQ4" s="374"/>
      <c r="CR4" s="374"/>
      <c r="CS4" s="375"/>
      <c r="CT4" s="376">
        <v>1.6</v>
      </c>
      <c r="CU4" s="377"/>
      <c r="CV4" s="377"/>
      <c r="CW4" s="377"/>
      <c r="CX4" s="377"/>
      <c r="CY4" s="377"/>
      <c r="CZ4" s="377"/>
      <c r="DA4" s="378"/>
      <c r="DB4" s="376">
        <v>2.4</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90</v>
      </c>
      <c r="AN5" s="437"/>
      <c r="AO5" s="437"/>
      <c r="AP5" s="437"/>
      <c r="AQ5" s="437"/>
      <c r="AR5" s="437"/>
      <c r="AS5" s="437"/>
      <c r="AT5" s="438"/>
      <c r="AU5" s="439" t="s">
        <v>91</v>
      </c>
      <c r="AV5" s="440"/>
      <c r="AW5" s="440"/>
      <c r="AX5" s="440"/>
      <c r="AY5" s="441" t="s">
        <v>92</v>
      </c>
      <c r="AZ5" s="442"/>
      <c r="BA5" s="442"/>
      <c r="BB5" s="442"/>
      <c r="BC5" s="442"/>
      <c r="BD5" s="442"/>
      <c r="BE5" s="442"/>
      <c r="BF5" s="442"/>
      <c r="BG5" s="442"/>
      <c r="BH5" s="442"/>
      <c r="BI5" s="442"/>
      <c r="BJ5" s="442"/>
      <c r="BK5" s="442"/>
      <c r="BL5" s="442"/>
      <c r="BM5" s="443"/>
      <c r="BN5" s="407">
        <v>92682491</v>
      </c>
      <c r="BO5" s="408"/>
      <c r="BP5" s="408"/>
      <c r="BQ5" s="408"/>
      <c r="BR5" s="408"/>
      <c r="BS5" s="408"/>
      <c r="BT5" s="408"/>
      <c r="BU5" s="409"/>
      <c r="BV5" s="407">
        <v>87478802</v>
      </c>
      <c r="BW5" s="408"/>
      <c r="BX5" s="408"/>
      <c r="BY5" s="408"/>
      <c r="BZ5" s="408"/>
      <c r="CA5" s="408"/>
      <c r="CB5" s="408"/>
      <c r="CC5" s="409"/>
      <c r="CD5" s="410" t="s">
        <v>93</v>
      </c>
      <c r="CE5" s="411"/>
      <c r="CF5" s="411"/>
      <c r="CG5" s="411"/>
      <c r="CH5" s="411"/>
      <c r="CI5" s="411"/>
      <c r="CJ5" s="411"/>
      <c r="CK5" s="411"/>
      <c r="CL5" s="411"/>
      <c r="CM5" s="411"/>
      <c r="CN5" s="411"/>
      <c r="CO5" s="411"/>
      <c r="CP5" s="411"/>
      <c r="CQ5" s="411"/>
      <c r="CR5" s="411"/>
      <c r="CS5" s="412"/>
      <c r="CT5" s="404">
        <v>93.8</v>
      </c>
      <c r="CU5" s="405"/>
      <c r="CV5" s="405"/>
      <c r="CW5" s="405"/>
      <c r="CX5" s="405"/>
      <c r="CY5" s="405"/>
      <c r="CZ5" s="405"/>
      <c r="DA5" s="406"/>
      <c r="DB5" s="404">
        <v>92.5</v>
      </c>
      <c r="DC5" s="405"/>
      <c r="DD5" s="405"/>
      <c r="DE5" s="405"/>
      <c r="DF5" s="405"/>
      <c r="DG5" s="405"/>
      <c r="DH5" s="405"/>
      <c r="DI5" s="406"/>
    </row>
    <row r="6" spans="1:119" ht="18.75" customHeight="1" x14ac:dyDescent="0.2">
      <c r="A6" s="169"/>
      <c r="B6" s="413" t="s">
        <v>94</v>
      </c>
      <c r="C6" s="414"/>
      <c r="D6" s="414"/>
      <c r="E6" s="415"/>
      <c r="F6" s="415"/>
      <c r="G6" s="415"/>
      <c r="H6" s="415"/>
      <c r="I6" s="415"/>
      <c r="J6" s="415"/>
      <c r="K6" s="415"/>
      <c r="L6" s="415" t="s">
        <v>95</v>
      </c>
      <c r="M6" s="415"/>
      <c r="N6" s="415"/>
      <c r="O6" s="415"/>
      <c r="P6" s="415"/>
      <c r="Q6" s="415"/>
      <c r="R6" s="419"/>
      <c r="S6" s="419"/>
      <c r="T6" s="419"/>
      <c r="U6" s="419"/>
      <c r="V6" s="420"/>
      <c r="W6" s="423" t="s">
        <v>96</v>
      </c>
      <c r="X6" s="424"/>
      <c r="Y6" s="424"/>
      <c r="Z6" s="424"/>
      <c r="AA6" s="424"/>
      <c r="AB6" s="414"/>
      <c r="AC6" s="427" t="s">
        <v>97</v>
      </c>
      <c r="AD6" s="428"/>
      <c r="AE6" s="428"/>
      <c r="AF6" s="428"/>
      <c r="AG6" s="428"/>
      <c r="AH6" s="428"/>
      <c r="AI6" s="428"/>
      <c r="AJ6" s="428"/>
      <c r="AK6" s="428"/>
      <c r="AL6" s="429"/>
      <c r="AM6" s="436" t="s">
        <v>98</v>
      </c>
      <c r="AN6" s="437"/>
      <c r="AO6" s="437"/>
      <c r="AP6" s="437"/>
      <c r="AQ6" s="437"/>
      <c r="AR6" s="437"/>
      <c r="AS6" s="437"/>
      <c r="AT6" s="438"/>
      <c r="AU6" s="439" t="s">
        <v>91</v>
      </c>
      <c r="AV6" s="440"/>
      <c r="AW6" s="440"/>
      <c r="AX6" s="440"/>
      <c r="AY6" s="441" t="s">
        <v>99</v>
      </c>
      <c r="AZ6" s="442"/>
      <c r="BA6" s="442"/>
      <c r="BB6" s="442"/>
      <c r="BC6" s="442"/>
      <c r="BD6" s="442"/>
      <c r="BE6" s="442"/>
      <c r="BF6" s="442"/>
      <c r="BG6" s="442"/>
      <c r="BH6" s="442"/>
      <c r="BI6" s="442"/>
      <c r="BJ6" s="442"/>
      <c r="BK6" s="442"/>
      <c r="BL6" s="442"/>
      <c r="BM6" s="443"/>
      <c r="BN6" s="407">
        <v>1254418</v>
      </c>
      <c r="BO6" s="408"/>
      <c r="BP6" s="408"/>
      <c r="BQ6" s="408"/>
      <c r="BR6" s="408"/>
      <c r="BS6" s="408"/>
      <c r="BT6" s="408"/>
      <c r="BU6" s="409"/>
      <c r="BV6" s="407">
        <v>1453310</v>
      </c>
      <c r="BW6" s="408"/>
      <c r="BX6" s="408"/>
      <c r="BY6" s="408"/>
      <c r="BZ6" s="408"/>
      <c r="CA6" s="408"/>
      <c r="CB6" s="408"/>
      <c r="CC6" s="409"/>
      <c r="CD6" s="410" t="s">
        <v>100</v>
      </c>
      <c r="CE6" s="411"/>
      <c r="CF6" s="411"/>
      <c r="CG6" s="411"/>
      <c r="CH6" s="411"/>
      <c r="CI6" s="411"/>
      <c r="CJ6" s="411"/>
      <c r="CK6" s="411"/>
      <c r="CL6" s="411"/>
      <c r="CM6" s="411"/>
      <c r="CN6" s="411"/>
      <c r="CO6" s="411"/>
      <c r="CP6" s="411"/>
      <c r="CQ6" s="411"/>
      <c r="CR6" s="411"/>
      <c r="CS6" s="412"/>
      <c r="CT6" s="444">
        <v>94.2</v>
      </c>
      <c r="CU6" s="445"/>
      <c r="CV6" s="445"/>
      <c r="CW6" s="445"/>
      <c r="CX6" s="445"/>
      <c r="CY6" s="445"/>
      <c r="CZ6" s="445"/>
      <c r="DA6" s="446"/>
      <c r="DB6" s="444">
        <v>93</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101</v>
      </c>
      <c r="AN7" s="437"/>
      <c r="AO7" s="437"/>
      <c r="AP7" s="437"/>
      <c r="AQ7" s="437"/>
      <c r="AR7" s="437"/>
      <c r="AS7" s="437"/>
      <c r="AT7" s="438"/>
      <c r="AU7" s="439" t="s">
        <v>91</v>
      </c>
      <c r="AV7" s="440"/>
      <c r="AW7" s="440"/>
      <c r="AX7" s="440"/>
      <c r="AY7" s="441" t="s">
        <v>102</v>
      </c>
      <c r="AZ7" s="442"/>
      <c r="BA7" s="442"/>
      <c r="BB7" s="442"/>
      <c r="BC7" s="442"/>
      <c r="BD7" s="442"/>
      <c r="BE7" s="442"/>
      <c r="BF7" s="442"/>
      <c r="BG7" s="442"/>
      <c r="BH7" s="442"/>
      <c r="BI7" s="442"/>
      <c r="BJ7" s="442"/>
      <c r="BK7" s="442"/>
      <c r="BL7" s="442"/>
      <c r="BM7" s="443"/>
      <c r="BN7" s="407">
        <v>480062</v>
      </c>
      <c r="BO7" s="408"/>
      <c r="BP7" s="408"/>
      <c r="BQ7" s="408"/>
      <c r="BR7" s="408"/>
      <c r="BS7" s="408"/>
      <c r="BT7" s="408"/>
      <c r="BU7" s="409"/>
      <c r="BV7" s="407">
        <v>351929</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47163038</v>
      </c>
      <c r="CU7" s="408"/>
      <c r="CV7" s="408"/>
      <c r="CW7" s="408"/>
      <c r="CX7" s="408"/>
      <c r="CY7" s="408"/>
      <c r="CZ7" s="408"/>
      <c r="DA7" s="409"/>
      <c r="DB7" s="407">
        <v>45607487</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105</v>
      </c>
      <c r="AV8" s="440"/>
      <c r="AW8" s="440"/>
      <c r="AX8" s="440"/>
      <c r="AY8" s="441" t="s">
        <v>106</v>
      </c>
      <c r="AZ8" s="442"/>
      <c r="BA8" s="442"/>
      <c r="BB8" s="442"/>
      <c r="BC8" s="442"/>
      <c r="BD8" s="442"/>
      <c r="BE8" s="442"/>
      <c r="BF8" s="442"/>
      <c r="BG8" s="442"/>
      <c r="BH8" s="442"/>
      <c r="BI8" s="442"/>
      <c r="BJ8" s="442"/>
      <c r="BK8" s="442"/>
      <c r="BL8" s="442"/>
      <c r="BM8" s="443"/>
      <c r="BN8" s="407">
        <v>774356</v>
      </c>
      <c r="BO8" s="408"/>
      <c r="BP8" s="408"/>
      <c r="BQ8" s="408"/>
      <c r="BR8" s="408"/>
      <c r="BS8" s="408"/>
      <c r="BT8" s="408"/>
      <c r="BU8" s="409"/>
      <c r="BV8" s="407">
        <v>1101381</v>
      </c>
      <c r="BW8" s="408"/>
      <c r="BX8" s="408"/>
      <c r="BY8" s="408"/>
      <c r="BZ8" s="408"/>
      <c r="CA8" s="408"/>
      <c r="CB8" s="408"/>
      <c r="CC8" s="409"/>
      <c r="CD8" s="410" t="s">
        <v>107</v>
      </c>
      <c r="CE8" s="411"/>
      <c r="CF8" s="411"/>
      <c r="CG8" s="411"/>
      <c r="CH8" s="411"/>
      <c r="CI8" s="411"/>
      <c r="CJ8" s="411"/>
      <c r="CK8" s="411"/>
      <c r="CL8" s="411"/>
      <c r="CM8" s="411"/>
      <c r="CN8" s="411"/>
      <c r="CO8" s="411"/>
      <c r="CP8" s="411"/>
      <c r="CQ8" s="411"/>
      <c r="CR8" s="411"/>
      <c r="CS8" s="412"/>
      <c r="CT8" s="447">
        <v>0.76</v>
      </c>
      <c r="CU8" s="448"/>
      <c r="CV8" s="448"/>
      <c r="CW8" s="448"/>
      <c r="CX8" s="448"/>
      <c r="CY8" s="448"/>
      <c r="CZ8" s="448"/>
      <c r="DA8" s="449"/>
      <c r="DB8" s="447">
        <v>0.77</v>
      </c>
      <c r="DC8" s="448"/>
      <c r="DD8" s="448"/>
      <c r="DE8" s="448"/>
      <c r="DF8" s="448"/>
      <c r="DG8" s="448"/>
      <c r="DH8" s="448"/>
      <c r="DI8" s="449"/>
    </row>
    <row r="9" spans="1:119" ht="18.75" customHeight="1" thickBot="1" x14ac:dyDescent="0.25">
      <c r="A9" s="169"/>
      <c r="B9" s="401" t="s">
        <v>108</v>
      </c>
      <c r="C9" s="402"/>
      <c r="D9" s="402"/>
      <c r="E9" s="402"/>
      <c r="F9" s="402"/>
      <c r="G9" s="402"/>
      <c r="H9" s="402"/>
      <c r="I9" s="402"/>
      <c r="J9" s="402"/>
      <c r="K9" s="450"/>
      <c r="L9" s="451" t="s">
        <v>109</v>
      </c>
      <c r="M9" s="452"/>
      <c r="N9" s="452"/>
      <c r="O9" s="452"/>
      <c r="P9" s="452"/>
      <c r="Q9" s="453"/>
      <c r="R9" s="454">
        <v>198138</v>
      </c>
      <c r="S9" s="455"/>
      <c r="T9" s="455"/>
      <c r="U9" s="455"/>
      <c r="V9" s="456"/>
      <c r="W9" s="364" t="s">
        <v>110</v>
      </c>
      <c r="X9" s="365"/>
      <c r="Y9" s="365"/>
      <c r="Z9" s="365"/>
      <c r="AA9" s="365"/>
      <c r="AB9" s="365"/>
      <c r="AC9" s="365"/>
      <c r="AD9" s="365"/>
      <c r="AE9" s="365"/>
      <c r="AF9" s="365"/>
      <c r="AG9" s="365"/>
      <c r="AH9" s="365"/>
      <c r="AI9" s="365"/>
      <c r="AJ9" s="365"/>
      <c r="AK9" s="365"/>
      <c r="AL9" s="366"/>
      <c r="AM9" s="436" t="s">
        <v>111</v>
      </c>
      <c r="AN9" s="437"/>
      <c r="AO9" s="437"/>
      <c r="AP9" s="437"/>
      <c r="AQ9" s="437"/>
      <c r="AR9" s="437"/>
      <c r="AS9" s="437"/>
      <c r="AT9" s="438"/>
      <c r="AU9" s="439" t="s">
        <v>91</v>
      </c>
      <c r="AV9" s="440"/>
      <c r="AW9" s="440"/>
      <c r="AX9" s="440"/>
      <c r="AY9" s="441" t="s">
        <v>112</v>
      </c>
      <c r="AZ9" s="442"/>
      <c r="BA9" s="442"/>
      <c r="BB9" s="442"/>
      <c r="BC9" s="442"/>
      <c r="BD9" s="442"/>
      <c r="BE9" s="442"/>
      <c r="BF9" s="442"/>
      <c r="BG9" s="442"/>
      <c r="BH9" s="442"/>
      <c r="BI9" s="442"/>
      <c r="BJ9" s="442"/>
      <c r="BK9" s="442"/>
      <c r="BL9" s="442"/>
      <c r="BM9" s="443"/>
      <c r="BN9" s="407">
        <v>-327025</v>
      </c>
      <c r="BO9" s="408"/>
      <c r="BP9" s="408"/>
      <c r="BQ9" s="408"/>
      <c r="BR9" s="408"/>
      <c r="BS9" s="408"/>
      <c r="BT9" s="408"/>
      <c r="BU9" s="409"/>
      <c r="BV9" s="407">
        <v>198640</v>
      </c>
      <c r="BW9" s="408"/>
      <c r="BX9" s="408"/>
      <c r="BY9" s="408"/>
      <c r="BZ9" s="408"/>
      <c r="CA9" s="408"/>
      <c r="CB9" s="408"/>
      <c r="CC9" s="409"/>
      <c r="CD9" s="410" t="s">
        <v>113</v>
      </c>
      <c r="CE9" s="411"/>
      <c r="CF9" s="411"/>
      <c r="CG9" s="411"/>
      <c r="CH9" s="411"/>
      <c r="CI9" s="411"/>
      <c r="CJ9" s="411"/>
      <c r="CK9" s="411"/>
      <c r="CL9" s="411"/>
      <c r="CM9" s="411"/>
      <c r="CN9" s="411"/>
      <c r="CO9" s="411"/>
      <c r="CP9" s="411"/>
      <c r="CQ9" s="411"/>
      <c r="CR9" s="411"/>
      <c r="CS9" s="412"/>
      <c r="CT9" s="404">
        <v>15.1</v>
      </c>
      <c r="CU9" s="405"/>
      <c r="CV9" s="405"/>
      <c r="CW9" s="405"/>
      <c r="CX9" s="405"/>
      <c r="CY9" s="405"/>
      <c r="CZ9" s="405"/>
      <c r="DA9" s="406"/>
      <c r="DB9" s="404">
        <v>15.9</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114</v>
      </c>
      <c r="M10" s="437"/>
      <c r="N10" s="437"/>
      <c r="O10" s="437"/>
      <c r="P10" s="437"/>
      <c r="Q10" s="438"/>
      <c r="R10" s="458">
        <v>196883</v>
      </c>
      <c r="S10" s="459"/>
      <c r="T10" s="459"/>
      <c r="U10" s="459"/>
      <c r="V10" s="460"/>
      <c r="W10" s="395"/>
      <c r="X10" s="396"/>
      <c r="Y10" s="396"/>
      <c r="Z10" s="396"/>
      <c r="AA10" s="396"/>
      <c r="AB10" s="396"/>
      <c r="AC10" s="396"/>
      <c r="AD10" s="396"/>
      <c r="AE10" s="396"/>
      <c r="AF10" s="396"/>
      <c r="AG10" s="396"/>
      <c r="AH10" s="396"/>
      <c r="AI10" s="396"/>
      <c r="AJ10" s="396"/>
      <c r="AK10" s="396"/>
      <c r="AL10" s="399"/>
      <c r="AM10" s="436" t="s">
        <v>115</v>
      </c>
      <c r="AN10" s="437"/>
      <c r="AO10" s="437"/>
      <c r="AP10" s="437"/>
      <c r="AQ10" s="437"/>
      <c r="AR10" s="437"/>
      <c r="AS10" s="437"/>
      <c r="AT10" s="438"/>
      <c r="AU10" s="439" t="s">
        <v>91</v>
      </c>
      <c r="AV10" s="440"/>
      <c r="AW10" s="440"/>
      <c r="AX10" s="440"/>
      <c r="AY10" s="441" t="s">
        <v>116</v>
      </c>
      <c r="AZ10" s="442"/>
      <c r="BA10" s="442"/>
      <c r="BB10" s="442"/>
      <c r="BC10" s="442"/>
      <c r="BD10" s="442"/>
      <c r="BE10" s="442"/>
      <c r="BF10" s="442"/>
      <c r="BG10" s="442"/>
      <c r="BH10" s="442"/>
      <c r="BI10" s="442"/>
      <c r="BJ10" s="442"/>
      <c r="BK10" s="442"/>
      <c r="BL10" s="442"/>
      <c r="BM10" s="443"/>
      <c r="BN10" s="407">
        <v>3832119</v>
      </c>
      <c r="BO10" s="408"/>
      <c r="BP10" s="408"/>
      <c r="BQ10" s="408"/>
      <c r="BR10" s="408"/>
      <c r="BS10" s="408"/>
      <c r="BT10" s="408"/>
      <c r="BU10" s="409"/>
      <c r="BV10" s="407">
        <v>2857352</v>
      </c>
      <c r="BW10" s="408"/>
      <c r="BX10" s="408"/>
      <c r="BY10" s="408"/>
      <c r="BZ10" s="408"/>
      <c r="CA10" s="408"/>
      <c r="CB10" s="408"/>
      <c r="CC10" s="409"/>
      <c r="CD10" s="172" t="s">
        <v>117</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118</v>
      </c>
      <c r="M11" s="462"/>
      <c r="N11" s="462"/>
      <c r="O11" s="462"/>
      <c r="P11" s="462"/>
      <c r="Q11" s="463"/>
      <c r="R11" s="464" t="s">
        <v>119</v>
      </c>
      <c r="S11" s="465"/>
      <c r="T11" s="465"/>
      <c r="U11" s="465"/>
      <c r="V11" s="466"/>
      <c r="W11" s="395"/>
      <c r="X11" s="396"/>
      <c r="Y11" s="396"/>
      <c r="Z11" s="396"/>
      <c r="AA11" s="396"/>
      <c r="AB11" s="396"/>
      <c r="AC11" s="396"/>
      <c r="AD11" s="396"/>
      <c r="AE11" s="396"/>
      <c r="AF11" s="396"/>
      <c r="AG11" s="396"/>
      <c r="AH11" s="396"/>
      <c r="AI11" s="396"/>
      <c r="AJ11" s="396"/>
      <c r="AK11" s="396"/>
      <c r="AL11" s="399"/>
      <c r="AM11" s="436" t="s">
        <v>120</v>
      </c>
      <c r="AN11" s="437"/>
      <c r="AO11" s="437"/>
      <c r="AP11" s="437"/>
      <c r="AQ11" s="437"/>
      <c r="AR11" s="437"/>
      <c r="AS11" s="437"/>
      <c r="AT11" s="438"/>
      <c r="AU11" s="439" t="s">
        <v>91</v>
      </c>
      <c r="AV11" s="440"/>
      <c r="AW11" s="440"/>
      <c r="AX11" s="440"/>
      <c r="AY11" s="441" t="s">
        <v>121</v>
      </c>
      <c r="AZ11" s="442"/>
      <c r="BA11" s="442"/>
      <c r="BB11" s="442"/>
      <c r="BC11" s="442"/>
      <c r="BD11" s="442"/>
      <c r="BE11" s="442"/>
      <c r="BF11" s="442"/>
      <c r="BG11" s="442"/>
      <c r="BH11" s="442"/>
      <c r="BI11" s="442"/>
      <c r="BJ11" s="442"/>
      <c r="BK11" s="442"/>
      <c r="BL11" s="442"/>
      <c r="BM11" s="443"/>
      <c r="BN11" s="407">
        <v>2205398</v>
      </c>
      <c r="BO11" s="408"/>
      <c r="BP11" s="408"/>
      <c r="BQ11" s="408"/>
      <c r="BR11" s="408"/>
      <c r="BS11" s="408"/>
      <c r="BT11" s="408"/>
      <c r="BU11" s="409"/>
      <c r="BV11" s="407">
        <v>2231203</v>
      </c>
      <c r="BW11" s="408"/>
      <c r="BX11" s="408"/>
      <c r="BY11" s="408"/>
      <c r="BZ11" s="408"/>
      <c r="CA11" s="408"/>
      <c r="CB11" s="408"/>
      <c r="CC11" s="409"/>
      <c r="CD11" s="410" t="s">
        <v>122</v>
      </c>
      <c r="CE11" s="411"/>
      <c r="CF11" s="411"/>
      <c r="CG11" s="411"/>
      <c r="CH11" s="411"/>
      <c r="CI11" s="411"/>
      <c r="CJ11" s="411"/>
      <c r="CK11" s="411"/>
      <c r="CL11" s="411"/>
      <c r="CM11" s="411"/>
      <c r="CN11" s="411"/>
      <c r="CO11" s="411"/>
      <c r="CP11" s="411"/>
      <c r="CQ11" s="411"/>
      <c r="CR11" s="411"/>
      <c r="CS11" s="412"/>
      <c r="CT11" s="447" t="s">
        <v>123</v>
      </c>
      <c r="CU11" s="448"/>
      <c r="CV11" s="448"/>
      <c r="CW11" s="448"/>
      <c r="CX11" s="448"/>
      <c r="CY11" s="448"/>
      <c r="CZ11" s="448"/>
      <c r="DA11" s="449"/>
      <c r="DB11" s="447" t="s">
        <v>123</v>
      </c>
      <c r="DC11" s="448"/>
      <c r="DD11" s="448"/>
      <c r="DE11" s="448"/>
      <c r="DF11" s="448"/>
      <c r="DG11" s="448"/>
      <c r="DH11" s="448"/>
      <c r="DI11" s="449"/>
    </row>
    <row r="12" spans="1:119" ht="18.75" customHeight="1" x14ac:dyDescent="0.2">
      <c r="A12" s="169"/>
      <c r="B12" s="467" t="s">
        <v>124</v>
      </c>
      <c r="C12" s="468"/>
      <c r="D12" s="468"/>
      <c r="E12" s="468"/>
      <c r="F12" s="468"/>
      <c r="G12" s="468"/>
      <c r="H12" s="468"/>
      <c r="I12" s="468"/>
      <c r="J12" s="468"/>
      <c r="K12" s="469"/>
      <c r="L12" s="476" t="s">
        <v>125</v>
      </c>
      <c r="M12" s="477"/>
      <c r="N12" s="477"/>
      <c r="O12" s="477"/>
      <c r="P12" s="477"/>
      <c r="Q12" s="478"/>
      <c r="R12" s="479">
        <v>200284</v>
      </c>
      <c r="S12" s="480"/>
      <c r="T12" s="480"/>
      <c r="U12" s="480"/>
      <c r="V12" s="481"/>
      <c r="W12" s="482" t="s">
        <v>1</v>
      </c>
      <c r="X12" s="440"/>
      <c r="Y12" s="440"/>
      <c r="Z12" s="440"/>
      <c r="AA12" s="440"/>
      <c r="AB12" s="483"/>
      <c r="AC12" s="484" t="s">
        <v>126</v>
      </c>
      <c r="AD12" s="485"/>
      <c r="AE12" s="485"/>
      <c r="AF12" s="485"/>
      <c r="AG12" s="486"/>
      <c r="AH12" s="484" t="s">
        <v>127</v>
      </c>
      <c r="AI12" s="485"/>
      <c r="AJ12" s="485"/>
      <c r="AK12" s="485"/>
      <c r="AL12" s="487"/>
      <c r="AM12" s="436" t="s">
        <v>128</v>
      </c>
      <c r="AN12" s="437"/>
      <c r="AO12" s="437"/>
      <c r="AP12" s="437"/>
      <c r="AQ12" s="437"/>
      <c r="AR12" s="437"/>
      <c r="AS12" s="437"/>
      <c r="AT12" s="438"/>
      <c r="AU12" s="439" t="s">
        <v>91</v>
      </c>
      <c r="AV12" s="440"/>
      <c r="AW12" s="440"/>
      <c r="AX12" s="440"/>
      <c r="AY12" s="441" t="s">
        <v>129</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130</v>
      </c>
      <c r="CE12" s="411"/>
      <c r="CF12" s="411"/>
      <c r="CG12" s="411"/>
      <c r="CH12" s="411"/>
      <c r="CI12" s="411"/>
      <c r="CJ12" s="411"/>
      <c r="CK12" s="411"/>
      <c r="CL12" s="411"/>
      <c r="CM12" s="411"/>
      <c r="CN12" s="411"/>
      <c r="CO12" s="411"/>
      <c r="CP12" s="411"/>
      <c r="CQ12" s="411"/>
      <c r="CR12" s="411"/>
      <c r="CS12" s="412"/>
      <c r="CT12" s="447" t="s">
        <v>123</v>
      </c>
      <c r="CU12" s="448"/>
      <c r="CV12" s="448"/>
      <c r="CW12" s="448"/>
      <c r="CX12" s="448"/>
      <c r="CY12" s="448"/>
      <c r="CZ12" s="448"/>
      <c r="DA12" s="449"/>
      <c r="DB12" s="447" t="s">
        <v>123</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131</v>
      </c>
      <c r="N13" s="499"/>
      <c r="O13" s="499"/>
      <c r="P13" s="499"/>
      <c r="Q13" s="500"/>
      <c r="R13" s="491">
        <v>196540</v>
      </c>
      <c r="S13" s="492"/>
      <c r="T13" s="492"/>
      <c r="U13" s="492"/>
      <c r="V13" s="493"/>
      <c r="W13" s="423" t="s">
        <v>132</v>
      </c>
      <c r="X13" s="424"/>
      <c r="Y13" s="424"/>
      <c r="Z13" s="424"/>
      <c r="AA13" s="424"/>
      <c r="AB13" s="414"/>
      <c r="AC13" s="458">
        <v>555</v>
      </c>
      <c r="AD13" s="459"/>
      <c r="AE13" s="459"/>
      <c r="AF13" s="459"/>
      <c r="AG13" s="501"/>
      <c r="AH13" s="458">
        <v>593</v>
      </c>
      <c r="AI13" s="459"/>
      <c r="AJ13" s="459"/>
      <c r="AK13" s="459"/>
      <c r="AL13" s="460"/>
      <c r="AM13" s="436" t="s">
        <v>133</v>
      </c>
      <c r="AN13" s="437"/>
      <c r="AO13" s="437"/>
      <c r="AP13" s="437"/>
      <c r="AQ13" s="437"/>
      <c r="AR13" s="437"/>
      <c r="AS13" s="437"/>
      <c r="AT13" s="438"/>
      <c r="AU13" s="439" t="s">
        <v>105</v>
      </c>
      <c r="AV13" s="440"/>
      <c r="AW13" s="440"/>
      <c r="AX13" s="440"/>
      <c r="AY13" s="441" t="s">
        <v>134</v>
      </c>
      <c r="AZ13" s="442"/>
      <c r="BA13" s="442"/>
      <c r="BB13" s="442"/>
      <c r="BC13" s="442"/>
      <c r="BD13" s="442"/>
      <c r="BE13" s="442"/>
      <c r="BF13" s="442"/>
      <c r="BG13" s="442"/>
      <c r="BH13" s="442"/>
      <c r="BI13" s="442"/>
      <c r="BJ13" s="442"/>
      <c r="BK13" s="442"/>
      <c r="BL13" s="442"/>
      <c r="BM13" s="443"/>
      <c r="BN13" s="407">
        <v>5710492</v>
      </c>
      <c r="BO13" s="408"/>
      <c r="BP13" s="408"/>
      <c r="BQ13" s="408"/>
      <c r="BR13" s="408"/>
      <c r="BS13" s="408"/>
      <c r="BT13" s="408"/>
      <c r="BU13" s="409"/>
      <c r="BV13" s="407">
        <v>5287195</v>
      </c>
      <c r="BW13" s="408"/>
      <c r="BX13" s="408"/>
      <c r="BY13" s="408"/>
      <c r="BZ13" s="408"/>
      <c r="CA13" s="408"/>
      <c r="CB13" s="408"/>
      <c r="CC13" s="409"/>
      <c r="CD13" s="410" t="s">
        <v>135</v>
      </c>
      <c r="CE13" s="411"/>
      <c r="CF13" s="411"/>
      <c r="CG13" s="411"/>
      <c r="CH13" s="411"/>
      <c r="CI13" s="411"/>
      <c r="CJ13" s="411"/>
      <c r="CK13" s="411"/>
      <c r="CL13" s="411"/>
      <c r="CM13" s="411"/>
      <c r="CN13" s="411"/>
      <c r="CO13" s="411"/>
      <c r="CP13" s="411"/>
      <c r="CQ13" s="411"/>
      <c r="CR13" s="411"/>
      <c r="CS13" s="412"/>
      <c r="CT13" s="404">
        <v>4.3</v>
      </c>
      <c r="CU13" s="405"/>
      <c r="CV13" s="405"/>
      <c r="CW13" s="405"/>
      <c r="CX13" s="405"/>
      <c r="CY13" s="405"/>
      <c r="CZ13" s="405"/>
      <c r="DA13" s="406"/>
      <c r="DB13" s="404">
        <v>4.5999999999999996</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136</v>
      </c>
      <c r="M14" s="489"/>
      <c r="N14" s="489"/>
      <c r="O14" s="489"/>
      <c r="P14" s="489"/>
      <c r="Q14" s="490"/>
      <c r="R14" s="491">
        <v>201383</v>
      </c>
      <c r="S14" s="492"/>
      <c r="T14" s="492"/>
      <c r="U14" s="492"/>
      <c r="V14" s="493"/>
      <c r="W14" s="397"/>
      <c r="X14" s="398"/>
      <c r="Y14" s="398"/>
      <c r="Z14" s="398"/>
      <c r="AA14" s="398"/>
      <c r="AB14" s="387"/>
      <c r="AC14" s="494">
        <v>0.7</v>
      </c>
      <c r="AD14" s="495"/>
      <c r="AE14" s="495"/>
      <c r="AF14" s="495"/>
      <c r="AG14" s="496"/>
      <c r="AH14" s="494">
        <v>0.7</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137</v>
      </c>
      <c r="CE14" s="503"/>
      <c r="CF14" s="503"/>
      <c r="CG14" s="503"/>
      <c r="CH14" s="503"/>
      <c r="CI14" s="503"/>
      <c r="CJ14" s="503"/>
      <c r="CK14" s="503"/>
      <c r="CL14" s="503"/>
      <c r="CM14" s="503"/>
      <c r="CN14" s="503"/>
      <c r="CO14" s="503"/>
      <c r="CP14" s="503"/>
      <c r="CQ14" s="503"/>
      <c r="CR14" s="503"/>
      <c r="CS14" s="504"/>
      <c r="CT14" s="505" t="s">
        <v>123</v>
      </c>
      <c r="CU14" s="506"/>
      <c r="CV14" s="506"/>
      <c r="CW14" s="506"/>
      <c r="CX14" s="506"/>
      <c r="CY14" s="506"/>
      <c r="CZ14" s="506"/>
      <c r="DA14" s="507"/>
      <c r="DB14" s="505" t="s">
        <v>123</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131</v>
      </c>
      <c r="N15" s="499"/>
      <c r="O15" s="499"/>
      <c r="P15" s="499"/>
      <c r="Q15" s="500"/>
      <c r="R15" s="491">
        <v>197823</v>
      </c>
      <c r="S15" s="492"/>
      <c r="T15" s="492"/>
      <c r="U15" s="492"/>
      <c r="V15" s="493"/>
      <c r="W15" s="423" t="s">
        <v>138</v>
      </c>
      <c r="X15" s="424"/>
      <c r="Y15" s="424"/>
      <c r="Z15" s="424"/>
      <c r="AA15" s="424"/>
      <c r="AB15" s="414"/>
      <c r="AC15" s="458">
        <v>18676</v>
      </c>
      <c r="AD15" s="459"/>
      <c r="AE15" s="459"/>
      <c r="AF15" s="459"/>
      <c r="AG15" s="501"/>
      <c r="AH15" s="458">
        <v>21780</v>
      </c>
      <c r="AI15" s="459"/>
      <c r="AJ15" s="459"/>
      <c r="AK15" s="459"/>
      <c r="AL15" s="460"/>
      <c r="AM15" s="436"/>
      <c r="AN15" s="437"/>
      <c r="AO15" s="437"/>
      <c r="AP15" s="437"/>
      <c r="AQ15" s="437"/>
      <c r="AR15" s="437"/>
      <c r="AS15" s="437"/>
      <c r="AT15" s="438"/>
      <c r="AU15" s="439"/>
      <c r="AV15" s="440"/>
      <c r="AW15" s="440"/>
      <c r="AX15" s="440"/>
      <c r="AY15" s="367" t="s">
        <v>139</v>
      </c>
      <c r="AZ15" s="368"/>
      <c r="BA15" s="368"/>
      <c r="BB15" s="368"/>
      <c r="BC15" s="368"/>
      <c r="BD15" s="368"/>
      <c r="BE15" s="368"/>
      <c r="BF15" s="368"/>
      <c r="BG15" s="368"/>
      <c r="BH15" s="368"/>
      <c r="BI15" s="368"/>
      <c r="BJ15" s="368"/>
      <c r="BK15" s="368"/>
      <c r="BL15" s="368"/>
      <c r="BM15" s="369"/>
      <c r="BN15" s="370">
        <v>29501537</v>
      </c>
      <c r="BO15" s="371"/>
      <c r="BP15" s="371"/>
      <c r="BQ15" s="371"/>
      <c r="BR15" s="371"/>
      <c r="BS15" s="371"/>
      <c r="BT15" s="371"/>
      <c r="BU15" s="372"/>
      <c r="BV15" s="370">
        <v>28434647</v>
      </c>
      <c r="BW15" s="371"/>
      <c r="BX15" s="371"/>
      <c r="BY15" s="371"/>
      <c r="BZ15" s="371"/>
      <c r="CA15" s="371"/>
      <c r="CB15" s="371"/>
      <c r="CC15" s="372"/>
      <c r="CD15" s="508" t="s">
        <v>140</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141</v>
      </c>
      <c r="M16" s="511"/>
      <c r="N16" s="511"/>
      <c r="O16" s="511"/>
      <c r="P16" s="511"/>
      <c r="Q16" s="512"/>
      <c r="R16" s="513" t="s">
        <v>142</v>
      </c>
      <c r="S16" s="514"/>
      <c r="T16" s="514"/>
      <c r="U16" s="514"/>
      <c r="V16" s="515"/>
      <c r="W16" s="397"/>
      <c r="X16" s="398"/>
      <c r="Y16" s="398"/>
      <c r="Z16" s="398"/>
      <c r="AA16" s="398"/>
      <c r="AB16" s="387"/>
      <c r="AC16" s="494">
        <v>24.2</v>
      </c>
      <c r="AD16" s="495"/>
      <c r="AE16" s="495"/>
      <c r="AF16" s="495"/>
      <c r="AG16" s="496"/>
      <c r="AH16" s="494">
        <v>26.3</v>
      </c>
      <c r="AI16" s="495"/>
      <c r="AJ16" s="495"/>
      <c r="AK16" s="495"/>
      <c r="AL16" s="497"/>
      <c r="AM16" s="436"/>
      <c r="AN16" s="437"/>
      <c r="AO16" s="437"/>
      <c r="AP16" s="437"/>
      <c r="AQ16" s="437"/>
      <c r="AR16" s="437"/>
      <c r="AS16" s="437"/>
      <c r="AT16" s="438"/>
      <c r="AU16" s="439"/>
      <c r="AV16" s="440"/>
      <c r="AW16" s="440"/>
      <c r="AX16" s="440"/>
      <c r="AY16" s="441" t="s">
        <v>143</v>
      </c>
      <c r="AZ16" s="442"/>
      <c r="BA16" s="442"/>
      <c r="BB16" s="442"/>
      <c r="BC16" s="442"/>
      <c r="BD16" s="442"/>
      <c r="BE16" s="442"/>
      <c r="BF16" s="442"/>
      <c r="BG16" s="442"/>
      <c r="BH16" s="442"/>
      <c r="BI16" s="442"/>
      <c r="BJ16" s="442"/>
      <c r="BK16" s="442"/>
      <c r="BL16" s="442"/>
      <c r="BM16" s="443"/>
      <c r="BN16" s="407">
        <v>38950647</v>
      </c>
      <c r="BO16" s="408"/>
      <c r="BP16" s="408"/>
      <c r="BQ16" s="408"/>
      <c r="BR16" s="408"/>
      <c r="BS16" s="408"/>
      <c r="BT16" s="408"/>
      <c r="BU16" s="409"/>
      <c r="BV16" s="407">
        <v>37493517</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144</v>
      </c>
      <c r="N17" s="519"/>
      <c r="O17" s="519"/>
      <c r="P17" s="519"/>
      <c r="Q17" s="520"/>
      <c r="R17" s="513" t="s">
        <v>145</v>
      </c>
      <c r="S17" s="514"/>
      <c r="T17" s="514"/>
      <c r="U17" s="514"/>
      <c r="V17" s="515"/>
      <c r="W17" s="423" t="s">
        <v>146</v>
      </c>
      <c r="X17" s="424"/>
      <c r="Y17" s="424"/>
      <c r="Z17" s="424"/>
      <c r="AA17" s="424"/>
      <c r="AB17" s="414"/>
      <c r="AC17" s="458">
        <v>58089</v>
      </c>
      <c r="AD17" s="459"/>
      <c r="AE17" s="459"/>
      <c r="AF17" s="459"/>
      <c r="AG17" s="501"/>
      <c r="AH17" s="458">
        <v>60302</v>
      </c>
      <c r="AI17" s="459"/>
      <c r="AJ17" s="459"/>
      <c r="AK17" s="459"/>
      <c r="AL17" s="460"/>
      <c r="AM17" s="436"/>
      <c r="AN17" s="437"/>
      <c r="AO17" s="437"/>
      <c r="AP17" s="437"/>
      <c r="AQ17" s="437"/>
      <c r="AR17" s="437"/>
      <c r="AS17" s="437"/>
      <c r="AT17" s="438"/>
      <c r="AU17" s="439"/>
      <c r="AV17" s="440"/>
      <c r="AW17" s="440"/>
      <c r="AX17" s="440"/>
      <c r="AY17" s="441" t="s">
        <v>147</v>
      </c>
      <c r="AZ17" s="442"/>
      <c r="BA17" s="442"/>
      <c r="BB17" s="442"/>
      <c r="BC17" s="442"/>
      <c r="BD17" s="442"/>
      <c r="BE17" s="442"/>
      <c r="BF17" s="442"/>
      <c r="BG17" s="442"/>
      <c r="BH17" s="442"/>
      <c r="BI17" s="442"/>
      <c r="BJ17" s="442"/>
      <c r="BK17" s="442"/>
      <c r="BL17" s="442"/>
      <c r="BM17" s="443"/>
      <c r="BN17" s="407">
        <v>37488068</v>
      </c>
      <c r="BO17" s="408"/>
      <c r="BP17" s="408"/>
      <c r="BQ17" s="408"/>
      <c r="BR17" s="408"/>
      <c r="BS17" s="408"/>
      <c r="BT17" s="408"/>
      <c r="BU17" s="409"/>
      <c r="BV17" s="407">
        <v>36027803</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148</v>
      </c>
      <c r="C18" s="450"/>
      <c r="D18" s="450"/>
      <c r="E18" s="530"/>
      <c r="F18" s="530"/>
      <c r="G18" s="530"/>
      <c r="H18" s="530"/>
      <c r="I18" s="530"/>
      <c r="J18" s="530"/>
      <c r="K18" s="530"/>
      <c r="L18" s="531">
        <v>25</v>
      </c>
      <c r="M18" s="531"/>
      <c r="N18" s="531"/>
      <c r="O18" s="531"/>
      <c r="P18" s="531"/>
      <c r="Q18" s="531"/>
      <c r="R18" s="532"/>
      <c r="S18" s="532"/>
      <c r="T18" s="532"/>
      <c r="U18" s="532"/>
      <c r="V18" s="533"/>
      <c r="W18" s="425"/>
      <c r="X18" s="426"/>
      <c r="Y18" s="426"/>
      <c r="Z18" s="426"/>
      <c r="AA18" s="426"/>
      <c r="AB18" s="417"/>
      <c r="AC18" s="534">
        <v>75.099999999999994</v>
      </c>
      <c r="AD18" s="535"/>
      <c r="AE18" s="535"/>
      <c r="AF18" s="535"/>
      <c r="AG18" s="536"/>
      <c r="AH18" s="534">
        <v>72.900000000000006</v>
      </c>
      <c r="AI18" s="535"/>
      <c r="AJ18" s="535"/>
      <c r="AK18" s="535"/>
      <c r="AL18" s="537"/>
      <c r="AM18" s="436"/>
      <c r="AN18" s="437"/>
      <c r="AO18" s="437"/>
      <c r="AP18" s="437"/>
      <c r="AQ18" s="437"/>
      <c r="AR18" s="437"/>
      <c r="AS18" s="437"/>
      <c r="AT18" s="438"/>
      <c r="AU18" s="439"/>
      <c r="AV18" s="440"/>
      <c r="AW18" s="440"/>
      <c r="AX18" s="440"/>
      <c r="AY18" s="441" t="s">
        <v>149</v>
      </c>
      <c r="AZ18" s="442"/>
      <c r="BA18" s="442"/>
      <c r="BB18" s="442"/>
      <c r="BC18" s="442"/>
      <c r="BD18" s="442"/>
      <c r="BE18" s="442"/>
      <c r="BF18" s="442"/>
      <c r="BG18" s="442"/>
      <c r="BH18" s="442"/>
      <c r="BI18" s="442"/>
      <c r="BJ18" s="442"/>
      <c r="BK18" s="442"/>
      <c r="BL18" s="442"/>
      <c r="BM18" s="443"/>
      <c r="BN18" s="407">
        <v>45469214</v>
      </c>
      <c r="BO18" s="408"/>
      <c r="BP18" s="408"/>
      <c r="BQ18" s="408"/>
      <c r="BR18" s="408"/>
      <c r="BS18" s="408"/>
      <c r="BT18" s="408"/>
      <c r="BU18" s="409"/>
      <c r="BV18" s="407">
        <v>43885901</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150</v>
      </c>
      <c r="C19" s="450"/>
      <c r="D19" s="450"/>
      <c r="E19" s="530"/>
      <c r="F19" s="530"/>
      <c r="G19" s="530"/>
      <c r="H19" s="530"/>
      <c r="I19" s="530"/>
      <c r="J19" s="530"/>
      <c r="K19" s="530"/>
      <c r="L19" s="538">
        <v>7926</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151</v>
      </c>
      <c r="AZ19" s="442"/>
      <c r="BA19" s="442"/>
      <c r="BB19" s="442"/>
      <c r="BC19" s="442"/>
      <c r="BD19" s="442"/>
      <c r="BE19" s="442"/>
      <c r="BF19" s="442"/>
      <c r="BG19" s="442"/>
      <c r="BH19" s="442"/>
      <c r="BI19" s="442"/>
      <c r="BJ19" s="442"/>
      <c r="BK19" s="442"/>
      <c r="BL19" s="442"/>
      <c r="BM19" s="443"/>
      <c r="BN19" s="407">
        <v>59497658</v>
      </c>
      <c r="BO19" s="408"/>
      <c r="BP19" s="408"/>
      <c r="BQ19" s="408"/>
      <c r="BR19" s="408"/>
      <c r="BS19" s="408"/>
      <c r="BT19" s="408"/>
      <c r="BU19" s="409"/>
      <c r="BV19" s="407">
        <v>59008204</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152</v>
      </c>
      <c r="C20" s="450"/>
      <c r="D20" s="450"/>
      <c r="E20" s="530"/>
      <c r="F20" s="530"/>
      <c r="G20" s="530"/>
      <c r="H20" s="530"/>
      <c r="I20" s="530"/>
      <c r="J20" s="530"/>
      <c r="K20" s="530"/>
      <c r="L20" s="538">
        <v>82481</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153</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154</v>
      </c>
      <c r="C22" s="551"/>
      <c r="D22" s="552"/>
      <c r="E22" s="419" t="s">
        <v>1</v>
      </c>
      <c r="F22" s="424"/>
      <c r="G22" s="424"/>
      <c r="H22" s="424"/>
      <c r="I22" s="424"/>
      <c r="J22" s="424"/>
      <c r="K22" s="414"/>
      <c r="L22" s="419" t="s">
        <v>155</v>
      </c>
      <c r="M22" s="424"/>
      <c r="N22" s="424"/>
      <c r="O22" s="424"/>
      <c r="P22" s="414"/>
      <c r="Q22" s="582" t="s">
        <v>156</v>
      </c>
      <c r="R22" s="583"/>
      <c r="S22" s="583"/>
      <c r="T22" s="583"/>
      <c r="U22" s="583"/>
      <c r="V22" s="584"/>
      <c r="W22" s="550" t="s">
        <v>157</v>
      </c>
      <c r="X22" s="551"/>
      <c r="Y22" s="552"/>
      <c r="Z22" s="419" t="s">
        <v>1</v>
      </c>
      <c r="AA22" s="424"/>
      <c r="AB22" s="424"/>
      <c r="AC22" s="424"/>
      <c r="AD22" s="424"/>
      <c r="AE22" s="424"/>
      <c r="AF22" s="424"/>
      <c r="AG22" s="414"/>
      <c r="AH22" s="588" t="s">
        <v>158</v>
      </c>
      <c r="AI22" s="424"/>
      <c r="AJ22" s="424"/>
      <c r="AK22" s="424"/>
      <c r="AL22" s="414"/>
      <c r="AM22" s="588" t="s">
        <v>159</v>
      </c>
      <c r="AN22" s="589"/>
      <c r="AO22" s="589"/>
      <c r="AP22" s="589"/>
      <c r="AQ22" s="589"/>
      <c r="AR22" s="590"/>
      <c r="AS22" s="582" t="s">
        <v>156</v>
      </c>
      <c r="AT22" s="583"/>
      <c r="AU22" s="583"/>
      <c r="AV22" s="583"/>
      <c r="AW22" s="583"/>
      <c r="AX22" s="594"/>
      <c r="AY22" s="367" t="s">
        <v>160</v>
      </c>
      <c r="AZ22" s="368"/>
      <c r="BA22" s="368"/>
      <c r="BB22" s="368"/>
      <c r="BC22" s="368"/>
      <c r="BD22" s="368"/>
      <c r="BE22" s="368"/>
      <c r="BF22" s="368"/>
      <c r="BG22" s="368"/>
      <c r="BH22" s="368"/>
      <c r="BI22" s="368"/>
      <c r="BJ22" s="368"/>
      <c r="BK22" s="368"/>
      <c r="BL22" s="368"/>
      <c r="BM22" s="369"/>
      <c r="BN22" s="370">
        <v>55452402</v>
      </c>
      <c r="BO22" s="371"/>
      <c r="BP22" s="371"/>
      <c r="BQ22" s="371"/>
      <c r="BR22" s="371"/>
      <c r="BS22" s="371"/>
      <c r="BT22" s="371"/>
      <c r="BU22" s="372"/>
      <c r="BV22" s="370">
        <v>59118844</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161</v>
      </c>
      <c r="AZ23" s="442"/>
      <c r="BA23" s="442"/>
      <c r="BB23" s="442"/>
      <c r="BC23" s="442"/>
      <c r="BD23" s="442"/>
      <c r="BE23" s="442"/>
      <c r="BF23" s="442"/>
      <c r="BG23" s="442"/>
      <c r="BH23" s="442"/>
      <c r="BI23" s="442"/>
      <c r="BJ23" s="442"/>
      <c r="BK23" s="442"/>
      <c r="BL23" s="442"/>
      <c r="BM23" s="443"/>
      <c r="BN23" s="407">
        <v>48627243</v>
      </c>
      <c r="BO23" s="408"/>
      <c r="BP23" s="408"/>
      <c r="BQ23" s="408"/>
      <c r="BR23" s="408"/>
      <c r="BS23" s="408"/>
      <c r="BT23" s="408"/>
      <c r="BU23" s="409"/>
      <c r="BV23" s="407">
        <v>52479189</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162</v>
      </c>
      <c r="F24" s="437"/>
      <c r="G24" s="437"/>
      <c r="H24" s="437"/>
      <c r="I24" s="437"/>
      <c r="J24" s="437"/>
      <c r="K24" s="438"/>
      <c r="L24" s="458">
        <v>1</v>
      </c>
      <c r="M24" s="459"/>
      <c r="N24" s="459"/>
      <c r="O24" s="459"/>
      <c r="P24" s="501"/>
      <c r="Q24" s="458">
        <v>10360</v>
      </c>
      <c r="R24" s="459"/>
      <c r="S24" s="459"/>
      <c r="T24" s="459"/>
      <c r="U24" s="459"/>
      <c r="V24" s="501"/>
      <c r="W24" s="553"/>
      <c r="X24" s="554"/>
      <c r="Y24" s="555"/>
      <c r="Z24" s="457" t="s">
        <v>163</v>
      </c>
      <c r="AA24" s="437"/>
      <c r="AB24" s="437"/>
      <c r="AC24" s="437"/>
      <c r="AD24" s="437"/>
      <c r="AE24" s="437"/>
      <c r="AF24" s="437"/>
      <c r="AG24" s="438"/>
      <c r="AH24" s="458">
        <v>1277</v>
      </c>
      <c r="AI24" s="459"/>
      <c r="AJ24" s="459"/>
      <c r="AK24" s="459"/>
      <c r="AL24" s="501"/>
      <c r="AM24" s="458">
        <v>4050644</v>
      </c>
      <c r="AN24" s="459"/>
      <c r="AO24" s="459"/>
      <c r="AP24" s="459"/>
      <c r="AQ24" s="459"/>
      <c r="AR24" s="501"/>
      <c r="AS24" s="458">
        <v>3172</v>
      </c>
      <c r="AT24" s="459"/>
      <c r="AU24" s="459"/>
      <c r="AV24" s="459"/>
      <c r="AW24" s="459"/>
      <c r="AX24" s="460"/>
      <c r="AY24" s="523" t="s">
        <v>164</v>
      </c>
      <c r="AZ24" s="524"/>
      <c r="BA24" s="524"/>
      <c r="BB24" s="524"/>
      <c r="BC24" s="524"/>
      <c r="BD24" s="524"/>
      <c r="BE24" s="524"/>
      <c r="BF24" s="524"/>
      <c r="BG24" s="524"/>
      <c r="BH24" s="524"/>
      <c r="BI24" s="524"/>
      <c r="BJ24" s="524"/>
      <c r="BK24" s="524"/>
      <c r="BL24" s="524"/>
      <c r="BM24" s="525"/>
      <c r="BN24" s="407">
        <v>35446902</v>
      </c>
      <c r="BO24" s="408"/>
      <c r="BP24" s="408"/>
      <c r="BQ24" s="408"/>
      <c r="BR24" s="408"/>
      <c r="BS24" s="408"/>
      <c r="BT24" s="408"/>
      <c r="BU24" s="409"/>
      <c r="BV24" s="407">
        <v>34815227</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165</v>
      </c>
      <c r="F25" s="437"/>
      <c r="G25" s="437"/>
      <c r="H25" s="437"/>
      <c r="I25" s="437"/>
      <c r="J25" s="437"/>
      <c r="K25" s="438"/>
      <c r="L25" s="458">
        <v>1</v>
      </c>
      <c r="M25" s="459"/>
      <c r="N25" s="459"/>
      <c r="O25" s="459"/>
      <c r="P25" s="501"/>
      <c r="Q25" s="458">
        <v>8570</v>
      </c>
      <c r="R25" s="459"/>
      <c r="S25" s="459"/>
      <c r="T25" s="459"/>
      <c r="U25" s="459"/>
      <c r="V25" s="501"/>
      <c r="W25" s="553"/>
      <c r="X25" s="554"/>
      <c r="Y25" s="555"/>
      <c r="Z25" s="457" t="s">
        <v>166</v>
      </c>
      <c r="AA25" s="437"/>
      <c r="AB25" s="437"/>
      <c r="AC25" s="437"/>
      <c r="AD25" s="437"/>
      <c r="AE25" s="437"/>
      <c r="AF25" s="437"/>
      <c r="AG25" s="438"/>
      <c r="AH25" s="458">
        <v>212</v>
      </c>
      <c r="AI25" s="459"/>
      <c r="AJ25" s="459"/>
      <c r="AK25" s="459"/>
      <c r="AL25" s="501"/>
      <c r="AM25" s="458">
        <v>660380</v>
      </c>
      <c r="AN25" s="459"/>
      <c r="AO25" s="459"/>
      <c r="AP25" s="459"/>
      <c r="AQ25" s="459"/>
      <c r="AR25" s="501"/>
      <c r="AS25" s="458">
        <v>3115</v>
      </c>
      <c r="AT25" s="459"/>
      <c r="AU25" s="459"/>
      <c r="AV25" s="459"/>
      <c r="AW25" s="459"/>
      <c r="AX25" s="460"/>
      <c r="AY25" s="367" t="s">
        <v>167</v>
      </c>
      <c r="AZ25" s="368"/>
      <c r="BA25" s="368"/>
      <c r="BB25" s="368"/>
      <c r="BC25" s="368"/>
      <c r="BD25" s="368"/>
      <c r="BE25" s="368"/>
      <c r="BF25" s="368"/>
      <c r="BG25" s="368"/>
      <c r="BH25" s="368"/>
      <c r="BI25" s="368"/>
      <c r="BJ25" s="368"/>
      <c r="BK25" s="368"/>
      <c r="BL25" s="368"/>
      <c r="BM25" s="369"/>
      <c r="BN25" s="370">
        <v>14497042</v>
      </c>
      <c r="BO25" s="371"/>
      <c r="BP25" s="371"/>
      <c r="BQ25" s="371"/>
      <c r="BR25" s="371"/>
      <c r="BS25" s="371"/>
      <c r="BT25" s="371"/>
      <c r="BU25" s="372"/>
      <c r="BV25" s="370">
        <v>19380432</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168</v>
      </c>
      <c r="F26" s="437"/>
      <c r="G26" s="437"/>
      <c r="H26" s="437"/>
      <c r="I26" s="437"/>
      <c r="J26" s="437"/>
      <c r="K26" s="438"/>
      <c r="L26" s="458">
        <v>1</v>
      </c>
      <c r="M26" s="459"/>
      <c r="N26" s="459"/>
      <c r="O26" s="459"/>
      <c r="P26" s="501"/>
      <c r="Q26" s="458">
        <v>7250</v>
      </c>
      <c r="R26" s="459"/>
      <c r="S26" s="459"/>
      <c r="T26" s="459"/>
      <c r="U26" s="459"/>
      <c r="V26" s="501"/>
      <c r="W26" s="553"/>
      <c r="X26" s="554"/>
      <c r="Y26" s="555"/>
      <c r="Z26" s="457" t="s">
        <v>169</v>
      </c>
      <c r="AA26" s="559"/>
      <c r="AB26" s="559"/>
      <c r="AC26" s="559"/>
      <c r="AD26" s="559"/>
      <c r="AE26" s="559"/>
      <c r="AF26" s="559"/>
      <c r="AG26" s="560"/>
      <c r="AH26" s="458">
        <v>28</v>
      </c>
      <c r="AI26" s="459"/>
      <c r="AJ26" s="459"/>
      <c r="AK26" s="459"/>
      <c r="AL26" s="501"/>
      <c r="AM26" s="458">
        <v>94780</v>
      </c>
      <c r="AN26" s="459"/>
      <c r="AO26" s="459"/>
      <c r="AP26" s="459"/>
      <c r="AQ26" s="459"/>
      <c r="AR26" s="501"/>
      <c r="AS26" s="458">
        <v>3385</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v>1290000</v>
      </c>
      <c r="BO26" s="408"/>
      <c r="BP26" s="408"/>
      <c r="BQ26" s="408"/>
      <c r="BR26" s="408"/>
      <c r="BS26" s="408"/>
      <c r="BT26" s="408"/>
      <c r="BU26" s="409"/>
      <c r="BV26" s="407">
        <v>1500000</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171</v>
      </c>
      <c r="F27" s="437"/>
      <c r="G27" s="437"/>
      <c r="H27" s="437"/>
      <c r="I27" s="437"/>
      <c r="J27" s="437"/>
      <c r="K27" s="438"/>
      <c r="L27" s="458">
        <v>1</v>
      </c>
      <c r="M27" s="459"/>
      <c r="N27" s="459"/>
      <c r="O27" s="459"/>
      <c r="P27" s="501"/>
      <c r="Q27" s="458">
        <v>7200</v>
      </c>
      <c r="R27" s="459"/>
      <c r="S27" s="459"/>
      <c r="T27" s="459"/>
      <c r="U27" s="459"/>
      <c r="V27" s="501"/>
      <c r="W27" s="553"/>
      <c r="X27" s="554"/>
      <c r="Y27" s="555"/>
      <c r="Z27" s="457" t="s">
        <v>172</v>
      </c>
      <c r="AA27" s="437"/>
      <c r="AB27" s="437"/>
      <c r="AC27" s="437"/>
      <c r="AD27" s="437"/>
      <c r="AE27" s="437"/>
      <c r="AF27" s="437"/>
      <c r="AG27" s="438"/>
      <c r="AH27" s="458">
        <v>96</v>
      </c>
      <c r="AI27" s="459"/>
      <c r="AJ27" s="459"/>
      <c r="AK27" s="459"/>
      <c r="AL27" s="501"/>
      <c r="AM27" s="458">
        <v>353313</v>
      </c>
      <c r="AN27" s="459"/>
      <c r="AO27" s="459"/>
      <c r="AP27" s="459"/>
      <c r="AQ27" s="459"/>
      <c r="AR27" s="501"/>
      <c r="AS27" s="458">
        <v>3680</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v>1003142</v>
      </c>
      <c r="BO27" s="527"/>
      <c r="BP27" s="527"/>
      <c r="BQ27" s="527"/>
      <c r="BR27" s="527"/>
      <c r="BS27" s="527"/>
      <c r="BT27" s="527"/>
      <c r="BU27" s="528"/>
      <c r="BV27" s="526">
        <v>1002224</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174</v>
      </c>
      <c r="F28" s="437"/>
      <c r="G28" s="437"/>
      <c r="H28" s="437"/>
      <c r="I28" s="437"/>
      <c r="J28" s="437"/>
      <c r="K28" s="438"/>
      <c r="L28" s="458">
        <v>1</v>
      </c>
      <c r="M28" s="459"/>
      <c r="N28" s="459"/>
      <c r="O28" s="459"/>
      <c r="P28" s="501"/>
      <c r="Q28" s="458">
        <v>6460</v>
      </c>
      <c r="R28" s="459"/>
      <c r="S28" s="459"/>
      <c r="T28" s="459"/>
      <c r="U28" s="459"/>
      <c r="V28" s="501"/>
      <c r="W28" s="553"/>
      <c r="X28" s="554"/>
      <c r="Y28" s="555"/>
      <c r="Z28" s="457" t="s">
        <v>175</v>
      </c>
      <c r="AA28" s="437"/>
      <c r="AB28" s="437"/>
      <c r="AC28" s="437"/>
      <c r="AD28" s="437"/>
      <c r="AE28" s="437"/>
      <c r="AF28" s="437"/>
      <c r="AG28" s="438"/>
      <c r="AH28" s="458" t="s">
        <v>123</v>
      </c>
      <c r="AI28" s="459"/>
      <c r="AJ28" s="459"/>
      <c r="AK28" s="459"/>
      <c r="AL28" s="501"/>
      <c r="AM28" s="458" t="s">
        <v>123</v>
      </c>
      <c r="AN28" s="459"/>
      <c r="AO28" s="459"/>
      <c r="AP28" s="459"/>
      <c r="AQ28" s="459"/>
      <c r="AR28" s="501"/>
      <c r="AS28" s="458" t="s">
        <v>123</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13937090</v>
      </c>
      <c r="BO28" s="371"/>
      <c r="BP28" s="371"/>
      <c r="BQ28" s="371"/>
      <c r="BR28" s="371"/>
      <c r="BS28" s="371"/>
      <c r="BT28" s="371"/>
      <c r="BU28" s="372"/>
      <c r="BV28" s="370">
        <v>10104971</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177</v>
      </c>
      <c r="F29" s="437"/>
      <c r="G29" s="437"/>
      <c r="H29" s="437"/>
      <c r="I29" s="437"/>
      <c r="J29" s="437"/>
      <c r="K29" s="438"/>
      <c r="L29" s="458">
        <v>26</v>
      </c>
      <c r="M29" s="459"/>
      <c r="N29" s="459"/>
      <c r="O29" s="459"/>
      <c r="P29" s="501"/>
      <c r="Q29" s="458">
        <v>5840</v>
      </c>
      <c r="R29" s="459"/>
      <c r="S29" s="459"/>
      <c r="T29" s="459"/>
      <c r="U29" s="459"/>
      <c r="V29" s="501"/>
      <c r="W29" s="556"/>
      <c r="X29" s="557"/>
      <c r="Y29" s="558"/>
      <c r="Z29" s="457" t="s">
        <v>178</v>
      </c>
      <c r="AA29" s="437"/>
      <c r="AB29" s="437"/>
      <c r="AC29" s="437"/>
      <c r="AD29" s="437"/>
      <c r="AE29" s="437"/>
      <c r="AF29" s="437"/>
      <c r="AG29" s="438"/>
      <c r="AH29" s="458">
        <v>1373</v>
      </c>
      <c r="AI29" s="459"/>
      <c r="AJ29" s="459"/>
      <c r="AK29" s="459"/>
      <c r="AL29" s="501"/>
      <c r="AM29" s="458">
        <v>4403957</v>
      </c>
      <c r="AN29" s="459"/>
      <c r="AO29" s="459"/>
      <c r="AP29" s="459"/>
      <c r="AQ29" s="459"/>
      <c r="AR29" s="501"/>
      <c r="AS29" s="458">
        <v>3208</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10454959</v>
      </c>
      <c r="BO29" s="408"/>
      <c r="BP29" s="408"/>
      <c r="BQ29" s="408"/>
      <c r="BR29" s="408"/>
      <c r="BS29" s="408"/>
      <c r="BT29" s="408"/>
      <c r="BU29" s="409"/>
      <c r="BV29" s="407">
        <v>11405003</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99</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8696722</v>
      </c>
      <c r="BO30" s="527"/>
      <c r="BP30" s="527"/>
      <c r="BQ30" s="527"/>
      <c r="BR30" s="527"/>
      <c r="BS30" s="527"/>
      <c r="BT30" s="527"/>
      <c r="BU30" s="528"/>
      <c r="BV30" s="526">
        <v>9471950</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11</v>
      </c>
      <c r="BX34" s="597"/>
      <c r="BY34" s="598" t="str">
        <f>IF('各会計、関係団体の財政状況及び健全化判断比率'!B68="","",'各会計、関係団体の財政状況及び健全化判断比率'!B68)</f>
        <v>後期広域連合（一般会計）</v>
      </c>
      <c r="BZ34" s="598"/>
      <c r="CA34" s="598"/>
      <c r="CB34" s="598"/>
      <c r="CC34" s="598"/>
      <c r="CD34" s="598"/>
      <c r="CE34" s="598"/>
      <c r="CF34" s="598"/>
      <c r="CG34" s="598"/>
      <c r="CH34" s="598"/>
      <c r="CI34" s="598"/>
      <c r="CJ34" s="598"/>
      <c r="CK34" s="598"/>
      <c r="CL34" s="598"/>
      <c r="CM34" s="598"/>
      <c r="CN34" s="169"/>
      <c r="CO34" s="597">
        <f>IF(CQ34="","",MAX(C34:D43,U34:V43,AM34:AN43,BE34:BF43,BW34:BX43)+1)</f>
        <v>14</v>
      </c>
      <c r="CP34" s="597"/>
      <c r="CQ34" s="598" t="str">
        <f>IF('各会計、関係団体の財政状況及び健全化判断比率'!BS7="","",'各会計、関係団体の財政状況及び健全化判断比率'!BS7)</f>
        <v>いたみ文化・スポーツ財団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工業用水道事業会計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12</v>
      </c>
      <c r="BX35" s="597"/>
      <c r="BY35" s="598" t="str">
        <f>IF('各会計、関係団体の財政状況及び健全化判断比率'!B69="","",'各会計、関係団体の財政状況及び健全化判断比率'!B69)</f>
        <v>後期広域連合（特別会計）</v>
      </c>
      <c r="BZ35" s="598"/>
      <c r="CA35" s="598"/>
      <c r="CB35" s="598"/>
      <c r="CC35" s="598"/>
      <c r="CD35" s="598"/>
      <c r="CE35" s="598"/>
      <c r="CF35" s="598"/>
      <c r="CG35" s="598"/>
      <c r="CH35" s="598"/>
      <c r="CI35" s="598"/>
      <c r="CJ35" s="598"/>
      <c r="CK35" s="598"/>
      <c r="CL35" s="598"/>
      <c r="CM35" s="598"/>
      <c r="CN35" s="169"/>
      <c r="CO35" s="597">
        <f t="shared" ref="CO35:CO43" si="3">IF(CQ35="","",CO34+1)</f>
        <v>15</v>
      </c>
      <c r="CP35" s="597"/>
      <c r="CQ35" s="598" t="str">
        <f>IF('各会計、関係団体の財政状況及び健全化判断比率'!BS8="","",'各会計、関係団体の財政状況及び健全化判断比率'!BS8)</f>
        <v>伊丹まち未来</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後期高齢者医療事業特別会計</v>
      </c>
      <c r="X36" s="598"/>
      <c r="Y36" s="598"/>
      <c r="Z36" s="598"/>
      <c r="AA36" s="598"/>
      <c r="AB36" s="598"/>
      <c r="AC36" s="598"/>
      <c r="AD36" s="598"/>
      <c r="AE36" s="598"/>
      <c r="AF36" s="598"/>
      <c r="AG36" s="598"/>
      <c r="AH36" s="598"/>
      <c r="AI36" s="598"/>
      <c r="AJ36" s="598"/>
      <c r="AK36" s="598"/>
      <c r="AL36" s="169"/>
      <c r="AM36" s="597">
        <f t="shared" si="0"/>
        <v>7</v>
      </c>
      <c r="AN36" s="597"/>
      <c r="AO36" s="598" t="str">
        <f>IF('各会計、関係団体の財政状況及び健全化判断比率'!B33="","",'各会計、関係団体の財政状況及び健全化判断比率'!B33)</f>
        <v>交通事業会計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13</v>
      </c>
      <c r="BX36" s="597"/>
      <c r="BY36" s="598" t="str">
        <f>IF('各会計、関係団体の財政状況及び健全化判断比率'!B70="","",'各会計、関係団体の財政状況及び健全化判断比率'!B70)</f>
        <v>豊中市伊丹市クリーンランド</v>
      </c>
      <c r="BZ36" s="598"/>
      <c r="CA36" s="598"/>
      <c r="CB36" s="598"/>
      <c r="CC36" s="598"/>
      <c r="CD36" s="598"/>
      <c r="CE36" s="598"/>
      <c r="CF36" s="598"/>
      <c r="CG36" s="598"/>
      <c r="CH36" s="598"/>
      <c r="CI36" s="598"/>
      <c r="CJ36" s="598"/>
      <c r="CK36" s="598"/>
      <c r="CL36" s="598"/>
      <c r="CM36" s="598"/>
      <c r="CN36" s="169"/>
      <c r="CO36" s="597">
        <f t="shared" si="3"/>
        <v>16</v>
      </c>
      <c r="CP36" s="597"/>
      <c r="CQ36" s="598" t="str">
        <f>IF('各会計、関係団体の財政状況及び健全化判断比率'!BS9="","",'各会計、関係団体の財政状況及び健全化判断比率'!BS9)</f>
        <v>伊丹市社会福祉事業団</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f t="shared" si="0"/>
        <v>8</v>
      </c>
      <c r="AN37" s="597"/>
      <c r="AO37" s="598" t="str">
        <f>IF('各会計、関係団体の財政状況及び健全化判断比率'!B34="","",'各会計、関係団体の財政状況及び健全化判断比率'!B34)</f>
        <v>病院事業会計</v>
      </c>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t="str">
        <f t="shared" si="2"/>
        <v/>
      </c>
      <c r="BX37" s="597"/>
      <c r="BY37" s="598" t="str">
        <f>IF('各会計、関係団体の財政状況及び健全化判断比率'!B71="","",'各会計、関係団体の財政状況及び健全化判断比率'!B71)</f>
        <v/>
      </c>
      <c r="BZ37" s="598"/>
      <c r="CA37" s="598"/>
      <c r="CB37" s="598"/>
      <c r="CC37" s="598"/>
      <c r="CD37" s="598"/>
      <c r="CE37" s="598"/>
      <c r="CF37" s="598"/>
      <c r="CG37" s="598"/>
      <c r="CH37" s="598"/>
      <c r="CI37" s="598"/>
      <c r="CJ37" s="598"/>
      <c r="CK37" s="598"/>
      <c r="CL37" s="598"/>
      <c r="CM37" s="598"/>
      <c r="CN37" s="169"/>
      <c r="CO37" s="597">
        <f t="shared" si="3"/>
        <v>17</v>
      </c>
      <c r="CP37" s="597"/>
      <c r="CQ37" s="598" t="str">
        <f>IF('各会計、関係団体の財政状況及び健全化判断比率'!BS10="","",'各会計、関係団体の財政状況及び健全化判断比率'!BS10)</f>
        <v>阪神北広域救急医療財団</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f t="shared" si="0"/>
        <v>9</v>
      </c>
      <c r="AN38" s="597"/>
      <c r="AO38" s="598" t="str">
        <f>IF('各会計、関係団体の財政状況及び健全化判断比率'!B35="","",'各会計、関係団体の財政状況及び健全化判断比率'!B35)</f>
        <v>下水道事業会計</v>
      </c>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f t="shared" si="0"/>
        <v>10</v>
      </c>
      <c r="AN39" s="597"/>
      <c r="AO39" s="598" t="str">
        <f>IF('各会計、関係団体の財政状況及び健全化判断比率'!B36="","",'各会計、関係団体の財政状況及び健全化判断比率'!B36)</f>
        <v>モーターボート競走事業会計</v>
      </c>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d9tS9eM6F4vFQIysIAc/Lq1AIJzZKp5z1I2oj+AgSSIal9BSOPqlZGeWQQu6XS0ph3JGVIRbeNaecdwO71HyLA==" saltValue="L5XQiI91ArCB2jI87iPE4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election activeCell="CQ34" sqref="CQ34:DE34"/>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51" t="s">
        <v>534</v>
      </c>
      <c r="D34" s="1151"/>
      <c r="E34" s="1152"/>
      <c r="F34" s="32">
        <v>4.26</v>
      </c>
      <c r="G34" s="33">
        <v>5.34</v>
      </c>
      <c r="H34" s="33">
        <v>5.53</v>
      </c>
      <c r="I34" s="33">
        <v>5.93</v>
      </c>
      <c r="J34" s="34">
        <v>4.9800000000000004</v>
      </c>
      <c r="K34" s="22"/>
      <c r="L34" s="22"/>
      <c r="M34" s="22"/>
      <c r="N34" s="22"/>
      <c r="O34" s="22"/>
      <c r="P34" s="22"/>
    </row>
    <row r="35" spans="1:16" ht="39" customHeight="1" x14ac:dyDescent="0.2">
      <c r="A35" s="22"/>
      <c r="B35" s="35"/>
      <c r="C35" s="1145" t="s">
        <v>535</v>
      </c>
      <c r="D35" s="1146"/>
      <c r="E35" s="1147"/>
      <c r="F35" s="36">
        <v>5.39</v>
      </c>
      <c r="G35" s="37">
        <v>5.29</v>
      </c>
      <c r="H35" s="37">
        <v>5.14</v>
      </c>
      <c r="I35" s="37">
        <v>4.49</v>
      </c>
      <c r="J35" s="38">
        <v>3.67</v>
      </c>
      <c r="K35" s="22"/>
      <c r="L35" s="22"/>
      <c r="M35" s="22"/>
      <c r="N35" s="22"/>
      <c r="O35" s="22"/>
      <c r="P35" s="22"/>
    </row>
    <row r="36" spans="1:16" ht="39" customHeight="1" x14ac:dyDescent="0.2">
      <c r="A36" s="22"/>
      <c r="B36" s="35"/>
      <c r="C36" s="1145" t="s">
        <v>536</v>
      </c>
      <c r="D36" s="1146"/>
      <c r="E36" s="1147"/>
      <c r="F36" s="36">
        <v>1.55</v>
      </c>
      <c r="G36" s="37">
        <v>1.82</v>
      </c>
      <c r="H36" s="37">
        <v>1.99</v>
      </c>
      <c r="I36" s="37">
        <v>3.13</v>
      </c>
      <c r="J36" s="38">
        <v>3.48</v>
      </c>
      <c r="K36" s="22"/>
      <c r="L36" s="22"/>
      <c r="M36" s="22"/>
      <c r="N36" s="22"/>
      <c r="O36" s="22"/>
      <c r="P36" s="22"/>
    </row>
    <row r="37" spans="1:16" ht="39" customHeight="1" x14ac:dyDescent="0.2">
      <c r="A37" s="22"/>
      <c r="B37" s="35"/>
      <c r="C37" s="1145" t="s">
        <v>537</v>
      </c>
      <c r="D37" s="1146"/>
      <c r="E37" s="1147"/>
      <c r="F37" s="36">
        <v>4.95</v>
      </c>
      <c r="G37" s="37">
        <v>6.4</v>
      </c>
      <c r="H37" s="37">
        <v>6.58</v>
      </c>
      <c r="I37" s="37">
        <v>4.12</v>
      </c>
      <c r="J37" s="38">
        <v>3.08</v>
      </c>
      <c r="K37" s="22"/>
      <c r="L37" s="22"/>
      <c r="M37" s="22"/>
      <c r="N37" s="22"/>
      <c r="O37" s="22"/>
      <c r="P37" s="22"/>
    </row>
    <row r="38" spans="1:16" ht="39" customHeight="1" x14ac:dyDescent="0.2">
      <c r="A38" s="22"/>
      <c r="B38" s="35"/>
      <c r="C38" s="1145" t="s">
        <v>538</v>
      </c>
      <c r="D38" s="1146"/>
      <c r="E38" s="1147"/>
      <c r="F38" s="36">
        <v>2.62</v>
      </c>
      <c r="G38" s="37">
        <v>2.48</v>
      </c>
      <c r="H38" s="37">
        <v>2.54</v>
      </c>
      <c r="I38" s="37">
        <v>2.33</v>
      </c>
      <c r="J38" s="38">
        <v>2.27</v>
      </c>
      <c r="K38" s="22"/>
      <c r="L38" s="22"/>
      <c r="M38" s="22"/>
      <c r="N38" s="22"/>
      <c r="O38" s="22"/>
      <c r="P38" s="22"/>
    </row>
    <row r="39" spans="1:16" ht="39" customHeight="1" x14ac:dyDescent="0.2">
      <c r="A39" s="22"/>
      <c r="B39" s="35"/>
      <c r="C39" s="1145" t="s">
        <v>539</v>
      </c>
      <c r="D39" s="1146"/>
      <c r="E39" s="1147"/>
      <c r="F39" s="36">
        <v>2.72</v>
      </c>
      <c r="G39" s="37">
        <v>2.46</v>
      </c>
      <c r="H39" s="37">
        <v>2.02</v>
      </c>
      <c r="I39" s="37">
        <v>2.41</v>
      </c>
      <c r="J39" s="38">
        <v>1.64</v>
      </c>
      <c r="K39" s="22"/>
      <c r="L39" s="22"/>
      <c r="M39" s="22"/>
      <c r="N39" s="22"/>
      <c r="O39" s="22"/>
      <c r="P39" s="22"/>
    </row>
    <row r="40" spans="1:16" ht="39" customHeight="1" x14ac:dyDescent="0.2">
      <c r="A40" s="22"/>
      <c r="B40" s="35"/>
      <c r="C40" s="1145" t="s">
        <v>540</v>
      </c>
      <c r="D40" s="1146"/>
      <c r="E40" s="1147"/>
      <c r="F40" s="36">
        <v>3.41</v>
      </c>
      <c r="G40" s="37">
        <v>2.5299999999999998</v>
      </c>
      <c r="H40" s="37">
        <v>1.96</v>
      </c>
      <c r="I40" s="37">
        <v>1.8</v>
      </c>
      <c r="J40" s="38">
        <v>1.43</v>
      </c>
      <c r="K40" s="22"/>
      <c r="L40" s="22"/>
      <c r="M40" s="22"/>
      <c r="N40" s="22"/>
      <c r="O40" s="22"/>
      <c r="P40" s="22"/>
    </row>
    <row r="41" spans="1:16" ht="39" customHeight="1" x14ac:dyDescent="0.2">
      <c r="A41" s="22"/>
      <c r="B41" s="35"/>
      <c r="C41" s="1145" t="s">
        <v>541</v>
      </c>
      <c r="D41" s="1146"/>
      <c r="E41" s="1147"/>
      <c r="F41" s="36">
        <v>0.46</v>
      </c>
      <c r="G41" s="37">
        <v>0.41</v>
      </c>
      <c r="H41" s="37">
        <v>0.26</v>
      </c>
      <c r="I41" s="37">
        <v>0.34</v>
      </c>
      <c r="J41" s="38">
        <v>0.93</v>
      </c>
      <c r="K41" s="22"/>
      <c r="L41" s="22"/>
      <c r="M41" s="22"/>
      <c r="N41" s="22"/>
      <c r="O41" s="22"/>
      <c r="P41" s="22"/>
    </row>
    <row r="42" spans="1:16" ht="39" customHeight="1" x14ac:dyDescent="0.2">
      <c r="A42" s="22"/>
      <c r="B42" s="39"/>
      <c r="C42" s="1145" t="s">
        <v>542</v>
      </c>
      <c r="D42" s="1146"/>
      <c r="E42" s="1147"/>
      <c r="F42" s="36" t="s">
        <v>491</v>
      </c>
      <c r="G42" s="37" t="s">
        <v>491</v>
      </c>
      <c r="H42" s="37" t="s">
        <v>491</v>
      </c>
      <c r="I42" s="37" t="s">
        <v>491</v>
      </c>
      <c r="J42" s="38" t="s">
        <v>491</v>
      </c>
      <c r="K42" s="22"/>
      <c r="L42" s="22"/>
      <c r="M42" s="22"/>
      <c r="N42" s="22"/>
      <c r="O42" s="22"/>
      <c r="P42" s="22"/>
    </row>
    <row r="43" spans="1:16" ht="39" customHeight="1" thickBot="1" x14ac:dyDescent="0.25">
      <c r="A43" s="22"/>
      <c r="B43" s="40"/>
      <c r="C43" s="1148" t="s">
        <v>543</v>
      </c>
      <c r="D43" s="1149"/>
      <c r="E43" s="1150"/>
      <c r="F43" s="41">
        <v>0.42</v>
      </c>
      <c r="G43" s="42">
        <v>0.93</v>
      </c>
      <c r="H43" s="42">
        <v>0.69</v>
      </c>
      <c r="I43" s="42">
        <v>0.56000000000000005</v>
      </c>
      <c r="J43" s="43">
        <v>0.85</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iHs4OYGsVu0PJV0uvFOY25HCZ4TewwKb/4+VrnEVQsNSIK7c8k/l+gK4KGfvkkcyUaCPqUP0L+5NRyC0p1CEWA==" saltValue="ewY9qyWGnLXVIVsHX4QwF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40" zoomScaleNormal="40" zoomScaleSheetLayoutView="55" workbookViewId="0">
      <selection activeCell="CQ34" sqref="CQ34:DE34"/>
    </sheetView>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6666</v>
      </c>
      <c r="L45" s="60">
        <v>6949</v>
      </c>
      <c r="M45" s="60">
        <v>7186</v>
      </c>
      <c r="N45" s="60">
        <v>7380</v>
      </c>
      <c r="O45" s="61">
        <v>6691</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491</v>
      </c>
      <c r="L46" s="64" t="s">
        <v>491</v>
      </c>
      <c r="M46" s="64" t="s">
        <v>491</v>
      </c>
      <c r="N46" s="64" t="s">
        <v>491</v>
      </c>
      <c r="O46" s="65" t="s">
        <v>491</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491</v>
      </c>
      <c r="L47" s="64" t="s">
        <v>491</v>
      </c>
      <c r="M47" s="64" t="s">
        <v>491</v>
      </c>
      <c r="N47" s="64" t="s">
        <v>491</v>
      </c>
      <c r="O47" s="65" t="s">
        <v>491</v>
      </c>
      <c r="P47" s="48"/>
      <c r="Q47" s="48"/>
      <c r="R47" s="48"/>
      <c r="S47" s="48"/>
      <c r="T47" s="48"/>
      <c r="U47" s="48"/>
    </row>
    <row r="48" spans="1:21" ht="30.75" customHeight="1" x14ac:dyDescent="0.2">
      <c r="A48" s="48"/>
      <c r="B48" s="1155"/>
      <c r="C48" s="1156"/>
      <c r="D48" s="62"/>
      <c r="E48" s="1161" t="s">
        <v>13</v>
      </c>
      <c r="F48" s="1161"/>
      <c r="G48" s="1161"/>
      <c r="H48" s="1161"/>
      <c r="I48" s="1161"/>
      <c r="J48" s="1162"/>
      <c r="K48" s="63">
        <v>1868</v>
      </c>
      <c r="L48" s="64">
        <v>1834</v>
      </c>
      <c r="M48" s="64">
        <v>1808</v>
      </c>
      <c r="N48" s="64">
        <v>1706</v>
      </c>
      <c r="O48" s="65">
        <v>1733</v>
      </c>
      <c r="P48" s="48"/>
      <c r="Q48" s="48"/>
      <c r="R48" s="48"/>
      <c r="S48" s="48"/>
      <c r="T48" s="48"/>
      <c r="U48" s="48"/>
    </row>
    <row r="49" spans="1:21" ht="30.75" customHeight="1" x14ac:dyDescent="0.2">
      <c r="A49" s="48"/>
      <c r="B49" s="1155"/>
      <c r="C49" s="1156"/>
      <c r="D49" s="62"/>
      <c r="E49" s="1161" t="s">
        <v>14</v>
      </c>
      <c r="F49" s="1161"/>
      <c r="G49" s="1161"/>
      <c r="H49" s="1161"/>
      <c r="I49" s="1161"/>
      <c r="J49" s="1162"/>
      <c r="K49" s="63">
        <v>209</v>
      </c>
      <c r="L49" s="64">
        <v>219</v>
      </c>
      <c r="M49" s="64">
        <v>212</v>
      </c>
      <c r="N49" s="64">
        <v>152</v>
      </c>
      <c r="O49" s="65">
        <v>204</v>
      </c>
      <c r="P49" s="48"/>
      <c r="Q49" s="48"/>
      <c r="R49" s="48"/>
      <c r="S49" s="48"/>
      <c r="T49" s="48"/>
      <c r="U49" s="48"/>
    </row>
    <row r="50" spans="1:21" ht="30.75" customHeight="1" x14ac:dyDescent="0.2">
      <c r="A50" s="48"/>
      <c r="B50" s="1155"/>
      <c r="C50" s="1156"/>
      <c r="D50" s="62"/>
      <c r="E50" s="1161" t="s">
        <v>15</v>
      </c>
      <c r="F50" s="1161"/>
      <c r="G50" s="1161"/>
      <c r="H50" s="1161"/>
      <c r="I50" s="1161"/>
      <c r="J50" s="1162"/>
      <c r="K50" s="63">
        <v>24</v>
      </c>
      <c r="L50" s="64">
        <v>21</v>
      </c>
      <c r="M50" s="64">
        <v>16</v>
      </c>
      <c r="N50" s="64">
        <v>16</v>
      </c>
      <c r="O50" s="65">
        <v>16</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491</v>
      </c>
      <c r="L51" s="64" t="s">
        <v>491</v>
      </c>
      <c r="M51" s="64" t="s">
        <v>491</v>
      </c>
      <c r="N51" s="64" t="s">
        <v>491</v>
      </c>
      <c r="O51" s="65" t="s">
        <v>491</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7112</v>
      </c>
      <c r="L52" s="64">
        <v>7340</v>
      </c>
      <c r="M52" s="64">
        <v>7234</v>
      </c>
      <c r="N52" s="64">
        <v>7386</v>
      </c>
      <c r="O52" s="65">
        <v>7282</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1655</v>
      </c>
      <c r="L53" s="69">
        <v>1683</v>
      </c>
      <c r="M53" s="69">
        <v>1988</v>
      </c>
      <c r="N53" s="69">
        <v>1868</v>
      </c>
      <c r="O53" s="70">
        <v>1362</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RMn3NBH5GfYS0LQRPLTzIVjGXIMfym52jaL9Jbna40k7hCjm1NVyryJU/0hicCJiQ9NaTfNy5I4k87vuzGEhrQ==" saltValue="CmmX2v+wbOWATKxGpdup1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6" zoomScale="40" zoomScaleNormal="40" zoomScaleSheetLayoutView="100" workbookViewId="0">
      <selection activeCell="CQ34" sqref="CQ34:DE34"/>
    </sheetView>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529</v>
      </c>
      <c r="J40" s="103" t="s">
        <v>530</v>
      </c>
      <c r="K40" s="103" t="s">
        <v>531</v>
      </c>
      <c r="L40" s="103" t="s">
        <v>532</v>
      </c>
      <c r="M40" s="104" t="s">
        <v>533</v>
      </c>
    </row>
    <row r="41" spans="2:13" ht="27.75" customHeight="1" x14ac:dyDescent="0.2">
      <c r="B41" s="1184" t="s">
        <v>30</v>
      </c>
      <c r="C41" s="1185"/>
      <c r="D41" s="105"/>
      <c r="E41" s="1190" t="s">
        <v>31</v>
      </c>
      <c r="F41" s="1190"/>
      <c r="G41" s="1190"/>
      <c r="H41" s="1191"/>
      <c r="I41" s="343">
        <v>60954</v>
      </c>
      <c r="J41" s="344">
        <v>64600</v>
      </c>
      <c r="K41" s="344">
        <v>65108</v>
      </c>
      <c r="L41" s="344">
        <v>59198</v>
      </c>
      <c r="M41" s="345">
        <v>55505</v>
      </c>
    </row>
    <row r="42" spans="2:13" ht="27.75" customHeight="1" x14ac:dyDescent="0.2">
      <c r="B42" s="1186"/>
      <c r="C42" s="1187"/>
      <c r="D42" s="106"/>
      <c r="E42" s="1192" t="s">
        <v>32</v>
      </c>
      <c r="F42" s="1192"/>
      <c r="G42" s="1192"/>
      <c r="H42" s="1193"/>
      <c r="I42" s="346">
        <v>362</v>
      </c>
      <c r="J42" s="347">
        <v>341</v>
      </c>
      <c r="K42" s="347">
        <v>325</v>
      </c>
      <c r="L42" s="347">
        <v>370</v>
      </c>
      <c r="M42" s="348">
        <v>355</v>
      </c>
    </row>
    <row r="43" spans="2:13" ht="27.75" customHeight="1" x14ac:dyDescent="0.2">
      <c r="B43" s="1186"/>
      <c r="C43" s="1187"/>
      <c r="D43" s="106"/>
      <c r="E43" s="1192" t="s">
        <v>33</v>
      </c>
      <c r="F43" s="1192"/>
      <c r="G43" s="1192"/>
      <c r="H43" s="1193"/>
      <c r="I43" s="346">
        <v>16601</v>
      </c>
      <c r="J43" s="347">
        <v>15855</v>
      </c>
      <c r="K43" s="347">
        <v>15975</v>
      </c>
      <c r="L43" s="347">
        <v>15573</v>
      </c>
      <c r="M43" s="348">
        <v>19844</v>
      </c>
    </row>
    <row r="44" spans="2:13" ht="27.75" customHeight="1" x14ac:dyDescent="0.2">
      <c r="B44" s="1186"/>
      <c r="C44" s="1187"/>
      <c r="D44" s="106"/>
      <c r="E44" s="1192" t="s">
        <v>34</v>
      </c>
      <c r="F44" s="1192"/>
      <c r="G44" s="1192"/>
      <c r="H44" s="1193"/>
      <c r="I44" s="346">
        <v>2894</v>
      </c>
      <c r="J44" s="347">
        <v>2534</v>
      </c>
      <c r="K44" s="347">
        <v>2180</v>
      </c>
      <c r="L44" s="347">
        <v>1806</v>
      </c>
      <c r="M44" s="348">
        <v>1481</v>
      </c>
    </row>
    <row r="45" spans="2:13" ht="27.75" customHeight="1" x14ac:dyDescent="0.2">
      <c r="B45" s="1186"/>
      <c r="C45" s="1187"/>
      <c r="D45" s="106"/>
      <c r="E45" s="1192" t="s">
        <v>35</v>
      </c>
      <c r="F45" s="1192"/>
      <c r="G45" s="1192"/>
      <c r="H45" s="1193"/>
      <c r="I45" s="346">
        <v>7813</v>
      </c>
      <c r="J45" s="347">
        <v>7972</v>
      </c>
      <c r="K45" s="347">
        <v>8364</v>
      </c>
      <c r="L45" s="347">
        <v>8921</v>
      </c>
      <c r="M45" s="348">
        <v>9567</v>
      </c>
    </row>
    <row r="46" spans="2:13" ht="27.75" customHeight="1" x14ac:dyDescent="0.2">
      <c r="B46" s="1186"/>
      <c r="C46" s="1187"/>
      <c r="D46" s="107"/>
      <c r="E46" s="1192" t="s">
        <v>36</v>
      </c>
      <c r="F46" s="1192"/>
      <c r="G46" s="1192"/>
      <c r="H46" s="1193"/>
      <c r="I46" s="346">
        <v>13</v>
      </c>
      <c r="J46" s="347">
        <v>4</v>
      </c>
      <c r="K46" s="347">
        <v>12</v>
      </c>
      <c r="L46" s="347">
        <v>3</v>
      </c>
      <c r="M46" s="348">
        <v>3</v>
      </c>
    </row>
    <row r="47" spans="2:13" ht="27.75" customHeight="1" x14ac:dyDescent="0.2">
      <c r="B47" s="1186"/>
      <c r="C47" s="1187"/>
      <c r="D47" s="108"/>
      <c r="E47" s="1194" t="s">
        <v>37</v>
      </c>
      <c r="F47" s="1195"/>
      <c r="G47" s="1195"/>
      <c r="H47" s="1196"/>
      <c r="I47" s="346" t="s">
        <v>491</v>
      </c>
      <c r="J47" s="347" t="s">
        <v>491</v>
      </c>
      <c r="K47" s="347" t="s">
        <v>491</v>
      </c>
      <c r="L47" s="347" t="s">
        <v>491</v>
      </c>
      <c r="M47" s="348" t="s">
        <v>491</v>
      </c>
    </row>
    <row r="48" spans="2:13" ht="27.75" customHeight="1" x14ac:dyDescent="0.2">
      <c r="B48" s="1186"/>
      <c r="C48" s="1187"/>
      <c r="D48" s="106"/>
      <c r="E48" s="1192" t="s">
        <v>38</v>
      </c>
      <c r="F48" s="1192"/>
      <c r="G48" s="1192"/>
      <c r="H48" s="1193"/>
      <c r="I48" s="346" t="s">
        <v>491</v>
      </c>
      <c r="J48" s="347" t="s">
        <v>491</v>
      </c>
      <c r="K48" s="347" t="s">
        <v>491</v>
      </c>
      <c r="L48" s="347" t="s">
        <v>491</v>
      </c>
      <c r="M48" s="348" t="s">
        <v>491</v>
      </c>
    </row>
    <row r="49" spans="2:13" ht="27.75" customHeight="1" x14ac:dyDescent="0.2">
      <c r="B49" s="1188"/>
      <c r="C49" s="1189"/>
      <c r="D49" s="106"/>
      <c r="E49" s="1192" t="s">
        <v>39</v>
      </c>
      <c r="F49" s="1192"/>
      <c r="G49" s="1192"/>
      <c r="H49" s="1193"/>
      <c r="I49" s="346" t="s">
        <v>491</v>
      </c>
      <c r="J49" s="347" t="s">
        <v>491</v>
      </c>
      <c r="K49" s="347" t="s">
        <v>491</v>
      </c>
      <c r="L49" s="347" t="s">
        <v>491</v>
      </c>
      <c r="M49" s="348" t="s">
        <v>491</v>
      </c>
    </row>
    <row r="50" spans="2:13" ht="27.75" customHeight="1" x14ac:dyDescent="0.2">
      <c r="B50" s="1197" t="s">
        <v>40</v>
      </c>
      <c r="C50" s="1198"/>
      <c r="D50" s="109"/>
      <c r="E50" s="1192" t="s">
        <v>41</v>
      </c>
      <c r="F50" s="1192"/>
      <c r="G50" s="1192"/>
      <c r="H50" s="1193"/>
      <c r="I50" s="346">
        <v>24051</v>
      </c>
      <c r="J50" s="347">
        <v>28194</v>
      </c>
      <c r="K50" s="347">
        <v>31462</v>
      </c>
      <c r="L50" s="347">
        <v>33182</v>
      </c>
      <c r="M50" s="348">
        <v>35011</v>
      </c>
    </row>
    <row r="51" spans="2:13" ht="27.75" customHeight="1" x14ac:dyDescent="0.2">
      <c r="B51" s="1186"/>
      <c r="C51" s="1187"/>
      <c r="D51" s="106"/>
      <c r="E51" s="1192" t="s">
        <v>42</v>
      </c>
      <c r="F51" s="1192"/>
      <c r="G51" s="1192"/>
      <c r="H51" s="1193"/>
      <c r="I51" s="346">
        <v>13945</v>
      </c>
      <c r="J51" s="347">
        <v>13334</v>
      </c>
      <c r="K51" s="347">
        <v>12323</v>
      </c>
      <c r="L51" s="347">
        <v>11561</v>
      </c>
      <c r="M51" s="348">
        <v>10428</v>
      </c>
    </row>
    <row r="52" spans="2:13" ht="27.75" customHeight="1" x14ac:dyDescent="0.2">
      <c r="B52" s="1188"/>
      <c r="C52" s="1189"/>
      <c r="D52" s="106"/>
      <c r="E52" s="1192" t="s">
        <v>43</v>
      </c>
      <c r="F52" s="1192"/>
      <c r="G52" s="1192"/>
      <c r="H52" s="1193"/>
      <c r="I52" s="346">
        <v>68497</v>
      </c>
      <c r="J52" s="347">
        <v>71610</v>
      </c>
      <c r="K52" s="347">
        <v>70460</v>
      </c>
      <c r="L52" s="347">
        <v>69078</v>
      </c>
      <c r="M52" s="348">
        <v>71258</v>
      </c>
    </row>
    <row r="53" spans="2:13" ht="27.75" customHeight="1" thickBot="1" x14ac:dyDescent="0.25">
      <c r="B53" s="1199" t="s">
        <v>19</v>
      </c>
      <c r="C53" s="1200"/>
      <c r="D53" s="110"/>
      <c r="E53" s="1201" t="s">
        <v>44</v>
      </c>
      <c r="F53" s="1201"/>
      <c r="G53" s="1201"/>
      <c r="H53" s="1202"/>
      <c r="I53" s="349">
        <v>-17858</v>
      </c>
      <c r="J53" s="350">
        <v>-21833</v>
      </c>
      <c r="K53" s="350">
        <v>-22282</v>
      </c>
      <c r="L53" s="350">
        <v>-27950</v>
      </c>
      <c r="M53" s="351">
        <v>-29943</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rTyxZFPBugAqOon6CiFUlrncmUPJ8ciQiY/7xq+crgrVWnmobn/asiG21gauGzbZ9aLOveWkOy0PYuzaiCbRgw==" saltValue="5ZC5fz6q7giWerJAvKcZC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zoomScale="40" zoomScaleNormal="40" zoomScaleSheetLayoutView="100" workbookViewId="0">
      <selection activeCell="CQ34" sqref="CQ34:DE34"/>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531</v>
      </c>
      <c r="G54" s="119" t="s">
        <v>532</v>
      </c>
      <c r="H54" s="120" t="s">
        <v>533</v>
      </c>
    </row>
    <row r="55" spans="2:8" ht="52.5" customHeight="1" x14ac:dyDescent="0.2">
      <c r="B55" s="121"/>
      <c r="C55" s="1211" t="s">
        <v>46</v>
      </c>
      <c r="D55" s="1211"/>
      <c r="E55" s="1212"/>
      <c r="F55" s="352">
        <v>7248</v>
      </c>
      <c r="G55" s="352">
        <v>10105</v>
      </c>
      <c r="H55" s="353">
        <v>13937</v>
      </c>
    </row>
    <row r="56" spans="2:8" ht="52.5" customHeight="1" x14ac:dyDescent="0.2">
      <c r="B56" s="122"/>
      <c r="C56" s="1213" t="s">
        <v>47</v>
      </c>
      <c r="D56" s="1213"/>
      <c r="E56" s="1214"/>
      <c r="F56" s="354">
        <v>12815</v>
      </c>
      <c r="G56" s="354">
        <v>11405</v>
      </c>
      <c r="H56" s="355">
        <v>10455</v>
      </c>
    </row>
    <row r="57" spans="2:8" ht="53.25" customHeight="1" x14ac:dyDescent="0.2">
      <c r="B57" s="122"/>
      <c r="C57" s="1215" t="s">
        <v>48</v>
      </c>
      <c r="D57" s="1215"/>
      <c r="E57" s="1216"/>
      <c r="F57" s="356">
        <v>8675</v>
      </c>
      <c r="G57" s="356">
        <v>9472</v>
      </c>
      <c r="H57" s="357">
        <v>8697</v>
      </c>
    </row>
    <row r="58" spans="2:8" ht="45.75" customHeight="1" x14ac:dyDescent="0.2">
      <c r="B58" s="123"/>
      <c r="C58" s="1203" t="s">
        <v>49</v>
      </c>
      <c r="D58" s="1204"/>
      <c r="E58" s="1205"/>
      <c r="F58" s="358"/>
      <c r="G58" s="358"/>
      <c r="H58" s="359"/>
    </row>
    <row r="59" spans="2:8" ht="45.75" customHeight="1" x14ac:dyDescent="0.2">
      <c r="B59" s="123"/>
      <c r="C59" s="1203" t="s">
        <v>49</v>
      </c>
      <c r="D59" s="1204"/>
      <c r="E59" s="1205"/>
      <c r="F59" s="358"/>
      <c r="G59" s="358"/>
      <c r="H59" s="359"/>
    </row>
    <row r="60" spans="2:8" ht="45.75" customHeight="1" x14ac:dyDescent="0.2">
      <c r="B60" s="123"/>
      <c r="C60" s="1203" t="s">
        <v>49</v>
      </c>
      <c r="D60" s="1204"/>
      <c r="E60" s="1205"/>
      <c r="F60" s="358"/>
      <c r="G60" s="358"/>
      <c r="H60" s="359"/>
    </row>
    <row r="61" spans="2:8" ht="45.75" customHeight="1" x14ac:dyDescent="0.2">
      <c r="B61" s="123"/>
      <c r="C61" s="1203" t="s">
        <v>49</v>
      </c>
      <c r="D61" s="1204"/>
      <c r="E61" s="1205"/>
      <c r="F61" s="358"/>
      <c r="G61" s="358"/>
      <c r="H61" s="359"/>
    </row>
    <row r="62" spans="2:8" ht="45.75" customHeight="1" thickBot="1" x14ac:dyDescent="0.25">
      <c r="B62" s="124"/>
      <c r="C62" s="1206" t="s">
        <v>49</v>
      </c>
      <c r="D62" s="1207"/>
      <c r="E62" s="1208"/>
      <c r="F62" s="360"/>
      <c r="G62" s="360"/>
      <c r="H62" s="361"/>
    </row>
    <row r="63" spans="2:8" ht="52.5" customHeight="1" thickBot="1" x14ac:dyDescent="0.25">
      <c r="B63" s="125"/>
      <c r="C63" s="1209" t="s">
        <v>50</v>
      </c>
      <c r="D63" s="1209"/>
      <c r="E63" s="1210"/>
      <c r="F63" s="362">
        <v>28738</v>
      </c>
      <c r="G63" s="362">
        <v>30982</v>
      </c>
      <c r="H63" s="363">
        <v>33089</v>
      </c>
    </row>
    <row r="64" spans="2:8" ht="13" x14ac:dyDescent="0.2"/>
  </sheetData>
  <sheetProtection algorithmName="SHA-512" hashValue="A8rhj83jCvxYEQjABGPsQkN80f2lS1+zn8qYOrig0pv333T4PEJKRGpQCHD8Cn2uC/FatwvuWzWRWu494iR32Q==" saltValue="0YDuKXfASo3v0+SlEBCB4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51</v>
      </c>
      <c r="E2" s="137"/>
      <c r="F2" s="138" t="s">
        <v>528</v>
      </c>
      <c r="G2" s="139"/>
      <c r="H2" s="140"/>
    </row>
    <row r="3" spans="1:8" x14ac:dyDescent="0.2">
      <c r="A3" s="136" t="s">
        <v>521</v>
      </c>
      <c r="B3" s="141"/>
      <c r="C3" s="142"/>
      <c r="D3" s="143">
        <v>43400</v>
      </c>
      <c r="E3" s="144"/>
      <c r="F3" s="145">
        <v>39221</v>
      </c>
      <c r="G3" s="146"/>
      <c r="H3" s="147"/>
    </row>
    <row r="4" spans="1:8" x14ac:dyDescent="0.2">
      <c r="A4" s="148"/>
      <c r="B4" s="149"/>
      <c r="C4" s="150"/>
      <c r="D4" s="151">
        <v>28920</v>
      </c>
      <c r="E4" s="152"/>
      <c r="F4" s="153">
        <v>24821</v>
      </c>
      <c r="G4" s="154"/>
      <c r="H4" s="155"/>
    </row>
    <row r="5" spans="1:8" x14ac:dyDescent="0.2">
      <c r="A5" s="136" t="s">
        <v>523</v>
      </c>
      <c r="B5" s="141"/>
      <c r="C5" s="142"/>
      <c r="D5" s="143">
        <v>63509</v>
      </c>
      <c r="E5" s="144"/>
      <c r="F5" s="145">
        <v>38566</v>
      </c>
      <c r="G5" s="146"/>
      <c r="H5" s="147"/>
    </row>
    <row r="6" spans="1:8" x14ac:dyDescent="0.2">
      <c r="A6" s="148"/>
      <c r="B6" s="149"/>
      <c r="C6" s="150"/>
      <c r="D6" s="151">
        <v>43503</v>
      </c>
      <c r="E6" s="152"/>
      <c r="F6" s="153">
        <v>24059</v>
      </c>
      <c r="G6" s="154"/>
      <c r="H6" s="155"/>
    </row>
    <row r="7" spans="1:8" x14ac:dyDescent="0.2">
      <c r="A7" s="136" t="s">
        <v>524</v>
      </c>
      <c r="B7" s="141"/>
      <c r="C7" s="142"/>
      <c r="D7" s="143">
        <v>57178</v>
      </c>
      <c r="E7" s="144"/>
      <c r="F7" s="145">
        <v>35156</v>
      </c>
      <c r="G7" s="146"/>
      <c r="H7" s="147"/>
    </row>
    <row r="8" spans="1:8" x14ac:dyDescent="0.2">
      <c r="A8" s="148"/>
      <c r="B8" s="149"/>
      <c r="C8" s="150"/>
      <c r="D8" s="151">
        <v>44573</v>
      </c>
      <c r="E8" s="152"/>
      <c r="F8" s="153">
        <v>22430</v>
      </c>
      <c r="G8" s="154"/>
      <c r="H8" s="155"/>
    </row>
    <row r="9" spans="1:8" x14ac:dyDescent="0.2">
      <c r="A9" s="136" t="s">
        <v>525</v>
      </c>
      <c r="B9" s="141"/>
      <c r="C9" s="142"/>
      <c r="D9" s="143">
        <v>33506</v>
      </c>
      <c r="E9" s="144"/>
      <c r="F9" s="145">
        <v>37029</v>
      </c>
      <c r="G9" s="146"/>
      <c r="H9" s="147"/>
    </row>
    <row r="10" spans="1:8" x14ac:dyDescent="0.2">
      <c r="A10" s="148"/>
      <c r="B10" s="149"/>
      <c r="C10" s="150"/>
      <c r="D10" s="151">
        <v>17251</v>
      </c>
      <c r="E10" s="152"/>
      <c r="F10" s="153">
        <v>23232</v>
      </c>
      <c r="G10" s="154"/>
      <c r="H10" s="155"/>
    </row>
    <row r="11" spans="1:8" x14ac:dyDescent="0.2">
      <c r="A11" s="136" t="s">
        <v>526</v>
      </c>
      <c r="B11" s="141"/>
      <c r="C11" s="142"/>
      <c r="D11" s="143">
        <v>44289</v>
      </c>
      <c r="E11" s="144"/>
      <c r="F11" s="145">
        <v>44805</v>
      </c>
      <c r="G11" s="146"/>
      <c r="H11" s="147"/>
    </row>
    <row r="12" spans="1:8" x14ac:dyDescent="0.2">
      <c r="A12" s="148"/>
      <c r="B12" s="149"/>
      <c r="C12" s="156"/>
      <c r="D12" s="151">
        <v>29178</v>
      </c>
      <c r="E12" s="152"/>
      <c r="F12" s="153">
        <v>29857</v>
      </c>
      <c r="G12" s="154"/>
      <c r="H12" s="155"/>
    </row>
    <row r="13" spans="1:8" x14ac:dyDescent="0.2">
      <c r="A13" s="136"/>
      <c r="B13" s="141"/>
      <c r="C13" s="157"/>
      <c r="D13" s="158">
        <v>48376</v>
      </c>
      <c r="E13" s="159"/>
      <c r="F13" s="160">
        <v>38955</v>
      </c>
      <c r="G13" s="161"/>
      <c r="H13" s="147"/>
    </row>
    <row r="14" spans="1:8" x14ac:dyDescent="0.2">
      <c r="A14" s="148"/>
      <c r="B14" s="149"/>
      <c r="C14" s="150"/>
      <c r="D14" s="151">
        <v>32685</v>
      </c>
      <c r="E14" s="152"/>
      <c r="F14" s="153">
        <v>24880</v>
      </c>
      <c r="G14" s="154"/>
      <c r="H14" s="155"/>
    </row>
    <row r="17" spans="1:11" x14ac:dyDescent="0.2">
      <c r="A17" s="132" t="s">
        <v>52</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53</v>
      </c>
      <c r="B19" s="162">
        <f>ROUND(VALUE(SUBSTITUTE(実質収支比率等に係る経年分析!F$48,"▲","-")),2)</f>
        <v>2.73</v>
      </c>
      <c r="C19" s="162">
        <f>ROUND(VALUE(SUBSTITUTE(実質収支比率等に係る経年分析!G$48,"▲","-")),2)</f>
        <v>2.4700000000000002</v>
      </c>
      <c r="D19" s="162">
        <f>ROUND(VALUE(SUBSTITUTE(実質収支比率等に係る経年分析!H$48,"▲","-")),2)</f>
        <v>2.0299999999999998</v>
      </c>
      <c r="E19" s="162">
        <f>ROUND(VALUE(SUBSTITUTE(実質収支比率等に係る経年分析!I$48,"▲","-")),2)</f>
        <v>2.41</v>
      </c>
      <c r="F19" s="162">
        <f>ROUND(VALUE(SUBSTITUTE(実質収支比率等に係る経年分析!J$48,"▲","-")),2)</f>
        <v>1.64</v>
      </c>
    </row>
    <row r="20" spans="1:11" x14ac:dyDescent="0.2">
      <c r="A20" s="162" t="s">
        <v>54</v>
      </c>
      <c r="B20" s="162">
        <f>ROUND(VALUE(SUBSTITUTE(実質収支比率等に係る経年分析!F$47,"▲","-")),2)</f>
        <v>11.56</v>
      </c>
      <c r="C20" s="162">
        <f>ROUND(VALUE(SUBSTITUTE(実質収支比率等に係る経年分析!G$47,"▲","-")),2)</f>
        <v>13.16</v>
      </c>
      <c r="D20" s="162">
        <f>ROUND(VALUE(SUBSTITUTE(実質収支比率等に係る経年分析!H$47,"▲","-")),2)</f>
        <v>16.27</v>
      </c>
      <c r="E20" s="162">
        <f>ROUND(VALUE(SUBSTITUTE(実質収支比率等に係る経年分析!I$47,"▲","-")),2)</f>
        <v>22.16</v>
      </c>
      <c r="F20" s="162">
        <f>ROUND(VALUE(SUBSTITUTE(実質収支比率等に係る経年分析!J$47,"▲","-")),2)</f>
        <v>29.55</v>
      </c>
    </row>
    <row r="21" spans="1:11" x14ac:dyDescent="0.2">
      <c r="A21" s="162" t="s">
        <v>55</v>
      </c>
      <c r="B21" s="162">
        <f>IF(ISNUMBER(VALUE(SUBSTITUTE(実質収支比率等に係る経年分析!F$49,"▲","-"))),ROUND(VALUE(SUBSTITUTE(実質収支比率等に係る経年分析!F$49,"▲","-")),2),NA())</f>
        <v>0.63</v>
      </c>
      <c r="C21" s="162">
        <f>IF(ISNUMBER(VALUE(SUBSTITUTE(実質収支比率等に係る経年分析!G$49,"▲","-"))),ROUND(VALUE(SUBSTITUTE(実質収支比率等に係る経年分析!G$49,"▲","-")),2),NA())</f>
        <v>3.52</v>
      </c>
      <c r="D21" s="162">
        <f>IF(ISNUMBER(VALUE(SUBSTITUTE(実質収支比率等に係る経年分析!H$49,"▲","-"))),ROUND(VALUE(SUBSTITUTE(実質収支比率等に係る経年分析!H$49,"▲","-")),2),NA())</f>
        <v>3.05</v>
      </c>
      <c r="E21" s="162">
        <f>IF(ISNUMBER(VALUE(SUBSTITUTE(実質収支比率等に係る経年分析!I$49,"▲","-"))),ROUND(VALUE(SUBSTITUTE(実質収支比率等に係る経年分析!I$49,"▲","-")),2),NA())</f>
        <v>11.59</v>
      </c>
      <c r="F21" s="162">
        <f>IF(ISNUMBER(VALUE(SUBSTITUTE(実質収支比率等に係る経年分析!J$49,"▲","-"))),ROUND(VALUE(SUBSTITUTE(実質収支比率等に係る経年分析!J$49,"▲","-")),2),NA())</f>
        <v>12.11</v>
      </c>
    </row>
    <row r="24" spans="1:11" x14ac:dyDescent="0.2">
      <c r="A24" s="132" t="s">
        <v>56</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57</v>
      </c>
      <c r="C26" s="163" t="s">
        <v>58</v>
      </c>
      <c r="D26" s="163" t="s">
        <v>57</v>
      </c>
      <c r="E26" s="163" t="s">
        <v>58</v>
      </c>
      <c r="F26" s="163" t="s">
        <v>57</v>
      </c>
      <c r="G26" s="163" t="s">
        <v>58</v>
      </c>
      <c r="H26" s="163" t="s">
        <v>57</v>
      </c>
      <c r="I26" s="163" t="s">
        <v>58</v>
      </c>
      <c r="J26" s="163" t="s">
        <v>57</v>
      </c>
      <c r="K26" s="163" t="s">
        <v>58</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0.42</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0.93</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0.69</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0.56000000000000005</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0.85</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介護保険事業特別会計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0.46</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0.41</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0.26</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0.34</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0.93</v>
      </c>
    </row>
    <row r="30" spans="1:11" x14ac:dyDescent="0.2">
      <c r="A30" s="163" t="str">
        <f>IF(連結実質赤字比率に係る赤字・黒字の構成分析!C$40="",NA(),連結実質赤字比率に係る赤字・黒字の構成分析!C$40)</f>
        <v>交通事業会計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3.41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2.5299999999999998</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1.96</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1.8</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1.43</v>
      </c>
    </row>
    <row r="31" spans="1:11" x14ac:dyDescent="0.2">
      <c r="A31" s="163" t="str">
        <f>IF(連結実質赤字比率に係る赤字・黒字の構成分析!C$39="",NA(),連結実質赤字比率に係る赤字・黒字の構成分析!C$39)</f>
        <v>一般会計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2.72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2.46</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2.02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2.41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1.64</v>
      </c>
    </row>
    <row r="32" spans="1:11" x14ac:dyDescent="0.2">
      <c r="A32" s="163" t="str">
        <f>IF(連結実質赤字比率に係る赤字・黒字の構成分析!C$38="",NA(),連結実質赤字比率に係る赤字・黒字の構成分析!C$38)</f>
        <v>工業用水道事業会計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2.62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2.48</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2.54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2.33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2.27</v>
      </c>
    </row>
    <row r="33" spans="1:16" x14ac:dyDescent="0.2">
      <c r="A33" s="163" t="str">
        <f>IF(連結実質赤字比率に係る赤字・黒字の構成分析!C$37="",NA(),連結実質赤字比率に係る赤字・黒字の構成分析!C$37)</f>
        <v>病院事業会計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4.95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6.4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6.58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4.12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3.08</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1.55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1.82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1.99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3.13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3.48</v>
      </c>
    </row>
    <row r="35" spans="1:16" x14ac:dyDescent="0.2">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5.39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5.29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5.14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4.49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3.67</v>
      </c>
    </row>
    <row r="36" spans="1:16" x14ac:dyDescent="0.2">
      <c r="A36" s="163" t="str">
        <f>IF(連結実質赤字比率に係る赤字・黒字の構成分析!C$34="",NA(),連結実質赤字比率に係る赤字・黒字の構成分析!C$34)</f>
        <v>モーターボート競走事業会計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4.26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5.34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5.53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5.93</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4.9800000000000004</v>
      </c>
    </row>
    <row r="39" spans="1:16" x14ac:dyDescent="0.2">
      <c r="A39" s="132" t="s">
        <v>59</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60</v>
      </c>
      <c r="C41" s="164"/>
      <c r="D41" s="164" t="s">
        <v>61</v>
      </c>
      <c r="E41" s="164" t="s">
        <v>60</v>
      </c>
      <c r="F41" s="164"/>
      <c r="G41" s="164" t="s">
        <v>61</v>
      </c>
      <c r="H41" s="164" t="s">
        <v>60</v>
      </c>
      <c r="I41" s="164"/>
      <c r="J41" s="164" t="s">
        <v>61</v>
      </c>
      <c r="K41" s="164" t="s">
        <v>60</v>
      </c>
      <c r="L41" s="164"/>
      <c r="M41" s="164" t="s">
        <v>61</v>
      </c>
      <c r="N41" s="164" t="s">
        <v>60</v>
      </c>
      <c r="O41" s="164"/>
      <c r="P41" s="164" t="s">
        <v>61</v>
      </c>
    </row>
    <row r="42" spans="1:16" x14ac:dyDescent="0.2">
      <c r="A42" s="164" t="s">
        <v>62</v>
      </c>
      <c r="B42" s="164"/>
      <c r="C42" s="164"/>
      <c r="D42" s="164">
        <f>'実質公債費比率（分子）の構造'!K$52</f>
        <v>7112</v>
      </c>
      <c r="E42" s="164"/>
      <c r="F42" s="164"/>
      <c r="G42" s="164">
        <f>'実質公債費比率（分子）の構造'!L$52</f>
        <v>7340</v>
      </c>
      <c r="H42" s="164"/>
      <c r="I42" s="164"/>
      <c r="J42" s="164">
        <f>'実質公債費比率（分子）の構造'!M$52</f>
        <v>7234</v>
      </c>
      <c r="K42" s="164"/>
      <c r="L42" s="164"/>
      <c r="M42" s="164">
        <f>'実質公債費比率（分子）の構造'!N$52</f>
        <v>7386</v>
      </c>
      <c r="N42" s="164"/>
      <c r="O42" s="164"/>
      <c r="P42" s="164">
        <f>'実質公債費比率（分子）の構造'!O$52</f>
        <v>7282</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63</v>
      </c>
      <c r="B44" s="164">
        <f>'実質公債費比率（分子）の構造'!K$50</f>
        <v>24</v>
      </c>
      <c r="C44" s="164"/>
      <c r="D44" s="164"/>
      <c r="E44" s="164">
        <f>'実質公債費比率（分子）の構造'!L$50</f>
        <v>21</v>
      </c>
      <c r="F44" s="164"/>
      <c r="G44" s="164"/>
      <c r="H44" s="164">
        <f>'実質公債費比率（分子）の構造'!M$50</f>
        <v>16</v>
      </c>
      <c r="I44" s="164"/>
      <c r="J44" s="164"/>
      <c r="K44" s="164">
        <f>'実質公債費比率（分子）の構造'!N$50</f>
        <v>16</v>
      </c>
      <c r="L44" s="164"/>
      <c r="M44" s="164"/>
      <c r="N44" s="164">
        <f>'実質公債費比率（分子）の構造'!O$50</f>
        <v>16</v>
      </c>
      <c r="O44" s="164"/>
      <c r="P44" s="164"/>
    </row>
    <row r="45" spans="1:16" x14ac:dyDescent="0.2">
      <c r="A45" s="164" t="s">
        <v>64</v>
      </c>
      <c r="B45" s="164">
        <f>'実質公債費比率（分子）の構造'!K$49</f>
        <v>209</v>
      </c>
      <c r="C45" s="164"/>
      <c r="D45" s="164"/>
      <c r="E45" s="164">
        <f>'実質公債費比率（分子）の構造'!L$49</f>
        <v>219</v>
      </c>
      <c r="F45" s="164"/>
      <c r="G45" s="164"/>
      <c r="H45" s="164">
        <f>'実質公債費比率（分子）の構造'!M$49</f>
        <v>212</v>
      </c>
      <c r="I45" s="164"/>
      <c r="J45" s="164"/>
      <c r="K45" s="164">
        <f>'実質公債費比率（分子）の構造'!N$49</f>
        <v>152</v>
      </c>
      <c r="L45" s="164"/>
      <c r="M45" s="164"/>
      <c r="N45" s="164">
        <f>'実質公債費比率（分子）の構造'!O$49</f>
        <v>204</v>
      </c>
      <c r="O45" s="164"/>
      <c r="P45" s="164"/>
    </row>
    <row r="46" spans="1:16" x14ac:dyDescent="0.2">
      <c r="A46" s="164" t="s">
        <v>65</v>
      </c>
      <c r="B46" s="164">
        <f>'実質公債費比率（分子）の構造'!K$48</f>
        <v>1868</v>
      </c>
      <c r="C46" s="164"/>
      <c r="D46" s="164"/>
      <c r="E46" s="164">
        <f>'実質公債費比率（分子）の構造'!L$48</f>
        <v>1834</v>
      </c>
      <c r="F46" s="164"/>
      <c r="G46" s="164"/>
      <c r="H46" s="164">
        <f>'実質公債費比率（分子）の構造'!M$48</f>
        <v>1808</v>
      </c>
      <c r="I46" s="164"/>
      <c r="J46" s="164"/>
      <c r="K46" s="164">
        <f>'実質公債費比率（分子）の構造'!N$48</f>
        <v>1706</v>
      </c>
      <c r="L46" s="164"/>
      <c r="M46" s="164"/>
      <c r="N46" s="164">
        <f>'実質公債費比率（分子）の構造'!O$48</f>
        <v>1733</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66</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67</v>
      </c>
      <c r="B49" s="164">
        <f>'実質公債費比率（分子）の構造'!K$45</f>
        <v>6666</v>
      </c>
      <c r="C49" s="164"/>
      <c r="D49" s="164"/>
      <c r="E49" s="164">
        <f>'実質公債費比率（分子）の構造'!L$45</f>
        <v>6949</v>
      </c>
      <c r="F49" s="164"/>
      <c r="G49" s="164"/>
      <c r="H49" s="164">
        <f>'実質公債費比率（分子）の構造'!M$45</f>
        <v>7186</v>
      </c>
      <c r="I49" s="164"/>
      <c r="J49" s="164"/>
      <c r="K49" s="164">
        <f>'実質公債費比率（分子）の構造'!N$45</f>
        <v>7380</v>
      </c>
      <c r="L49" s="164"/>
      <c r="M49" s="164"/>
      <c r="N49" s="164">
        <f>'実質公債費比率（分子）の構造'!O$45</f>
        <v>6691</v>
      </c>
      <c r="O49" s="164"/>
      <c r="P49" s="164"/>
    </row>
    <row r="50" spans="1:16" x14ac:dyDescent="0.2">
      <c r="A50" s="164" t="s">
        <v>68</v>
      </c>
      <c r="B50" s="164" t="e">
        <f>NA()</f>
        <v>#N/A</v>
      </c>
      <c r="C50" s="164">
        <f>IF(ISNUMBER('実質公債費比率（分子）の構造'!K$53),'実質公債費比率（分子）の構造'!K$53,NA())</f>
        <v>1655</v>
      </c>
      <c r="D50" s="164" t="e">
        <f>NA()</f>
        <v>#N/A</v>
      </c>
      <c r="E50" s="164" t="e">
        <f>NA()</f>
        <v>#N/A</v>
      </c>
      <c r="F50" s="164">
        <f>IF(ISNUMBER('実質公債費比率（分子）の構造'!L$53),'実質公債費比率（分子）の構造'!L$53,NA())</f>
        <v>1683</v>
      </c>
      <c r="G50" s="164" t="e">
        <f>NA()</f>
        <v>#N/A</v>
      </c>
      <c r="H50" s="164" t="e">
        <f>NA()</f>
        <v>#N/A</v>
      </c>
      <c r="I50" s="164">
        <f>IF(ISNUMBER('実質公債費比率（分子）の構造'!M$53),'実質公債費比率（分子）の構造'!M$53,NA())</f>
        <v>1988</v>
      </c>
      <c r="J50" s="164" t="e">
        <f>NA()</f>
        <v>#N/A</v>
      </c>
      <c r="K50" s="164" t="e">
        <f>NA()</f>
        <v>#N/A</v>
      </c>
      <c r="L50" s="164">
        <f>IF(ISNUMBER('実質公債費比率（分子）の構造'!N$53),'実質公債費比率（分子）の構造'!N$53,NA())</f>
        <v>1868</v>
      </c>
      <c r="M50" s="164" t="e">
        <f>NA()</f>
        <v>#N/A</v>
      </c>
      <c r="N50" s="164" t="e">
        <f>NA()</f>
        <v>#N/A</v>
      </c>
      <c r="O50" s="164">
        <f>IF(ISNUMBER('実質公債費比率（分子）の構造'!O$53),'実質公債費比率（分子）の構造'!O$53,NA())</f>
        <v>1362</v>
      </c>
      <c r="P50" s="164" t="e">
        <f>NA()</f>
        <v>#N/A</v>
      </c>
    </row>
    <row r="53" spans="1:16" x14ac:dyDescent="0.2">
      <c r="A53" s="132" t="s">
        <v>69</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70</v>
      </c>
      <c r="C55" s="163"/>
      <c r="D55" s="163" t="s">
        <v>71</v>
      </c>
      <c r="E55" s="163" t="s">
        <v>70</v>
      </c>
      <c r="F55" s="163"/>
      <c r="G55" s="163" t="s">
        <v>71</v>
      </c>
      <c r="H55" s="163" t="s">
        <v>70</v>
      </c>
      <c r="I55" s="163"/>
      <c r="J55" s="163" t="s">
        <v>71</v>
      </c>
      <c r="K55" s="163" t="s">
        <v>70</v>
      </c>
      <c r="L55" s="163"/>
      <c r="M55" s="163" t="s">
        <v>71</v>
      </c>
      <c r="N55" s="163" t="s">
        <v>70</v>
      </c>
      <c r="O55" s="163"/>
      <c r="P55" s="163" t="s">
        <v>71</v>
      </c>
    </row>
    <row r="56" spans="1:16" x14ac:dyDescent="0.2">
      <c r="A56" s="163" t="s">
        <v>43</v>
      </c>
      <c r="B56" s="163"/>
      <c r="C56" s="163"/>
      <c r="D56" s="163">
        <f>'将来負担比率（分子）の構造'!I$52</f>
        <v>68497</v>
      </c>
      <c r="E56" s="163"/>
      <c r="F56" s="163"/>
      <c r="G56" s="163">
        <f>'将来負担比率（分子）の構造'!J$52</f>
        <v>71610</v>
      </c>
      <c r="H56" s="163"/>
      <c r="I56" s="163"/>
      <c r="J56" s="163">
        <f>'将来負担比率（分子）の構造'!K$52</f>
        <v>70460</v>
      </c>
      <c r="K56" s="163"/>
      <c r="L56" s="163"/>
      <c r="M56" s="163">
        <f>'将来負担比率（分子）の構造'!L$52</f>
        <v>69078</v>
      </c>
      <c r="N56" s="163"/>
      <c r="O56" s="163"/>
      <c r="P56" s="163">
        <f>'将来負担比率（分子）の構造'!M$52</f>
        <v>71258</v>
      </c>
    </row>
    <row r="57" spans="1:16" x14ac:dyDescent="0.2">
      <c r="A57" s="163" t="s">
        <v>42</v>
      </c>
      <c r="B57" s="163"/>
      <c r="C57" s="163"/>
      <c r="D57" s="163">
        <f>'将来負担比率（分子）の構造'!I$51</f>
        <v>13945</v>
      </c>
      <c r="E57" s="163"/>
      <c r="F57" s="163"/>
      <c r="G57" s="163">
        <f>'将来負担比率（分子）の構造'!J$51</f>
        <v>13334</v>
      </c>
      <c r="H57" s="163"/>
      <c r="I57" s="163"/>
      <c r="J57" s="163">
        <f>'将来負担比率（分子）の構造'!K$51</f>
        <v>12323</v>
      </c>
      <c r="K57" s="163"/>
      <c r="L57" s="163"/>
      <c r="M57" s="163">
        <f>'将来負担比率（分子）の構造'!L$51</f>
        <v>11561</v>
      </c>
      <c r="N57" s="163"/>
      <c r="O57" s="163"/>
      <c r="P57" s="163">
        <f>'将来負担比率（分子）の構造'!M$51</f>
        <v>10428</v>
      </c>
    </row>
    <row r="58" spans="1:16" x14ac:dyDescent="0.2">
      <c r="A58" s="163" t="s">
        <v>41</v>
      </c>
      <c r="B58" s="163"/>
      <c r="C58" s="163"/>
      <c r="D58" s="163">
        <f>'将来負担比率（分子）の構造'!I$50</f>
        <v>24051</v>
      </c>
      <c r="E58" s="163"/>
      <c r="F58" s="163"/>
      <c r="G58" s="163">
        <f>'将来負担比率（分子）の構造'!J$50</f>
        <v>28194</v>
      </c>
      <c r="H58" s="163"/>
      <c r="I58" s="163"/>
      <c r="J58" s="163">
        <f>'将来負担比率（分子）の構造'!K$50</f>
        <v>31462</v>
      </c>
      <c r="K58" s="163"/>
      <c r="L58" s="163"/>
      <c r="M58" s="163">
        <f>'将来負担比率（分子）の構造'!L$50</f>
        <v>33182</v>
      </c>
      <c r="N58" s="163"/>
      <c r="O58" s="163"/>
      <c r="P58" s="163">
        <f>'将来負担比率（分子）の構造'!M$50</f>
        <v>35011</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13</v>
      </c>
      <c r="C61" s="163"/>
      <c r="D61" s="163"/>
      <c r="E61" s="163">
        <f>'将来負担比率（分子）の構造'!J$46</f>
        <v>4</v>
      </c>
      <c r="F61" s="163"/>
      <c r="G61" s="163"/>
      <c r="H61" s="163">
        <f>'将来負担比率（分子）の構造'!K$46</f>
        <v>12</v>
      </c>
      <c r="I61" s="163"/>
      <c r="J61" s="163"/>
      <c r="K61" s="163">
        <f>'将来負担比率（分子）の構造'!L$46</f>
        <v>3</v>
      </c>
      <c r="L61" s="163"/>
      <c r="M61" s="163"/>
      <c r="N61" s="163">
        <f>'将来負担比率（分子）の構造'!M$46</f>
        <v>3</v>
      </c>
      <c r="O61" s="163"/>
      <c r="P61" s="163"/>
    </row>
    <row r="62" spans="1:16" x14ac:dyDescent="0.2">
      <c r="A62" s="163" t="s">
        <v>35</v>
      </c>
      <c r="B62" s="163">
        <f>'将来負担比率（分子）の構造'!I$45</f>
        <v>7813</v>
      </c>
      <c r="C62" s="163"/>
      <c r="D62" s="163"/>
      <c r="E62" s="163">
        <f>'将来負担比率（分子）の構造'!J$45</f>
        <v>7972</v>
      </c>
      <c r="F62" s="163"/>
      <c r="G62" s="163"/>
      <c r="H62" s="163">
        <f>'将来負担比率（分子）の構造'!K$45</f>
        <v>8364</v>
      </c>
      <c r="I62" s="163"/>
      <c r="J62" s="163"/>
      <c r="K62" s="163">
        <f>'将来負担比率（分子）の構造'!L$45</f>
        <v>8921</v>
      </c>
      <c r="L62" s="163"/>
      <c r="M62" s="163"/>
      <c r="N62" s="163">
        <f>'将来負担比率（分子）の構造'!M$45</f>
        <v>9567</v>
      </c>
      <c r="O62" s="163"/>
      <c r="P62" s="163"/>
    </row>
    <row r="63" spans="1:16" x14ac:dyDescent="0.2">
      <c r="A63" s="163" t="s">
        <v>34</v>
      </c>
      <c r="B63" s="163">
        <f>'将来負担比率（分子）の構造'!I$44</f>
        <v>2894</v>
      </c>
      <c r="C63" s="163"/>
      <c r="D63" s="163"/>
      <c r="E63" s="163">
        <f>'将来負担比率（分子）の構造'!J$44</f>
        <v>2534</v>
      </c>
      <c r="F63" s="163"/>
      <c r="G63" s="163"/>
      <c r="H63" s="163">
        <f>'将来負担比率（分子）の構造'!K$44</f>
        <v>2180</v>
      </c>
      <c r="I63" s="163"/>
      <c r="J63" s="163"/>
      <c r="K63" s="163">
        <f>'将来負担比率（分子）の構造'!L$44</f>
        <v>1806</v>
      </c>
      <c r="L63" s="163"/>
      <c r="M63" s="163"/>
      <c r="N63" s="163">
        <f>'将来負担比率（分子）の構造'!M$44</f>
        <v>1481</v>
      </c>
      <c r="O63" s="163"/>
      <c r="P63" s="163"/>
    </row>
    <row r="64" spans="1:16" x14ac:dyDescent="0.2">
      <c r="A64" s="163" t="s">
        <v>33</v>
      </c>
      <c r="B64" s="163">
        <f>'将来負担比率（分子）の構造'!I$43</f>
        <v>16601</v>
      </c>
      <c r="C64" s="163"/>
      <c r="D64" s="163"/>
      <c r="E64" s="163">
        <f>'将来負担比率（分子）の構造'!J$43</f>
        <v>15855</v>
      </c>
      <c r="F64" s="163"/>
      <c r="G64" s="163"/>
      <c r="H64" s="163">
        <f>'将来負担比率（分子）の構造'!K$43</f>
        <v>15975</v>
      </c>
      <c r="I64" s="163"/>
      <c r="J64" s="163"/>
      <c r="K64" s="163">
        <f>'将来負担比率（分子）の構造'!L$43</f>
        <v>15573</v>
      </c>
      <c r="L64" s="163"/>
      <c r="M64" s="163"/>
      <c r="N64" s="163">
        <f>'将来負担比率（分子）の構造'!M$43</f>
        <v>19844</v>
      </c>
      <c r="O64" s="163"/>
      <c r="P64" s="163"/>
    </row>
    <row r="65" spans="1:16" x14ac:dyDescent="0.2">
      <c r="A65" s="163" t="s">
        <v>32</v>
      </c>
      <c r="B65" s="163">
        <f>'将来負担比率（分子）の構造'!I$42</f>
        <v>362</v>
      </c>
      <c r="C65" s="163"/>
      <c r="D65" s="163"/>
      <c r="E65" s="163">
        <f>'将来負担比率（分子）の構造'!J$42</f>
        <v>341</v>
      </c>
      <c r="F65" s="163"/>
      <c r="G65" s="163"/>
      <c r="H65" s="163">
        <f>'将来負担比率（分子）の構造'!K$42</f>
        <v>325</v>
      </c>
      <c r="I65" s="163"/>
      <c r="J65" s="163"/>
      <c r="K65" s="163">
        <f>'将来負担比率（分子）の構造'!L$42</f>
        <v>370</v>
      </c>
      <c r="L65" s="163"/>
      <c r="M65" s="163"/>
      <c r="N65" s="163">
        <f>'将来負担比率（分子）の構造'!M$42</f>
        <v>355</v>
      </c>
      <c r="O65" s="163"/>
      <c r="P65" s="163"/>
    </row>
    <row r="66" spans="1:16" x14ac:dyDescent="0.2">
      <c r="A66" s="163" t="s">
        <v>31</v>
      </c>
      <c r="B66" s="163">
        <f>'将来負担比率（分子）の構造'!I$41</f>
        <v>60954</v>
      </c>
      <c r="C66" s="163"/>
      <c r="D66" s="163"/>
      <c r="E66" s="163">
        <f>'将来負担比率（分子）の構造'!J$41</f>
        <v>64600</v>
      </c>
      <c r="F66" s="163"/>
      <c r="G66" s="163"/>
      <c r="H66" s="163">
        <f>'将来負担比率（分子）の構造'!K$41</f>
        <v>65108</v>
      </c>
      <c r="I66" s="163"/>
      <c r="J66" s="163"/>
      <c r="K66" s="163">
        <f>'将来負担比率（分子）の構造'!L$41</f>
        <v>59198</v>
      </c>
      <c r="L66" s="163"/>
      <c r="M66" s="163"/>
      <c r="N66" s="163">
        <f>'将来負担比率（分子）の構造'!M$41</f>
        <v>55505</v>
      </c>
      <c r="O66" s="163"/>
      <c r="P66" s="163"/>
    </row>
    <row r="67" spans="1:16" x14ac:dyDescent="0.2">
      <c r="A67" s="163" t="s">
        <v>72</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73</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74</v>
      </c>
      <c r="B72" s="167">
        <f>基金残高に係る経年分析!F55</f>
        <v>7248</v>
      </c>
      <c r="C72" s="167">
        <f>基金残高に係る経年分析!G55</f>
        <v>10105</v>
      </c>
      <c r="D72" s="167">
        <f>基金残高に係る経年分析!H55</f>
        <v>13937</v>
      </c>
    </row>
    <row r="73" spans="1:16" x14ac:dyDescent="0.2">
      <c r="A73" s="166" t="s">
        <v>75</v>
      </c>
      <c r="B73" s="167">
        <f>基金残高に係る経年分析!F56</f>
        <v>12815</v>
      </c>
      <c r="C73" s="167">
        <f>基金残高に係る経年分析!G56</f>
        <v>11405</v>
      </c>
      <c r="D73" s="167">
        <f>基金残高に係る経年分析!H56</f>
        <v>10455</v>
      </c>
    </row>
    <row r="74" spans="1:16" x14ac:dyDescent="0.2">
      <c r="A74" s="166" t="s">
        <v>76</v>
      </c>
      <c r="B74" s="167">
        <f>基金残高に係る経年分析!F57</f>
        <v>8675</v>
      </c>
      <c r="C74" s="167">
        <f>基金残高に係る経年分析!G57</f>
        <v>9472</v>
      </c>
      <c r="D74" s="167">
        <f>基金残高に係る経年分析!H57</f>
        <v>8697</v>
      </c>
    </row>
  </sheetData>
  <sheetProtection algorithmName="SHA-512" hashValue="uuM9e4xWQ0Jya/zpCUT5S/wfS/Vaw+FbBbMcUA3r8wy99Z0hOvvDkaPuz8NUlrCru+Bs/bgp07N7yzPCkhbfYw==" saltValue="ZoD+SkkL0jXOJ7D2JQV62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election activeCell="CD34" sqref="CD34:DK34"/>
    </sheetView>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216</v>
      </c>
      <c r="C5" s="610"/>
      <c r="D5" s="610"/>
      <c r="E5" s="610"/>
      <c r="F5" s="610"/>
      <c r="G5" s="610"/>
      <c r="H5" s="610"/>
      <c r="I5" s="610"/>
      <c r="J5" s="610"/>
      <c r="K5" s="610"/>
      <c r="L5" s="610"/>
      <c r="M5" s="610"/>
      <c r="N5" s="610"/>
      <c r="O5" s="610"/>
      <c r="P5" s="610"/>
      <c r="Q5" s="611"/>
      <c r="R5" s="612">
        <v>32914971</v>
      </c>
      <c r="S5" s="613"/>
      <c r="T5" s="613"/>
      <c r="U5" s="613"/>
      <c r="V5" s="613"/>
      <c r="W5" s="613"/>
      <c r="X5" s="613"/>
      <c r="Y5" s="614"/>
      <c r="Z5" s="615">
        <v>35</v>
      </c>
      <c r="AA5" s="615"/>
      <c r="AB5" s="615"/>
      <c r="AC5" s="615"/>
      <c r="AD5" s="616">
        <v>29921423</v>
      </c>
      <c r="AE5" s="616"/>
      <c r="AF5" s="616"/>
      <c r="AG5" s="616"/>
      <c r="AH5" s="616"/>
      <c r="AI5" s="616"/>
      <c r="AJ5" s="616"/>
      <c r="AK5" s="616"/>
      <c r="AL5" s="617">
        <v>62</v>
      </c>
      <c r="AM5" s="618"/>
      <c r="AN5" s="618"/>
      <c r="AO5" s="619"/>
      <c r="AP5" s="609" t="s">
        <v>217</v>
      </c>
      <c r="AQ5" s="610"/>
      <c r="AR5" s="610"/>
      <c r="AS5" s="610"/>
      <c r="AT5" s="610"/>
      <c r="AU5" s="610"/>
      <c r="AV5" s="610"/>
      <c r="AW5" s="610"/>
      <c r="AX5" s="610"/>
      <c r="AY5" s="610"/>
      <c r="AZ5" s="610"/>
      <c r="BA5" s="610"/>
      <c r="BB5" s="610"/>
      <c r="BC5" s="610"/>
      <c r="BD5" s="610"/>
      <c r="BE5" s="610"/>
      <c r="BF5" s="611"/>
      <c r="BG5" s="623">
        <v>29906212</v>
      </c>
      <c r="BH5" s="624"/>
      <c r="BI5" s="624"/>
      <c r="BJ5" s="624"/>
      <c r="BK5" s="624"/>
      <c r="BL5" s="624"/>
      <c r="BM5" s="624"/>
      <c r="BN5" s="625"/>
      <c r="BO5" s="626">
        <v>90.9</v>
      </c>
      <c r="BP5" s="626"/>
      <c r="BQ5" s="626"/>
      <c r="BR5" s="626"/>
      <c r="BS5" s="627">
        <v>702665</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2">
      <c r="B6" s="620" t="s">
        <v>221</v>
      </c>
      <c r="C6" s="621"/>
      <c r="D6" s="621"/>
      <c r="E6" s="621"/>
      <c r="F6" s="621"/>
      <c r="G6" s="621"/>
      <c r="H6" s="621"/>
      <c r="I6" s="621"/>
      <c r="J6" s="621"/>
      <c r="K6" s="621"/>
      <c r="L6" s="621"/>
      <c r="M6" s="621"/>
      <c r="N6" s="621"/>
      <c r="O6" s="621"/>
      <c r="P6" s="621"/>
      <c r="Q6" s="622"/>
      <c r="R6" s="623">
        <v>1082227</v>
      </c>
      <c r="S6" s="624"/>
      <c r="T6" s="624"/>
      <c r="U6" s="624"/>
      <c r="V6" s="624"/>
      <c r="W6" s="624"/>
      <c r="X6" s="624"/>
      <c r="Y6" s="625"/>
      <c r="Z6" s="626">
        <v>1.2</v>
      </c>
      <c r="AA6" s="626"/>
      <c r="AB6" s="626"/>
      <c r="AC6" s="626"/>
      <c r="AD6" s="627">
        <v>1082227</v>
      </c>
      <c r="AE6" s="627"/>
      <c r="AF6" s="627"/>
      <c r="AG6" s="627"/>
      <c r="AH6" s="627"/>
      <c r="AI6" s="627"/>
      <c r="AJ6" s="627"/>
      <c r="AK6" s="627"/>
      <c r="AL6" s="628">
        <v>2.2000000000000002</v>
      </c>
      <c r="AM6" s="629"/>
      <c r="AN6" s="629"/>
      <c r="AO6" s="630"/>
      <c r="AP6" s="620" t="s">
        <v>222</v>
      </c>
      <c r="AQ6" s="621"/>
      <c r="AR6" s="621"/>
      <c r="AS6" s="621"/>
      <c r="AT6" s="621"/>
      <c r="AU6" s="621"/>
      <c r="AV6" s="621"/>
      <c r="AW6" s="621"/>
      <c r="AX6" s="621"/>
      <c r="AY6" s="621"/>
      <c r="AZ6" s="621"/>
      <c r="BA6" s="621"/>
      <c r="BB6" s="621"/>
      <c r="BC6" s="621"/>
      <c r="BD6" s="621"/>
      <c r="BE6" s="621"/>
      <c r="BF6" s="622"/>
      <c r="BG6" s="623">
        <v>29906212</v>
      </c>
      <c r="BH6" s="624"/>
      <c r="BI6" s="624"/>
      <c r="BJ6" s="624"/>
      <c r="BK6" s="624"/>
      <c r="BL6" s="624"/>
      <c r="BM6" s="624"/>
      <c r="BN6" s="625"/>
      <c r="BO6" s="626">
        <v>90.9</v>
      </c>
      <c r="BP6" s="626"/>
      <c r="BQ6" s="626"/>
      <c r="BR6" s="626"/>
      <c r="BS6" s="627">
        <v>702665</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485833</v>
      </c>
      <c r="CS6" s="624"/>
      <c r="CT6" s="624"/>
      <c r="CU6" s="624"/>
      <c r="CV6" s="624"/>
      <c r="CW6" s="624"/>
      <c r="CX6" s="624"/>
      <c r="CY6" s="625"/>
      <c r="CZ6" s="617">
        <v>0.5</v>
      </c>
      <c r="DA6" s="618"/>
      <c r="DB6" s="618"/>
      <c r="DC6" s="634"/>
      <c r="DD6" s="632" t="s">
        <v>123</v>
      </c>
      <c r="DE6" s="624"/>
      <c r="DF6" s="624"/>
      <c r="DG6" s="624"/>
      <c r="DH6" s="624"/>
      <c r="DI6" s="624"/>
      <c r="DJ6" s="624"/>
      <c r="DK6" s="624"/>
      <c r="DL6" s="624"/>
      <c r="DM6" s="624"/>
      <c r="DN6" s="624"/>
      <c r="DO6" s="624"/>
      <c r="DP6" s="625"/>
      <c r="DQ6" s="632">
        <v>485833</v>
      </c>
      <c r="DR6" s="624"/>
      <c r="DS6" s="624"/>
      <c r="DT6" s="624"/>
      <c r="DU6" s="624"/>
      <c r="DV6" s="624"/>
      <c r="DW6" s="624"/>
      <c r="DX6" s="624"/>
      <c r="DY6" s="624"/>
      <c r="DZ6" s="624"/>
      <c r="EA6" s="624"/>
      <c r="EB6" s="624"/>
      <c r="EC6" s="633"/>
    </row>
    <row r="7" spans="2:143" ht="11.25" customHeight="1" x14ac:dyDescent="0.2">
      <c r="B7" s="620" t="s">
        <v>224</v>
      </c>
      <c r="C7" s="621"/>
      <c r="D7" s="621"/>
      <c r="E7" s="621"/>
      <c r="F7" s="621"/>
      <c r="G7" s="621"/>
      <c r="H7" s="621"/>
      <c r="I7" s="621"/>
      <c r="J7" s="621"/>
      <c r="K7" s="621"/>
      <c r="L7" s="621"/>
      <c r="M7" s="621"/>
      <c r="N7" s="621"/>
      <c r="O7" s="621"/>
      <c r="P7" s="621"/>
      <c r="Q7" s="622"/>
      <c r="R7" s="623">
        <v>23181</v>
      </c>
      <c r="S7" s="624"/>
      <c r="T7" s="624"/>
      <c r="U7" s="624"/>
      <c r="V7" s="624"/>
      <c r="W7" s="624"/>
      <c r="X7" s="624"/>
      <c r="Y7" s="625"/>
      <c r="Z7" s="626">
        <v>0</v>
      </c>
      <c r="AA7" s="626"/>
      <c r="AB7" s="626"/>
      <c r="AC7" s="626"/>
      <c r="AD7" s="627">
        <v>23181</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14206063</v>
      </c>
      <c r="BH7" s="624"/>
      <c r="BI7" s="624"/>
      <c r="BJ7" s="624"/>
      <c r="BK7" s="624"/>
      <c r="BL7" s="624"/>
      <c r="BM7" s="624"/>
      <c r="BN7" s="625"/>
      <c r="BO7" s="626">
        <v>43.2</v>
      </c>
      <c r="BP7" s="626"/>
      <c r="BQ7" s="626"/>
      <c r="BR7" s="626"/>
      <c r="BS7" s="627">
        <v>702665</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12309537</v>
      </c>
      <c r="CS7" s="624"/>
      <c r="CT7" s="624"/>
      <c r="CU7" s="624"/>
      <c r="CV7" s="624"/>
      <c r="CW7" s="624"/>
      <c r="CX7" s="624"/>
      <c r="CY7" s="625"/>
      <c r="CZ7" s="626">
        <v>13.3</v>
      </c>
      <c r="DA7" s="626"/>
      <c r="DB7" s="626"/>
      <c r="DC7" s="626"/>
      <c r="DD7" s="632">
        <v>2611045</v>
      </c>
      <c r="DE7" s="624"/>
      <c r="DF7" s="624"/>
      <c r="DG7" s="624"/>
      <c r="DH7" s="624"/>
      <c r="DI7" s="624"/>
      <c r="DJ7" s="624"/>
      <c r="DK7" s="624"/>
      <c r="DL7" s="624"/>
      <c r="DM7" s="624"/>
      <c r="DN7" s="624"/>
      <c r="DO7" s="624"/>
      <c r="DP7" s="625"/>
      <c r="DQ7" s="632">
        <v>8256840</v>
      </c>
      <c r="DR7" s="624"/>
      <c r="DS7" s="624"/>
      <c r="DT7" s="624"/>
      <c r="DU7" s="624"/>
      <c r="DV7" s="624"/>
      <c r="DW7" s="624"/>
      <c r="DX7" s="624"/>
      <c r="DY7" s="624"/>
      <c r="DZ7" s="624"/>
      <c r="EA7" s="624"/>
      <c r="EB7" s="624"/>
      <c r="EC7" s="633"/>
    </row>
    <row r="8" spans="2:143" ht="11.25" customHeight="1" x14ac:dyDescent="0.2">
      <c r="B8" s="620" t="s">
        <v>227</v>
      </c>
      <c r="C8" s="621"/>
      <c r="D8" s="621"/>
      <c r="E8" s="621"/>
      <c r="F8" s="621"/>
      <c r="G8" s="621"/>
      <c r="H8" s="621"/>
      <c r="I8" s="621"/>
      <c r="J8" s="621"/>
      <c r="K8" s="621"/>
      <c r="L8" s="621"/>
      <c r="M8" s="621"/>
      <c r="N8" s="621"/>
      <c r="O8" s="621"/>
      <c r="P8" s="621"/>
      <c r="Q8" s="622"/>
      <c r="R8" s="623">
        <v>412766</v>
      </c>
      <c r="S8" s="624"/>
      <c r="T8" s="624"/>
      <c r="U8" s="624"/>
      <c r="V8" s="624"/>
      <c r="W8" s="624"/>
      <c r="X8" s="624"/>
      <c r="Y8" s="625"/>
      <c r="Z8" s="626">
        <v>0.4</v>
      </c>
      <c r="AA8" s="626"/>
      <c r="AB8" s="626"/>
      <c r="AC8" s="626"/>
      <c r="AD8" s="627">
        <v>412766</v>
      </c>
      <c r="AE8" s="627"/>
      <c r="AF8" s="627"/>
      <c r="AG8" s="627"/>
      <c r="AH8" s="627"/>
      <c r="AI8" s="627"/>
      <c r="AJ8" s="627"/>
      <c r="AK8" s="627"/>
      <c r="AL8" s="628">
        <v>0.9</v>
      </c>
      <c r="AM8" s="629"/>
      <c r="AN8" s="629"/>
      <c r="AO8" s="630"/>
      <c r="AP8" s="620" t="s">
        <v>228</v>
      </c>
      <c r="AQ8" s="621"/>
      <c r="AR8" s="621"/>
      <c r="AS8" s="621"/>
      <c r="AT8" s="621"/>
      <c r="AU8" s="621"/>
      <c r="AV8" s="621"/>
      <c r="AW8" s="621"/>
      <c r="AX8" s="621"/>
      <c r="AY8" s="621"/>
      <c r="AZ8" s="621"/>
      <c r="BA8" s="621"/>
      <c r="BB8" s="621"/>
      <c r="BC8" s="621"/>
      <c r="BD8" s="621"/>
      <c r="BE8" s="621"/>
      <c r="BF8" s="622"/>
      <c r="BG8" s="623">
        <v>302168</v>
      </c>
      <c r="BH8" s="624"/>
      <c r="BI8" s="624"/>
      <c r="BJ8" s="624"/>
      <c r="BK8" s="624"/>
      <c r="BL8" s="624"/>
      <c r="BM8" s="624"/>
      <c r="BN8" s="625"/>
      <c r="BO8" s="626">
        <v>0.9</v>
      </c>
      <c r="BP8" s="626"/>
      <c r="BQ8" s="626"/>
      <c r="BR8" s="626"/>
      <c r="BS8" s="627" t="s">
        <v>123</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44389065</v>
      </c>
      <c r="CS8" s="624"/>
      <c r="CT8" s="624"/>
      <c r="CU8" s="624"/>
      <c r="CV8" s="624"/>
      <c r="CW8" s="624"/>
      <c r="CX8" s="624"/>
      <c r="CY8" s="625"/>
      <c r="CZ8" s="626">
        <v>47.9</v>
      </c>
      <c r="DA8" s="626"/>
      <c r="DB8" s="626"/>
      <c r="DC8" s="626"/>
      <c r="DD8" s="632">
        <v>1350897</v>
      </c>
      <c r="DE8" s="624"/>
      <c r="DF8" s="624"/>
      <c r="DG8" s="624"/>
      <c r="DH8" s="624"/>
      <c r="DI8" s="624"/>
      <c r="DJ8" s="624"/>
      <c r="DK8" s="624"/>
      <c r="DL8" s="624"/>
      <c r="DM8" s="624"/>
      <c r="DN8" s="624"/>
      <c r="DO8" s="624"/>
      <c r="DP8" s="625"/>
      <c r="DQ8" s="632">
        <v>21642414</v>
      </c>
      <c r="DR8" s="624"/>
      <c r="DS8" s="624"/>
      <c r="DT8" s="624"/>
      <c r="DU8" s="624"/>
      <c r="DV8" s="624"/>
      <c r="DW8" s="624"/>
      <c r="DX8" s="624"/>
      <c r="DY8" s="624"/>
      <c r="DZ8" s="624"/>
      <c r="EA8" s="624"/>
      <c r="EB8" s="624"/>
      <c r="EC8" s="633"/>
    </row>
    <row r="9" spans="2:143" ht="11.25" customHeight="1" x14ac:dyDescent="0.2">
      <c r="B9" s="620" t="s">
        <v>230</v>
      </c>
      <c r="C9" s="621"/>
      <c r="D9" s="621"/>
      <c r="E9" s="621"/>
      <c r="F9" s="621"/>
      <c r="G9" s="621"/>
      <c r="H9" s="621"/>
      <c r="I9" s="621"/>
      <c r="J9" s="621"/>
      <c r="K9" s="621"/>
      <c r="L9" s="621"/>
      <c r="M9" s="621"/>
      <c r="N9" s="621"/>
      <c r="O9" s="621"/>
      <c r="P9" s="621"/>
      <c r="Q9" s="622"/>
      <c r="R9" s="623">
        <v>543514</v>
      </c>
      <c r="S9" s="624"/>
      <c r="T9" s="624"/>
      <c r="U9" s="624"/>
      <c r="V9" s="624"/>
      <c r="W9" s="624"/>
      <c r="X9" s="624"/>
      <c r="Y9" s="625"/>
      <c r="Z9" s="626">
        <v>0.6</v>
      </c>
      <c r="AA9" s="626"/>
      <c r="AB9" s="626"/>
      <c r="AC9" s="626"/>
      <c r="AD9" s="627">
        <v>543514</v>
      </c>
      <c r="AE9" s="627"/>
      <c r="AF9" s="627"/>
      <c r="AG9" s="627"/>
      <c r="AH9" s="627"/>
      <c r="AI9" s="627"/>
      <c r="AJ9" s="627"/>
      <c r="AK9" s="627"/>
      <c r="AL9" s="628">
        <v>1.1000000000000001</v>
      </c>
      <c r="AM9" s="629"/>
      <c r="AN9" s="629"/>
      <c r="AO9" s="630"/>
      <c r="AP9" s="620" t="s">
        <v>231</v>
      </c>
      <c r="AQ9" s="621"/>
      <c r="AR9" s="621"/>
      <c r="AS9" s="621"/>
      <c r="AT9" s="621"/>
      <c r="AU9" s="621"/>
      <c r="AV9" s="621"/>
      <c r="AW9" s="621"/>
      <c r="AX9" s="621"/>
      <c r="AY9" s="621"/>
      <c r="AZ9" s="621"/>
      <c r="BA9" s="621"/>
      <c r="BB9" s="621"/>
      <c r="BC9" s="621"/>
      <c r="BD9" s="621"/>
      <c r="BE9" s="621"/>
      <c r="BF9" s="622"/>
      <c r="BG9" s="623">
        <v>11189318</v>
      </c>
      <c r="BH9" s="624"/>
      <c r="BI9" s="624"/>
      <c r="BJ9" s="624"/>
      <c r="BK9" s="624"/>
      <c r="BL9" s="624"/>
      <c r="BM9" s="624"/>
      <c r="BN9" s="625"/>
      <c r="BO9" s="626">
        <v>34</v>
      </c>
      <c r="BP9" s="626"/>
      <c r="BQ9" s="626"/>
      <c r="BR9" s="626"/>
      <c r="BS9" s="627" t="s">
        <v>123</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5677875</v>
      </c>
      <c r="CS9" s="624"/>
      <c r="CT9" s="624"/>
      <c r="CU9" s="624"/>
      <c r="CV9" s="624"/>
      <c r="CW9" s="624"/>
      <c r="CX9" s="624"/>
      <c r="CY9" s="625"/>
      <c r="CZ9" s="626">
        <v>6.1</v>
      </c>
      <c r="DA9" s="626"/>
      <c r="DB9" s="626"/>
      <c r="DC9" s="626"/>
      <c r="DD9" s="632">
        <v>46561</v>
      </c>
      <c r="DE9" s="624"/>
      <c r="DF9" s="624"/>
      <c r="DG9" s="624"/>
      <c r="DH9" s="624"/>
      <c r="DI9" s="624"/>
      <c r="DJ9" s="624"/>
      <c r="DK9" s="624"/>
      <c r="DL9" s="624"/>
      <c r="DM9" s="624"/>
      <c r="DN9" s="624"/>
      <c r="DO9" s="624"/>
      <c r="DP9" s="625"/>
      <c r="DQ9" s="632">
        <v>4890346</v>
      </c>
      <c r="DR9" s="624"/>
      <c r="DS9" s="624"/>
      <c r="DT9" s="624"/>
      <c r="DU9" s="624"/>
      <c r="DV9" s="624"/>
      <c r="DW9" s="624"/>
      <c r="DX9" s="624"/>
      <c r="DY9" s="624"/>
      <c r="DZ9" s="624"/>
      <c r="EA9" s="624"/>
      <c r="EB9" s="624"/>
      <c r="EC9" s="633"/>
    </row>
    <row r="10" spans="2:143" ht="11.25" customHeight="1" x14ac:dyDescent="0.2">
      <c r="B10" s="620" t="s">
        <v>233</v>
      </c>
      <c r="C10" s="621"/>
      <c r="D10" s="621"/>
      <c r="E10" s="621"/>
      <c r="F10" s="621"/>
      <c r="G10" s="621"/>
      <c r="H10" s="621"/>
      <c r="I10" s="621"/>
      <c r="J10" s="621"/>
      <c r="K10" s="621"/>
      <c r="L10" s="621"/>
      <c r="M10" s="621"/>
      <c r="N10" s="621"/>
      <c r="O10" s="621"/>
      <c r="P10" s="621"/>
      <c r="Q10" s="622"/>
      <c r="R10" s="623" t="s">
        <v>123</v>
      </c>
      <c r="S10" s="624"/>
      <c r="T10" s="624"/>
      <c r="U10" s="624"/>
      <c r="V10" s="624"/>
      <c r="W10" s="624"/>
      <c r="X10" s="624"/>
      <c r="Y10" s="625"/>
      <c r="Z10" s="626" t="s">
        <v>123</v>
      </c>
      <c r="AA10" s="626"/>
      <c r="AB10" s="626"/>
      <c r="AC10" s="626"/>
      <c r="AD10" s="627" t="s">
        <v>123</v>
      </c>
      <c r="AE10" s="627"/>
      <c r="AF10" s="627"/>
      <c r="AG10" s="627"/>
      <c r="AH10" s="627"/>
      <c r="AI10" s="627"/>
      <c r="AJ10" s="627"/>
      <c r="AK10" s="627"/>
      <c r="AL10" s="628" t="s">
        <v>123</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603682</v>
      </c>
      <c r="BH10" s="624"/>
      <c r="BI10" s="624"/>
      <c r="BJ10" s="624"/>
      <c r="BK10" s="624"/>
      <c r="BL10" s="624"/>
      <c r="BM10" s="624"/>
      <c r="BN10" s="625"/>
      <c r="BO10" s="626">
        <v>1.8</v>
      </c>
      <c r="BP10" s="626"/>
      <c r="BQ10" s="626"/>
      <c r="BR10" s="626"/>
      <c r="BS10" s="627">
        <v>100559</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159737</v>
      </c>
      <c r="CS10" s="624"/>
      <c r="CT10" s="624"/>
      <c r="CU10" s="624"/>
      <c r="CV10" s="624"/>
      <c r="CW10" s="624"/>
      <c r="CX10" s="624"/>
      <c r="CY10" s="625"/>
      <c r="CZ10" s="626">
        <v>0.2</v>
      </c>
      <c r="DA10" s="626"/>
      <c r="DB10" s="626"/>
      <c r="DC10" s="626"/>
      <c r="DD10" s="632" t="s">
        <v>123</v>
      </c>
      <c r="DE10" s="624"/>
      <c r="DF10" s="624"/>
      <c r="DG10" s="624"/>
      <c r="DH10" s="624"/>
      <c r="DI10" s="624"/>
      <c r="DJ10" s="624"/>
      <c r="DK10" s="624"/>
      <c r="DL10" s="624"/>
      <c r="DM10" s="624"/>
      <c r="DN10" s="624"/>
      <c r="DO10" s="624"/>
      <c r="DP10" s="625"/>
      <c r="DQ10" s="632">
        <v>148355</v>
      </c>
      <c r="DR10" s="624"/>
      <c r="DS10" s="624"/>
      <c r="DT10" s="624"/>
      <c r="DU10" s="624"/>
      <c r="DV10" s="624"/>
      <c r="DW10" s="624"/>
      <c r="DX10" s="624"/>
      <c r="DY10" s="624"/>
      <c r="DZ10" s="624"/>
      <c r="EA10" s="624"/>
      <c r="EB10" s="624"/>
      <c r="EC10" s="633"/>
    </row>
    <row r="11" spans="2:143" ht="11.25" customHeight="1" x14ac:dyDescent="0.2">
      <c r="B11" s="620" t="s">
        <v>236</v>
      </c>
      <c r="C11" s="621"/>
      <c r="D11" s="621"/>
      <c r="E11" s="621"/>
      <c r="F11" s="621"/>
      <c r="G11" s="621"/>
      <c r="H11" s="621"/>
      <c r="I11" s="621"/>
      <c r="J11" s="621"/>
      <c r="K11" s="621"/>
      <c r="L11" s="621"/>
      <c r="M11" s="621"/>
      <c r="N11" s="621"/>
      <c r="O11" s="621"/>
      <c r="P11" s="621"/>
      <c r="Q11" s="622"/>
      <c r="R11" s="623">
        <v>4782269</v>
      </c>
      <c r="S11" s="624"/>
      <c r="T11" s="624"/>
      <c r="U11" s="624"/>
      <c r="V11" s="624"/>
      <c r="W11" s="624"/>
      <c r="X11" s="624"/>
      <c r="Y11" s="625"/>
      <c r="Z11" s="628">
        <v>5.0999999999999996</v>
      </c>
      <c r="AA11" s="629"/>
      <c r="AB11" s="629"/>
      <c r="AC11" s="635"/>
      <c r="AD11" s="632">
        <v>4782269</v>
      </c>
      <c r="AE11" s="624"/>
      <c r="AF11" s="624"/>
      <c r="AG11" s="624"/>
      <c r="AH11" s="624"/>
      <c r="AI11" s="624"/>
      <c r="AJ11" s="624"/>
      <c r="AK11" s="625"/>
      <c r="AL11" s="628">
        <v>9.9</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2110895</v>
      </c>
      <c r="BH11" s="624"/>
      <c r="BI11" s="624"/>
      <c r="BJ11" s="624"/>
      <c r="BK11" s="624"/>
      <c r="BL11" s="624"/>
      <c r="BM11" s="624"/>
      <c r="BN11" s="625"/>
      <c r="BO11" s="626">
        <v>6.4</v>
      </c>
      <c r="BP11" s="626"/>
      <c r="BQ11" s="626"/>
      <c r="BR11" s="626"/>
      <c r="BS11" s="627">
        <v>602106</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124963</v>
      </c>
      <c r="CS11" s="624"/>
      <c r="CT11" s="624"/>
      <c r="CU11" s="624"/>
      <c r="CV11" s="624"/>
      <c r="CW11" s="624"/>
      <c r="CX11" s="624"/>
      <c r="CY11" s="625"/>
      <c r="CZ11" s="626">
        <v>0.1</v>
      </c>
      <c r="DA11" s="626"/>
      <c r="DB11" s="626"/>
      <c r="DC11" s="626"/>
      <c r="DD11" s="632" t="s">
        <v>123</v>
      </c>
      <c r="DE11" s="624"/>
      <c r="DF11" s="624"/>
      <c r="DG11" s="624"/>
      <c r="DH11" s="624"/>
      <c r="DI11" s="624"/>
      <c r="DJ11" s="624"/>
      <c r="DK11" s="624"/>
      <c r="DL11" s="624"/>
      <c r="DM11" s="624"/>
      <c r="DN11" s="624"/>
      <c r="DO11" s="624"/>
      <c r="DP11" s="625"/>
      <c r="DQ11" s="632">
        <v>103855</v>
      </c>
      <c r="DR11" s="624"/>
      <c r="DS11" s="624"/>
      <c r="DT11" s="624"/>
      <c r="DU11" s="624"/>
      <c r="DV11" s="624"/>
      <c r="DW11" s="624"/>
      <c r="DX11" s="624"/>
      <c r="DY11" s="624"/>
      <c r="DZ11" s="624"/>
      <c r="EA11" s="624"/>
      <c r="EB11" s="624"/>
      <c r="EC11" s="633"/>
    </row>
    <row r="12" spans="2:143" ht="11.25" customHeight="1" x14ac:dyDescent="0.2">
      <c r="B12" s="620" t="s">
        <v>239</v>
      </c>
      <c r="C12" s="621"/>
      <c r="D12" s="621"/>
      <c r="E12" s="621"/>
      <c r="F12" s="621"/>
      <c r="G12" s="621"/>
      <c r="H12" s="621"/>
      <c r="I12" s="621"/>
      <c r="J12" s="621"/>
      <c r="K12" s="621"/>
      <c r="L12" s="621"/>
      <c r="M12" s="621"/>
      <c r="N12" s="621"/>
      <c r="O12" s="621"/>
      <c r="P12" s="621"/>
      <c r="Q12" s="622"/>
      <c r="R12" s="623" t="s">
        <v>123</v>
      </c>
      <c r="S12" s="624"/>
      <c r="T12" s="624"/>
      <c r="U12" s="624"/>
      <c r="V12" s="624"/>
      <c r="W12" s="624"/>
      <c r="X12" s="624"/>
      <c r="Y12" s="625"/>
      <c r="Z12" s="626" t="s">
        <v>123</v>
      </c>
      <c r="AA12" s="626"/>
      <c r="AB12" s="626"/>
      <c r="AC12" s="626"/>
      <c r="AD12" s="627" t="s">
        <v>123</v>
      </c>
      <c r="AE12" s="627"/>
      <c r="AF12" s="627"/>
      <c r="AG12" s="627"/>
      <c r="AH12" s="627"/>
      <c r="AI12" s="627"/>
      <c r="AJ12" s="627"/>
      <c r="AK12" s="627"/>
      <c r="AL12" s="628" t="s">
        <v>123</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14153827</v>
      </c>
      <c r="BH12" s="624"/>
      <c r="BI12" s="624"/>
      <c r="BJ12" s="624"/>
      <c r="BK12" s="624"/>
      <c r="BL12" s="624"/>
      <c r="BM12" s="624"/>
      <c r="BN12" s="625"/>
      <c r="BO12" s="626">
        <v>43</v>
      </c>
      <c r="BP12" s="626"/>
      <c r="BQ12" s="626"/>
      <c r="BR12" s="626"/>
      <c r="BS12" s="627" t="s">
        <v>123</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495652</v>
      </c>
      <c r="CS12" s="624"/>
      <c r="CT12" s="624"/>
      <c r="CU12" s="624"/>
      <c r="CV12" s="624"/>
      <c r="CW12" s="624"/>
      <c r="CX12" s="624"/>
      <c r="CY12" s="625"/>
      <c r="CZ12" s="626">
        <v>0.5</v>
      </c>
      <c r="DA12" s="626"/>
      <c r="DB12" s="626"/>
      <c r="DC12" s="626"/>
      <c r="DD12" s="632" t="s">
        <v>123</v>
      </c>
      <c r="DE12" s="624"/>
      <c r="DF12" s="624"/>
      <c r="DG12" s="624"/>
      <c r="DH12" s="624"/>
      <c r="DI12" s="624"/>
      <c r="DJ12" s="624"/>
      <c r="DK12" s="624"/>
      <c r="DL12" s="624"/>
      <c r="DM12" s="624"/>
      <c r="DN12" s="624"/>
      <c r="DO12" s="624"/>
      <c r="DP12" s="625"/>
      <c r="DQ12" s="632">
        <v>282391</v>
      </c>
      <c r="DR12" s="624"/>
      <c r="DS12" s="624"/>
      <c r="DT12" s="624"/>
      <c r="DU12" s="624"/>
      <c r="DV12" s="624"/>
      <c r="DW12" s="624"/>
      <c r="DX12" s="624"/>
      <c r="DY12" s="624"/>
      <c r="DZ12" s="624"/>
      <c r="EA12" s="624"/>
      <c r="EB12" s="624"/>
      <c r="EC12" s="633"/>
    </row>
    <row r="13" spans="2:143" ht="11.25" customHeight="1" x14ac:dyDescent="0.2">
      <c r="B13" s="620" t="s">
        <v>242</v>
      </c>
      <c r="C13" s="621"/>
      <c r="D13" s="621"/>
      <c r="E13" s="621"/>
      <c r="F13" s="621"/>
      <c r="G13" s="621"/>
      <c r="H13" s="621"/>
      <c r="I13" s="621"/>
      <c r="J13" s="621"/>
      <c r="K13" s="621"/>
      <c r="L13" s="621"/>
      <c r="M13" s="621"/>
      <c r="N13" s="621"/>
      <c r="O13" s="621"/>
      <c r="P13" s="621"/>
      <c r="Q13" s="622"/>
      <c r="R13" s="623" t="s">
        <v>123</v>
      </c>
      <c r="S13" s="624"/>
      <c r="T13" s="624"/>
      <c r="U13" s="624"/>
      <c r="V13" s="624"/>
      <c r="W13" s="624"/>
      <c r="X13" s="624"/>
      <c r="Y13" s="625"/>
      <c r="Z13" s="626" t="s">
        <v>123</v>
      </c>
      <c r="AA13" s="626"/>
      <c r="AB13" s="626"/>
      <c r="AC13" s="626"/>
      <c r="AD13" s="627" t="s">
        <v>123</v>
      </c>
      <c r="AE13" s="627"/>
      <c r="AF13" s="627"/>
      <c r="AG13" s="627"/>
      <c r="AH13" s="627"/>
      <c r="AI13" s="627"/>
      <c r="AJ13" s="627"/>
      <c r="AK13" s="627"/>
      <c r="AL13" s="628" t="s">
        <v>123</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13965724</v>
      </c>
      <c r="BH13" s="624"/>
      <c r="BI13" s="624"/>
      <c r="BJ13" s="624"/>
      <c r="BK13" s="624"/>
      <c r="BL13" s="624"/>
      <c r="BM13" s="624"/>
      <c r="BN13" s="625"/>
      <c r="BO13" s="626">
        <v>42.4</v>
      </c>
      <c r="BP13" s="626"/>
      <c r="BQ13" s="626"/>
      <c r="BR13" s="626"/>
      <c r="BS13" s="627" t="s">
        <v>123</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5712531</v>
      </c>
      <c r="CS13" s="624"/>
      <c r="CT13" s="624"/>
      <c r="CU13" s="624"/>
      <c r="CV13" s="624"/>
      <c r="CW13" s="624"/>
      <c r="CX13" s="624"/>
      <c r="CY13" s="625"/>
      <c r="CZ13" s="626">
        <v>6.2</v>
      </c>
      <c r="DA13" s="626"/>
      <c r="DB13" s="626"/>
      <c r="DC13" s="626"/>
      <c r="DD13" s="632">
        <v>1712150</v>
      </c>
      <c r="DE13" s="624"/>
      <c r="DF13" s="624"/>
      <c r="DG13" s="624"/>
      <c r="DH13" s="624"/>
      <c r="DI13" s="624"/>
      <c r="DJ13" s="624"/>
      <c r="DK13" s="624"/>
      <c r="DL13" s="624"/>
      <c r="DM13" s="624"/>
      <c r="DN13" s="624"/>
      <c r="DO13" s="624"/>
      <c r="DP13" s="625"/>
      <c r="DQ13" s="632">
        <v>3925014</v>
      </c>
      <c r="DR13" s="624"/>
      <c r="DS13" s="624"/>
      <c r="DT13" s="624"/>
      <c r="DU13" s="624"/>
      <c r="DV13" s="624"/>
      <c r="DW13" s="624"/>
      <c r="DX13" s="624"/>
      <c r="DY13" s="624"/>
      <c r="DZ13" s="624"/>
      <c r="EA13" s="624"/>
      <c r="EB13" s="624"/>
      <c r="EC13" s="633"/>
    </row>
    <row r="14" spans="2:143" ht="11.25" customHeight="1" x14ac:dyDescent="0.2">
      <c r="B14" s="620" t="s">
        <v>245</v>
      </c>
      <c r="C14" s="621"/>
      <c r="D14" s="621"/>
      <c r="E14" s="621"/>
      <c r="F14" s="621"/>
      <c r="G14" s="621"/>
      <c r="H14" s="621"/>
      <c r="I14" s="621"/>
      <c r="J14" s="621"/>
      <c r="K14" s="621"/>
      <c r="L14" s="621"/>
      <c r="M14" s="621"/>
      <c r="N14" s="621"/>
      <c r="O14" s="621"/>
      <c r="P14" s="621"/>
      <c r="Q14" s="622"/>
      <c r="R14" s="623" t="s">
        <v>123</v>
      </c>
      <c r="S14" s="624"/>
      <c r="T14" s="624"/>
      <c r="U14" s="624"/>
      <c r="V14" s="624"/>
      <c r="W14" s="624"/>
      <c r="X14" s="624"/>
      <c r="Y14" s="625"/>
      <c r="Z14" s="626" t="s">
        <v>123</v>
      </c>
      <c r="AA14" s="626"/>
      <c r="AB14" s="626"/>
      <c r="AC14" s="626"/>
      <c r="AD14" s="627" t="s">
        <v>123</v>
      </c>
      <c r="AE14" s="627"/>
      <c r="AF14" s="627"/>
      <c r="AG14" s="627"/>
      <c r="AH14" s="627"/>
      <c r="AI14" s="627"/>
      <c r="AJ14" s="627"/>
      <c r="AK14" s="627"/>
      <c r="AL14" s="628" t="s">
        <v>123</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287702</v>
      </c>
      <c r="BH14" s="624"/>
      <c r="BI14" s="624"/>
      <c r="BJ14" s="624"/>
      <c r="BK14" s="624"/>
      <c r="BL14" s="624"/>
      <c r="BM14" s="624"/>
      <c r="BN14" s="625"/>
      <c r="BO14" s="626">
        <v>0.9</v>
      </c>
      <c r="BP14" s="626"/>
      <c r="BQ14" s="626"/>
      <c r="BR14" s="626"/>
      <c r="BS14" s="627" t="s">
        <v>123</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2630292</v>
      </c>
      <c r="CS14" s="624"/>
      <c r="CT14" s="624"/>
      <c r="CU14" s="624"/>
      <c r="CV14" s="624"/>
      <c r="CW14" s="624"/>
      <c r="CX14" s="624"/>
      <c r="CY14" s="625"/>
      <c r="CZ14" s="626">
        <v>2.8</v>
      </c>
      <c r="DA14" s="626"/>
      <c r="DB14" s="626"/>
      <c r="DC14" s="626"/>
      <c r="DD14" s="632">
        <v>523376</v>
      </c>
      <c r="DE14" s="624"/>
      <c r="DF14" s="624"/>
      <c r="DG14" s="624"/>
      <c r="DH14" s="624"/>
      <c r="DI14" s="624"/>
      <c r="DJ14" s="624"/>
      <c r="DK14" s="624"/>
      <c r="DL14" s="624"/>
      <c r="DM14" s="624"/>
      <c r="DN14" s="624"/>
      <c r="DO14" s="624"/>
      <c r="DP14" s="625"/>
      <c r="DQ14" s="632">
        <v>2131413</v>
      </c>
      <c r="DR14" s="624"/>
      <c r="DS14" s="624"/>
      <c r="DT14" s="624"/>
      <c r="DU14" s="624"/>
      <c r="DV14" s="624"/>
      <c r="DW14" s="624"/>
      <c r="DX14" s="624"/>
      <c r="DY14" s="624"/>
      <c r="DZ14" s="624"/>
      <c r="EA14" s="624"/>
      <c r="EB14" s="624"/>
      <c r="EC14" s="633"/>
    </row>
    <row r="15" spans="2:143" ht="11.25" customHeight="1" x14ac:dyDescent="0.2">
      <c r="B15" s="620" t="s">
        <v>248</v>
      </c>
      <c r="C15" s="621"/>
      <c r="D15" s="621"/>
      <c r="E15" s="621"/>
      <c r="F15" s="621"/>
      <c r="G15" s="621"/>
      <c r="H15" s="621"/>
      <c r="I15" s="621"/>
      <c r="J15" s="621"/>
      <c r="K15" s="621"/>
      <c r="L15" s="621"/>
      <c r="M15" s="621"/>
      <c r="N15" s="621"/>
      <c r="O15" s="621"/>
      <c r="P15" s="621"/>
      <c r="Q15" s="622"/>
      <c r="R15" s="623">
        <v>75278</v>
      </c>
      <c r="S15" s="624"/>
      <c r="T15" s="624"/>
      <c r="U15" s="624"/>
      <c r="V15" s="624"/>
      <c r="W15" s="624"/>
      <c r="X15" s="624"/>
      <c r="Y15" s="625"/>
      <c r="Z15" s="626">
        <v>0.1</v>
      </c>
      <c r="AA15" s="626"/>
      <c r="AB15" s="626"/>
      <c r="AC15" s="626"/>
      <c r="AD15" s="627">
        <v>75278</v>
      </c>
      <c r="AE15" s="627"/>
      <c r="AF15" s="627"/>
      <c r="AG15" s="627"/>
      <c r="AH15" s="627"/>
      <c r="AI15" s="627"/>
      <c r="AJ15" s="627"/>
      <c r="AK15" s="627"/>
      <c r="AL15" s="628">
        <v>0.2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1258620</v>
      </c>
      <c r="BH15" s="624"/>
      <c r="BI15" s="624"/>
      <c r="BJ15" s="624"/>
      <c r="BK15" s="624"/>
      <c r="BL15" s="624"/>
      <c r="BM15" s="624"/>
      <c r="BN15" s="625"/>
      <c r="BO15" s="626">
        <v>3.8</v>
      </c>
      <c r="BP15" s="626"/>
      <c r="BQ15" s="626"/>
      <c r="BR15" s="626"/>
      <c r="BS15" s="627" t="s">
        <v>123</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11361750</v>
      </c>
      <c r="CS15" s="624"/>
      <c r="CT15" s="624"/>
      <c r="CU15" s="624"/>
      <c r="CV15" s="624"/>
      <c r="CW15" s="624"/>
      <c r="CX15" s="624"/>
      <c r="CY15" s="625"/>
      <c r="CZ15" s="626">
        <v>12.3</v>
      </c>
      <c r="DA15" s="626"/>
      <c r="DB15" s="626"/>
      <c r="DC15" s="626"/>
      <c r="DD15" s="632">
        <v>2626299</v>
      </c>
      <c r="DE15" s="624"/>
      <c r="DF15" s="624"/>
      <c r="DG15" s="624"/>
      <c r="DH15" s="624"/>
      <c r="DI15" s="624"/>
      <c r="DJ15" s="624"/>
      <c r="DK15" s="624"/>
      <c r="DL15" s="624"/>
      <c r="DM15" s="624"/>
      <c r="DN15" s="624"/>
      <c r="DO15" s="624"/>
      <c r="DP15" s="625"/>
      <c r="DQ15" s="632">
        <v>7154501</v>
      </c>
      <c r="DR15" s="624"/>
      <c r="DS15" s="624"/>
      <c r="DT15" s="624"/>
      <c r="DU15" s="624"/>
      <c r="DV15" s="624"/>
      <c r="DW15" s="624"/>
      <c r="DX15" s="624"/>
      <c r="DY15" s="624"/>
      <c r="DZ15" s="624"/>
      <c r="EA15" s="624"/>
      <c r="EB15" s="624"/>
      <c r="EC15" s="633"/>
    </row>
    <row r="16" spans="2:143" ht="11.25" customHeight="1" x14ac:dyDescent="0.2">
      <c r="B16" s="620" t="s">
        <v>251</v>
      </c>
      <c r="C16" s="621"/>
      <c r="D16" s="621"/>
      <c r="E16" s="621"/>
      <c r="F16" s="621"/>
      <c r="G16" s="621"/>
      <c r="H16" s="621"/>
      <c r="I16" s="621"/>
      <c r="J16" s="621"/>
      <c r="K16" s="621"/>
      <c r="L16" s="621"/>
      <c r="M16" s="621"/>
      <c r="N16" s="621"/>
      <c r="O16" s="621"/>
      <c r="P16" s="621"/>
      <c r="Q16" s="622"/>
      <c r="R16" s="623">
        <v>399289</v>
      </c>
      <c r="S16" s="624"/>
      <c r="T16" s="624"/>
      <c r="U16" s="624"/>
      <c r="V16" s="624"/>
      <c r="W16" s="624"/>
      <c r="X16" s="624"/>
      <c r="Y16" s="625"/>
      <c r="Z16" s="626">
        <v>0.4</v>
      </c>
      <c r="AA16" s="626"/>
      <c r="AB16" s="626"/>
      <c r="AC16" s="626"/>
      <c r="AD16" s="627">
        <v>399289</v>
      </c>
      <c r="AE16" s="627"/>
      <c r="AF16" s="627"/>
      <c r="AG16" s="627"/>
      <c r="AH16" s="627"/>
      <c r="AI16" s="627"/>
      <c r="AJ16" s="627"/>
      <c r="AK16" s="627"/>
      <c r="AL16" s="628">
        <v>0.8</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123</v>
      </c>
      <c r="BH16" s="624"/>
      <c r="BI16" s="624"/>
      <c r="BJ16" s="624"/>
      <c r="BK16" s="624"/>
      <c r="BL16" s="624"/>
      <c r="BM16" s="624"/>
      <c r="BN16" s="625"/>
      <c r="BO16" s="626" t="s">
        <v>123</v>
      </c>
      <c r="BP16" s="626"/>
      <c r="BQ16" s="626"/>
      <c r="BR16" s="626"/>
      <c r="BS16" s="627" t="s">
        <v>123</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t="s">
        <v>123</v>
      </c>
      <c r="CS16" s="624"/>
      <c r="CT16" s="624"/>
      <c r="CU16" s="624"/>
      <c r="CV16" s="624"/>
      <c r="CW16" s="624"/>
      <c r="CX16" s="624"/>
      <c r="CY16" s="625"/>
      <c r="CZ16" s="626" t="s">
        <v>123</v>
      </c>
      <c r="DA16" s="626"/>
      <c r="DB16" s="626"/>
      <c r="DC16" s="626"/>
      <c r="DD16" s="632" t="s">
        <v>123</v>
      </c>
      <c r="DE16" s="624"/>
      <c r="DF16" s="624"/>
      <c r="DG16" s="624"/>
      <c r="DH16" s="624"/>
      <c r="DI16" s="624"/>
      <c r="DJ16" s="624"/>
      <c r="DK16" s="624"/>
      <c r="DL16" s="624"/>
      <c r="DM16" s="624"/>
      <c r="DN16" s="624"/>
      <c r="DO16" s="624"/>
      <c r="DP16" s="625"/>
      <c r="DQ16" s="632" t="s">
        <v>123</v>
      </c>
      <c r="DR16" s="624"/>
      <c r="DS16" s="624"/>
      <c r="DT16" s="624"/>
      <c r="DU16" s="624"/>
      <c r="DV16" s="624"/>
      <c r="DW16" s="624"/>
      <c r="DX16" s="624"/>
      <c r="DY16" s="624"/>
      <c r="DZ16" s="624"/>
      <c r="EA16" s="624"/>
      <c r="EB16" s="624"/>
      <c r="EC16" s="633"/>
    </row>
    <row r="17" spans="2:133" ht="11.25" customHeight="1" x14ac:dyDescent="0.2">
      <c r="B17" s="620" t="s">
        <v>254</v>
      </c>
      <c r="C17" s="621"/>
      <c r="D17" s="621"/>
      <c r="E17" s="621"/>
      <c r="F17" s="621"/>
      <c r="G17" s="621"/>
      <c r="H17" s="621"/>
      <c r="I17" s="621"/>
      <c r="J17" s="621"/>
      <c r="K17" s="621"/>
      <c r="L17" s="621"/>
      <c r="M17" s="621"/>
      <c r="N17" s="621"/>
      <c r="O17" s="621"/>
      <c r="P17" s="621"/>
      <c r="Q17" s="622"/>
      <c r="R17" s="623">
        <v>1159931</v>
      </c>
      <c r="S17" s="624"/>
      <c r="T17" s="624"/>
      <c r="U17" s="624"/>
      <c r="V17" s="624"/>
      <c r="W17" s="624"/>
      <c r="X17" s="624"/>
      <c r="Y17" s="625"/>
      <c r="Z17" s="626">
        <v>1.2</v>
      </c>
      <c r="AA17" s="626"/>
      <c r="AB17" s="626"/>
      <c r="AC17" s="626"/>
      <c r="AD17" s="627">
        <v>1159931</v>
      </c>
      <c r="AE17" s="627"/>
      <c r="AF17" s="627"/>
      <c r="AG17" s="627"/>
      <c r="AH17" s="627"/>
      <c r="AI17" s="627"/>
      <c r="AJ17" s="627"/>
      <c r="AK17" s="627"/>
      <c r="AL17" s="628">
        <v>2.4</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123</v>
      </c>
      <c r="BH17" s="624"/>
      <c r="BI17" s="624"/>
      <c r="BJ17" s="624"/>
      <c r="BK17" s="624"/>
      <c r="BL17" s="624"/>
      <c r="BM17" s="624"/>
      <c r="BN17" s="625"/>
      <c r="BO17" s="626" t="s">
        <v>123</v>
      </c>
      <c r="BP17" s="626"/>
      <c r="BQ17" s="626"/>
      <c r="BR17" s="626"/>
      <c r="BS17" s="627" t="s">
        <v>123</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9110831</v>
      </c>
      <c r="CS17" s="624"/>
      <c r="CT17" s="624"/>
      <c r="CU17" s="624"/>
      <c r="CV17" s="624"/>
      <c r="CW17" s="624"/>
      <c r="CX17" s="624"/>
      <c r="CY17" s="625"/>
      <c r="CZ17" s="626">
        <v>9.8000000000000007</v>
      </c>
      <c r="DA17" s="626"/>
      <c r="DB17" s="626"/>
      <c r="DC17" s="626"/>
      <c r="DD17" s="632" t="s">
        <v>123</v>
      </c>
      <c r="DE17" s="624"/>
      <c r="DF17" s="624"/>
      <c r="DG17" s="624"/>
      <c r="DH17" s="624"/>
      <c r="DI17" s="624"/>
      <c r="DJ17" s="624"/>
      <c r="DK17" s="624"/>
      <c r="DL17" s="624"/>
      <c r="DM17" s="624"/>
      <c r="DN17" s="624"/>
      <c r="DO17" s="624"/>
      <c r="DP17" s="625"/>
      <c r="DQ17" s="632">
        <v>8997853</v>
      </c>
      <c r="DR17" s="624"/>
      <c r="DS17" s="624"/>
      <c r="DT17" s="624"/>
      <c r="DU17" s="624"/>
      <c r="DV17" s="624"/>
      <c r="DW17" s="624"/>
      <c r="DX17" s="624"/>
      <c r="DY17" s="624"/>
      <c r="DZ17" s="624"/>
      <c r="EA17" s="624"/>
      <c r="EB17" s="624"/>
      <c r="EC17" s="633"/>
    </row>
    <row r="18" spans="2:133" ht="11.25" customHeight="1" x14ac:dyDescent="0.2">
      <c r="B18" s="620" t="s">
        <v>257</v>
      </c>
      <c r="C18" s="621"/>
      <c r="D18" s="621"/>
      <c r="E18" s="621"/>
      <c r="F18" s="621"/>
      <c r="G18" s="621"/>
      <c r="H18" s="621"/>
      <c r="I18" s="621"/>
      <c r="J18" s="621"/>
      <c r="K18" s="621"/>
      <c r="L18" s="621"/>
      <c r="M18" s="621"/>
      <c r="N18" s="621"/>
      <c r="O18" s="621"/>
      <c r="P18" s="621"/>
      <c r="Q18" s="622"/>
      <c r="R18" s="623">
        <v>220142</v>
      </c>
      <c r="S18" s="624"/>
      <c r="T18" s="624"/>
      <c r="U18" s="624"/>
      <c r="V18" s="624"/>
      <c r="W18" s="624"/>
      <c r="X18" s="624"/>
      <c r="Y18" s="625"/>
      <c r="Z18" s="626">
        <v>0.2</v>
      </c>
      <c r="AA18" s="626"/>
      <c r="AB18" s="626"/>
      <c r="AC18" s="626"/>
      <c r="AD18" s="627">
        <v>220142</v>
      </c>
      <c r="AE18" s="627"/>
      <c r="AF18" s="627"/>
      <c r="AG18" s="627"/>
      <c r="AH18" s="627"/>
      <c r="AI18" s="627"/>
      <c r="AJ18" s="627"/>
      <c r="AK18" s="627"/>
      <c r="AL18" s="628">
        <v>0.5</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123</v>
      </c>
      <c r="BH18" s="624"/>
      <c r="BI18" s="624"/>
      <c r="BJ18" s="624"/>
      <c r="BK18" s="624"/>
      <c r="BL18" s="624"/>
      <c r="BM18" s="624"/>
      <c r="BN18" s="625"/>
      <c r="BO18" s="626" t="s">
        <v>123</v>
      </c>
      <c r="BP18" s="626"/>
      <c r="BQ18" s="626"/>
      <c r="BR18" s="626"/>
      <c r="BS18" s="627" t="s">
        <v>123</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v>224425</v>
      </c>
      <c r="CS18" s="624"/>
      <c r="CT18" s="624"/>
      <c r="CU18" s="624"/>
      <c r="CV18" s="624"/>
      <c r="CW18" s="624"/>
      <c r="CX18" s="624"/>
      <c r="CY18" s="625"/>
      <c r="CZ18" s="626">
        <v>0.2</v>
      </c>
      <c r="DA18" s="626"/>
      <c r="DB18" s="626"/>
      <c r="DC18" s="626"/>
      <c r="DD18" s="632" t="s">
        <v>123</v>
      </c>
      <c r="DE18" s="624"/>
      <c r="DF18" s="624"/>
      <c r="DG18" s="624"/>
      <c r="DH18" s="624"/>
      <c r="DI18" s="624"/>
      <c r="DJ18" s="624"/>
      <c r="DK18" s="624"/>
      <c r="DL18" s="624"/>
      <c r="DM18" s="624"/>
      <c r="DN18" s="624"/>
      <c r="DO18" s="624"/>
      <c r="DP18" s="625"/>
      <c r="DQ18" s="632">
        <v>224425</v>
      </c>
      <c r="DR18" s="624"/>
      <c r="DS18" s="624"/>
      <c r="DT18" s="624"/>
      <c r="DU18" s="624"/>
      <c r="DV18" s="624"/>
      <c r="DW18" s="624"/>
      <c r="DX18" s="624"/>
      <c r="DY18" s="624"/>
      <c r="DZ18" s="624"/>
      <c r="EA18" s="624"/>
      <c r="EB18" s="624"/>
      <c r="EC18" s="633"/>
    </row>
    <row r="19" spans="2:133" ht="11.25" customHeight="1" x14ac:dyDescent="0.2">
      <c r="B19" s="620" t="s">
        <v>260</v>
      </c>
      <c r="C19" s="621"/>
      <c r="D19" s="621"/>
      <c r="E19" s="621"/>
      <c r="F19" s="621"/>
      <c r="G19" s="621"/>
      <c r="H19" s="621"/>
      <c r="I19" s="621"/>
      <c r="J19" s="621"/>
      <c r="K19" s="621"/>
      <c r="L19" s="621"/>
      <c r="M19" s="621"/>
      <c r="N19" s="621"/>
      <c r="O19" s="621"/>
      <c r="P19" s="621"/>
      <c r="Q19" s="622"/>
      <c r="R19" s="623">
        <v>925649</v>
      </c>
      <c r="S19" s="624"/>
      <c r="T19" s="624"/>
      <c r="U19" s="624"/>
      <c r="V19" s="624"/>
      <c r="W19" s="624"/>
      <c r="X19" s="624"/>
      <c r="Y19" s="625"/>
      <c r="Z19" s="626">
        <v>1</v>
      </c>
      <c r="AA19" s="626"/>
      <c r="AB19" s="626"/>
      <c r="AC19" s="626"/>
      <c r="AD19" s="627">
        <v>925649</v>
      </c>
      <c r="AE19" s="627"/>
      <c r="AF19" s="627"/>
      <c r="AG19" s="627"/>
      <c r="AH19" s="627"/>
      <c r="AI19" s="627"/>
      <c r="AJ19" s="627"/>
      <c r="AK19" s="627"/>
      <c r="AL19" s="628">
        <v>1.9</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3008759</v>
      </c>
      <c r="BH19" s="624"/>
      <c r="BI19" s="624"/>
      <c r="BJ19" s="624"/>
      <c r="BK19" s="624"/>
      <c r="BL19" s="624"/>
      <c r="BM19" s="624"/>
      <c r="BN19" s="625"/>
      <c r="BO19" s="626">
        <v>9.1</v>
      </c>
      <c r="BP19" s="626"/>
      <c r="BQ19" s="626"/>
      <c r="BR19" s="626"/>
      <c r="BS19" s="627" t="s">
        <v>123</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123</v>
      </c>
      <c r="CS19" s="624"/>
      <c r="CT19" s="624"/>
      <c r="CU19" s="624"/>
      <c r="CV19" s="624"/>
      <c r="CW19" s="624"/>
      <c r="CX19" s="624"/>
      <c r="CY19" s="625"/>
      <c r="CZ19" s="626" t="s">
        <v>123</v>
      </c>
      <c r="DA19" s="626"/>
      <c r="DB19" s="626"/>
      <c r="DC19" s="626"/>
      <c r="DD19" s="632" t="s">
        <v>123</v>
      </c>
      <c r="DE19" s="624"/>
      <c r="DF19" s="624"/>
      <c r="DG19" s="624"/>
      <c r="DH19" s="624"/>
      <c r="DI19" s="624"/>
      <c r="DJ19" s="624"/>
      <c r="DK19" s="624"/>
      <c r="DL19" s="624"/>
      <c r="DM19" s="624"/>
      <c r="DN19" s="624"/>
      <c r="DO19" s="624"/>
      <c r="DP19" s="625"/>
      <c r="DQ19" s="632" t="s">
        <v>123</v>
      </c>
      <c r="DR19" s="624"/>
      <c r="DS19" s="624"/>
      <c r="DT19" s="624"/>
      <c r="DU19" s="624"/>
      <c r="DV19" s="624"/>
      <c r="DW19" s="624"/>
      <c r="DX19" s="624"/>
      <c r="DY19" s="624"/>
      <c r="DZ19" s="624"/>
      <c r="EA19" s="624"/>
      <c r="EB19" s="624"/>
      <c r="EC19" s="633"/>
    </row>
    <row r="20" spans="2:133" ht="11.25" customHeight="1" x14ac:dyDescent="0.2">
      <c r="B20" s="636" t="s">
        <v>263</v>
      </c>
      <c r="C20" s="637"/>
      <c r="D20" s="637"/>
      <c r="E20" s="637"/>
      <c r="F20" s="637"/>
      <c r="G20" s="637"/>
      <c r="H20" s="637"/>
      <c r="I20" s="637"/>
      <c r="J20" s="637"/>
      <c r="K20" s="637"/>
      <c r="L20" s="637"/>
      <c r="M20" s="637"/>
      <c r="N20" s="637"/>
      <c r="O20" s="637"/>
      <c r="P20" s="637"/>
      <c r="Q20" s="638"/>
      <c r="R20" s="623">
        <v>14140</v>
      </c>
      <c r="S20" s="624"/>
      <c r="T20" s="624"/>
      <c r="U20" s="624"/>
      <c r="V20" s="624"/>
      <c r="W20" s="624"/>
      <c r="X20" s="624"/>
      <c r="Y20" s="625"/>
      <c r="Z20" s="626">
        <v>0</v>
      </c>
      <c r="AA20" s="626"/>
      <c r="AB20" s="626"/>
      <c r="AC20" s="626"/>
      <c r="AD20" s="627">
        <v>14140</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3008759</v>
      </c>
      <c r="BH20" s="624"/>
      <c r="BI20" s="624"/>
      <c r="BJ20" s="624"/>
      <c r="BK20" s="624"/>
      <c r="BL20" s="624"/>
      <c r="BM20" s="624"/>
      <c r="BN20" s="625"/>
      <c r="BO20" s="626">
        <v>9.1</v>
      </c>
      <c r="BP20" s="626"/>
      <c r="BQ20" s="626"/>
      <c r="BR20" s="626"/>
      <c r="BS20" s="627" t="s">
        <v>123</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92682491</v>
      </c>
      <c r="CS20" s="624"/>
      <c r="CT20" s="624"/>
      <c r="CU20" s="624"/>
      <c r="CV20" s="624"/>
      <c r="CW20" s="624"/>
      <c r="CX20" s="624"/>
      <c r="CY20" s="625"/>
      <c r="CZ20" s="626">
        <v>100</v>
      </c>
      <c r="DA20" s="626"/>
      <c r="DB20" s="626"/>
      <c r="DC20" s="626"/>
      <c r="DD20" s="632">
        <v>8870328</v>
      </c>
      <c r="DE20" s="624"/>
      <c r="DF20" s="624"/>
      <c r="DG20" s="624"/>
      <c r="DH20" s="624"/>
      <c r="DI20" s="624"/>
      <c r="DJ20" s="624"/>
      <c r="DK20" s="624"/>
      <c r="DL20" s="624"/>
      <c r="DM20" s="624"/>
      <c r="DN20" s="624"/>
      <c r="DO20" s="624"/>
      <c r="DP20" s="625"/>
      <c r="DQ20" s="632">
        <v>58243240</v>
      </c>
      <c r="DR20" s="624"/>
      <c r="DS20" s="624"/>
      <c r="DT20" s="624"/>
      <c r="DU20" s="624"/>
      <c r="DV20" s="624"/>
      <c r="DW20" s="624"/>
      <c r="DX20" s="624"/>
      <c r="DY20" s="624"/>
      <c r="DZ20" s="624"/>
      <c r="EA20" s="624"/>
      <c r="EB20" s="624"/>
      <c r="EC20" s="633"/>
    </row>
    <row r="21" spans="2:133" ht="11.25" customHeight="1" x14ac:dyDescent="0.2">
      <c r="B21" s="620" t="s">
        <v>266</v>
      </c>
      <c r="C21" s="621"/>
      <c r="D21" s="621"/>
      <c r="E21" s="621"/>
      <c r="F21" s="621"/>
      <c r="G21" s="621"/>
      <c r="H21" s="621"/>
      <c r="I21" s="621"/>
      <c r="J21" s="621"/>
      <c r="K21" s="621"/>
      <c r="L21" s="621"/>
      <c r="M21" s="621"/>
      <c r="N21" s="621"/>
      <c r="O21" s="621"/>
      <c r="P21" s="621"/>
      <c r="Q21" s="622"/>
      <c r="R21" s="623">
        <v>9995017</v>
      </c>
      <c r="S21" s="624"/>
      <c r="T21" s="624"/>
      <c r="U21" s="624"/>
      <c r="V21" s="624"/>
      <c r="W21" s="624"/>
      <c r="X21" s="624"/>
      <c r="Y21" s="625"/>
      <c r="Z21" s="626">
        <v>10.6</v>
      </c>
      <c r="AA21" s="626"/>
      <c r="AB21" s="626"/>
      <c r="AC21" s="626"/>
      <c r="AD21" s="627">
        <v>9449113</v>
      </c>
      <c r="AE21" s="627"/>
      <c r="AF21" s="627"/>
      <c r="AG21" s="627"/>
      <c r="AH21" s="627"/>
      <c r="AI21" s="627"/>
      <c r="AJ21" s="627"/>
      <c r="AK21" s="627"/>
      <c r="AL21" s="628">
        <v>19.600000000000001</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15211</v>
      </c>
      <c r="BH21" s="624"/>
      <c r="BI21" s="624"/>
      <c r="BJ21" s="624"/>
      <c r="BK21" s="624"/>
      <c r="BL21" s="624"/>
      <c r="BM21" s="624"/>
      <c r="BN21" s="625"/>
      <c r="BO21" s="626">
        <v>0</v>
      </c>
      <c r="BP21" s="626"/>
      <c r="BQ21" s="626"/>
      <c r="BR21" s="626"/>
      <c r="BS21" s="627" t="s">
        <v>123</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268</v>
      </c>
      <c r="C22" s="621"/>
      <c r="D22" s="621"/>
      <c r="E22" s="621"/>
      <c r="F22" s="621"/>
      <c r="G22" s="621"/>
      <c r="H22" s="621"/>
      <c r="I22" s="621"/>
      <c r="J22" s="621"/>
      <c r="K22" s="621"/>
      <c r="L22" s="621"/>
      <c r="M22" s="621"/>
      <c r="N22" s="621"/>
      <c r="O22" s="621"/>
      <c r="P22" s="621"/>
      <c r="Q22" s="622"/>
      <c r="R22" s="623">
        <v>9449113</v>
      </c>
      <c r="S22" s="624"/>
      <c r="T22" s="624"/>
      <c r="U22" s="624"/>
      <c r="V22" s="624"/>
      <c r="W22" s="624"/>
      <c r="X22" s="624"/>
      <c r="Y22" s="625"/>
      <c r="Z22" s="626">
        <v>10.1</v>
      </c>
      <c r="AA22" s="626"/>
      <c r="AB22" s="626"/>
      <c r="AC22" s="626"/>
      <c r="AD22" s="627">
        <v>9449113</v>
      </c>
      <c r="AE22" s="627"/>
      <c r="AF22" s="627"/>
      <c r="AG22" s="627"/>
      <c r="AH22" s="627"/>
      <c r="AI22" s="627"/>
      <c r="AJ22" s="627"/>
      <c r="AK22" s="627"/>
      <c r="AL22" s="628">
        <v>19.600000000000001</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123</v>
      </c>
      <c r="BH22" s="624"/>
      <c r="BI22" s="624"/>
      <c r="BJ22" s="624"/>
      <c r="BK22" s="624"/>
      <c r="BL22" s="624"/>
      <c r="BM22" s="624"/>
      <c r="BN22" s="625"/>
      <c r="BO22" s="626" t="s">
        <v>123</v>
      </c>
      <c r="BP22" s="626"/>
      <c r="BQ22" s="626"/>
      <c r="BR22" s="626"/>
      <c r="BS22" s="627" t="s">
        <v>123</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271</v>
      </c>
      <c r="C23" s="621"/>
      <c r="D23" s="621"/>
      <c r="E23" s="621"/>
      <c r="F23" s="621"/>
      <c r="G23" s="621"/>
      <c r="H23" s="621"/>
      <c r="I23" s="621"/>
      <c r="J23" s="621"/>
      <c r="K23" s="621"/>
      <c r="L23" s="621"/>
      <c r="M23" s="621"/>
      <c r="N23" s="621"/>
      <c r="O23" s="621"/>
      <c r="P23" s="621"/>
      <c r="Q23" s="622"/>
      <c r="R23" s="623">
        <v>545904</v>
      </c>
      <c r="S23" s="624"/>
      <c r="T23" s="624"/>
      <c r="U23" s="624"/>
      <c r="V23" s="624"/>
      <c r="W23" s="624"/>
      <c r="X23" s="624"/>
      <c r="Y23" s="625"/>
      <c r="Z23" s="626">
        <v>0.6</v>
      </c>
      <c r="AA23" s="626"/>
      <c r="AB23" s="626"/>
      <c r="AC23" s="626"/>
      <c r="AD23" s="627" t="s">
        <v>123</v>
      </c>
      <c r="AE23" s="627"/>
      <c r="AF23" s="627"/>
      <c r="AG23" s="627"/>
      <c r="AH23" s="627"/>
      <c r="AI23" s="627"/>
      <c r="AJ23" s="627"/>
      <c r="AK23" s="627"/>
      <c r="AL23" s="628" t="s">
        <v>123</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v>2993548</v>
      </c>
      <c r="BH23" s="624"/>
      <c r="BI23" s="624"/>
      <c r="BJ23" s="624"/>
      <c r="BK23" s="624"/>
      <c r="BL23" s="624"/>
      <c r="BM23" s="624"/>
      <c r="BN23" s="625"/>
      <c r="BO23" s="626">
        <v>9.1</v>
      </c>
      <c r="BP23" s="626"/>
      <c r="BQ23" s="626"/>
      <c r="BR23" s="626"/>
      <c r="BS23" s="627" t="s">
        <v>123</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2">
      <c r="B24" s="620" t="s">
        <v>278</v>
      </c>
      <c r="C24" s="621"/>
      <c r="D24" s="621"/>
      <c r="E24" s="621"/>
      <c r="F24" s="621"/>
      <c r="G24" s="621"/>
      <c r="H24" s="621"/>
      <c r="I24" s="621"/>
      <c r="J24" s="621"/>
      <c r="K24" s="621"/>
      <c r="L24" s="621"/>
      <c r="M24" s="621"/>
      <c r="N24" s="621"/>
      <c r="O24" s="621"/>
      <c r="P24" s="621"/>
      <c r="Q24" s="622"/>
      <c r="R24" s="623" t="s">
        <v>123</v>
      </c>
      <c r="S24" s="624"/>
      <c r="T24" s="624"/>
      <c r="U24" s="624"/>
      <c r="V24" s="624"/>
      <c r="W24" s="624"/>
      <c r="X24" s="624"/>
      <c r="Y24" s="625"/>
      <c r="Z24" s="626" t="s">
        <v>123</v>
      </c>
      <c r="AA24" s="626"/>
      <c r="AB24" s="626"/>
      <c r="AC24" s="626"/>
      <c r="AD24" s="627" t="s">
        <v>123</v>
      </c>
      <c r="AE24" s="627"/>
      <c r="AF24" s="627"/>
      <c r="AG24" s="627"/>
      <c r="AH24" s="627"/>
      <c r="AI24" s="627"/>
      <c r="AJ24" s="627"/>
      <c r="AK24" s="627"/>
      <c r="AL24" s="628" t="s">
        <v>123</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123</v>
      </c>
      <c r="BH24" s="624"/>
      <c r="BI24" s="624"/>
      <c r="BJ24" s="624"/>
      <c r="BK24" s="624"/>
      <c r="BL24" s="624"/>
      <c r="BM24" s="624"/>
      <c r="BN24" s="625"/>
      <c r="BO24" s="626" t="s">
        <v>123</v>
      </c>
      <c r="BP24" s="626"/>
      <c r="BQ24" s="626"/>
      <c r="BR24" s="626"/>
      <c r="BS24" s="627" t="s">
        <v>123</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55005530</v>
      </c>
      <c r="CS24" s="613"/>
      <c r="CT24" s="613"/>
      <c r="CU24" s="613"/>
      <c r="CV24" s="613"/>
      <c r="CW24" s="613"/>
      <c r="CX24" s="613"/>
      <c r="CY24" s="614"/>
      <c r="CZ24" s="617">
        <v>59.3</v>
      </c>
      <c r="DA24" s="618"/>
      <c r="DB24" s="618"/>
      <c r="DC24" s="634"/>
      <c r="DD24" s="658">
        <v>33127064</v>
      </c>
      <c r="DE24" s="613"/>
      <c r="DF24" s="613"/>
      <c r="DG24" s="613"/>
      <c r="DH24" s="613"/>
      <c r="DI24" s="613"/>
      <c r="DJ24" s="613"/>
      <c r="DK24" s="614"/>
      <c r="DL24" s="658">
        <v>27642032</v>
      </c>
      <c r="DM24" s="613"/>
      <c r="DN24" s="613"/>
      <c r="DO24" s="613"/>
      <c r="DP24" s="613"/>
      <c r="DQ24" s="613"/>
      <c r="DR24" s="613"/>
      <c r="DS24" s="613"/>
      <c r="DT24" s="613"/>
      <c r="DU24" s="613"/>
      <c r="DV24" s="614"/>
      <c r="DW24" s="617">
        <v>57</v>
      </c>
      <c r="DX24" s="618"/>
      <c r="DY24" s="618"/>
      <c r="DZ24" s="618"/>
      <c r="EA24" s="618"/>
      <c r="EB24" s="618"/>
      <c r="EC24" s="619"/>
    </row>
    <row r="25" spans="2:133" ht="11.25" customHeight="1" x14ac:dyDescent="0.2">
      <c r="B25" s="620" t="s">
        <v>281</v>
      </c>
      <c r="C25" s="621"/>
      <c r="D25" s="621"/>
      <c r="E25" s="621"/>
      <c r="F25" s="621"/>
      <c r="G25" s="621"/>
      <c r="H25" s="621"/>
      <c r="I25" s="621"/>
      <c r="J25" s="621"/>
      <c r="K25" s="621"/>
      <c r="L25" s="621"/>
      <c r="M25" s="621"/>
      <c r="N25" s="621"/>
      <c r="O25" s="621"/>
      <c r="P25" s="621"/>
      <c r="Q25" s="622"/>
      <c r="R25" s="623">
        <v>51388443</v>
      </c>
      <c r="S25" s="624"/>
      <c r="T25" s="624"/>
      <c r="U25" s="624"/>
      <c r="V25" s="624"/>
      <c r="W25" s="624"/>
      <c r="X25" s="624"/>
      <c r="Y25" s="625"/>
      <c r="Z25" s="626">
        <v>54.7</v>
      </c>
      <c r="AA25" s="626"/>
      <c r="AB25" s="626"/>
      <c r="AC25" s="626"/>
      <c r="AD25" s="627">
        <v>47848991</v>
      </c>
      <c r="AE25" s="627"/>
      <c r="AF25" s="627"/>
      <c r="AG25" s="627"/>
      <c r="AH25" s="627"/>
      <c r="AI25" s="627"/>
      <c r="AJ25" s="627"/>
      <c r="AK25" s="627"/>
      <c r="AL25" s="628">
        <v>99.2</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123</v>
      </c>
      <c r="BH25" s="624"/>
      <c r="BI25" s="624"/>
      <c r="BJ25" s="624"/>
      <c r="BK25" s="624"/>
      <c r="BL25" s="624"/>
      <c r="BM25" s="624"/>
      <c r="BN25" s="625"/>
      <c r="BO25" s="626" t="s">
        <v>123</v>
      </c>
      <c r="BP25" s="626"/>
      <c r="BQ25" s="626"/>
      <c r="BR25" s="626"/>
      <c r="BS25" s="627" t="s">
        <v>123</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15621445</v>
      </c>
      <c r="CS25" s="655"/>
      <c r="CT25" s="655"/>
      <c r="CU25" s="655"/>
      <c r="CV25" s="655"/>
      <c r="CW25" s="655"/>
      <c r="CX25" s="655"/>
      <c r="CY25" s="656"/>
      <c r="CZ25" s="628">
        <v>16.899999999999999</v>
      </c>
      <c r="DA25" s="653"/>
      <c r="DB25" s="653"/>
      <c r="DC25" s="657"/>
      <c r="DD25" s="632">
        <v>13472577</v>
      </c>
      <c r="DE25" s="655"/>
      <c r="DF25" s="655"/>
      <c r="DG25" s="655"/>
      <c r="DH25" s="655"/>
      <c r="DI25" s="655"/>
      <c r="DJ25" s="655"/>
      <c r="DK25" s="656"/>
      <c r="DL25" s="632">
        <v>13335050</v>
      </c>
      <c r="DM25" s="655"/>
      <c r="DN25" s="655"/>
      <c r="DO25" s="655"/>
      <c r="DP25" s="655"/>
      <c r="DQ25" s="655"/>
      <c r="DR25" s="655"/>
      <c r="DS25" s="655"/>
      <c r="DT25" s="655"/>
      <c r="DU25" s="655"/>
      <c r="DV25" s="656"/>
      <c r="DW25" s="628">
        <v>27.5</v>
      </c>
      <c r="DX25" s="653"/>
      <c r="DY25" s="653"/>
      <c r="DZ25" s="653"/>
      <c r="EA25" s="653"/>
      <c r="EB25" s="653"/>
      <c r="EC25" s="654"/>
    </row>
    <row r="26" spans="2:133" ht="11.25" customHeight="1" x14ac:dyDescent="0.2">
      <c r="B26" s="620" t="s">
        <v>284</v>
      </c>
      <c r="C26" s="621"/>
      <c r="D26" s="621"/>
      <c r="E26" s="621"/>
      <c r="F26" s="621"/>
      <c r="G26" s="621"/>
      <c r="H26" s="621"/>
      <c r="I26" s="621"/>
      <c r="J26" s="621"/>
      <c r="K26" s="621"/>
      <c r="L26" s="621"/>
      <c r="M26" s="621"/>
      <c r="N26" s="621"/>
      <c r="O26" s="621"/>
      <c r="P26" s="621"/>
      <c r="Q26" s="622"/>
      <c r="R26" s="623">
        <v>18837</v>
      </c>
      <c r="S26" s="624"/>
      <c r="T26" s="624"/>
      <c r="U26" s="624"/>
      <c r="V26" s="624"/>
      <c r="W26" s="624"/>
      <c r="X26" s="624"/>
      <c r="Y26" s="625"/>
      <c r="Z26" s="626">
        <v>0</v>
      </c>
      <c r="AA26" s="626"/>
      <c r="AB26" s="626"/>
      <c r="AC26" s="626"/>
      <c r="AD26" s="627">
        <v>18837</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123</v>
      </c>
      <c r="BH26" s="624"/>
      <c r="BI26" s="624"/>
      <c r="BJ26" s="624"/>
      <c r="BK26" s="624"/>
      <c r="BL26" s="624"/>
      <c r="BM26" s="624"/>
      <c r="BN26" s="625"/>
      <c r="BO26" s="626" t="s">
        <v>123</v>
      </c>
      <c r="BP26" s="626"/>
      <c r="BQ26" s="626"/>
      <c r="BR26" s="626"/>
      <c r="BS26" s="627" t="s">
        <v>123</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9353340</v>
      </c>
      <c r="CS26" s="624"/>
      <c r="CT26" s="624"/>
      <c r="CU26" s="624"/>
      <c r="CV26" s="624"/>
      <c r="CW26" s="624"/>
      <c r="CX26" s="624"/>
      <c r="CY26" s="625"/>
      <c r="CZ26" s="628">
        <v>10.1</v>
      </c>
      <c r="DA26" s="653"/>
      <c r="DB26" s="653"/>
      <c r="DC26" s="657"/>
      <c r="DD26" s="632">
        <v>8767951</v>
      </c>
      <c r="DE26" s="624"/>
      <c r="DF26" s="624"/>
      <c r="DG26" s="624"/>
      <c r="DH26" s="624"/>
      <c r="DI26" s="624"/>
      <c r="DJ26" s="624"/>
      <c r="DK26" s="625"/>
      <c r="DL26" s="632" t="s">
        <v>123</v>
      </c>
      <c r="DM26" s="624"/>
      <c r="DN26" s="624"/>
      <c r="DO26" s="624"/>
      <c r="DP26" s="624"/>
      <c r="DQ26" s="624"/>
      <c r="DR26" s="624"/>
      <c r="DS26" s="624"/>
      <c r="DT26" s="624"/>
      <c r="DU26" s="624"/>
      <c r="DV26" s="625"/>
      <c r="DW26" s="628" t="s">
        <v>123</v>
      </c>
      <c r="DX26" s="653"/>
      <c r="DY26" s="653"/>
      <c r="DZ26" s="653"/>
      <c r="EA26" s="653"/>
      <c r="EB26" s="653"/>
      <c r="EC26" s="654"/>
    </row>
    <row r="27" spans="2:133" ht="11.25" customHeight="1" x14ac:dyDescent="0.2">
      <c r="B27" s="620" t="s">
        <v>287</v>
      </c>
      <c r="C27" s="621"/>
      <c r="D27" s="621"/>
      <c r="E27" s="621"/>
      <c r="F27" s="621"/>
      <c r="G27" s="621"/>
      <c r="H27" s="621"/>
      <c r="I27" s="621"/>
      <c r="J27" s="621"/>
      <c r="K27" s="621"/>
      <c r="L27" s="621"/>
      <c r="M27" s="621"/>
      <c r="N27" s="621"/>
      <c r="O27" s="621"/>
      <c r="P27" s="621"/>
      <c r="Q27" s="622"/>
      <c r="R27" s="623">
        <v>450085</v>
      </c>
      <c r="S27" s="624"/>
      <c r="T27" s="624"/>
      <c r="U27" s="624"/>
      <c r="V27" s="624"/>
      <c r="W27" s="624"/>
      <c r="X27" s="624"/>
      <c r="Y27" s="625"/>
      <c r="Z27" s="626">
        <v>0.5</v>
      </c>
      <c r="AA27" s="626"/>
      <c r="AB27" s="626"/>
      <c r="AC27" s="626"/>
      <c r="AD27" s="627" t="s">
        <v>123</v>
      </c>
      <c r="AE27" s="627"/>
      <c r="AF27" s="627"/>
      <c r="AG27" s="627"/>
      <c r="AH27" s="627"/>
      <c r="AI27" s="627"/>
      <c r="AJ27" s="627"/>
      <c r="AK27" s="627"/>
      <c r="AL27" s="628" t="s">
        <v>123</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32914971</v>
      </c>
      <c r="BH27" s="624"/>
      <c r="BI27" s="624"/>
      <c r="BJ27" s="624"/>
      <c r="BK27" s="624"/>
      <c r="BL27" s="624"/>
      <c r="BM27" s="624"/>
      <c r="BN27" s="625"/>
      <c r="BO27" s="626">
        <v>100</v>
      </c>
      <c r="BP27" s="626"/>
      <c r="BQ27" s="626"/>
      <c r="BR27" s="626"/>
      <c r="BS27" s="627">
        <v>702665</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30273255</v>
      </c>
      <c r="CS27" s="655"/>
      <c r="CT27" s="655"/>
      <c r="CU27" s="655"/>
      <c r="CV27" s="655"/>
      <c r="CW27" s="655"/>
      <c r="CX27" s="655"/>
      <c r="CY27" s="656"/>
      <c r="CZ27" s="628">
        <v>32.700000000000003</v>
      </c>
      <c r="DA27" s="653"/>
      <c r="DB27" s="653"/>
      <c r="DC27" s="657"/>
      <c r="DD27" s="632">
        <v>10656635</v>
      </c>
      <c r="DE27" s="655"/>
      <c r="DF27" s="655"/>
      <c r="DG27" s="655"/>
      <c r="DH27" s="655"/>
      <c r="DI27" s="655"/>
      <c r="DJ27" s="655"/>
      <c r="DK27" s="656"/>
      <c r="DL27" s="632">
        <v>7514529</v>
      </c>
      <c r="DM27" s="655"/>
      <c r="DN27" s="655"/>
      <c r="DO27" s="655"/>
      <c r="DP27" s="655"/>
      <c r="DQ27" s="655"/>
      <c r="DR27" s="655"/>
      <c r="DS27" s="655"/>
      <c r="DT27" s="655"/>
      <c r="DU27" s="655"/>
      <c r="DV27" s="656"/>
      <c r="DW27" s="628">
        <v>15.5</v>
      </c>
      <c r="DX27" s="653"/>
      <c r="DY27" s="653"/>
      <c r="DZ27" s="653"/>
      <c r="EA27" s="653"/>
      <c r="EB27" s="653"/>
      <c r="EC27" s="654"/>
    </row>
    <row r="28" spans="2:133" ht="11.25" customHeight="1" x14ac:dyDescent="0.2">
      <c r="B28" s="620" t="s">
        <v>290</v>
      </c>
      <c r="C28" s="621"/>
      <c r="D28" s="621"/>
      <c r="E28" s="621"/>
      <c r="F28" s="621"/>
      <c r="G28" s="621"/>
      <c r="H28" s="621"/>
      <c r="I28" s="621"/>
      <c r="J28" s="621"/>
      <c r="K28" s="621"/>
      <c r="L28" s="621"/>
      <c r="M28" s="621"/>
      <c r="N28" s="621"/>
      <c r="O28" s="621"/>
      <c r="P28" s="621"/>
      <c r="Q28" s="622"/>
      <c r="R28" s="623">
        <v>1511751</v>
      </c>
      <c r="S28" s="624"/>
      <c r="T28" s="624"/>
      <c r="U28" s="624"/>
      <c r="V28" s="624"/>
      <c r="W28" s="624"/>
      <c r="X28" s="624"/>
      <c r="Y28" s="625"/>
      <c r="Z28" s="626">
        <v>1.6</v>
      </c>
      <c r="AA28" s="626"/>
      <c r="AB28" s="626"/>
      <c r="AC28" s="626"/>
      <c r="AD28" s="627">
        <v>346161</v>
      </c>
      <c r="AE28" s="627"/>
      <c r="AF28" s="627"/>
      <c r="AG28" s="627"/>
      <c r="AH28" s="627"/>
      <c r="AI28" s="627"/>
      <c r="AJ28" s="627"/>
      <c r="AK28" s="627"/>
      <c r="AL28" s="628">
        <v>0.7</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9110830</v>
      </c>
      <c r="CS28" s="624"/>
      <c r="CT28" s="624"/>
      <c r="CU28" s="624"/>
      <c r="CV28" s="624"/>
      <c r="CW28" s="624"/>
      <c r="CX28" s="624"/>
      <c r="CY28" s="625"/>
      <c r="CZ28" s="628">
        <v>9.8000000000000007</v>
      </c>
      <c r="DA28" s="653"/>
      <c r="DB28" s="653"/>
      <c r="DC28" s="657"/>
      <c r="DD28" s="632">
        <v>8997852</v>
      </c>
      <c r="DE28" s="624"/>
      <c r="DF28" s="624"/>
      <c r="DG28" s="624"/>
      <c r="DH28" s="624"/>
      <c r="DI28" s="624"/>
      <c r="DJ28" s="624"/>
      <c r="DK28" s="625"/>
      <c r="DL28" s="632">
        <v>6792453</v>
      </c>
      <c r="DM28" s="624"/>
      <c r="DN28" s="624"/>
      <c r="DO28" s="624"/>
      <c r="DP28" s="624"/>
      <c r="DQ28" s="624"/>
      <c r="DR28" s="624"/>
      <c r="DS28" s="624"/>
      <c r="DT28" s="624"/>
      <c r="DU28" s="624"/>
      <c r="DV28" s="625"/>
      <c r="DW28" s="628">
        <v>14</v>
      </c>
      <c r="DX28" s="653"/>
      <c r="DY28" s="653"/>
      <c r="DZ28" s="653"/>
      <c r="EA28" s="653"/>
      <c r="EB28" s="653"/>
      <c r="EC28" s="654"/>
    </row>
    <row r="29" spans="2:133" ht="11.25" customHeight="1" x14ac:dyDescent="0.2">
      <c r="B29" s="620" t="s">
        <v>292</v>
      </c>
      <c r="C29" s="621"/>
      <c r="D29" s="621"/>
      <c r="E29" s="621"/>
      <c r="F29" s="621"/>
      <c r="G29" s="621"/>
      <c r="H29" s="621"/>
      <c r="I29" s="621"/>
      <c r="J29" s="621"/>
      <c r="K29" s="621"/>
      <c r="L29" s="621"/>
      <c r="M29" s="621"/>
      <c r="N29" s="621"/>
      <c r="O29" s="621"/>
      <c r="P29" s="621"/>
      <c r="Q29" s="622"/>
      <c r="R29" s="623">
        <v>116843</v>
      </c>
      <c r="S29" s="624"/>
      <c r="T29" s="624"/>
      <c r="U29" s="624"/>
      <c r="V29" s="624"/>
      <c r="W29" s="624"/>
      <c r="X29" s="624"/>
      <c r="Y29" s="625"/>
      <c r="Z29" s="626">
        <v>0.1</v>
      </c>
      <c r="AA29" s="626"/>
      <c r="AB29" s="626"/>
      <c r="AC29" s="626"/>
      <c r="AD29" s="627" t="s">
        <v>123</v>
      </c>
      <c r="AE29" s="627"/>
      <c r="AF29" s="627"/>
      <c r="AG29" s="627"/>
      <c r="AH29" s="627"/>
      <c r="AI29" s="627"/>
      <c r="AJ29" s="627"/>
      <c r="AK29" s="627"/>
      <c r="AL29" s="628" t="s">
        <v>123</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293</v>
      </c>
      <c r="CE29" s="660"/>
      <c r="CF29" s="620" t="s">
        <v>67</v>
      </c>
      <c r="CG29" s="621"/>
      <c r="CH29" s="621"/>
      <c r="CI29" s="621"/>
      <c r="CJ29" s="621"/>
      <c r="CK29" s="621"/>
      <c r="CL29" s="621"/>
      <c r="CM29" s="621"/>
      <c r="CN29" s="621"/>
      <c r="CO29" s="621"/>
      <c r="CP29" s="621"/>
      <c r="CQ29" s="622"/>
      <c r="CR29" s="623">
        <v>9110327</v>
      </c>
      <c r="CS29" s="655"/>
      <c r="CT29" s="655"/>
      <c r="CU29" s="655"/>
      <c r="CV29" s="655"/>
      <c r="CW29" s="655"/>
      <c r="CX29" s="655"/>
      <c r="CY29" s="656"/>
      <c r="CZ29" s="628">
        <v>9.8000000000000007</v>
      </c>
      <c r="DA29" s="653"/>
      <c r="DB29" s="653"/>
      <c r="DC29" s="657"/>
      <c r="DD29" s="632">
        <v>8997349</v>
      </c>
      <c r="DE29" s="655"/>
      <c r="DF29" s="655"/>
      <c r="DG29" s="655"/>
      <c r="DH29" s="655"/>
      <c r="DI29" s="655"/>
      <c r="DJ29" s="655"/>
      <c r="DK29" s="656"/>
      <c r="DL29" s="632">
        <v>6791950</v>
      </c>
      <c r="DM29" s="655"/>
      <c r="DN29" s="655"/>
      <c r="DO29" s="655"/>
      <c r="DP29" s="655"/>
      <c r="DQ29" s="655"/>
      <c r="DR29" s="655"/>
      <c r="DS29" s="655"/>
      <c r="DT29" s="655"/>
      <c r="DU29" s="655"/>
      <c r="DV29" s="656"/>
      <c r="DW29" s="628">
        <v>14</v>
      </c>
      <c r="DX29" s="653"/>
      <c r="DY29" s="653"/>
      <c r="DZ29" s="653"/>
      <c r="EA29" s="653"/>
      <c r="EB29" s="653"/>
      <c r="EC29" s="654"/>
    </row>
    <row r="30" spans="2:133" ht="11.25" customHeight="1" x14ac:dyDescent="0.2">
      <c r="B30" s="620" t="s">
        <v>294</v>
      </c>
      <c r="C30" s="621"/>
      <c r="D30" s="621"/>
      <c r="E30" s="621"/>
      <c r="F30" s="621"/>
      <c r="G30" s="621"/>
      <c r="H30" s="621"/>
      <c r="I30" s="621"/>
      <c r="J30" s="621"/>
      <c r="K30" s="621"/>
      <c r="L30" s="621"/>
      <c r="M30" s="621"/>
      <c r="N30" s="621"/>
      <c r="O30" s="621"/>
      <c r="P30" s="621"/>
      <c r="Q30" s="622"/>
      <c r="R30" s="623">
        <v>20863739</v>
      </c>
      <c r="S30" s="624"/>
      <c r="T30" s="624"/>
      <c r="U30" s="624"/>
      <c r="V30" s="624"/>
      <c r="W30" s="624"/>
      <c r="X30" s="624"/>
      <c r="Y30" s="625"/>
      <c r="Z30" s="626">
        <v>22.2</v>
      </c>
      <c r="AA30" s="626"/>
      <c r="AB30" s="626"/>
      <c r="AC30" s="626"/>
      <c r="AD30" s="627" t="s">
        <v>123</v>
      </c>
      <c r="AE30" s="627"/>
      <c r="AF30" s="627"/>
      <c r="AG30" s="627"/>
      <c r="AH30" s="627"/>
      <c r="AI30" s="627"/>
      <c r="AJ30" s="627"/>
      <c r="AK30" s="627"/>
      <c r="AL30" s="628" t="s">
        <v>123</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65"/>
      <c r="BI30" s="665"/>
      <c r="BJ30" s="665"/>
      <c r="BK30" s="665"/>
      <c r="BL30" s="665"/>
      <c r="BM30" s="665"/>
      <c r="BN30" s="665"/>
      <c r="BO30" s="665"/>
      <c r="BP30" s="665"/>
      <c r="BQ30" s="666"/>
      <c r="BR30" s="605" t="s">
        <v>296</v>
      </c>
      <c r="BS30" s="665"/>
      <c r="BT30" s="665"/>
      <c r="BU30" s="665"/>
      <c r="BV30" s="665"/>
      <c r="BW30" s="665"/>
      <c r="BX30" s="665"/>
      <c r="BY30" s="665"/>
      <c r="BZ30" s="665"/>
      <c r="CA30" s="665"/>
      <c r="CB30" s="666"/>
      <c r="CD30" s="661"/>
      <c r="CE30" s="662"/>
      <c r="CF30" s="620" t="s">
        <v>297</v>
      </c>
      <c r="CG30" s="621"/>
      <c r="CH30" s="621"/>
      <c r="CI30" s="621"/>
      <c r="CJ30" s="621"/>
      <c r="CK30" s="621"/>
      <c r="CL30" s="621"/>
      <c r="CM30" s="621"/>
      <c r="CN30" s="621"/>
      <c r="CO30" s="621"/>
      <c r="CP30" s="621"/>
      <c r="CQ30" s="622"/>
      <c r="CR30" s="623">
        <v>8869499</v>
      </c>
      <c r="CS30" s="624"/>
      <c r="CT30" s="624"/>
      <c r="CU30" s="624"/>
      <c r="CV30" s="624"/>
      <c r="CW30" s="624"/>
      <c r="CX30" s="624"/>
      <c r="CY30" s="625"/>
      <c r="CZ30" s="628">
        <v>9.6</v>
      </c>
      <c r="DA30" s="653"/>
      <c r="DB30" s="653"/>
      <c r="DC30" s="657"/>
      <c r="DD30" s="632">
        <v>8761350</v>
      </c>
      <c r="DE30" s="624"/>
      <c r="DF30" s="624"/>
      <c r="DG30" s="624"/>
      <c r="DH30" s="624"/>
      <c r="DI30" s="624"/>
      <c r="DJ30" s="624"/>
      <c r="DK30" s="625"/>
      <c r="DL30" s="632">
        <v>6555951</v>
      </c>
      <c r="DM30" s="624"/>
      <c r="DN30" s="624"/>
      <c r="DO30" s="624"/>
      <c r="DP30" s="624"/>
      <c r="DQ30" s="624"/>
      <c r="DR30" s="624"/>
      <c r="DS30" s="624"/>
      <c r="DT30" s="624"/>
      <c r="DU30" s="624"/>
      <c r="DV30" s="625"/>
      <c r="DW30" s="628">
        <v>13.5</v>
      </c>
      <c r="DX30" s="653"/>
      <c r="DY30" s="653"/>
      <c r="DZ30" s="653"/>
      <c r="EA30" s="653"/>
      <c r="EB30" s="653"/>
      <c r="EC30" s="654"/>
    </row>
    <row r="31" spans="2:133" ht="11.25" customHeight="1" x14ac:dyDescent="0.2">
      <c r="B31" s="636" t="s">
        <v>298</v>
      </c>
      <c r="C31" s="637"/>
      <c r="D31" s="637"/>
      <c r="E31" s="637"/>
      <c r="F31" s="637"/>
      <c r="G31" s="637"/>
      <c r="H31" s="637"/>
      <c r="I31" s="637"/>
      <c r="J31" s="637"/>
      <c r="K31" s="637"/>
      <c r="L31" s="637"/>
      <c r="M31" s="637"/>
      <c r="N31" s="637"/>
      <c r="O31" s="637"/>
      <c r="P31" s="637"/>
      <c r="Q31" s="638"/>
      <c r="R31" s="623">
        <v>6609</v>
      </c>
      <c r="S31" s="624"/>
      <c r="T31" s="624"/>
      <c r="U31" s="624"/>
      <c r="V31" s="624"/>
      <c r="W31" s="624"/>
      <c r="X31" s="624"/>
      <c r="Y31" s="625"/>
      <c r="Z31" s="626">
        <v>0</v>
      </c>
      <c r="AA31" s="626"/>
      <c r="AB31" s="626"/>
      <c r="AC31" s="626"/>
      <c r="AD31" s="627">
        <v>6609</v>
      </c>
      <c r="AE31" s="627"/>
      <c r="AF31" s="627"/>
      <c r="AG31" s="627"/>
      <c r="AH31" s="627"/>
      <c r="AI31" s="627"/>
      <c r="AJ31" s="627"/>
      <c r="AK31" s="627"/>
      <c r="AL31" s="628">
        <v>0</v>
      </c>
      <c r="AM31" s="629"/>
      <c r="AN31" s="629"/>
      <c r="AO31" s="630"/>
      <c r="AP31" s="669" t="s">
        <v>299</v>
      </c>
      <c r="AQ31" s="670"/>
      <c r="AR31" s="670"/>
      <c r="AS31" s="670"/>
      <c r="AT31" s="675" t="s">
        <v>300</v>
      </c>
      <c r="AU31" s="206"/>
      <c r="AV31" s="206"/>
      <c r="AW31" s="206"/>
      <c r="AX31" s="609" t="s">
        <v>178</v>
      </c>
      <c r="AY31" s="610"/>
      <c r="AZ31" s="610"/>
      <c r="BA31" s="610"/>
      <c r="BB31" s="610"/>
      <c r="BC31" s="610"/>
      <c r="BD31" s="610"/>
      <c r="BE31" s="610"/>
      <c r="BF31" s="611"/>
      <c r="BG31" s="679">
        <v>99.6</v>
      </c>
      <c r="BH31" s="667"/>
      <c r="BI31" s="667"/>
      <c r="BJ31" s="667"/>
      <c r="BK31" s="667"/>
      <c r="BL31" s="667"/>
      <c r="BM31" s="618">
        <v>99.2</v>
      </c>
      <c r="BN31" s="667"/>
      <c r="BO31" s="667"/>
      <c r="BP31" s="667"/>
      <c r="BQ31" s="668"/>
      <c r="BR31" s="679">
        <v>99.7</v>
      </c>
      <c r="BS31" s="667"/>
      <c r="BT31" s="667"/>
      <c r="BU31" s="667"/>
      <c r="BV31" s="667"/>
      <c r="BW31" s="667"/>
      <c r="BX31" s="618">
        <v>99.2</v>
      </c>
      <c r="BY31" s="667"/>
      <c r="BZ31" s="667"/>
      <c r="CA31" s="667"/>
      <c r="CB31" s="668"/>
      <c r="CD31" s="661"/>
      <c r="CE31" s="662"/>
      <c r="CF31" s="620" t="s">
        <v>301</v>
      </c>
      <c r="CG31" s="621"/>
      <c r="CH31" s="621"/>
      <c r="CI31" s="621"/>
      <c r="CJ31" s="621"/>
      <c r="CK31" s="621"/>
      <c r="CL31" s="621"/>
      <c r="CM31" s="621"/>
      <c r="CN31" s="621"/>
      <c r="CO31" s="621"/>
      <c r="CP31" s="621"/>
      <c r="CQ31" s="622"/>
      <c r="CR31" s="623">
        <v>240828</v>
      </c>
      <c r="CS31" s="655"/>
      <c r="CT31" s="655"/>
      <c r="CU31" s="655"/>
      <c r="CV31" s="655"/>
      <c r="CW31" s="655"/>
      <c r="CX31" s="655"/>
      <c r="CY31" s="656"/>
      <c r="CZ31" s="628">
        <v>0.3</v>
      </c>
      <c r="DA31" s="653"/>
      <c r="DB31" s="653"/>
      <c r="DC31" s="657"/>
      <c r="DD31" s="632">
        <v>235999</v>
      </c>
      <c r="DE31" s="655"/>
      <c r="DF31" s="655"/>
      <c r="DG31" s="655"/>
      <c r="DH31" s="655"/>
      <c r="DI31" s="655"/>
      <c r="DJ31" s="655"/>
      <c r="DK31" s="656"/>
      <c r="DL31" s="632">
        <v>235999</v>
      </c>
      <c r="DM31" s="655"/>
      <c r="DN31" s="655"/>
      <c r="DO31" s="655"/>
      <c r="DP31" s="655"/>
      <c r="DQ31" s="655"/>
      <c r="DR31" s="655"/>
      <c r="DS31" s="655"/>
      <c r="DT31" s="655"/>
      <c r="DU31" s="655"/>
      <c r="DV31" s="656"/>
      <c r="DW31" s="628">
        <v>0.5</v>
      </c>
      <c r="DX31" s="653"/>
      <c r="DY31" s="653"/>
      <c r="DZ31" s="653"/>
      <c r="EA31" s="653"/>
      <c r="EB31" s="653"/>
      <c r="EC31" s="654"/>
    </row>
    <row r="32" spans="2:133" ht="11.25" customHeight="1" x14ac:dyDescent="0.2">
      <c r="B32" s="620" t="s">
        <v>302</v>
      </c>
      <c r="C32" s="621"/>
      <c r="D32" s="621"/>
      <c r="E32" s="621"/>
      <c r="F32" s="621"/>
      <c r="G32" s="621"/>
      <c r="H32" s="621"/>
      <c r="I32" s="621"/>
      <c r="J32" s="621"/>
      <c r="K32" s="621"/>
      <c r="L32" s="621"/>
      <c r="M32" s="621"/>
      <c r="N32" s="621"/>
      <c r="O32" s="621"/>
      <c r="P32" s="621"/>
      <c r="Q32" s="622"/>
      <c r="R32" s="623">
        <v>6304565</v>
      </c>
      <c r="S32" s="624"/>
      <c r="T32" s="624"/>
      <c r="U32" s="624"/>
      <c r="V32" s="624"/>
      <c r="W32" s="624"/>
      <c r="X32" s="624"/>
      <c r="Y32" s="625"/>
      <c r="Z32" s="626">
        <v>6.7</v>
      </c>
      <c r="AA32" s="626"/>
      <c r="AB32" s="626"/>
      <c r="AC32" s="626"/>
      <c r="AD32" s="627" t="s">
        <v>123</v>
      </c>
      <c r="AE32" s="627"/>
      <c r="AF32" s="627"/>
      <c r="AG32" s="627"/>
      <c r="AH32" s="627"/>
      <c r="AI32" s="627"/>
      <c r="AJ32" s="627"/>
      <c r="AK32" s="627"/>
      <c r="AL32" s="628" t="s">
        <v>123</v>
      </c>
      <c r="AM32" s="629"/>
      <c r="AN32" s="629"/>
      <c r="AO32" s="630"/>
      <c r="AP32" s="671"/>
      <c r="AQ32" s="672"/>
      <c r="AR32" s="672"/>
      <c r="AS32" s="672"/>
      <c r="AT32" s="676"/>
      <c r="AU32" s="202" t="s">
        <v>303</v>
      </c>
      <c r="AX32" s="620" t="s">
        <v>304</v>
      </c>
      <c r="AY32" s="621"/>
      <c r="AZ32" s="621"/>
      <c r="BA32" s="621"/>
      <c r="BB32" s="621"/>
      <c r="BC32" s="621"/>
      <c r="BD32" s="621"/>
      <c r="BE32" s="621"/>
      <c r="BF32" s="622"/>
      <c r="BG32" s="680">
        <v>99.5</v>
      </c>
      <c r="BH32" s="655"/>
      <c r="BI32" s="655"/>
      <c r="BJ32" s="655"/>
      <c r="BK32" s="655"/>
      <c r="BL32" s="655"/>
      <c r="BM32" s="629">
        <v>98.8</v>
      </c>
      <c r="BN32" s="655"/>
      <c r="BO32" s="655"/>
      <c r="BP32" s="655"/>
      <c r="BQ32" s="678"/>
      <c r="BR32" s="680">
        <v>99.5</v>
      </c>
      <c r="BS32" s="655"/>
      <c r="BT32" s="655"/>
      <c r="BU32" s="655"/>
      <c r="BV32" s="655"/>
      <c r="BW32" s="655"/>
      <c r="BX32" s="629">
        <v>98.8</v>
      </c>
      <c r="BY32" s="655"/>
      <c r="BZ32" s="655"/>
      <c r="CA32" s="655"/>
      <c r="CB32" s="678"/>
      <c r="CD32" s="663"/>
      <c r="CE32" s="664"/>
      <c r="CF32" s="620" t="s">
        <v>305</v>
      </c>
      <c r="CG32" s="621"/>
      <c r="CH32" s="621"/>
      <c r="CI32" s="621"/>
      <c r="CJ32" s="621"/>
      <c r="CK32" s="621"/>
      <c r="CL32" s="621"/>
      <c r="CM32" s="621"/>
      <c r="CN32" s="621"/>
      <c r="CO32" s="621"/>
      <c r="CP32" s="621"/>
      <c r="CQ32" s="622"/>
      <c r="CR32" s="623">
        <v>503</v>
      </c>
      <c r="CS32" s="624"/>
      <c r="CT32" s="624"/>
      <c r="CU32" s="624"/>
      <c r="CV32" s="624"/>
      <c r="CW32" s="624"/>
      <c r="CX32" s="624"/>
      <c r="CY32" s="625"/>
      <c r="CZ32" s="628">
        <v>0</v>
      </c>
      <c r="DA32" s="653"/>
      <c r="DB32" s="653"/>
      <c r="DC32" s="657"/>
      <c r="DD32" s="632">
        <v>503</v>
      </c>
      <c r="DE32" s="624"/>
      <c r="DF32" s="624"/>
      <c r="DG32" s="624"/>
      <c r="DH32" s="624"/>
      <c r="DI32" s="624"/>
      <c r="DJ32" s="624"/>
      <c r="DK32" s="625"/>
      <c r="DL32" s="632">
        <v>503</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2">
      <c r="B33" s="620" t="s">
        <v>306</v>
      </c>
      <c r="C33" s="621"/>
      <c r="D33" s="621"/>
      <c r="E33" s="621"/>
      <c r="F33" s="621"/>
      <c r="G33" s="621"/>
      <c r="H33" s="621"/>
      <c r="I33" s="621"/>
      <c r="J33" s="621"/>
      <c r="K33" s="621"/>
      <c r="L33" s="621"/>
      <c r="M33" s="621"/>
      <c r="N33" s="621"/>
      <c r="O33" s="621"/>
      <c r="P33" s="621"/>
      <c r="Q33" s="622"/>
      <c r="R33" s="623">
        <v>591985</v>
      </c>
      <c r="S33" s="624"/>
      <c r="T33" s="624"/>
      <c r="U33" s="624"/>
      <c r="V33" s="624"/>
      <c r="W33" s="624"/>
      <c r="X33" s="624"/>
      <c r="Y33" s="625"/>
      <c r="Z33" s="626">
        <v>0.6</v>
      </c>
      <c r="AA33" s="626"/>
      <c r="AB33" s="626"/>
      <c r="AC33" s="626"/>
      <c r="AD33" s="627">
        <v>14662</v>
      </c>
      <c r="AE33" s="627"/>
      <c r="AF33" s="627"/>
      <c r="AG33" s="627"/>
      <c r="AH33" s="627"/>
      <c r="AI33" s="627"/>
      <c r="AJ33" s="627"/>
      <c r="AK33" s="627"/>
      <c r="AL33" s="628">
        <v>0</v>
      </c>
      <c r="AM33" s="629"/>
      <c r="AN33" s="629"/>
      <c r="AO33" s="630"/>
      <c r="AP33" s="673"/>
      <c r="AQ33" s="674"/>
      <c r="AR33" s="674"/>
      <c r="AS33" s="674"/>
      <c r="AT33" s="677"/>
      <c r="AU33" s="207"/>
      <c r="AV33" s="207"/>
      <c r="AW33" s="207"/>
      <c r="AX33" s="644" t="s">
        <v>307</v>
      </c>
      <c r="AY33" s="645"/>
      <c r="AZ33" s="645"/>
      <c r="BA33" s="645"/>
      <c r="BB33" s="645"/>
      <c r="BC33" s="645"/>
      <c r="BD33" s="645"/>
      <c r="BE33" s="645"/>
      <c r="BF33" s="646"/>
      <c r="BG33" s="681">
        <v>99.8</v>
      </c>
      <c r="BH33" s="682"/>
      <c r="BI33" s="682"/>
      <c r="BJ33" s="682"/>
      <c r="BK33" s="682"/>
      <c r="BL33" s="682"/>
      <c r="BM33" s="683">
        <v>99.6</v>
      </c>
      <c r="BN33" s="682"/>
      <c r="BO33" s="682"/>
      <c r="BP33" s="682"/>
      <c r="BQ33" s="684"/>
      <c r="BR33" s="681">
        <v>99.8</v>
      </c>
      <c r="BS33" s="682"/>
      <c r="BT33" s="682"/>
      <c r="BU33" s="682"/>
      <c r="BV33" s="682"/>
      <c r="BW33" s="682"/>
      <c r="BX33" s="683">
        <v>99.6</v>
      </c>
      <c r="BY33" s="682"/>
      <c r="BZ33" s="682"/>
      <c r="CA33" s="682"/>
      <c r="CB33" s="684"/>
      <c r="CD33" s="620" t="s">
        <v>308</v>
      </c>
      <c r="CE33" s="621"/>
      <c r="CF33" s="621"/>
      <c r="CG33" s="621"/>
      <c r="CH33" s="621"/>
      <c r="CI33" s="621"/>
      <c r="CJ33" s="621"/>
      <c r="CK33" s="621"/>
      <c r="CL33" s="621"/>
      <c r="CM33" s="621"/>
      <c r="CN33" s="621"/>
      <c r="CO33" s="621"/>
      <c r="CP33" s="621"/>
      <c r="CQ33" s="622"/>
      <c r="CR33" s="623">
        <v>28806633</v>
      </c>
      <c r="CS33" s="655"/>
      <c r="CT33" s="655"/>
      <c r="CU33" s="655"/>
      <c r="CV33" s="655"/>
      <c r="CW33" s="655"/>
      <c r="CX33" s="655"/>
      <c r="CY33" s="656"/>
      <c r="CZ33" s="628">
        <v>31.1</v>
      </c>
      <c r="DA33" s="653"/>
      <c r="DB33" s="653"/>
      <c r="DC33" s="657"/>
      <c r="DD33" s="632">
        <v>23939331</v>
      </c>
      <c r="DE33" s="655"/>
      <c r="DF33" s="655"/>
      <c r="DG33" s="655"/>
      <c r="DH33" s="655"/>
      <c r="DI33" s="655"/>
      <c r="DJ33" s="655"/>
      <c r="DK33" s="656"/>
      <c r="DL33" s="632">
        <v>17827182</v>
      </c>
      <c r="DM33" s="655"/>
      <c r="DN33" s="655"/>
      <c r="DO33" s="655"/>
      <c r="DP33" s="655"/>
      <c r="DQ33" s="655"/>
      <c r="DR33" s="655"/>
      <c r="DS33" s="655"/>
      <c r="DT33" s="655"/>
      <c r="DU33" s="655"/>
      <c r="DV33" s="656"/>
      <c r="DW33" s="628">
        <v>36.799999999999997</v>
      </c>
      <c r="DX33" s="653"/>
      <c r="DY33" s="653"/>
      <c r="DZ33" s="653"/>
      <c r="EA33" s="653"/>
      <c r="EB33" s="653"/>
      <c r="EC33" s="654"/>
    </row>
    <row r="34" spans="2:133" ht="11.25" customHeight="1" x14ac:dyDescent="0.2">
      <c r="B34" s="620" t="s">
        <v>309</v>
      </c>
      <c r="C34" s="621"/>
      <c r="D34" s="621"/>
      <c r="E34" s="621"/>
      <c r="F34" s="621"/>
      <c r="G34" s="621"/>
      <c r="H34" s="621"/>
      <c r="I34" s="621"/>
      <c r="J34" s="621"/>
      <c r="K34" s="621"/>
      <c r="L34" s="621"/>
      <c r="M34" s="621"/>
      <c r="N34" s="621"/>
      <c r="O34" s="621"/>
      <c r="P34" s="621"/>
      <c r="Q34" s="622"/>
      <c r="R34" s="623">
        <v>186406</v>
      </c>
      <c r="S34" s="624"/>
      <c r="T34" s="624"/>
      <c r="U34" s="624"/>
      <c r="V34" s="624"/>
      <c r="W34" s="624"/>
      <c r="X34" s="624"/>
      <c r="Y34" s="625"/>
      <c r="Z34" s="626">
        <v>0.2</v>
      </c>
      <c r="AA34" s="626"/>
      <c r="AB34" s="626"/>
      <c r="AC34" s="626"/>
      <c r="AD34" s="627" t="s">
        <v>123</v>
      </c>
      <c r="AE34" s="627"/>
      <c r="AF34" s="627"/>
      <c r="AG34" s="627"/>
      <c r="AH34" s="627"/>
      <c r="AI34" s="627"/>
      <c r="AJ34" s="627"/>
      <c r="AK34" s="627"/>
      <c r="AL34" s="628" t="s">
        <v>123</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10070120</v>
      </c>
      <c r="CS34" s="624"/>
      <c r="CT34" s="624"/>
      <c r="CU34" s="624"/>
      <c r="CV34" s="624"/>
      <c r="CW34" s="624"/>
      <c r="CX34" s="624"/>
      <c r="CY34" s="625"/>
      <c r="CZ34" s="628">
        <v>10.9</v>
      </c>
      <c r="DA34" s="653"/>
      <c r="DB34" s="653"/>
      <c r="DC34" s="657"/>
      <c r="DD34" s="632">
        <v>7448195</v>
      </c>
      <c r="DE34" s="624"/>
      <c r="DF34" s="624"/>
      <c r="DG34" s="624"/>
      <c r="DH34" s="624"/>
      <c r="DI34" s="624"/>
      <c r="DJ34" s="624"/>
      <c r="DK34" s="625"/>
      <c r="DL34" s="632">
        <v>7008048</v>
      </c>
      <c r="DM34" s="624"/>
      <c r="DN34" s="624"/>
      <c r="DO34" s="624"/>
      <c r="DP34" s="624"/>
      <c r="DQ34" s="624"/>
      <c r="DR34" s="624"/>
      <c r="DS34" s="624"/>
      <c r="DT34" s="624"/>
      <c r="DU34" s="624"/>
      <c r="DV34" s="625"/>
      <c r="DW34" s="628">
        <v>14.5</v>
      </c>
      <c r="DX34" s="653"/>
      <c r="DY34" s="653"/>
      <c r="DZ34" s="653"/>
      <c r="EA34" s="653"/>
      <c r="EB34" s="653"/>
      <c r="EC34" s="654"/>
    </row>
    <row r="35" spans="2:133" ht="11.25" customHeight="1" x14ac:dyDescent="0.2">
      <c r="B35" s="620" t="s">
        <v>311</v>
      </c>
      <c r="C35" s="621"/>
      <c r="D35" s="621"/>
      <c r="E35" s="621"/>
      <c r="F35" s="621"/>
      <c r="G35" s="621"/>
      <c r="H35" s="621"/>
      <c r="I35" s="621"/>
      <c r="J35" s="621"/>
      <c r="K35" s="621"/>
      <c r="L35" s="621"/>
      <c r="M35" s="621"/>
      <c r="N35" s="621"/>
      <c r="O35" s="621"/>
      <c r="P35" s="621"/>
      <c r="Q35" s="622"/>
      <c r="R35" s="623">
        <v>2371712</v>
      </c>
      <c r="S35" s="624"/>
      <c r="T35" s="624"/>
      <c r="U35" s="624"/>
      <c r="V35" s="624"/>
      <c r="W35" s="624"/>
      <c r="X35" s="624"/>
      <c r="Y35" s="625"/>
      <c r="Z35" s="626">
        <v>2.5</v>
      </c>
      <c r="AA35" s="626"/>
      <c r="AB35" s="626"/>
      <c r="AC35" s="626"/>
      <c r="AD35" s="627" t="s">
        <v>123</v>
      </c>
      <c r="AE35" s="627"/>
      <c r="AF35" s="627"/>
      <c r="AG35" s="627"/>
      <c r="AH35" s="627"/>
      <c r="AI35" s="627"/>
      <c r="AJ35" s="627"/>
      <c r="AK35" s="627"/>
      <c r="AL35" s="628" t="s">
        <v>123</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353961</v>
      </c>
      <c r="CS35" s="655"/>
      <c r="CT35" s="655"/>
      <c r="CU35" s="655"/>
      <c r="CV35" s="655"/>
      <c r="CW35" s="655"/>
      <c r="CX35" s="655"/>
      <c r="CY35" s="656"/>
      <c r="CZ35" s="628">
        <v>0.4</v>
      </c>
      <c r="DA35" s="653"/>
      <c r="DB35" s="653"/>
      <c r="DC35" s="657"/>
      <c r="DD35" s="632">
        <v>330438</v>
      </c>
      <c r="DE35" s="655"/>
      <c r="DF35" s="655"/>
      <c r="DG35" s="655"/>
      <c r="DH35" s="655"/>
      <c r="DI35" s="655"/>
      <c r="DJ35" s="655"/>
      <c r="DK35" s="656"/>
      <c r="DL35" s="632">
        <v>320735</v>
      </c>
      <c r="DM35" s="655"/>
      <c r="DN35" s="655"/>
      <c r="DO35" s="655"/>
      <c r="DP35" s="655"/>
      <c r="DQ35" s="655"/>
      <c r="DR35" s="655"/>
      <c r="DS35" s="655"/>
      <c r="DT35" s="655"/>
      <c r="DU35" s="655"/>
      <c r="DV35" s="656"/>
      <c r="DW35" s="628">
        <v>0.7</v>
      </c>
      <c r="DX35" s="653"/>
      <c r="DY35" s="653"/>
      <c r="DZ35" s="653"/>
      <c r="EA35" s="653"/>
      <c r="EB35" s="653"/>
      <c r="EC35" s="654"/>
    </row>
    <row r="36" spans="2:133" ht="11.25" customHeight="1" x14ac:dyDescent="0.2">
      <c r="B36" s="620" t="s">
        <v>315</v>
      </c>
      <c r="C36" s="621"/>
      <c r="D36" s="621"/>
      <c r="E36" s="621"/>
      <c r="F36" s="621"/>
      <c r="G36" s="621"/>
      <c r="H36" s="621"/>
      <c r="I36" s="621"/>
      <c r="J36" s="621"/>
      <c r="K36" s="621"/>
      <c r="L36" s="621"/>
      <c r="M36" s="621"/>
      <c r="N36" s="621"/>
      <c r="O36" s="621"/>
      <c r="P36" s="621"/>
      <c r="Q36" s="622"/>
      <c r="R36" s="623">
        <v>1453310</v>
      </c>
      <c r="S36" s="624"/>
      <c r="T36" s="624"/>
      <c r="U36" s="624"/>
      <c r="V36" s="624"/>
      <c r="W36" s="624"/>
      <c r="X36" s="624"/>
      <c r="Y36" s="625"/>
      <c r="Z36" s="626">
        <v>1.5</v>
      </c>
      <c r="AA36" s="626"/>
      <c r="AB36" s="626"/>
      <c r="AC36" s="626"/>
      <c r="AD36" s="627" t="s">
        <v>123</v>
      </c>
      <c r="AE36" s="627"/>
      <c r="AF36" s="627"/>
      <c r="AG36" s="627"/>
      <c r="AH36" s="627"/>
      <c r="AI36" s="627"/>
      <c r="AJ36" s="627"/>
      <c r="AK36" s="627"/>
      <c r="AL36" s="628" t="s">
        <v>123</v>
      </c>
      <c r="AM36" s="629"/>
      <c r="AN36" s="629"/>
      <c r="AO36" s="630"/>
      <c r="AP36" s="210"/>
      <c r="AQ36" s="689" t="s">
        <v>316</v>
      </c>
      <c r="AR36" s="690"/>
      <c r="AS36" s="690"/>
      <c r="AT36" s="690"/>
      <c r="AU36" s="690"/>
      <c r="AV36" s="690"/>
      <c r="AW36" s="690"/>
      <c r="AX36" s="690"/>
      <c r="AY36" s="691"/>
      <c r="AZ36" s="612">
        <v>10542516</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396601</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6396583</v>
      </c>
      <c r="CS36" s="624"/>
      <c r="CT36" s="624"/>
      <c r="CU36" s="624"/>
      <c r="CV36" s="624"/>
      <c r="CW36" s="624"/>
      <c r="CX36" s="624"/>
      <c r="CY36" s="625"/>
      <c r="CZ36" s="628">
        <v>6.9</v>
      </c>
      <c r="DA36" s="653"/>
      <c r="DB36" s="653"/>
      <c r="DC36" s="657"/>
      <c r="DD36" s="632">
        <v>5929556</v>
      </c>
      <c r="DE36" s="624"/>
      <c r="DF36" s="624"/>
      <c r="DG36" s="624"/>
      <c r="DH36" s="624"/>
      <c r="DI36" s="624"/>
      <c r="DJ36" s="624"/>
      <c r="DK36" s="625"/>
      <c r="DL36" s="632">
        <v>4548964</v>
      </c>
      <c r="DM36" s="624"/>
      <c r="DN36" s="624"/>
      <c r="DO36" s="624"/>
      <c r="DP36" s="624"/>
      <c r="DQ36" s="624"/>
      <c r="DR36" s="624"/>
      <c r="DS36" s="624"/>
      <c r="DT36" s="624"/>
      <c r="DU36" s="624"/>
      <c r="DV36" s="625"/>
      <c r="DW36" s="628">
        <v>9.4</v>
      </c>
      <c r="DX36" s="653"/>
      <c r="DY36" s="653"/>
      <c r="DZ36" s="653"/>
      <c r="EA36" s="653"/>
      <c r="EB36" s="653"/>
      <c r="EC36" s="654"/>
    </row>
    <row r="37" spans="2:133" ht="11.25" customHeight="1" x14ac:dyDescent="0.2">
      <c r="B37" s="620" t="s">
        <v>319</v>
      </c>
      <c r="C37" s="621"/>
      <c r="D37" s="621"/>
      <c r="E37" s="621"/>
      <c r="F37" s="621"/>
      <c r="G37" s="621"/>
      <c r="H37" s="621"/>
      <c r="I37" s="621"/>
      <c r="J37" s="621"/>
      <c r="K37" s="621"/>
      <c r="L37" s="621"/>
      <c r="M37" s="621"/>
      <c r="N37" s="621"/>
      <c r="O37" s="621"/>
      <c r="P37" s="621"/>
      <c r="Q37" s="622"/>
      <c r="R37" s="623">
        <v>3469567</v>
      </c>
      <c r="S37" s="624"/>
      <c r="T37" s="624"/>
      <c r="U37" s="624"/>
      <c r="V37" s="624"/>
      <c r="W37" s="624"/>
      <c r="X37" s="624"/>
      <c r="Y37" s="625"/>
      <c r="Z37" s="626">
        <v>3.7</v>
      </c>
      <c r="AA37" s="626"/>
      <c r="AB37" s="626"/>
      <c r="AC37" s="626"/>
      <c r="AD37" s="627">
        <v>11362</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1744686</v>
      </c>
      <c r="BA37" s="624"/>
      <c r="BB37" s="624"/>
      <c r="BC37" s="624"/>
      <c r="BD37" s="655"/>
      <c r="BE37" s="655"/>
      <c r="BF37" s="678"/>
      <c r="BG37" s="620" t="s">
        <v>321</v>
      </c>
      <c r="BH37" s="621"/>
      <c r="BI37" s="621"/>
      <c r="BJ37" s="621"/>
      <c r="BK37" s="621"/>
      <c r="BL37" s="621"/>
      <c r="BM37" s="621"/>
      <c r="BN37" s="621"/>
      <c r="BO37" s="621"/>
      <c r="BP37" s="621"/>
      <c r="BQ37" s="621"/>
      <c r="BR37" s="621"/>
      <c r="BS37" s="621"/>
      <c r="BT37" s="621"/>
      <c r="BU37" s="622"/>
      <c r="BV37" s="623">
        <v>239560</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718096</v>
      </c>
      <c r="CS37" s="655"/>
      <c r="CT37" s="655"/>
      <c r="CU37" s="655"/>
      <c r="CV37" s="655"/>
      <c r="CW37" s="655"/>
      <c r="CX37" s="655"/>
      <c r="CY37" s="656"/>
      <c r="CZ37" s="628">
        <v>0.8</v>
      </c>
      <c r="DA37" s="653"/>
      <c r="DB37" s="653"/>
      <c r="DC37" s="657"/>
      <c r="DD37" s="632">
        <v>718096</v>
      </c>
      <c r="DE37" s="655"/>
      <c r="DF37" s="655"/>
      <c r="DG37" s="655"/>
      <c r="DH37" s="655"/>
      <c r="DI37" s="655"/>
      <c r="DJ37" s="655"/>
      <c r="DK37" s="656"/>
      <c r="DL37" s="632">
        <v>557202</v>
      </c>
      <c r="DM37" s="655"/>
      <c r="DN37" s="655"/>
      <c r="DO37" s="655"/>
      <c r="DP37" s="655"/>
      <c r="DQ37" s="655"/>
      <c r="DR37" s="655"/>
      <c r="DS37" s="655"/>
      <c r="DT37" s="655"/>
      <c r="DU37" s="655"/>
      <c r="DV37" s="656"/>
      <c r="DW37" s="628">
        <v>1.1000000000000001</v>
      </c>
      <c r="DX37" s="653"/>
      <c r="DY37" s="653"/>
      <c r="DZ37" s="653"/>
      <c r="EA37" s="653"/>
      <c r="EB37" s="653"/>
      <c r="EC37" s="654"/>
    </row>
    <row r="38" spans="2:133" ht="11.25" customHeight="1" x14ac:dyDescent="0.2">
      <c r="B38" s="620" t="s">
        <v>323</v>
      </c>
      <c r="C38" s="621"/>
      <c r="D38" s="621"/>
      <c r="E38" s="621"/>
      <c r="F38" s="621"/>
      <c r="G38" s="621"/>
      <c r="H38" s="621"/>
      <c r="I38" s="621"/>
      <c r="J38" s="621"/>
      <c r="K38" s="621"/>
      <c r="L38" s="621"/>
      <c r="M38" s="621"/>
      <c r="N38" s="621"/>
      <c r="O38" s="621"/>
      <c r="P38" s="621"/>
      <c r="Q38" s="622"/>
      <c r="R38" s="623">
        <v>5203057</v>
      </c>
      <c r="S38" s="624"/>
      <c r="T38" s="624"/>
      <c r="U38" s="624"/>
      <c r="V38" s="624"/>
      <c r="W38" s="624"/>
      <c r="X38" s="624"/>
      <c r="Y38" s="625"/>
      <c r="Z38" s="626">
        <v>5.5</v>
      </c>
      <c r="AA38" s="626"/>
      <c r="AB38" s="626"/>
      <c r="AC38" s="626"/>
      <c r="AD38" s="627" t="s">
        <v>123</v>
      </c>
      <c r="AE38" s="627"/>
      <c r="AF38" s="627"/>
      <c r="AG38" s="627"/>
      <c r="AH38" s="627"/>
      <c r="AI38" s="627"/>
      <c r="AJ38" s="627"/>
      <c r="AK38" s="627"/>
      <c r="AL38" s="628" t="s">
        <v>123</v>
      </c>
      <c r="AM38" s="629"/>
      <c r="AN38" s="629"/>
      <c r="AO38" s="630"/>
      <c r="AQ38" s="686" t="s">
        <v>324</v>
      </c>
      <c r="AR38" s="687"/>
      <c r="AS38" s="687"/>
      <c r="AT38" s="687"/>
      <c r="AU38" s="687"/>
      <c r="AV38" s="687"/>
      <c r="AW38" s="687"/>
      <c r="AX38" s="687"/>
      <c r="AY38" s="688"/>
      <c r="AZ38" s="623">
        <v>1135738</v>
      </c>
      <c r="BA38" s="624"/>
      <c r="BB38" s="624"/>
      <c r="BC38" s="624"/>
      <c r="BD38" s="655"/>
      <c r="BE38" s="655"/>
      <c r="BF38" s="678"/>
      <c r="BG38" s="620" t="s">
        <v>325</v>
      </c>
      <c r="BH38" s="621"/>
      <c r="BI38" s="621"/>
      <c r="BJ38" s="621"/>
      <c r="BK38" s="621"/>
      <c r="BL38" s="621"/>
      <c r="BM38" s="621"/>
      <c r="BN38" s="621"/>
      <c r="BO38" s="621"/>
      <c r="BP38" s="621"/>
      <c r="BQ38" s="621"/>
      <c r="BR38" s="621"/>
      <c r="BS38" s="621"/>
      <c r="BT38" s="621"/>
      <c r="BU38" s="622"/>
      <c r="BV38" s="623">
        <v>21676</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7396921</v>
      </c>
      <c r="CS38" s="624"/>
      <c r="CT38" s="624"/>
      <c r="CU38" s="624"/>
      <c r="CV38" s="624"/>
      <c r="CW38" s="624"/>
      <c r="CX38" s="624"/>
      <c r="CY38" s="625"/>
      <c r="CZ38" s="628">
        <v>8</v>
      </c>
      <c r="DA38" s="653"/>
      <c r="DB38" s="653"/>
      <c r="DC38" s="657"/>
      <c r="DD38" s="632">
        <v>6025673</v>
      </c>
      <c r="DE38" s="624"/>
      <c r="DF38" s="624"/>
      <c r="DG38" s="624"/>
      <c r="DH38" s="624"/>
      <c r="DI38" s="624"/>
      <c r="DJ38" s="624"/>
      <c r="DK38" s="625"/>
      <c r="DL38" s="632">
        <v>5949435</v>
      </c>
      <c r="DM38" s="624"/>
      <c r="DN38" s="624"/>
      <c r="DO38" s="624"/>
      <c r="DP38" s="624"/>
      <c r="DQ38" s="624"/>
      <c r="DR38" s="624"/>
      <c r="DS38" s="624"/>
      <c r="DT38" s="624"/>
      <c r="DU38" s="624"/>
      <c r="DV38" s="625"/>
      <c r="DW38" s="628">
        <v>12.3</v>
      </c>
      <c r="DX38" s="653"/>
      <c r="DY38" s="653"/>
      <c r="DZ38" s="653"/>
      <c r="EA38" s="653"/>
      <c r="EB38" s="653"/>
      <c r="EC38" s="654"/>
    </row>
    <row r="39" spans="2:133" ht="11.25" customHeight="1" x14ac:dyDescent="0.2">
      <c r="B39" s="620" t="s">
        <v>327</v>
      </c>
      <c r="C39" s="621"/>
      <c r="D39" s="621"/>
      <c r="E39" s="621"/>
      <c r="F39" s="621"/>
      <c r="G39" s="621"/>
      <c r="H39" s="621"/>
      <c r="I39" s="621"/>
      <c r="J39" s="621"/>
      <c r="K39" s="621"/>
      <c r="L39" s="621"/>
      <c r="M39" s="621"/>
      <c r="N39" s="621"/>
      <c r="O39" s="621"/>
      <c r="P39" s="621"/>
      <c r="Q39" s="622"/>
      <c r="R39" s="623" t="s">
        <v>123</v>
      </c>
      <c r="S39" s="624"/>
      <c r="T39" s="624"/>
      <c r="U39" s="624"/>
      <c r="V39" s="624"/>
      <c r="W39" s="624"/>
      <c r="X39" s="624"/>
      <c r="Y39" s="625"/>
      <c r="Z39" s="626" t="s">
        <v>123</v>
      </c>
      <c r="AA39" s="626"/>
      <c r="AB39" s="626"/>
      <c r="AC39" s="626"/>
      <c r="AD39" s="627" t="s">
        <v>123</v>
      </c>
      <c r="AE39" s="627"/>
      <c r="AF39" s="627"/>
      <c r="AG39" s="627"/>
      <c r="AH39" s="627"/>
      <c r="AI39" s="627"/>
      <c r="AJ39" s="627"/>
      <c r="AK39" s="627"/>
      <c r="AL39" s="628" t="s">
        <v>123</v>
      </c>
      <c r="AM39" s="629"/>
      <c r="AN39" s="629"/>
      <c r="AO39" s="630"/>
      <c r="AQ39" s="686" t="s">
        <v>328</v>
      </c>
      <c r="AR39" s="687"/>
      <c r="AS39" s="687"/>
      <c r="AT39" s="687"/>
      <c r="AU39" s="687"/>
      <c r="AV39" s="687"/>
      <c r="AW39" s="687"/>
      <c r="AX39" s="687"/>
      <c r="AY39" s="688"/>
      <c r="AZ39" s="623">
        <v>223586</v>
      </c>
      <c r="BA39" s="624"/>
      <c r="BB39" s="624"/>
      <c r="BC39" s="624"/>
      <c r="BD39" s="655"/>
      <c r="BE39" s="655"/>
      <c r="BF39" s="678"/>
      <c r="BG39" s="620" t="s">
        <v>329</v>
      </c>
      <c r="BH39" s="621"/>
      <c r="BI39" s="621"/>
      <c r="BJ39" s="621"/>
      <c r="BK39" s="621"/>
      <c r="BL39" s="621"/>
      <c r="BM39" s="621"/>
      <c r="BN39" s="621"/>
      <c r="BO39" s="621"/>
      <c r="BP39" s="621"/>
      <c r="BQ39" s="621"/>
      <c r="BR39" s="621"/>
      <c r="BS39" s="621"/>
      <c r="BT39" s="621"/>
      <c r="BU39" s="622"/>
      <c r="BV39" s="623">
        <v>31231</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4402469</v>
      </c>
      <c r="CS39" s="655"/>
      <c r="CT39" s="655"/>
      <c r="CU39" s="655"/>
      <c r="CV39" s="655"/>
      <c r="CW39" s="655"/>
      <c r="CX39" s="655"/>
      <c r="CY39" s="656"/>
      <c r="CZ39" s="628">
        <v>4.8</v>
      </c>
      <c r="DA39" s="653"/>
      <c r="DB39" s="653"/>
      <c r="DC39" s="657"/>
      <c r="DD39" s="632">
        <v>4205469</v>
      </c>
      <c r="DE39" s="655"/>
      <c r="DF39" s="655"/>
      <c r="DG39" s="655"/>
      <c r="DH39" s="655"/>
      <c r="DI39" s="655"/>
      <c r="DJ39" s="655"/>
      <c r="DK39" s="656"/>
      <c r="DL39" s="632" t="s">
        <v>123</v>
      </c>
      <c r="DM39" s="655"/>
      <c r="DN39" s="655"/>
      <c r="DO39" s="655"/>
      <c r="DP39" s="655"/>
      <c r="DQ39" s="655"/>
      <c r="DR39" s="655"/>
      <c r="DS39" s="655"/>
      <c r="DT39" s="655"/>
      <c r="DU39" s="655"/>
      <c r="DV39" s="656"/>
      <c r="DW39" s="628" t="s">
        <v>123</v>
      </c>
      <c r="DX39" s="653"/>
      <c r="DY39" s="653"/>
      <c r="DZ39" s="653"/>
      <c r="EA39" s="653"/>
      <c r="EB39" s="653"/>
      <c r="EC39" s="654"/>
    </row>
    <row r="40" spans="2:133" ht="11.25" customHeight="1" x14ac:dyDescent="0.2">
      <c r="B40" s="620" t="s">
        <v>331</v>
      </c>
      <c r="C40" s="621"/>
      <c r="D40" s="621"/>
      <c r="E40" s="621"/>
      <c r="F40" s="621"/>
      <c r="G40" s="621"/>
      <c r="H40" s="621"/>
      <c r="I40" s="621"/>
      <c r="J40" s="621"/>
      <c r="K40" s="621"/>
      <c r="L40" s="621"/>
      <c r="M40" s="621"/>
      <c r="N40" s="621"/>
      <c r="O40" s="621"/>
      <c r="P40" s="621"/>
      <c r="Q40" s="622"/>
      <c r="R40" s="623">
        <v>225857</v>
      </c>
      <c r="S40" s="624"/>
      <c r="T40" s="624"/>
      <c r="U40" s="624"/>
      <c r="V40" s="624"/>
      <c r="W40" s="624"/>
      <c r="X40" s="624"/>
      <c r="Y40" s="625"/>
      <c r="Z40" s="626">
        <v>0.2</v>
      </c>
      <c r="AA40" s="626"/>
      <c r="AB40" s="626"/>
      <c r="AC40" s="626"/>
      <c r="AD40" s="627" t="s">
        <v>123</v>
      </c>
      <c r="AE40" s="627"/>
      <c r="AF40" s="627"/>
      <c r="AG40" s="627"/>
      <c r="AH40" s="627"/>
      <c r="AI40" s="627"/>
      <c r="AJ40" s="627"/>
      <c r="AK40" s="627"/>
      <c r="AL40" s="628" t="s">
        <v>123</v>
      </c>
      <c r="AM40" s="629"/>
      <c r="AN40" s="629"/>
      <c r="AO40" s="630"/>
      <c r="AQ40" s="686" t="s">
        <v>332</v>
      </c>
      <c r="AR40" s="687"/>
      <c r="AS40" s="687"/>
      <c r="AT40" s="687"/>
      <c r="AU40" s="687"/>
      <c r="AV40" s="687"/>
      <c r="AW40" s="687"/>
      <c r="AX40" s="687"/>
      <c r="AY40" s="688"/>
      <c r="AZ40" s="623">
        <v>40346</v>
      </c>
      <c r="BA40" s="624"/>
      <c r="BB40" s="624"/>
      <c r="BC40" s="624"/>
      <c r="BD40" s="655"/>
      <c r="BE40" s="655"/>
      <c r="BF40" s="678"/>
      <c r="BG40" s="671" t="s">
        <v>333</v>
      </c>
      <c r="BH40" s="672"/>
      <c r="BI40" s="672"/>
      <c r="BJ40" s="672"/>
      <c r="BK40" s="672"/>
      <c r="BL40" s="211"/>
      <c r="BM40" s="621" t="s">
        <v>334</v>
      </c>
      <c r="BN40" s="621"/>
      <c r="BO40" s="621"/>
      <c r="BP40" s="621"/>
      <c r="BQ40" s="621"/>
      <c r="BR40" s="621"/>
      <c r="BS40" s="621"/>
      <c r="BT40" s="621"/>
      <c r="BU40" s="622"/>
      <c r="BV40" s="623">
        <v>103</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186579</v>
      </c>
      <c r="CS40" s="624"/>
      <c r="CT40" s="624"/>
      <c r="CU40" s="624"/>
      <c r="CV40" s="624"/>
      <c r="CW40" s="624"/>
      <c r="CX40" s="624"/>
      <c r="CY40" s="625"/>
      <c r="CZ40" s="628">
        <v>0.2</v>
      </c>
      <c r="DA40" s="653"/>
      <c r="DB40" s="653"/>
      <c r="DC40" s="657"/>
      <c r="DD40" s="632" t="s">
        <v>123</v>
      </c>
      <c r="DE40" s="624"/>
      <c r="DF40" s="624"/>
      <c r="DG40" s="624"/>
      <c r="DH40" s="624"/>
      <c r="DI40" s="624"/>
      <c r="DJ40" s="624"/>
      <c r="DK40" s="625"/>
      <c r="DL40" s="632" t="s">
        <v>123</v>
      </c>
      <c r="DM40" s="624"/>
      <c r="DN40" s="624"/>
      <c r="DO40" s="624"/>
      <c r="DP40" s="624"/>
      <c r="DQ40" s="624"/>
      <c r="DR40" s="624"/>
      <c r="DS40" s="624"/>
      <c r="DT40" s="624"/>
      <c r="DU40" s="624"/>
      <c r="DV40" s="625"/>
      <c r="DW40" s="628" t="s">
        <v>123</v>
      </c>
      <c r="DX40" s="653"/>
      <c r="DY40" s="653"/>
      <c r="DZ40" s="653"/>
      <c r="EA40" s="653"/>
      <c r="EB40" s="653"/>
      <c r="EC40" s="654"/>
    </row>
    <row r="41" spans="2:133" ht="11.25" customHeight="1" x14ac:dyDescent="0.2">
      <c r="B41" s="644" t="s">
        <v>336</v>
      </c>
      <c r="C41" s="645"/>
      <c r="D41" s="645"/>
      <c r="E41" s="645"/>
      <c r="F41" s="645"/>
      <c r="G41" s="645"/>
      <c r="H41" s="645"/>
      <c r="I41" s="645"/>
      <c r="J41" s="645"/>
      <c r="K41" s="645"/>
      <c r="L41" s="645"/>
      <c r="M41" s="645"/>
      <c r="N41" s="645"/>
      <c r="O41" s="645"/>
      <c r="P41" s="645"/>
      <c r="Q41" s="646"/>
      <c r="R41" s="695">
        <v>93936909</v>
      </c>
      <c r="S41" s="696"/>
      <c r="T41" s="696"/>
      <c r="U41" s="696"/>
      <c r="V41" s="696"/>
      <c r="W41" s="696"/>
      <c r="X41" s="696"/>
      <c r="Y41" s="700"/>
      <c r="Z41" s="701">
        <v>100</v>
      </c>
      <c r="AA41" s="701"/>
      <c r="AB41" s="701"/>
      <c r="AC41" s="701"/>
      <c r="AD41" s="702">
        <v>48246622</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1545300</v>
      </c>
      <c r="BA41" s="624"/>
      <c r="BB41" s="624"/>
      <c r="BC41" s="624"/>
      <c r="BD41" s="655"/>
      <c r="BE41" s="655"/>
      <c r="BF41" s="678"/>
      <c r="BG41" s="671"/>
      <c r="BH41" s="672"/>
      <c r="BI41" s="672"/>
      <c r="BJ41" s="672"/>
      <c r="BK41" s="672"/>
      <c r="BL41" s="211"/>
      <c r="BM41" s="621" t="s">
        <v>338</v>
      </c>
      <c r="BN41" s="621"/>
      <c r="BO41" s="621"/>
      <c r="BP41" s="621"/>
      <c r="BQ41" s="621"/>
      <c r="BR41" s="621"/>
      <c r="BS41" s="621"/>
      <c r="BT41" s="621"/>
      <c r="BU41" s="622"/>
      <c r="BV41" s="623" t="s">
        <v>123</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123</v>
      </c>
      <c r="CS41" s="655"/>
      <c r="CT41" s="655"/>
      <c r="CU41" s="655"/>
      <c r="CV41" s="655"/>
      <c r="CW41" s="655"/>
      <c r="CX41" s="655"/>
      <c r="CY41" s="656"/>
      <c r="CZ41" s="628" t="s">
        <v>123</v>
      </c>
      <c r="DA41" s="653"/>
      <c r="DB41" s="653"/>
      <c r="DC41" s="657"/>
      <c r="DD41" s="632" t="s">
        <v>123</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340</v>
      </c>
      <c r="AR42" s="693"/>
      <c r="AS42" s="693"/>
      <c r="AT42" s="693"/>
      <c r="AU42" s="693"/>
      <c r="AV42" s="693"/>
      <c r="AW42" s="693"/>
      <c r="AX42" s="693"/>
      <c r="AY42" s="694"/>
      <c r="AZ42" s="695">
        <v>5852860</v>
      </c>
      <c r="BA42" s="696"/>
      <c r="BB42" s="696"/>
      <c r="BC42" s="696"/>
      <c r="BD42" s="682"/>
      <c r="BE42" s="682"/>
      <c r="BF42" s="684"/>
      <c r="BG42" s="673"/>
      <c r="BH42" s="674"/>
      <c r="BI42" s="674"/>
      <c r="BJ42" s="674"/>
      <c r="BK42" s="674"/>
      <c r="BL42" s="212"/>
      <c r="BM42" s="645" t="s">
        <v>341</v>
      </c>
      <c r="BN42" s="645"/>
      <c r="BO42" s="645"/>
      <c r="BP42" s="645"/>
      <c r="BQ42" s="645"/>
      <c r="BR42" s="645"/>
      <c r="BS42" s="645"/>
      <c r="BT42" s="645"/>
      <c r="BU42" s="646"/>
      <c r="BV42" s="695">
        <v>383</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8870328</v>
      </c>
      <c r="CS42" s="655"/>
      <c r="CT42" s="655"/>
      <c r="CU42" s="655"/>
      <c r="CV42" s="655"/>
      <c r="CW42" s="655"/>
      <c r="CX42" s="655"/>
      <c r="CY42" s="656"/>
      <c r="CZ42" s="628">
        <v>9.6</v>
      </c>
      <c r="DA42" s="653"/>
      <c r="DB42" s="653"/>
      <c r="DC42" s="657"/>
      <c r="DD42" s="632">
        <v>1176845</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343</v>
      </c>
      <c r="CD43" s="620" t="s">
        <v>344</v>
      </c>
      <c r="CE43" s="621"/>
      <c r="CF43" s="621"/>
      <c r="CG43" s="621"/>
      <c r="CH43" s="621"/>
      <c r="CI43" s="621"/>
      <c r="CJ43" s="621"/>
      <c r="CK43" s="621"/>
      <c r="CL43" s="621"/>
      <c r="CM43" s="621"/>
      <c r="CN43" s="621"/>
      <c r="CO43" s="621"/>
      <c r="CP43" s="621"/>
      <c r="CQ43" s="622"/>
      <c r="CR43" s="623">
        <v>143821</v>
      </c>
      <c r="CS43" s="655"/>
      <c r="CT43" s="655"/>
      <c r="CU43" s="655"/>
      <c r="CV43" s="655"/>
      <c r="CW43" s="655"/>
      <c r="CX43" s="655"/>
      <c r="CY43" s="656"/>
      <c r="CZ43" s="628">
        <v>0.2</v>
      </c>
      <c r="DA43" s="653"/>
      <c r="DB43" s="653"/>
      <c r="DC43" s="657"/>
      <c r="DD43" s="632">
        <v>143821</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293</v>
      </c>
      <c r="CE44" s="660"/>
      <c r="CF44" s="620" t="s">
        <v>346</v>
      </c>
      <c r="CG44" s="621"/>
      <c r="CH44" s="621"/>
      <c r="CI44" s="621"/>
      <c r="CJ44" s="621"/>
      <c r="CK44" s="621"/>
      <c r="CL44" s="621"/>
      <c r="CM44" s="621"/>
      <c r="CN44" s="621"/>
      <c r="CO44" s="621"/>
      <c r="CP44" s="621"/>
      <c r="CQ44" s="622"/>
      <c r="CR44" s="623">
        <v>8870328</v>
      </c>
      <c r="CS44" s="624"/>
      <c r="CT44" s="624"/>
      <c r="CU44" s="624"/>
      <c r="CV44" s="624"/>
      <c r="CW44" s="624"/>
      <c r="CX44" s="624"/>
      <c r="CY44" s="625"/>
      <c r="CZ44" s="628">
        <v>9.6</v>
      </c>
      <c r="DA44" s="629"/>
      <c r="DB44" s="629"/>
      <c r="DC44" s="635"/>
      <c r="DD44" s="632">
        <v>1176845</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348</v>
      </c>
      <c r="CG45" s="621"/>
      <c r="CH45" s="621"/>
      <c r="CI45" s="621"/>
      <c r="CJ45" s="621"/>
      <c r="CK45" s="621"/>
      <c r="CL45" s="621"/>
      <c r="CM45" s="621"/>
      <c r="CN45" s="621"/>
      <c r="CO45" s="621"/>
      <c r="CP45" s="621"/>
      <c r="CQ45" s="622"/>
      <c r="CR45" s="623">
        <v>2995858</v>
      </c>
      <c r="CS45" s="655"/>
      <c r="CT45" s="655"/>
      <c r="CU45" s="655"/>
      <c r="CV45" s="655"/>
      <c r="CW45" s="655"/>
      <c r="CX45" s="655"/>
      <c r="CY45" s="656"/>
      <c r="CZ45" s="628">
        <v>3.2</v>
      </c>
      <c r="DA45" s="653"/>
      <c r="DB45" s="653"/>
      <c r="DC45" s="657"/>
      <c r="DD45" s="632">
        <v>263528</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349</v>
      </c>
      <c r="CG46" s="621"/>
      <c r="CH46" s="621"/>
      <c r="CI46" s="621"/>
      <c r="CJ46" s="621"/>
      <c r="CK46" s="621"/>
      <c r="CL46" s="621"/>
      <c r="CM46" s="621"/>
      <c r="CN46" s="621"/>
      <c r="CO46" s="621"/>
      <c r="CP46" s="621"/>
      <c r="CQ46" s="622"/>
      <c r="CR46" s="623">
        <v>5843925</v>
      </c>
      <c r="CS46" s="624"/>
      <c r="CT46" s="624"/>
      <c r="CU46" s="624"/>
      <c r="CV46" s="624"/>
      <c r="CW46" s="624"/>
      <c r="CX46" s="624"/>
      <c r="CY46" s="625"/>
      <c r="CZ46" s="628">
        <v>6.3</v>
      </c>
      <c r="DA46" s="629"/>
      <c r="DB46" s="629"/>
      <c r="DC46" s="635"/>
      <c r="DD46" s="632">
        <v>907872</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350</v>
      </c>
      <c r="CG47" s="621"/>
      <c r="CH47" s="621"/>
      <c r="CI47" s="621"/>
      <c r="CJ47" s="621"/>
      <c r="CK47" s="621"/>
      <c r="CL47" s="621"/>
      <c r="CM47" s="621"/>
      <c r="CN47" s="621"/>
      <c r="CO47" s="621"/>
      <c r="CP47" s="621"/>
      <c r="CQ47" s="622"/>
      <c r="CR47" s="623" t="s">
        <v>123</v>
      </c>
      <c r="CS47" s="655"/>
      <c r="CT47" s="655"/>
      <c r="CU47" s="655"/>
      <c r="CV47" s="655"/>
      <c r="CW47" s="655"/>
      <c r="CX47" s="655"/>
      <c r="CY47" s="656"/>
      <c r="CZ47" s="628" t="s">
        <v>123</v>
      </c>
      <c r="DA47" s="653"/>
      <c r="DB47" s="653"/>
      <c r="DC47" s="657"/>
      <c r="DD47" s="632" t="s">
        <v>123</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3"/>
      <c r="CE48" s="664"/>
      <c r="CF48" s="620" t="s">
        <v>351</v>
      </c>
      <c r="CG48" s="621"/>
      <c r="CH48" s="621"/>
      <c r="CI48" s="621"/>
      <c r="CJ48" s="621"/>
      <c r="CK48" s="621"/>
      <c r="CL48" s="621"/>
      <c r="CM48" s="621"/>
      <c r="CN48" s="621"/>
      <c r="CO48" s="621"/>
      <c r="CP48" s="621"/>
      <c r="CQ48" s="622"/>
      <c r="CR48" s="623" t="s">
        <v>123</v>
      </c>
      <c r="CS48" s="624"/>
      <c r="CT48" s="624"/>
      <c r="CU48" s="624"/>
      <c r="CV48" s="624"/>
      <c r="CW48" s="624"/>
      <c r="CX48" s="624"/>
      <c r="CY48" s="625"/>
      <c r="CZ48" s="628" t="s">
        <v>123</v>
      </c>
      <c r="DA48" s="629"/>
      <c r="DB48" s="629"/>
      <c r="DC48" s="635"/>
      <c r="DD48" s="632" t="s">
        <v>123</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352</v>
      </c>
      <c r="CE49" s="645"/>
      <c r="CF49" s="645"/>
      <c r="CG49" s="645"/>
      <c r="CH49" s="645"/>
      <c r="CI49" s="645"/>
      <c r="CJ49" s="645"/>
      <c r="CK49" s="645"/>
      <c r="CL49" s="645"/>
      <c r="CM49" s="645"/>
      <c r="CN49" s="645"/>
      <c r="CO49" s="645"/>
      <c r="CP49" s="645"/>
      <c r="CQ49" s="646"/>
      <c r="CR49" s="695">
        <v>92682491</v>
      </c>
      <c r="CS49" s="682"/>
      <c r="CT49" s="682"/>
      <c r="CU49" s="682"/>
      <c r="CV49" s="682"/>
      <c r="CW49" s="682"/>
      <c r="CX49" s="682"/>
      <c r="CY49" s="711"/>
      <c r="CZ49" s="703">
        <v>100</v>
      </c>
      <c r="DA49" s="712"/>
      <c r="DB49" s="712"/>
      <c r="DC49" s="713"/>
      <c r="DD49" s="714">
        <v>58243240</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UKpZjLeBuXWAp67vYbdOJLGXMxbfh1LkOiK5EFYMXt++S/jdvsB2f5oW/6vsomeL7seZkJJgLZ+lpsRgYptuzg==" saltValue="hL9oh99GT1bpP8xmjPR+R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3" zoomScale="66" zoomScaleNormal="66" zoomScaleSheetLayoutView="70" workbookViewId="0">
      <selection activeCell="BP18" sqref="BP18"/>
    </sheetView>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375</v>
      </c>
      <c r="C7" s="750"/>
      <c r="D7" s="750"/>
      <c r="E7" s="750"/>
      <c r="F7" s="750"/>
      <c r="G7" s="750"/>
      <c r="H7" s="750"/>
      <c r="I7" s="750"/>
      <c r="J7" s="750"/>
      <c r="K7" s="750"/>
      <c r="L7" s="750"/>
      <c r="M7" s="750"/>
      <c r="N7" s="750"/>
      <c r="O7" s="750"/>
      <c r="P7" s="751"/>
      <c r="Q7" s="752">
        <v>95893</v>
      </c>
      <c r="R7" s="753"/>
      <c r="S7" s="753"/>
      <c r="T7" s="753"/>
      <c r="U7" s="753"/>
      <c r="V7" s="753">
        <v>94638</v>
      </c>
      <c r="W7" s="753"/>
      <c r="X7" s="753"/>
      <c r="Y7" s="753"/>
      <c r="Z7" s="753"/>
      <c r="AA7" s="753">
        <v>1254</v>
      </c>
      <c r="AB7" s="753"/>
      <c r="AC7" s="753"/>
      <c r="AD7" s="753"/>
      <c r="AE7" s="754"/>
      <c r="AF7" s="755">
        <v>774</v>
      </c>
      <c r="AG7" s="756"/>
      <c r="AH7" s="756"/>
      <c r="AI7" s="756"/>
      <c r="AJ7" s="757"/>
      <c r="AK7" s="758">
        <v>3662</v>
      </c>
      <c r="AL7" s="759"/>
      <c r="AM7" s="759"/>
      <c r="AN7" s="759"/>
      <c r="AO7" s="759"/>
      <c r="AP7" s="759">
        <v>55505</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552</v>
      </c>
      <c r="BT7" s="747"/>
      <c r="BU7" s="747"/>
      <c r="BV7" s="747"/>
      <c r="BW7" s="747"/>
      <c r="BX7" s="747"/>
      <c r="BY7" s="747"/>
      <c r="BZ7" s="747"/>
      <c r="CA7" s="747"/>
      <c r="CB7" s="747"/>
      <c r="CC7" s="747"/>
      <c r="CD7" s="747"/>
      <c r="CE7" s="747"/>
      <c r="CF7" s="747"/>
      <c r="CG7" s="762"/>
      <c r="CH7" s="743">
        <v>24</v>
      </c>
      <c r="CI7" s="744"/>
      <c r="CJ7" s="744"/>
      <c r="CK7" s="744"/>
      <c r="CL7" s="745"/>
      <c r="CM7" s="743">
        <v>542</v>
      </c>
      <c r="CN7" s="744"/>
      <c r="CO7" s="744"/>
      <c r="CP7" s="744"/>
      <c r="CQ7" s="745"/>
      <c r="CR7" s="743">
        <v>310</v>
      </c>
      <c r="CS7" s="744"/>
      <c r="CT7" s="744"/>
      <c r="CU7" s="744"/>
      <c r="CV7" s="745"/>
      <c r="CW7" s="743">
        <v>75</v>
      </c>
      <c r="CX7" s="744"/>
      <c r="CY7" s="744"/>
      <c r="CZ7" s="744"/>
      <c r="DA7" s="745"/>
      <c r="DB7" s="743" t="s">
        <v>554</v>
      </c>
      <c r="DC7" s="744"/>
      <c r="DD7" s="744"/>
      <c r="DE7" s="744"/>
      <c r="DF7" s="745"/>
      <c r="DG7" s="743" t="s">
        <v>554</v>
      </c>
      <c r="DH7" s="744"/>
      <c r="DI7" s="744"/>
      <c r="DJ7" s="744"/>
      <c r="DK7" s="745"/>
      <c r="DL7" s="743" t="s">
        <v>554</v>
      </c>
      <c r="DM7" s="744"/>
      <c r="DN7" s="744"/>
      <c r="DO7" s="744"/>
      <c r="DP7" s="745"/>
      <c r="DQ7" s="743" t="s">
        <v>554</v>
      </c>
      <c r="DR7" s="744"/>
      <c r="DS7" s="744"/>
      <c r="DT7" s="744"/>
      <c r="DU7" s="745"/>
      <c r="DV7" s="746"/>
      <c r="DW7" s="747"/>
      <c r="DX7" s="747"/>
      <c r="DY7" s="747"/>
      <c r="DZ7" s="748"/>
      <c r="EA7" s="222"/>
    </row>
    <row r="8" spans="1:131" s="223" customFormat="1" ht="26.25" customHeight="1" x14ac:dyDescent="0.2">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553</v>
      </c>
      <c r="BT8" s="774"/>
      <c r="BU8" s="774"/>
      <c r="BV8" s="774"/>
      <c r="BW8" s="774"/>
      <c r="BX8" s="774"/>
      <c r="BY8" s="774"/>
      <c r="BZ8" s="774"/>
      <c r="CA8" s="774"/>
      <c r="CB8" s="774"/>
      <c r="CC8" s="774"/>
      <c r="CD8" s="774"/>
      <c r="CE8" s="774"/>
      <c r="CF8" s="774"/>
      <c r="CG8" s="775"/>
      <c r="CH8" s="776">
        <v>9</v>
      </c>
      <c r="CI8" s="777"/>
      <c r="CJ8" s="777"/>
      <c r="CK8" s="777"/>
      <c r="CL8" s="778"/>
      <c r="CM8" s="776">
        <v>927</v>
      </c>
      <c r="CN8" s="777"/>
      <c r="CO8" s="777"/>
      <c r="CP8" s="777"/>
      <c r="CQ8" s="778"/>
      <c r="CR8" s="776">
        <v>397</v>
      </c>
      <c r="CS8" s="777"/>
      <c r="CT8" s="777"/>
      <c r="CU8" s="777"/>
      <c r="CV8" s="778"/>
      <c r="CW8" s="776" t="s">
        <v>554</v>
      </c>
      <c r="CX8" s="777"/>
      <c r="CY8" s="777"/>
      <c r="CZ8" s="777"/>
      <c r="DA8" s="778"/>
      <c r="DB8" s="776" t="s">
        <v>554</v>
      </c>
      <c r="DC8" s="777"/>
      <c r="DD8" s="777"/>
      <c r="DE8" s="777"/>
      <c r="DF8" s="778"/>
      <c r="DG8" s="776" t="s">
        <v>554</v>
      </c>
      <c r="DH8" s="777"/>
      <c r="DI8" s="777"/>
      <c r="DJ8" s="777"/>
      <c r="DK8" s="778"/>
      <c r="DL8" s="776" t="s">
        <v>554</v>
      </c>
      <c r="DM8" s="777"/>
      <c r="DN8" s="777"/>
      <c r="DO8" s="777"/>
      <c r="DP8" s="778"/>
      <c r="DQ8" s="776" t="s">
        <v>554</v>
      </c>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555</v>
      </c>
      <c r="BT9" s="774"/>
      <c r="BU9" s="774"/>
      <c r="BV9" s="774"/>
      <c r="BW9" s="774"/>
      <c r="BX9" s="774"/>
      <c r="BY9" s="774"/>
      <c r="BZ9" s="774"/>
      <c r="CA9" s="774"/>
      <c r="CB9" s="774"/>
      <c r="CC9" s="774"/>
      <c r="CD9" s="774"/>
      <c r="CE9" s="774"/>
      <c r="CF9" s="774"/>
      <c r="CG9" s="775"/>
      <c r="CH9" s="776">
        <v>-22</v>
      </c>
      <c r="CI9" s="777"/>
      <c r="CJ9" s="777"/>
      <c r="CK9" s="777"/>
      <c r="CL9" s="778"/>
      <c r="CM9" s="776">
        <v>2665</v>
      </c>
      <c r="CN9" s="777"/>
      <c r="CO9" s="777"/>
      <c r="CP9" s="777"/>
      <c r="CQ9" s="778"/>
      <c r="CR9" s="776">
        <v>4</v>
      </c>
      <c r="CS9" s="777"/>
      <c r="CT9" s="777"/>
      <c r="CU9" s="777"/>
      <c r="CV9" s="778"/>
      <c r="CW9" s="776" t="s">
        <v>554</v>
      </c>
      <c r="CX9" s="777"/>
      <c r="CY9" s="777"/>
      <c r="CZ9" s="777"/>
      <c r="DA9" s="778"/>
      <c r="DB9" s="776" t="s">
        <v>554</v>
      </c>
      <c r="DC9" s="777"/>
      <c r="DD9" s="777"/>
      <c r="DE9" s="777"/>
      <c r="DF9" s="778"/>
      <c r="DG9" s="776" t="s">
        <v>554</v>
      </c>
      <c r="DH9" s="777"/>
      <c r="DI9" s="777"/>
      <c r="DJ9" s="777"/>
      <c r="DK9" s="778"/>
      <c r="DL9" s="776">
        <v>25</v>
      </c>
      <c r="DM9" s="777"/>
      <c r="DN9" s="777"/>
      <c r="DO9" s="777"/>
      <c r="DP9" s="778"/>
      <c r="DQ9" s="776">
        <v>3</v>
      </c>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556</v>
      </c>
      <c r="BT10" s="774"/>
      <c r="BU10" s="774"/>
      <c r="BV10" s="774"/>
      <c r="BW10" s="774"/>
      <c r="BX10" s="774"/>
      <c r="BY10" s="774"/>
      <c r="BZ10" s="774"/>
      <c r="CA10" s="774"/>
      <c r="CB10" s="774"/>
      <c r="CC10" s="774"/>
      <c r="CD10" s="774"/>
      <c r="CE10" s="774"/>
      <c r="CF10" s="774"/>
      <c r="CG10" s="775"/>
      <c r="CH10" s="776">
        <v>1</v>
      </c>
      <c r="CI10" s="777"/>
      <c r="CJ10" s="777"/>
      <c r="CK10" s="777"/>
      <c r="CL10" s="778"/>
      <c r="CM10" s="776">
        <v>157</v>
      </c>
      <c r="CN10" s="777"/>
      <c r="CO10" s="777"/>
      <c r="CP10" s="777"/>
      <c r="CQ10" s="778"/>
      <c r="CR10" s="776">
        <v>29</v>
      </c>
      <c r="CS10" s="777"/>
      <c r="CT10" s="777"/>
      <c r="CU10" s="777"/>
      <c r="CV10" s="778"/>
      <c r="CW10" s="776">
        <v>11</v>
      </c>
      <c r="CX10" s="777"/>
      <c r="CY10" s="777"/>
      <c r="CZ10" s="777"/>
      <c r="DA10" s="778"/>
      <c r="DB10" s="776" t="s">
        <v>557</v>
      </c>
      <c r="DC10" s="777"/>
      <c r="DD10" s="777"/>
      <c r="DE10" s="777"/>
      <c r="DF10" s="778"/>
      <c r="DG10" s="776" t="s">
        <v>557</v>
      </c>
      <c r="DH10" s="777"/>
      <c r="DI10" s="777"/>
      <c r="DJ10" s="777"/>
      <c r="DK10" s="778"/>
      <c r="DL10" s="776" t="s">
        <v>557</v>
      </c>
      <c r="DM10" s="777"/>
      <c r="DN10" s="777"/>
      <c r="DO10" s="777"/>
      <c r="DP10" s="778"/>
      <c r="DQ10" s="776" t="s">
        <v>557</v>
      </c>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377</v>
      </c>
      <c r="B23" s="789" t="s">
        <v>378</v>
      </c>
      <c r="C23" s="790"/>
      <c r="D23" s="790"/>
      <c r="E23" s="790"/>
      <c r="F23" s="790"/>
      <c r="G23" s="790"/>
      <c r="H23" s="790"/>
      <c r="I23" s="790"/>
      <c r="J23" s="790"/>
      <c r="K23" s="790"/>
      <c r="L23" s="790"/>
      <c r="M23" s="790"/>
      <c r="N23" s="790"/>
      <c r="O23" s="790"/>
      <c r="P23" s="791"/>
      <c r="Q23" s="792">
        <v>93937</v>
      </c>
      <c r="R23" s="793"/>
      <c r="S23" s="793"/>
      <c r="T23" s="793"/>
      <c r="U23" s="793"/>
      <c r="V23" s="793">
        <v>92682</v>
      </c>
      <c r="W23" s="793"/>
      <c r="X23" s="793"/>
      <c r="Y23" s="793"/>
      <c r="Z23" s="793"/>
      <c r="AA23" s="793">
        <v>1254</v>
      </c>
      <c r="AB23" s="793"/>
      <c r="AC23" s="793"/>
      <c r="AD23" s="793"/>
      <c r="AE23" s="794"/>
      <c r="AF23" s="795">
        <v>774</v>
      </c>
      <c r="AG23" s="793"/>
      <c r="AH23" s="793"/>
      <c r="AI23" s="793"/>
      <c r="AJ23" s="796"/>
      <c r="AK23" s="797"/>
      <c r="AL23" s="798"/>
      <c r="AM23" s="798"/>
      <c r="AN23" s="798"/>
      <c r="AO23" s="798"/>
      <c r="AP23" s="793"/>
      <c r="AQ23" s="793"/>
      <c r="AR23" s="793"/>
      <c r="AS23" s="793"/>
      <c r="AT23" s="793"/>
      <c r="AU23" s="809"/>
      <c r="AV23" s="809"/>
      <c r="AW23" s="809"/>
      <c r="AX23" s="809"/>
      <c r="AY23" s="810"/>
      <c r="AZ23" s="811" t="s">
        <v>123</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389</v>
      </c>
      <c r="C28" s="750"/>
      <c r="D28" s="750"/>
      <c r="E28" s="750"/>
      <c r="F28" s="750"/>
      <c r="G28" s="750"/>
      <c r="H28" s="750"/>
      <c r="I28" s="750"/>
      <c r="J28" s="750"/>
      <c r="K28" s="750"/>
      <c r="L28" s="750"/>
      <c r="M28" s="750"/>
      <c r="N28" s="750"/>
      <c r="O28" s="750"/>
      <c r="P28" s="751"/>
      <c r="Q28" s="822">
        <v>18140</v>
      </c>
      <c r="R28" s="823"/>
      <c r="S28" s="823"/>
      <c r="T28" s="823"/>
      <c r="U28" s="823"/>
      <c r="V28" s="823">
        <v>17744</v>
      </c>
      <c r="W28" s="823"/>
      <c r="X28" s="823"/>
      <c r="Y28" s="823"/>
      <c r="Z28" s="823"/>
      <c r="AA28" s="823">
        <v>397</v>
      </c>
      <c r="AB28" s="823"/>
      <c r="AC28" s="823"/>
      <c r="AD28" s="823"/>
      <c r="AE28" s="824"/>
      <c r="AF28" s="825">
        <v>397</v>
      </c>
      <c r="AG28" s="823"/>
      <c r="AH28" s="823"/>
      <c r="AI28" s="823"/>
      <c r="AJ28" s="826"/>
      <c r="AK28" s="827">
        <v>2110</v>
      </c>
      <c r="AL28" s="828"/>
      <c r="AM28" s="828"/>
      <c r="AN28" s="828"/>
      <c r="AO28" s="828"/>
      <c r="AP28" s="828"/>
      <c r="AQ28" s="828"/>
      <c r="AR28" s="828"/>
      <c r="AS28" s="828"/>
      <c r="AT28" s="828"/>
      <c r="AU28" s="828"/>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390</v>
      </c>
      <c r="C29" s="781"/>
      <c r="D29" s="781"/>
      <c r="E29" s="781"/>
      <c r="F29" s="781"/>
      <c r="G29" s="781"/>
      <c r="H29" s="781"/>
      <c r="I29" s="781"/>
      <c r="J29" s="781"/>
      <c r="K29" s="781"/>
      <c r="L29" s="781"/>
      <c r="M29" s="781"/>
      <c r="N29" s="781"/>
      <c r="O29" s="781"/>
      <c r="P29" s="782"/>
      <c r="Q29" s="783">
        <v>18319</v>
      </c>
      <c r="R29" s="784"/>
      <c r="S29" s="784"/>
      <c r="T29" s="784"/>
      <c r="U29" s="784"/>
      <c r="V29" s="784">
        <v>17877</v>
      </c>
      <c r="W29" s="784"/>
      <c r="X29" s="784"/>
      <c r="Y29" s="784"/>
      <c r="Z29" s="784"/>
      <c r="AA29" s="784">
        <v>442</v>
      </c>
      <c r="AB29" s="784"/>
      <c r="AC29" s="784"/>
      <c r="AD29" s="784"/>
      <c r="AE29" s="785"/>
      <c r="AF29" s="786">
        <v>442</v>
      </c>
      <c r="AG29" s="787"/>
      <c r="AH29" s="787"/>
      <c r="AI29" s="787"/>
      <c r="AJ29" s="788"/>
      <c r="AK29" s="834">
        <v>2712</v>
      </c>
      <c r="AL29" s="830"/>
      <c r="AM29" s="830"/>
      <c r="AN29" s="830"/>
      <c r="AO29" s="830"/>
      <c r="AP29" s="830">
        <v>130</v>
      </c>
      <c r="AQ29" s="830"/>
      <c r="AR29" s="830"/>
      <c r="AS29" s="830"/>
      <c r="AT29" s="830"/>
      <c r="AU29" s="830"/>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391</v>
      </c>
      <c r="C30" s="781"/>
      <c r="D30" s="781"/>
      <c r="E30" s="781"/>
      <c r="F30" s="781"/>
      <c r="G30" s="781"/>
      <c r="H30" s="781"/>
      <c r="I30" s="781"/>
      <c r="J30" s="781"/>
      <c r="K30" s="781"/>
      <c r="L30" s="781"/>
      <c r="M30" s="781"/>
      <c r="N30" s="781"/>
      <c r="O30" s="781"/>
      <c r="P30" s="782"/>
      <c r="Q30" s="783">
        <v>3675</v>
      </c>
      <c r="R30" s="784"/>
      <c r="S30" s="784"/>
      <c r="T30" s="784"/>
      <c r="U30" s="784"/>
      <c r="V30" s="784">
        <v>3667</v>
      </c>
      <c r="W30" s="784"/>
      <c r="X30" s="784"/>
      <c r="Y30" s="784"/>
      <c r="Z30" s="784"/>
      <c r="AA30" s="784">
        <v>8</v>
      </c>
      <c r="AB30" s="784"/>
      <c r="AC30" s="784"/>
      <c r="AD30" s="784"/>
      <c r="AE30" s="785"/>
      <c r="AF30" s="786">
        <v>8</v>
      </c>
      <c r="AG30" s="787"/>
      <c r="AH30" s="787"/>
      <c r="AI30" s="787"/>
      <c r="AJ30" s="788"/>
      <c r="AK30" s="834">
        <v>688</v>
      </c>
      <c r="AL30" s="830"/>
      <c r="AM30" s="830"/>
      <c r="AN30" s="830"/>
      <c r="AO30" s="830"/>
      <c r="AP30" s="830"/>
      <c r="AQ30" s="830"/>
      <c r="AR30" s="830"/>
      <c r="AS30" s="830"/>
      <c r="AT30" s="830"/>
      <c r="AU30" s="830"/>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392</v>
      </c>
      <c r="C31" s="781"/>
      <c r="D31" s="781"/>
      <c r="E31" s="781"/>
      <c r="F31" s="781"/>
      <c r="G31" s="781"/>
      <c r="H31" s="781"/>
      <c r="I31" s="781"/>
      <c r="J31" s="781"/>
      <c r="K31" s="781"/>
      <c r="L31" s="781"/>
      <c r="M31" s="781"/>
      <c r="N31" s="781"/>
      <c r="O31" s="781"/>
      <c r="P31" s="782"/>
      <c r="Q31" s="783">
        <v>3582</v>
      </c>
      <c r="R31" s="784"/>
      <c r="S31" s="784"/>
      <c r="T31" s="784"/>
      <c r="U31" s="784"/>
      <c r="V31" s="784">
        <v>3242</v>
      </c>
      <c r="W31" s="784"/>
      <c r="X31" s="784"/>
      <c r="Y31" s="784"/>
      <c r="Z31" s="784"/>
      <c r="AA31" s="784">
        <v>340</v>
      </c>
      <c r="AB31" s="784"/>
      <c r="AC31" s="784"/>
      <c r="AD31" s="784"/>
      <c r="AE31" s="785"/>
      <c r="AF31" s="786">
        <v>1732</v>
      </c>
      <c r="AG31" s="787"/>
      <c r="AH31" s="787"/>
      <c r="AI31" s="787"/>
      <c r="AJ31" s="788"/>
      <c r="AK31" s="834">
        <v>40</v>
      </c>
      <c r="AL31" s="830"/>
      <c r="AM31" s="830"/>
      <c r="AN31" s="830"/>
      <c r="AO31" s="830"/>
      <c r="AP31" s="830">
        <v>11009</v>
      </c>
      <c r="AQ31" s="830"/>
      <c r="AR31" s="830"/>
      <c r="AS31" s="830"/>
      <c r="AT31" s="830"/>
      <c r="AU31" s="830">
        <v>121</v>
      </c>
      <c r="AV31" s="830"/>
      <c r="AW31" s="830"/>
      <c r="AX31" s="830"/>
      <c r="AY31" s="830"/>
      <c r="AZ31" s="831"/>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394</v>
      </c>
      <c r="C32" s="781"/>
      <c r="D32" s="781"/>
      <c r="E32" s="781"/>
      <c r="F32" s="781"/>
      <c r="G32" s="781"/>
      <c r="H32" s="781"/>
      <c r="I32" s="781"/>
      <c r="J32" s="781"/>
      <c r="K32" s="781"/>
      <c r="L32" s="781"/>
      <c r="M32" s="781"/>
      <c r="N32" s="781"/>
      <c r="O32" s="781"/>
      <c r="P32" s="782"/>
      <c r="Q32" s="783">
        <v>347</v>
      </c>
      <c r="R32" s="784"/>
      <c r="S32" s="784"/>
      <c r="T32" s="784"/>
      <c r="U32" s="784"/>
      <c r="V32" s="784">
        <v>236</v>
      </c>
      <c r="W32" s="784"/>
      <c r="X32" s="784"/>
      <c r="Y32" s="784"/>
      <c r="Z32" s="784"/>
      <c r="AA32" s="784">
        <v>111</v>
      </c>
      <c r="AB32" s="784"/>
      <c r="AC32" s="784"/>
      <c r="AD32" s="784"/>
      <c r="AE32" s="785"/>
      <c r="AF32" s="786">
        <v>1075</v>
      </c>
      <c r="AG32" s="787"/>
      <c r="AH32" s="787"/>
      <c r="AI32" s="787"/>
      <c r="AJ32" s="788"/>
      <c r="AK32" s="834">
        <v>0</v>
      </c>
      <c r="AL32" s="830"/>
      <c r="AM32" s="830"/>
      <c r="AN32" s="830"/>
      <c r="AO32" s="830"/>
      <c r="AP32" s="830">
        <v>303</v>
      </c>
      <c r="AQ32" s="830"/>
      <c r="AR32" s="830"/>
      <c r="AS32" s="830"/>
      <c r="AT32" s="830"/>
      <c r="AU32" s="830">
        <v>0</v>
      </c>
      <c r="AV32" s="830"/>
      <c r="AW32" s="830"/>
      <c r="AX32" s="830"/>
      <c r="AY32" s="830"/>
      <c r="AZ32" s="831"/>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395</v>
      </c>
      <c r="C33" s="781"/>
      <c r="D33" s="781"/>
      <c r="E33" s="781"/>
      <c r="F33" s="781"/>
      <c r="G33" s="781"/>
      <c r="H33" s="781"/>
      <c r="I33" s="781"/>
      <c r="J33" s="781"/>
      <c r="K33" s="781"/>
      <c r="L33" s="781"/>
      <c r="M33" s="781"/>
      <c r="N33" s="781"/>
      <c r="O33" s="781"/>
      <c r="P33" s="782"/>
      <c r="Q33" s="783">
        <v>2270</v>
      </c>
      <c r="R33" s="784"/>
      <c r="S33" s="784"/>
      <c r="T33" s="784"/>
      <c r="U33" s="784"/>
      <c r="V33" s="784">
        <v>2355</v>
      </c>
      <c r="W33" s="784"/>
      <c r="X33" s="784"/>
      <c r="Y33" s="784"/>
      <c r="Z33" s="784"/>
      <c r="AA33" s="784">
        <v>-85</v>
      </c>
      <c r="AB33" s="784"/>
      <c r="AC33" s="784"/>
      <c r="AD33" s="784"/>
      <c r="AE33" s="785"/>
      <c r="AF33" s="786">
        <v>677</v>
      </c>
      <c r="AG33" s="787"/>
      <c r="AH33" s="787"/>
      <c r="AI33" s="787"/>
      <c r="AJ33" s="788"/>
      <c r="AK33" s="834">
        <v>224</v>
      </c>
      <c r="AL33" s="830"/>
      <c r="AM33" s="830"/>
      <c r="AN33" s="830"/>
      <c r="AO33" s="830"/>
      <c r="AP33" s="830">
        <v>690</v>
      </c>
      <c r="AQ33" s="830"/>
      <c r="AR33" s="830"/>
      <c r="AS33" s="830"/>
      <c r="AT33" s="830"/>
      <c r="AU33" s="830">
        <v>235</v>
      </c>
      <c r="AV33" s="830"/>
      <c r="AW33" s="830"/>
      <c r="AX33" s="830"/>
      <c r="AY33" s="830"/>
      <c r="AZ33" s="831"/>
      <c r="BA33" s="831"/>
      <c r="BB33" s="831"/>
      <c r="BC33" s="831"/>
      <c r="BD33" s="831"/>
      <c r="BE33" s="832" t="s">
        <v>393</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t="s">
        <v>396</v>
      </c>
      <c r="C34" s="781"/>
      <c r="D34" s="781"/>
      <c r="E34" s="781"/>
      <c r="F34" s="781"/>
      <c r="G34" s="781"/>
      <c r="H34" s="781"/>
      <c r="I34" s="781"/>
      <c r="J34" s="781"/>
      <c r="K34" s="781"/>
      <c r="L34" s="781"/>
      <c r="M34" s="781"/>
      <c r="N34" s="781"/>
      <c r="O34" s="781"/>
      <c r="P34" s="782"/>
      <c r="Q34" s="783">
        <v>14757</v>
      </c>
      <c r="R34" s="784"/>
      <c r="S34" s="784"/>
      <c r="T34" s="784"/>
      <c r="U34" s="784"/>
      <c r="V34" s="784">
        <v>16143</v>
      </c>
      <c r="W34" s="784"/>
      <c r="X34" s="784"/>
      <c r="Y34" s="784"/>
      <c r="Z34" s="784"/>
      <c r="AA34" s="784">
        <v>-1386</v>
      </c>
      <c r="AB34" s="784"/>
      <c r="AC34" s="784"/>
      <c r="AD34" s="784"/>
      <c r="AE34" s="785"/>
      <c r="AF34" s="786">
        <v>1453</v>
      </c>
      <c r="AG34" s="787"/>
      <c r="AH34" s="787"/>
      <c r="AI34" s="787"/>
      <c r="AJ34" s="788"/>
      <c r="AK34" s="834">
        <v>1136</v>
      </c>
      <c r="AL34" s="830"/>
      <c r="AM34" s="830"/>
      <c r="AN34" s="830"/>
      <c r="AO34" s="830"/>
      <c r="AP34" s="830">
        <v>12712</v>
      </c>
      <c r="AQ34" s="830"/>
      <c r="AR34" s="830"/>
      <c r="AS34" s="830"/>
      <c r="AT34" s="830"/>
      <c r="AU34" s="830">
        <v>8842</v>
      </c>
      <c r="AV34" s="830"/>
      <c r="AW34" s="830"/>
      <c r="AX34" s="830"/>
      <c r="AY34" s="830"/>
      <c r="AZ34" s="831"/>
      <c r="BA34" s="831"/>
      <c r="BB34" s="831"/>
      <c r="BC34" s="831"/>
      <c r="BD34" s="831"/>
      <c r="BE34" s="832" t="s">
        <v>393</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t="s">
        <v>397</v>
      </c>
      <c r="C35" s="781"/>
      <c r="D35" s="781"/>
      <c r="E35" s="781"/>
      <c r="F35" s="781"/>
      <c r="G35" s="781"/>
      <c r="H35" s="781"/>
      <c r="I35" s="781"/>
      <c r="J35" s="781"/>
      <c r="K35" s="781"/>
      <c r="L35" s="781"/>
      <c r="M35" s="781"/>
      <c r="N35" s="781"/>
      <c r="O35" s="781"/>
      <c r="P35" s="782"/>
      <c r="Q35" s="783">
        <v>4497</v>
      </c>
      <c r="R35" s="784"/>
      <c r="S35" s="784"/>
      <c r="T35" s="784"/>
      <c r="U35" s="784"/>
      <c r="V35" s="784">
        <v>4000</v>
      </c>
      <c r="W35" s="784"/>
      <c r="X35" s="784"/>
      <c r="Y35" s="784"/>
      <c r="Z35" s="784"/>
      <c r="AA35" s="784">
        <v>496</v>
      </c>
      <c r="AB35" s="784"/>
      <c r="AC35" s="784"/>
      <c r="AD35" s="784"/>
      <c r="AE35" s="785"/>
      <c r="AF35" s="786">
        <v>1646</v>
      </c>
      <c r="AG35" s="787"/>
      <c r="AH35" s="787"/>
      <c r="AI35" s="787"/>
      <c r="AJ35" s="788"/>
      <c r="AK35" s="834">
        <v>1745</v>
      </c>
      <c r="AL35" s="830"/>
      <c r="AM35" s="830"/>
      <c r="AN35" s="830"/>
      <c r="AO35" s="830"/>
      <c r="AP35" s="830">
        <v>19972</v>
      </c>
      <c r="AQ35" s="830"/>
      <c r="AR35" s="830"/>
      <c r="AS35" s="830"/>
      <c r="AT35" s="830"/>
      <c r="AU35" s="830">
        <v>10645</v>
      </c>
      <c r="AV35" s="830"/>
      <c r="AW35" s="830"/>
      <c r="AX35" s="830"/>
      <c r="AY35" s="830"/>
      <c r="AZ35" s="831"/>
      <c r="BA35" s="831"/>
      <c r="BB35" s="831"/>
      <c r="BC35" s="831"/>
      <c r="BD35" s="831"/>
      <c r="BE35" s="832" t="s">
        <v>393</v>
      </c>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t="s">
        <v>398</v>
      </c>
      <c r="C36" s="781"/>
      <c r="D36" s="781"/>
      <c r="E36" s="781"/>
      <c r="F36" s="781"/>
      <c r="G36" s="781"/>
      <c r="H36" s="781"/>
      <c r="I36" s="781"/>
      <c r="J36" s="781"/>
      <c r="K36" s="781"/>
      <c r="L36" s="781"/>
      <c r="M36" s="781"/>
      <c r="N36" s="781"/>
      <c r="O36" s="781"/>
      <c r="P36" s="782"/>
      <c r="Q36" s="783">
        <v>23706</v>
      </c>
      <c r="R36" s="784"/>
      <c r="S36" s="784"/>
      <c r="T36" s="784"/>
      <c r="U36" s="784"/>
      <c r="V36" s="784">
        <v>22947</v>
      </c>
      <c r="W36" s="784"/>
      <c r="X36" s="784"/>
      <c r="Y36" s="784"/>
      <c r="Z36" s="784"/>
      <c r="AA36" s="784">
        <v>759</v>
      </c>
      <c r="AB36" s="784"/>
      <c r="AC36" s="784"/>
      <c r="AD36" s="784"/>
      <c r="AE36" s="785"/>
      <c r="AF36" s="786">
        <v>2349</v>
      </c>
      <c r="AG36" s="787"/>
      <c r="AH36" s="787"/>
      <c r="AI36" s="787"/>
      <c r="AJ36" s="788"/>
      <c r="AK36" s="834">
        <v>0</v>
      </c>
      <c r="AL36" s="830"/>
      <c r="AM36" s="830"/>
      <c r="AN36" s="830"/>
      <c r="AO36" s="830"/>
      <c r="AP36" s="830">
        <v>0</v>
      </c>
      <c r="AQ36" s="830"/>
      <c r="AR36" s="830"/>
      <c r="AS36" s="830"/>
      <c r="AT36" s="830"/>
      <c r="AU36" s="830">
        <v>0</v>
      </c>
      <c r="AV36" s="830"/>
      <c r="AW36" s="830"/>
      <c r="AX36" s="830"/>
      <c r="AY36" s="830"/>
      <c r="AZ36" s="831"/>
      <c r="BA36" s="831"/>
      <c r="BB36" s="831"/>
      <c r="BC36" s="831"/>
      <c r="BD36" s="831"/>
      <c r="BE36" s="832" t="s">
        <v>393</v>
      </c>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399</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377</v>
      </c>
      <c r="B63" s="789" t="s">
        <v>400</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9778</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123</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401</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402</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403</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549</v>
      </c>
      <c r="C68" s="870"/>
      <c r="D68" s="870"/>
      <c r="E68" s="870"/>
      <c r="F68" s="870"/>
      <c r="G68" s="870"/>
      <c r="H68" s="870"/>
      <c r="I68" s="870"/>
      <c r="J68" s="870"/>
      <c r="K68" s="870"/>
      <c r="L68" s="870"/>
      <c r="M68" s="870"/>
      <c r="N68" s="870"/>
      <c r="O68" s="870"/>
      <c r="P68" s="871"/>
      <c r="Q68" s="872">
        <v>785</v>
      </c>
      <c r="R68" s="866"/>
      <c r="S68" s="866"/>
      <c r="T68" s="866"/>
      <c r="U68" s="866"/>
      <c r="V68" s="866">
        <v>370</v>
      </c>
      <c r="W68" s="866"/>
      <c r="X68" s="866"/>
      <c r="Y68" s="866"/>
      <c r="Z68" s="866"/>
      <c r="AA68" s="866">
        <v>414</v>
      </c>
      <c r="AB68" s="866"/>
      <c r="AC68" s="866"/>
      <c r="AD68" s="866"/>
      <c r="AE68" s="866"/>
      <c r="AF68" s="866">
        <v>414</v>
      </c>
      <c r="AG68" s="866"/>
      <c r="AH68" s="866"/>
      <c r="AI68" s="866"/>
      <c r="AJ68" s="866"/>
      <c r="AK68" s="866">
        <v>0</v>
      </c>
      <c r="AL68" s="866"/>
      <c r="AM68" s="866"/>
      <c r="AN68" s="866"/>
      <c r="AO68" s="866"/>
      <c r="AP68" s="866"/>
      <c r="AQ68" s="866"/>
      <c r="AR68" s="866"/>
      <c r="AS68" s="866"/>
      <c r="AT68" s="866"/>
      <c r="AU68" s="866"/>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550</v>
      </c>
      <c r="C69" s="874"/>
      <c r="D69" s="874"/>
      <c r="E69" s="874"/>
      <c r="F69" s="874"/>
      <c r="G69" s="874"/>
      <c r="H69" s="874"/>
      <c r="I69" s="874"/>
      <c r="J69" s="874"/>
      <c r="K69" s="874"/>
      <c r="L69" s="874"/>
      <c r="M69" s="874"/>
      <c r="N69" s="874"/>
      <c r="O69" s="874"/>
      <c r="P69" s="875"/>
      <c r="Q69" s="876">
        <v>906481</v>
      </c>
      <c r="R69" s="830"/>
      <c r="S69" s="830"/>
      <c r="T69" s="830"/>
      <c r="U69" s="830"/>
      <c r="V69" s="830">
        <v>887687</v>
      </c>
      <c r="W69" s="830"/>
      <c r="X69" s="830"/>
      <c r="Y69" s="830"/>
      <c r="Z69" s="830"/>
      <c r="AA69" s="830">
        <v>18794</v>
      </c>
      <c r="AB69" s="830"/>
      <c r="AC69" s="830"/>
      <c r="AD69" s="830"/>
      <c r="AE69" s="830"/>
      <c r="AF69" s="830">
        <v>18794</v>
      </c>
      <c r="AG69" s="830"/>
      <c r="AH69" s="830"/>
      <c r="AI69" s="830"/>
      <c r="AJ69" s="830"/>
      <c r="AK69" s="830">
        <v>9782</v>
      </c>
      <c r="AL69" s="830"/>
      <c r="AM69" s="830"/>
      <c r="AN69" s="830"/>
      <c r="AO69" s="830"/>
      <c r="AP69" s="830"/>
      <c r="AQ69" s="830"/>
      <c r="AR69" s="830"/>
      <c r="AS69" s="830"/>
      <c r="AT69" s="830"/>
      <c r="AU69" s="830"/>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551</v>
      </c>
      <c r="C70" s="874"/>
      <c r="D70" s="874"/>
      <c r="E70" s="874"/>
      <c r="F70" s="874"/>
      <c r="G70" s="874"/>
      <c r="H70" s="874"/>
      <c r="I70" s="874"/>
      <c r="J70" s="874"/>
      <c r="K70" s="874"/>
      <c r="L70" s="874"/>
      <c r="M70" s="874"/>
      <c r="N70" s="874"/>
      <c r="O70" s="874"/>
      <c r="P70" s="875"/>
      <c r="Q70" s="876">
        <v>4495</v>
      </c>
      <c r="R70" s="830"/>
      <c r="S70" s="830"/>
      <c r="T70" s="830"/>
      <c r="U70" s="830"/>
      <c r="V70" s="830">
        <v>3946</v>
      </c>
      <c r="W70" s="830"/>
      <c r="X70" s="830"/>
      <c r="Y70" s="830"/>
      <c r="Z70" s="830"/>
      <c r="AA70" s="830">
        <v>549</v>
      </c>
      <c r="AB70" s="830"/>
      <c r="AC70" s="830"/>
      <c r="AD70" s="830"/>
      <c r="AE70" s="830"/>
      <c r="AF70" s="830">
        <v>549</v>
      </c>
      <c r="AG70" s="830"/>
      <c r="AH70" s="830"/>
      <c r="AI70" s="830"/>
      <c r="AJ70" s="830"/>
      <c r="AK70" s="830">
        <v>2160</v>
      </c>
      <c r="AL70" s="830"/>
      <c r="AM70" s="830"/>
      <c r="AN70" s="830"/>
      <c r="AO70" s="830"/>
      <c r="AP70" s="830">
        <v>4564</v>
      </c>
      <c r="AQ70" s="830"/>
      <c r="AR70" s="830"/>
      <c r="AS70" s="830"/>
      <c r="AT70" s="830"/>
      <c r="AU70" s="830">
        <v>1481</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377</v>
      </c>
      <c r="B88" s="789" t="s">
        <v>404</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405</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406</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407</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408</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409</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410</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411</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412</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413</v>
      </c>
      <c r="AB109" s="893"/>
      <c r="AC109" s="893"/>
      <c r="AD109" s="893"/>
      <c r="AE109" s="894"/>
      <c r="AF109" s="892" t="s">
        <v>414</v>
      </c>
      <c r="AG109" s="893"/>
      <c r="AH109" s="893"/>
      <c r="AI109" s="893"/>
      <c r="AJ109" s="894"/>
      <c r="AK109" s="892" t="s">
        <v>295</v>
      </c>
      <c r="AL109" s="893"/>
      <c r="AM109" s="893"/>
      <c r="AN109" s="893"/>
      <c r="AO109" s="894"/>
      <c r="AP109" s="892" t="s">
        <v>415</v>
      </c>
      <c r="AQ109" s="893"/>
      <c r="AR109" s="893"/>
      <c r="AS109" s="893"/>
      <c r="AT109" s="895"/>
      <c r="AU109" s="912" t="s">
        <v>412</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413</v>
      </c>
      <c r="BR109" s="893"/>
      <c r="BS109" s="893"/>
      <c r="BT109" s="893"/>
      <c r="BU109" s="894"/>
      <c r="BV109" s="892" t="s">
        <v>414</v>
      </c>
      <c r="BW109" s="893"/>
      <c r="BX109" s="893"/>
      <c r="BY109" s="893"/>
      <c r="BZ109" s="894"/>
      <c r="CA109" s="892" t="s">
        <v>295</v>
      </c>
      <c r="CB109" s="893"/>
      <c r="CC109" s="893"/>
      <c r="CD109" s="893"/>
      <c r="CE109" s="894"/>
      <c r="CF109" s="913" t="s">
        <v>415</v>
      </c>
      <c r="CG109" s="913"/>
      <c r="CH109" s="913"/>
      <c r="CI109" s="913"/>
      <c r="CJ109" s="913"/>
      <c r="CK109" s="892" t="s">
        <v>416</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413</v>
      </c>
      <c r="DH109" s="893"/>
      <c r="DI109" s="893"/>
      <c r="DJ109" s="893"/>
      <c r="DK109" s="894"/>
      <c r="DL109" s="892" t="s">
        <v>414</v>
      </c>
      <c r="DM109" s="893"/>
      <c r="DN109" s="893"/>
      <c r="DO109" s="893"/>
      <c r="DP109" s="894"/>
      <c r="DQ109" s="892" t="s">
        <v>295</v>
      </c>
      <c r="DR109" s="893"/>
      <c r="DS109" s="893"/>
      <c r="DT109" s="893"/>
      <c r="DU109" s="894"/>
      <c r="DV109" s="892" t="s">
        <v>415</v>
      </c>
      <c r="DW109" s="893"/>
      <c r="DX109" s="893"/>
      <c r="DY109" s="893"/>
      <c r="DZ109" s="895"/>
    </row>
    <row r="110" spans="1:131" s="218" customFormat="1" ht="26.25" customHeight="1" x14ac:dyDescent="0.2">
      <c r="A110" s="896" t="s">
        <v>417</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7185983</v>
      </c>
      <c r="AB110" s="900"/>
      <c r="AC110" s="900"/>
      <c r="AD110" s="900"/>
      <c r="AE110" s="901"/>
      <c r="AF110" s="902">
        <v>7380481</v>
      </c>
      <c r="AG110" s="900"/>
      <c r="AH110" s="900"/>
      <c r="AI110" s="900"/>
      <c r="AJ110" s="901"/>
      <c r="AK110" s="902">
        <v>6690596</v>
      </c>
      <c r="AL110" s="900"/>
      <c r="AM110" s="900"/>
      <c r="AN110" s="900"/>
      <c r="AO110" s="901"/>
      <c r="AP110" s="903">
        <v>16.100000000000001</v>
      </c>
      <c r="AQ110" s="904"/>
      <c r="AR110" s="904"/>
      <c r="AS110" s="904"/>
      <c r="AT110" s="905"/>
      <c r="AU110" s="906" t="s">
        <v>70</v>
      </c>
      <c r="AV110" s="907"/>
      <c r="AW110" s="907"/>
      <c r="AX110" s="907"/>
      <c r="AY110" s="907"/>
      <c r="AZ110" s="929" t="s">
        <v>418</v>
      </c>
      <c r="BA110" s="897"/>
      <c r="BB110" s="897"/>
      <c r="BC110" s="897"/>
      <c r="BD110" s="897"/>
      <c r="BE110" s="897"/>
      <c r="BF110" s="897"/>
      <c r="BG110" s="897"/>
      <c r="BH110" s="897"/>
      <c r="BI110" s="897"/>
      <c r="BJ110" s="897"/>
      <c r="BK110" s="897"/>
      <c r="BL110" s="897"/>
      <c r="BM110" s="897"/>
      <c r="BN110" s="897"/>
      <c r="BO110" s="897"/>
      <c r="BP110" s="898"/>
      <c r="BQ110" s="930">
        <v>65107559</v>
      </c>
      <c r="BR110" s="931"/>
      <c r="BS110" s="931"/>
      <c r="BT110" s="931"/>
      <c r="BU110" s="931"/>
      <c r="BV110" s="931">
        <v>59198331</v>
      </c>
      <c r="BW110" s="931"/>
      <c r="BX110" s="931"/>
      <c r="BY110" s="931"/>
      <c r="BZ110" s="931"/>
      <c r="CA110" s="931">
        <v>55505393</v>
      </c>
      <c r="CB110" s="931"/>
      <c r="CC110" s="931"/>
      <c r="CD110" s="931"/>
      <c r="CE110" s="931"/>
      <c r="CF110" s="944">
        <v>133.19999999999999</v>
      </c>
      <c r="CG110" s="945"/>
      <c r="CH110" s="945"/>
      <c r="CI110" s="945"/>
      <c r="CJ110" s="945"/>
      <c r="CK110" s="946" t="s">
        <v>419</v>
      </c>
      <c r="CL110" s="947"/>
      <c r="CM110" s="929" t="s">
        <v>420</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123</v>
      </c>
      <c r="DH110" s="931"/>
      <c r="DI110" s="931"/>
      <c r="DJ110" s="931"/>
      <c r="DK110" s="931"/>
      <c r="DL110" s="931" t="s">
        <v>123</v>
      </c>
      <c r="DM110" s="931"/>
      <c r="DN110" s="931"/>
      <c r="DO110" s="931"/>
      <c r="DP110" s="931"/>
      <c r="DQ110" s="931" t="s">
        <v>123</v>
      </c>
      <c r="DR110" s="931"/>
      <c r="DS110" s="931"/>
      <c r="DT110" s="931"/>
      <c r="DU110" s="931"/>
      <c r="DV110" s="932" t="s">
        <v>123</v>
      </c>
      <c r="DW110" s="932"/>
      <c r="DX110" s="932"/>
      <c r="DY110" s="932"/>
      <c r="DZ110" s="933"/>
    </row>
    <row r="111" spans="1:131" s="218" customFormat="1" ht="26.25" customHeight="1" x14ac:dyDescent="0.2">
      <c r="A111" s="934" t="s">
        <v>421</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123</v>
      </c>
      <c r="AB111" s="938"/>
      <c r="AC111" s="938"/>
      <c r="AD111" s="938"/>
      <c r="AE111" s="939"/>
      <c r="AF111" s="940" t="s">
        <v>123</v>
      </c>
      <c r="AG111" s="938"/>
      <c r="AH111" s="938"/>
      <c r="AI111" s="938"/>
      <c r="AJ111" s="939"/>
      <c r="AK111" s="940" t="s">
        <v>123</v>
      </c>
      <c r="AL111" s="938"/>
      <c r="AM111" s="938"/>
      <c r="AN111" s="938"/>
      <c r="AO111" s="939"/>
      <c r="AP111" s="941" t="s">
        <v>123</v>
      </c>
      <c r="AQ111" s="942"/>
      <c r="AR111" s="942"/>
      <c r="AS111" s="942"/>
      <c r="AT111" s="943"/>
      <c r="AU111" s="908"/>
      <c r="AV111" s="909"/>
      <c r="AW111" s="909"/>
      <c r="AX111" s="909"/>
      <c r="AY111" s="909"/>
      <c r="AZ111" s="922" t="s">
        <v>422</v>
      </c>
      <c r="BA111" s="923"/>
      <c r="BB111" s="923"/>
      <c r="BC111" s="923"/>
      <c r="BD111" s="923"/>
      <c r="BE111" s="923"/>
      <c r="BF111" s="923"/>
      <c r="BG111" s="923"/>
      <c r="BH111" s="923"/>
      <c r="BI111" s="923"/>
      <c r="BJ111" s="923"/>
      <c r="BK111" s="923"/>
      <c r="BL111" s="923"/>
      <c r="BM111" s="923"/>
      <c r="BN111" s="923"/>
      <c r="BO111" s="923"/>
      <c r="BP111" s="924"/>
      <c r="BQ111" s="925">
        <v>324922</v>
      </c>
      <c r="BR111" s="926"/>
      <c r="BS111" s="926"/>
      <c r="BT111" s="926"/>
      <c r="BU111" s="926"/>
      <c r="BV111" s="926">
        <v>370460</v>
      </c>
      <c r="BW111" s="926"/>
      <c r="BX111" s="926"/>
      <c r="BY111" s="926"/>
      <c r="BZ111" s="926"/>
      <c r="CA111" s="926">
        <v>354519</v>
      </c>
      <c r="CB111" s="926"/>
      <c r="CC111" s="926"/>
      <c r="CD111" s="926"/>
      <c r="CE111" s="926"/>
      <c r="CF111" s="920">
        <v>0.9</v>
      </c>
      <c r="CG111" s="921"/>
      <c r="CH111" s="921"/>
      <c r="CI111" s="921"/>
      <c r="CJ111" s="921"/>
      <c r="CK111" s="948"/>
      <c r="CL111" s="949"/>
      <c r="CM111" s="922" t="s">
        <v>423</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123</v>
      </c>
      <c r="DH111" s="926"/>
      <c r="DI111" s="926"/>
      <c r="DJ111" s="926"/>
      <c r="DK111" s="926"/>
      <c r="DL111" s="926" t="s">
        <v>123</v>
      </c>
      <c r="DM111" s="926"/>
      <c r="DN111" s="926"/>
      <c r="DO111" s="926"/>
      <c r="DP111" s="926"/>
      <c r="DQ111" s="926" t="s">
        <v>123</v>
      </c>
      <c r="DR111" s="926"/>
      <c r="DS111" s="926"/>
      <c r="DT111" s="926"/>
      <c r="DU111" s="926"/>
      <c r="DV111" s="927" t="s">
        <v>123</v>
      </c>
      <c r="DW111" s="927"/>
      <c r="DX111" s="927"/>
      <c r="DY111" s="927"/>
      <c r="DZ111" s="928"/>
    </row>
    <row r="112" spans="1:131" s="218" customFormat="1" ht="26.25" customHeight="1" x14ac:dyDescent="0.2">
      <c r="A112" s="952" t="s">
        <v>424</v>
      </c>
      <c r="B112" s="953"/>
      <c r="C112" s="923" t="s">
        <v>425</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123</v>
      </c>
      <c r="AB112" s="959"/>
      <c r="AC112" s="959"/>
      <c r="AD112" s="959"/>
      <c r="AE112" s="960"/>
      <c r="AF112" s="961" t="s">
        <v>123</v>
      </c>
      <c r="AG112" s="959"/>
      <c r="AH112" s="959"/>
      <c r="AI112" s="959"/>
      <c r="AJ112" s="960"/>
      <c r="AK112" s="961" t="s">
        <v>123</v>
      </c>
      <c r="AL112" s="959"/>
      <c r="AM112" s="959"/>
      <c r="AN112" s="959"/>
      <c r="AO112" s="960"/>
      <c r="AP112" s="962" t="s">
        <v>123</v>
      </c>
      <c r="AQ112" s="963"/>
      <c r="AR112" s="963"/>
      <c r="AS112" s="963"/>
      <c r="AT112" s="964"/>
      <c r="AU112" s="908"/>
      <c r="AV112" s="909"/>
      <c r="AW112" s="909"/>
      <c r="AX112" s="909"/>
      <c r="AY112" s="909"/>
      <c r="AZ112" s="922" t="s">
        <v>426</v>
      </c>
      <c r="BA112" s="923"/>
      <c r="BB112" s="923"/>
      <c r="BC112" s="923"/>
      <c r="BD112" s="923"/>
      <c r="BE112" s="923"/>
      <c r="BF112" s="923"/>
      <c r="BG112" s="923"/>
      <c r="BH112" s="923"/>
      <c r="BI112" s="923"/>
      <c r="BJ112" s="923"/>
      <c r="BK112" s="923"/>
      <c r="BL112" s="923"/>
      <c r="BM112" s="923"/>
      <c r="BN112" s="923"/>
      <c r="BO112" s="923"/>
      <c r="BP112" s="924"/>
      <c r="BQ112" s="925">
        <v>15974511</v>
      </c>
      <c r="BR112" s="926"/>
      <c r="BS112" s="926"/>
      <c r="BT112" s="926"/>
      <c r="BU112" s="926"/>
      <c r="BV112" s="926">
        <v>15573300</v>
      </c>
      <c r="BW112" s="926"/>
      <c r="BX112" s="926"/>
      <c r="BY112" s="926"/>
      <c r="BZ112" s="926"/>
      <c r="CA112" s="926">
        <v>19843690</v>
      </c>
      <c r="CB112" s="926"/>
      <c r="CC112" s="926"/>
      <c r="CD112" s="926"/>
      <c r="CE112" s="926"/>
      <c r="CF112" s="920">
        <v>47.6</v>
      </c>
      <c r="CG112" s="921"/>
      <c r="CH112" s="921"/>
      <c r="CI112" s="921"/>
      <c r="CJ112" s="921"/>
      <c r="CK112" s="948"/>
      <c r="CL112" s="949"/>
      <c r="CM112" s="922" t="s">
        <v>427</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123</v>
      </c>
      <c r="DH112" s="926"/>
      <c r="DI112" s="926"/>
      <c r="DJ112" s="926"/>
      <c r="DK112" s="926"/>
      <c r="DL112" s="926" t="s">
        <v>123</v>
      </c>
      <c r="DM112" s="926"/>
      <c r="DN112" s="926"/>
      <c r="DO112" s="926"/>
      <c r="DP112" s="926"/>
      <c r="DQ112" s="926" t="s">
        <v>123</v>
      </c>
      <c r="DR112" s="926"/>
      <c r="DS112" s="926"/>
      <c r="DT112" s="926"/>
      <c r="DU112" s="926"/>
      <c r="DV112" s="927" t="s">
        <v>123</v>
      </c>
      <c r="DW112" s="927"/>
      <c r="DX112" s="927"/>
      <c r="DY112" s="927"/>
      <c r="DZ112" s="928"/>
    </row>
    <row r="113" spans="1:130" s="218" customFormat="1" ht="26.25" customHeight="1" x14ac:dyDescent="0.2">
      <c r="A113" s="954"/>
      <c r="B113" s="955"/>
      <c r="C113" s="923" t="s">
        <v>428</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1807693</v>
      </c>
      <c r="AB113" s="938"/>
      <c r="AC113" s="938"/>
      <c r="AD113" s="938"/>
      <c r="AE113" s="939"/>
      <c r="AF113" s="940">
        <v>1705748</v>
      </c>
      <c r="AG113" s="938"/>
      <c r="AH113" s="938"/>
      <c r="AI113" s="938"/>
      <c r="AJ113" s="939"/>
      <c r="AK113" s="940">
        <v>1733375</v>
      </c>
      <c r="AL113" s="938"/>
      <c r="AM113" s="938"/>
      <c r="AN113" s="938"/>
      <c r="AO113" s="939"/>
      <c r="AP113" s="941">
        <v>4.2</v>
      </c>
      <c r="AQ113" s="942"/>
      <c r="AR113" s="942"/>
      <c r="AS113" s="942"/>
      <c r="AT113" s="943"/>
      <c r="AU113" s="908"/>
      <c r="AV113" s="909"/>
      <c r="AW113" s="909"/>
      <c r="AX113" s="909"/>
      <c r="AY113" s="909"/>
      <c r="AZ113" s="922" t="s">
        <v>429</v>
      </c>
      <c r="BA113" s="923"/>
      <c r="BB113" s="923"/>
      <c r="BC113" s="923"/>
      <c r="BD113" s="923"/>
      <c r="BE113" s="923"/>
      <c r="BF113" s="923"/>
      <c r="BG113" s="923"/>
      <c r="BH113" s="923"/>
      <c r="BI113" s="923"/>
      <c r="BJ113" s="923"/>
      <c r="BK113" s="923"/>
      <c r="BL113" s="923"/>
      <c r="BM113" s="923"/>
      <c r="BN113" s="923"/>
      <c r="BO113" s="923"/>
      <c r="BP113" s="924"/>
      <c r="BQ113" s="925">
        <v>2179662</v>
      </c>
      <c r="BR113" s="926"/>
      <c r="BS113" s="926"/>
      <c r="BT113" s="926"/>
      <c r="BU113" s="926"/>
      <c r="BV113" s="926">
        <v>1806417</v>
      </c>
      <c r="BW113" s="926"/>
      <c r="BX113" s="926"/>
      <c r="BY113" s="926"/>
      <c r="BZ113" s="926"/>
      <c r="CA113" s="926">
        <v>1480602</v>
      </c>
      <c r="CB113" s="926"/>
      <c r="CC113" s="926"/>
      <c r="CD113" s="926"/>
      <c r="CE113" s="926"/>
      <c r="CF113" s="920">
        <v>3.6</v>
      </c>
      <c r="CG113" s="921"/>
      <c r="CH113" s="921"/>
      <c r="CI113" s="921"/>
      <c r="CJ113" s="921"/>
      <c r="CK113" s="948"/>
      <c r="CL113" s="949"/>
      <c r="CM113" s="922" t="s">
        <v>430</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123</v>
      </c>
      <c r="DH113" s="959"/>
      <c r="DI113" s="959"/>
      <c r="DJ113" s="959"/>
      <c r="DK113" s="960"/>
      <c r="DL113" s="961" t="s">
        <v>123</v>
      </c>
      <c r="DM113" s="959"/>
      <c r="DN113" s="959"/>
      <c r="DO113" s="959"/>
      <c r="DP113" s="960"/>
      <c r="DQ113" s="961" t="s">
        <v>123</v>
      </c>
      <c r="DR113" s="959"/>
      <c r="DS113" s="959"/>
      <c r="DT113" s="959"/>
      <c r="DU113" s="960"/>
      <c r="DV113" s="962" t="s">
        <v>123</v>
      </c>
      <c r="DW113" s="963"/>
      <c r="DX113" s="963"/>
      <c r="DY113" s="963"/>
      <c r="DZ113" s="964"/>
    </row>
    <row r="114" spans="1:130" s="218" customFormat="1" ht="26.25" customHeight="1" x14ac:dyDescent="0.2">
      <c r="A114" s="954"/>
      <c r="B114" s="955"/>
      <c r="C114" s="923" t="s">
        <v>431</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211703</v>
      </c>
      <c r="AB114" s="959"/>
      <c r="AC114" s="959"/>
      <c r="AD114" s="959"/>
      <c r="AE114" s="960"/>
      <c r="AF114" s="961">
        <v>151996</v>
      </c>
      <c r="AG114" s="959"/>
      <c r="AH114" s="959"/>
      <c r="AI114" s="959"/>
      <c r="AJ114" s="960"/>
      <c r="AK114" s="961">
        <v>204374</v>
      </c>
      <c r="AL114" s="959"/>
      <c r="AM114" s="959"/>
      <c r="AN114" s="959"/>
      <c r="AO114" s="960"/>
      <c r="AP114" s="962">
        <v>0.5</v>
      </c>
      <c r="AQ114" s="963"/>
      <c r="AR114" s="963"/>
      <c r="AS114" s="963"/>
      <c r="AT114" s="964"/>
      <c r="AU114" s="908"/>
      <c r="AV114" s="909"/>
      <c r="AW114" s="909"/>
      <c r="AX114" s="909"/>
      <c r="AY114" s="909"/>
      <c r="AZ114" s="922" t="s">
        <v>432</v>
      </c>
      <c r="BA114" s="923"/>
      <c r="BB114" s="923"/>
      <c r="BC114" s="923"/>
      <c r="BD114" s="923"/>
      <c r="BE114" s="923"/>
      <c r="BF114" s="923"/>
      <c r="BG114" s="923"/>
      <c r="BH114" s="923"/>
      <c r="BI114" s="923"/>
      <c r="BJ114" s="923"/>
      <c r="BK114" s="923"/>
      <c r="BL114" s="923"/>
      <c r="BM114" s="923"/>
      <c r="BN114" s="923"/>
      <c r="BO114" s="923"/>
      <c r="BP114" s="924"/>
      <c r="BQ114" s="925">
        <v>8364025</v>
      </c>
      <c r="BR114" s="926"/>
      <c r="BS114" s="926"/>
      <c r="BT114" s="926"/>
      <c r="BU114" s="926"/>
      <c r="BV114" s="926">
        <v>8920606</v>
      </c>
      <c r="BW114" s="926"/>
      <c r="BX114" s="926"/>
      <c r="BY114" s="926"/>
      <c r="BZ114" s="926"/>
      <c r="CA114" s="926">
        <v>9567457</v>
      </c>
      <c r="CB114" s="926"/>
      <c r="CC114" s="926"/>
      <c r="CD114" s="926"/>
      <c r="CE114" s="926"/>
      <c r="CF114" s="920">
        <v>23</v>
      </c>
      <c r="CG114" s="921"/>
      <c r="CH114" s="921"/>
      <c r="CI114" s="921"/>
      <c r="CJ114" s="921"/>
      <c r="CK114" s="948"/>
      <c r="CL114" s="949"/>
      <c r="CM114" s="922" t="s">
        <v>433</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123</v>
      </c>
      <c r="DH114" s="959"/>
      <c r="DI114" s="959"/>
      <c r="DJ114" s="959"/>
      <c r="DK114" s="960"/>
      <c r="DL114" s="961" t="s">
        <v>123</v>
      </c>
      <c r="DM114" s="959"/>
      <c r="DN114" s="959"/>
      <c r="DO114" s="959"/>
      <c r="DP114" s="960"/>
      <c r="DQ114" s="961" t="s">
        <v>123</v>
      </c>
      <c r="DR114" s="959"/>
      <c r="DS114" s="959"/>
      <c r="DT114" s="959"/>
      <c r="DU114" s="960"/>
      <c r="DV114" s="962" t="s">
        <v>123</v>
      </c>
      <c r="DW114" s="963"/>
      <c r="DX114" s="963"/>
      <c r="DY114" s="963"/>
      <c r="DZ114" s="964"/>
    </row>
    <row r="115" spans="1:130" s="218" customFormat="1" ht="26.25" customHeight="1" x14ac:dyDescent="0.2">
      <c r="A115" s="954"/>
      <c r="B115" s="955"/>
      <c r="C115" s="923" t="s">
        <v>434</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16268</v>
      </c>
      <c r="AB115" s="938"/>
      <c r="AC115" s="938"/>
      <c r="AD115" s="938"/>
      <c r="AE115" s="939"/>
      <c r="AF115" s="940">
        <v>16249</v>
      </c>
      <c r="AG115" s="938"/>
      <c r="AH115" s="938"/>
      <c r="AI115" s="938"/>
      <c r="AJ115" s="939"/>
      <c r="AK115" s="940">
        <v>16230</v>
      </c>
      <c r="AL115" s="938"/>
      <c r="AM115" s="938"/>
      <c r="AN115" s="938"/>
      <c r="AO115" s="939"/>
      <c r="AP115" s="941">
        <v>0</v>
      </c>
      <c r="AQ115" s="942"/>
      <c r="AR115" s="942"/>
      <c r="AS115" s="942"/>
      <c r="AT115" s="943"/>
      <c r="AU115" s="908"/>
      <c r="AV115" s="909"/>
      <c r="AW115" s="909"/>
      <c r="AX115" s="909"/>
      <c r="AY115" s="909"/>
      <c r="AZ115" s="922" t="s">
        <v>435</v>
      </c>
      <c r="BA115" s="923"/>
      <c r="BB115" s="923"/>
      <c r="BC115" s="923"/>
      <c r="BD115" s="923"/>
      <c r="BE115" s="923"/>
      <c r="BF115" s="923"/>
      <c r="BG115" s="923"/>
      <c r="BH115" s="923"/>
      <c r="BI115" s="923"/>
      <c r="BJ115" s="923"/>
      <c r="BK115" s="923"/>
      <c r="BL115" s="923"/>
      <c r="BM115" s="923"/>
      <c r="BN115" s="923"/>
      <c r="BO115" s="923"/>
      <c r="BP115" s="924"/>
      <c r="BQ115" s="925">
        <v>12098</v>
      </c>
      <c r="BR115" s="926"/>
      <c r="BS115" s="926"/>
      <c r="BT115" s="926"/>
      <c r="BU115" s="926"/>
      <c r="BV115" s="926">
        <v>2933</v>
      </c>
      <c r="BW115" s="926"/>
      <c r="BX115" s="926"/>
      <c r="BY115" s="926"/>
      <c r="BZ115" s="926"/>
      <c r="CA115" s="926">
        <v>2519</v>
      </c>
      <c r="CB115" s="926"/>
      <c r="CC115" s="926"/>
      <c r="CD115" s="926"/>
      <c r="CE115" s="926"/>
      <c r="CF115" s="920">
        <v>0</v>
      </c>
      <c r="CG115" s="921"/>
      <c r="CH115" s="921"/>
      <c r="CI115" s="921"/>
      <c r="CJ115" s="921"/>
      <c r="CK115" s="948"/>
      <c r="CL115" s="949"/>
      <c r="CM115" s="922" t="s">
        <v>436</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123</v>
      </c>
      <c r="DH115" s="959"/>
      <c r="DI115" s="959"/>
      <c r="DJ115" s="959"/>
      <c r="DK115" s="960"/>
      <c r="DL115" s="961" t="s">
        <v>123</v>
      </c>
      <c r="DM115" s="959"/>
      <c r="DN115" s="959"/>
      <c r="DO115" s="959"/>
      <c r="DP115" s="960"/>
      <c r="DQ115" s="961" t="s">
        <v>123</v>
      </c>
      <c r="DR115" s="959"/>
      <c r="DS115" s="959"/>
      <c r="DT115" s="959"/>
      <c r="DU115" s="960"/>
      <c r="DV115" s="962" t="s">
        <v>123</v>
      </c>
      <c r="DW115" s="963"/>
      <c r="DX115" s="963"/>
      <c r="DY115" s="963"/>
      <c r="DZ115" s="964"/>
    </row>
    <row r="116" spans="1:130" s="218" customFormat="1" ht="26.25" customHeight="1" x14ac:dyDescent="0.2">
      <c r="A116" s="956"/>
      <c r="B116" s="957"/>
      <c r="C116" s="965" t="s">
        <v>437</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123</v>
      </c>
      <c r="AB116" s="959"/>
      <c r="AC116" s="959"/>
      <c r="AD116" s="959"/>
      <c r="AE116" s="960"/>
      <c r="AF116" s="961" t="s">
        <v>123</v>
      </c>
      <c r="AG116" s="959"/>
      <c r="AH116" s="959"/>
      <c r="AI116" s="959"/>
      <c r="AJ116" s="960"/>
      <c r="AK116" s="961" t="s">
        <v>123</v>
      </c>
      <c r="AL116" s="959"/>
      <c r="AM116" s="959"/>
      <c r="AN116" s="959"/>
      <c r="AO116" s="960"/>
      <c r="AP116" s="962" t="s">
        <v>123</v>
      </c>
      <c r="AQ116" s="963"/>
      <c r="AR116" s="963"/>
      <c r="AS116" s="963"/>
      <c r="AT116" s="964"/>
      <c r="AU116" s="908"/>
      <c r="AV116" s="909"/>
      <c r="AW116" s="909"/>
      <c r="AX116" s="909"/>
      <c r="AY116" s="909"/>
      <c r="AZ116" s="967" t="s">
        <v>438</v>
      </c>
      <c r="BA116" s="968"/>
      <c r="BB116" s="968"/>
      <c r="BC116" s="968"/>
      <c r="BD116" s="968"/>
      <c r="BE116" s="968"/>
      <c r="BF116" s="968"/>
      <c r="BG116" s="968"/>
      <c r="BH116" s="968"/>
      <c r="BI116" s="968"/>
      <c r="BJ116" s="968"/>
      <c r="BK116" s="968"/>
      <c r="BL116" s="968"/>
      <c r="BM116" s="968"/>
      <c r="BN116" s="968"/>
      <c r="BO116" s="968"/>
      <c r="BP116" s="969"/>
      <c r="BQ116" s="925" t="s">
        <v>123</v>
      </c>
      <c r="BR116" s="926"/>
      <c r="BS116" s="926"/>
      <c r="BT116" s="926"/>
      <c r="BU116" s="926"/>
      <c r="BV116" s="926" t="s">
        <v>123</v>
      </c>
      <c r="BW116" s="926"/>
      <c r="BX116" s="926"/>
      <c r="BY116" s="926"/>
      <c r="BZ116" s="926"/>
      <c r="CA116" s="926" t="s">
        <v>123</v>
      </c>
      <c r="CB116" s="926"/>
      <c r="CC116" s="926"/>
      <c r="CD116" s="926"/>
      <c r="CE116" s="926"/>
      <c r="CF116" s="920" t="s">
        <v>123</v>
      </c>
      <c r="CG116" s="921"/>
      <c r="CH116" s="921"/>
      <c r="CI116" s="921"/>
      <c r="CJ116" s="921"/>
      <c r="CK116" s="948"/>
      <c r="CL116" s="949"/>
      <c r="CM116" s="922" t="s">
        <v>439</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123</v>
      </c>
      <c r="DH116" s="959"/>
      <c r="DI116" s="959"/>
      <c r="DJ116" s="959"/>
      <c r="DK116" s="960"/>
      <c r="DL116" s="961" t="s">
        <v>123</v>
      </c>
      <c r="DM116" s="959"/>
      <c r="DN116" s="959"/>
      <c r="DO116" s="959"/>
      <c r="DP116" s="960"/>
      <c r="DQ116" s="961" t="s">
        <v>123</v>
      </c>
      <c r="DR116" s="959"/>
      <c r="DS116" s="959"/>
      <c r="DT116" s="959"/>
      <c r="DU116" s="960"/>
      <c r="DV116" s="962" t="s">
        <v>123</v>
      </c>
      <c r="DW116" s="963"/>
      <c r="DX116" s="963"/>
      <c r="DY116" s="963"/>
      <c r="DZ116" s="964"/>
    </row>
    <row r="117" spans="1:130" s="218" customFormat="1" ht="26.25" customHeight="1" x14ac:dyDescent="0.2">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440</v>
      </c>
      <c r="Z117" s="894"/>
      <c r="AA117" s="978">
        <v>9221647</v>
      </c>
      <c r="AB117" s="979"/>
      <c r="AC117" s="979"/>
      <c r="AD117" s="979"/>
      <c r="AE117" s="980"/>
      <c r="AF117" s="981">
        <v>9254474</v>
      </c>
      <c r="AG117" s="979"/>
      <c r="AH117" s="979"/>
      <c r="AI117" s="979"/>
      <c r="AJ117" s="980"/>
      <c r="AK117" s="981">
        <v>8644575</v>
      </c>
      <c r="AL117" s="979"/>
      <c r="AM117" s="979"/>
      <c r="AN117" s="979"/>
      <c r="AO117" s="980"/>
      <c r="AP117" s="982"/>
      <c r="AQ117" s="983"/>
      <c r="AR117" s="983"/>
      <c r="AS117" s="983"/>
      <c r="AT117" s="984"/>
      <c r="AU117" s="908"/>
      <c r="AV117" s="909"/>
      <c r="AW117" s="909"/>
      <c r="AX117" s="909"/>
      <c r="AY117" s="909"/>
      <c r="AZ117" s="974" t="s">
        <v>441</v>
      </c>
      <c r="BA117" s="975"/>
      <c r="BB117" s="975"/>
      <c r="BC117" s="975"/>
      <c r="BD117" s="975"/>
      <c r="BE117" s="975"/>
      <c r="BF117" s="975"/>
      <c r="BG117" s="975"/>
      <c r="BH117" s="975"/>
      <c r="BI117" s="975"/>
      <c r="BJ117" s="975"/>
      <c r="BK117" s="975"/>
      <c r="BL117" s="975"/>
      <c r="BM117" s="975"/>
      <c r="BN117" s="975"/>
      <c r="BO117" s="975"/>
      <c r="BP117" s="976"/>
      <c r="BQ117" s="925" t="s">
        <v>123</v>
      </c>
      <c r="BR117" s="926"/>
      <c r="BS117" s="926"/>
      <c r="BT117" s="926"/>
      <c r="BU117" s="926"/>
      <c r="BV117" s="926" t="s">
        <v>123</v>
      </c>
      <c r="BW117" s="926"/>
      <c r="BX117" s="926"/>
      <c r="BY117" s="926"/>
      <c r="BZ117" s="926"/>
      <c r="CA117" s="926" t="s">
        <v>123</v>
      </c>
      <c r="CB117" s="926"/>
      <c r="CC117" s="926"/>
      <c r="CD117" s="926"/>
      <c r="CE117" s="926"/>
      <c r="CF117" s="920" t="s">
        <v>123</v>
      </c>
      <c r="CG117" s="921"/>
      <c r="CH117" s="921"/>
      <c r="CI117" s="921"/>
      <c r="CJ117" s="921"/>
      <c r="CK117" s="948"/>
      <c r="CL117" s="949"/>
      <c r="CM117" s="922" t="s">
        <v>442</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123</v>
      </c>
      <c r="DH117" s="959"/>
      <c r="DI117" s="959"/>
      <c r="DJ117" s="959"/>
      <c r="DK117" s="960"/>
      <c r="DL117" s="961" t="s">
        <v>123</v>
      </c>
      <c r="DM117" s="959"/>
      <c r="DN117" s="959"/>
      <c r="DO117" s="959"/>
      <c r="DP117" s="960"/>
      <c r="DQ117" s="961" t="s">
        <v>123</v>
      </c>
      <c r="DR117" s="959"/>
      <c r="DS117" s="959"/>
      <c r="DT117" s="959"/>
      <c r="DU117" s="960"/>
      <c r="DV117" s="962" t="s">
        <v>123</v>
      </c>
      <c r="DW117" s="963"/>
      <c r="DX117" s="963"/>
      <c r="DY117" s="963"/>
      <c r="DZ117" s="964"/>
    </row>
    <row r="118" spans="1:130" s="218" customFormat="1" ht="26.25" customHeight="1" x14ac:dyDescent="0.2">
      <c r="A118" s="912" t="s">
        <v>416</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413</v>
      </c>
      <c r="AB118" s="893"/>
      <c r="AC118" s="893"/>
      <c r="AD118" s="893"/>
      <c r="AE118" s="894"/>
      <c r="AF118" s="892" t="s">
        <v>414</v>
      </c>
      <c r="AG118" s="893"/>
      <c r="AH118" s="893"/>
      <c r="AI118" s="893"/>
      <c r="AJ118" s="894"/>
      <c r="AK118" s="892" t="s">
        <v>295</v>
      </c>
      <c r="AL118" s="893"/>
      <c r="AM118" s="893"/>
      <c r="AN118" s="893"/>
      <c r="AO118" s="894"/>
      <c r="AP118" s="970" t="s">
        <v>415</v>
      </c>
      <c r="AQ118" s="971"/>
      <c r="AR118" s="971"/>
      <c r="AS118" s="971"/>
      <c r="AT118" s="972"/>
      <c r="AU118" s="908"/>
      <c r="AV118" s="909"/>
      <c r="AW118" s="909"/>
      <c r="AX118" s="909"/>
      <c r="AY118" s="909"/>
      <c r="AZ118" s="973" t="s">
        <v>443</v>
      </c>
      <c r="BA118" s="965"/>
      <c r="BB118" s="965"/>
      <c r="BC118" s="965"/>
      <c r="BD118" s="965"/>
      <c r="BE118" s="965"/>
      <c r="BF118" s="965"/>
      <c r="BG118" s="965"/>
      <c r="BH118" s="965"/>
      <c r="BI118" s="965"/>
      <c r="BJ118" s="965"/>
      <c r="BK118" s="965"/>
      <c r="BL118" s="965"/>
      <c r="BM118" s="965"/>
      <c r="BN118" s="965"/>
      <c r="BO118" s="965"/>
      <c r="BP118" s="966"/>
      <c r="BQ118" s="999" t="s">
        <v>123</v>
      </c>
      <c r="BR118" s="1000"/>
      <c r="BS118" s="1000"/>
      <c r="BT118" s="1000"/>
      <c r="BU118" s="1000"/>
      <c r="BV118" s="1000" t="s">
        <v>123</v>
      </c>
      <c r="BW118" s="1000"/>
      <c r="BX118" s="1000"/>
      <c r="BY118" s="1000"/>
      <c r="BZ118" s="1000"/>
      <c r="CA118" s="1000" t="s">
        <v>123</v>
      </c>
      <c r="CB118" s="1000"/>
      <c r="CC118" s="1000"/>
      <c r="CD118" s="1000"/>
      <c r="CE118" s="1000"/>
      <c r="CF118" s="920" t="s">
        <v>123</v>
      </c>
      <c r="CG118" s="921"/>
      <c r="CH118" s="921"/>
      <c r="CI118" s="921"/>
      <c r="CJ118" s="921"/>
      <c r="CK118" s="948"/>
      <c r="CL118" s="949"/>
      <c r="CM118" s="922" t="s">
        <v>444</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123</v>
      </c>
      <c r="DH118" s="959"/>
      <c r="DI118" s="959"/>
      <c r="DJ118" s="959"/>
      <c r="DK118" s="960"/>
      <c r="DL118" s="961" t="s">
        <v>123</v>
      </c>
      <c r="DM118" s="959"/>
      <c r="DN118" s="959"/>
      <c r="DO118" s="959"/>
      <c r="DP118" s="960"/>
      <c r="DQ118" s="961" t="s">
        <v>123</v>
      </c>
      <c r="DR118" s="959"/>
      <c r="DS118" s="959"/>
      <c r="DT118" s="959"/>
      <c r="DU118" s="960"/>
      <c r="DV118" s="962" t="s">
        <v>123</v>
      </c>
      <c r="DW118" s="963"/>
      <c r="DX118" s="963"/>
      <c r="DY118" s="963"/>
      <c r="DZ118" s="964"/>
    </row>
    <row r="119" spans="1:130" s="218" customFormat="1" ht="26.25" customHeight="1" x14ac:dyDescent="0.2">
      <c r="A119" s="1056" t="s">
        <v>419</v>
      </c>
      <c r="B119" s="947"/>
      <c r="C119" s="929" t="s">
        <v>420</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123</v>
      </c>
      <c r="AB119" s="900"/>
      <c r="AC119" s="900"/>
      <c r="AD119" s="900"/>
      <c r="AE119" s="901"/>
      <c r="AF119" s="902" t="s">
        <v>123</v>
      </c>
      <c r="AG119" s="900"/>
      <c r="AH119" s="900"/>
      <c r="AI119" s="900"/>
      <c r="AJ119" s="901"/>
      <c r="AK119" s="902" t="s">
        <v>123</v>
      </c>
      <c r="AL119" s="900"/>
      <c r="AM119" s="900"/>
      <c r="AN119" s="900"/>
      <c r="AO119" s="901"/>
      <c r="AP119" s="903" t="s">
        <v>123</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445</v>
      </c>
      <c r="BP119" s="1005"/>
      <c r="BQ119" s="999">
        <v>91962777</v>
      </c>
      <c r="BR119" s="1000"/>
      <c r="BS119" s="1000"/>
      <c r="BT119" s="1000"/>
      <c r="BU119" s="1000"/>
      <c r="BV119" s="1000">
        <v>85872047</v>
      </c>
      <c r="BW119" s="1000"/>
      <c r="BX119" s="1000"/>
      <c r="BY119" s="1000"/>
      <c r="BZ119" s="1000"/>
      <c r="CA119" s="1000">
        <v>86754180</v>
      </c>
      <c r="CB119" s="1000"/>
      <c r="CC119" s="1000"/>
      <c r="CD119" s="1000"/>
      <c r="CE119" s="1000"/>
      <c r="CF119" s="1001"/>
      <c r="CG119" s="1002"/>
      <c r="CH119" s="1002"/>
      <c r="CI119" s="1002"/>
      <c r="CJ119" s="1003"/>
      <c r="CK119" s="950"/>
      <c r="CL119" s="951"/>
      <c r="CM119" s="973" t="s">
        <v>446</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324922</v>
      </c>
      <c r="DH119" s="986"/>
      <c r="DI119" s="986"/>
      <c r="DJ119" s="986"/>
      <c r="DK119" s="987"/>
      <c r="DL119" s="985">
        <v>370460</v>
      </c>
      <c r="DM119" s="986"/>
      <c r="DN119" s="986"/>
      <c r="DO119" s="986"/>
      <c r="DP119" s="987"/>
      <c r="DQ119" s="985">
        <v>354519</v>
      </c>
      <c r="DR119" s="986"/>
      <c r="DS119" s="986"/>
      <c r="DT119" s="986"/>
      <c r="DU119" s="987"/>
      <c r="DV119" s="988">
        <v>0.9</v>
      </c>
      <c r="DW119" s="989"/>
      <c r="DX119" s="989"/>
      <c r="DY119" s="989"/>
      <c r="DZ119" s="990"/>
    </row>
    <row r="120" spans="1:130" s="218" customFormat="1" ht="26.25" customHeight="1" x14ac:dyDescent="0.2">
      <c r="A120" s="1057"/>
      <c r="B120" s="949"/>
      <c r="C120" s="922" t="s">
        <v>423</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123</v>
      </c>
      <c r="AB120" s="959"/>
      <c r="AC120" s="959"/>
      <c r="AD120" s="959"/>
      <c r="AE120" s="960"/>
      <c r="AF120" s="961" t="s">
        <v>123</v>
      </c>
      <c r="AG120" s="959"/>
      <c r="AH120" s="959"/>
      <c r="AI120" s="959"/>
      <c r="AJ120" s="960"/>
      <c r="AK120" s="961" t="s">
        <v>123</v>
      </c>
      <c r="AL120" s="959"/>
      <c r="AM120" s="959"/>
      <c r="AN120" s="959"/>
      <c r="AO120" s="960"/>
      <c r="AP120" s="962" t="s">
        <v>123</v>
      </c>
      <c r="AQ120" s="963"/>
      <c r="AR120" s="963"/>
      <c r="AS120" s="963"/>
      <c r="AT120" s="964"/>
      <c r="AU120" s="991" t="s">
        <v>447</v>
      </c>
      <c r="AV120" s="992"/>
      <c r="AW120" s="992"/>
      <c r="AX120" s="992"/>
      <c r="AY120" s="993"/>
      <c r="AZ120" s="929" t="s">
        <v>448</v>
      </c>
      <c r="BA120" s="897"/>
      <c r="BB120" s="897"/>
      <c r="BC120" s="897"/>
      <c r="BD120" s="897"/>
      <c r="BE120" s="897"/>
      <c r="BF120" s="897"/>
      <c r="BG120" s="897"/>
      <c r="BH120" s="897"/>
      <c r="BI120" s="897"/>
      <c r="BJ120" s="897"/>
      <c r="BK120" s="897"/>
      <c r="BL120" s="897"/>
      <c r="BM120" s="897"/>
      <c r="BN120" s="897"/>
      <c r="BO120" s="897"/>
      <c r="BP120" s="898"/>
      <c r="BQ120" s="930">
        <v>31461897</v>
      </c>
      <c r="BR120" s="931"/>
      <c r="BS120" s="931"/>
      <c r="BT120" s="931"/>
      <c r="BU120" s="931"/>
      <c r="BV120" s="931">
        <v>33182374</v>
      </c>
      <c r="BW120" s="931"/>
      <c r="BX120" s="931"/>
      <c r="BY120" s="931"/>
      <c r="BZ120" s="931"/>
      <c r="CA120" s="931">
        <v>35010844</v>
      </c>
      <c r="CB120" s="931"/>
      <c r="CC120" s="931"/>
      <c r="CD120" s="931"/>
      <c r="CE120" s="931"/>
      <c r="CF120" s="944">
        <v>84</v>
      </c>
      <c r="CG120" s="945"/>
      <c r="CH120" s="945"/>
      <c r="CI120" s="945"/>
      <c r="CJ120" s="945"/>
      <c r="CK120" s="1006" t="s">
        <v>449</v>
      </c>
      <c r="CL120" s="1007"/>
      <c r="CM120" s="1007"/>
      <c r="CN120" s="1007"/>
      <c r="CO120" s="1008"/>
      <c r="CP120" s="1014" t="s">
        <v>397</v>
      </c>
      <c r="CQ120" s="1015"/>
      <c r="CR120" s="1015"/>
      <c r="CS120" s="1015"/>
      <c r="CT120" s="1015"/>
      <c r="CU120" s="1015"/>
      <c r="CV120" s="1015"/>
      <c r="CW120" s="1015"/>
      <c r="CX120" s="1015"/>
      <c r="CY120" s="1015"/>
      <c r="CZ120" s="1015"/>
      <c r="DA120" s="1015"/>
      <c r="DB120" s="1015"/>
      <c r="DC120" s="1015"/>
      <c r="DD120" s="1015"/>
      <c r="DE120" s="1015"/>
      <c r="DF120" s="1016"/>
      <c r="DG120" s="930">
        <v>12176181</v>
      </c>
      <c r="DH120" s="931"/>
      <c r="DI120" s="931"/>
      <c r="DJ120" s="931"/>
      <c r="DK120" s="931"/>
      <c r="DL120" s="931">
        <v>11259286</v>
      </c>
      <c r="DM120" s="931"/>
      <c r="DN120" s="931"/>
      <c r="DO120" s="931"/>
      <c r="DP120" s="931"/>
      <c r="DQ120" s="931">
        <v>10644999</v>
      </c>
      <c r="DR120" s="931"/>
      <c r="DS120" s="931"/>
      <c r="DT120" s="931"/>
      <c r="DU120" s="931"/>
      <c r="DV120" s="932">
        <v>25.5</v>
      </c>
      <c r="DW120" s="932"/>
      <c r="DX120" s="932"/>
      <c r="DY120" s="932"/>
      <c r="DZ120" s="933"/>
    </row>
    <row r="121" spans="1:130" s="218" customFormat="1" ht="26.25" customHeight="1" x14ac:dyDescent="0.2">
      <c r="A121" s="1057"/>
      <c r="B121" s="949"/>
      <c r="C121" s="974" t="s">
        <v>450</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123</v>
      </c>
      <c r="AB121" s="959"/>
      <c r="AC121" s="959"/>
      <c r="AD121" s="959"/>
      <c r="AE121" s="960"/>
      <c r="AF121" s="961" t="s">
        <v>123</v>
      </c>
      <c r="AG121" s="959"/>
      <c r="AH121" s="959"/>
      <c r="AI121" s="959"/>
      <c r="AJ121" s="960"/>
      <c r="AK121" s="961" t="s">
        <v>123</v>
      </c>
      <c r="AL121" s="959"/>
      <c r="AM121" s="959"/>
      <c r="AN121" s="959"/>
      <c r="AO121" s="960"/>
      <c r="AP121" s="962" t="s">
        <v>123</v>
      </c>
      <c r="AQ121" s="963"/>
      <c r="AR121" s="963"/>
      <c r="AS121" s="963"/>
      <c r="AT121" s="964"/>
      <c r="AU121" s="994"/>
      <c r="AV121" s="995"/>
      <c r="AW121" s="995"/>
      <c r="AX121" s="995"/>
      <c r="AY121" s="996"/>
      <c r="AZ121" s="922" t="s">
        <v>451</v>
      </c>
      <c r="BA121" s="923"/>
      <c r="BB121" s="923"/>
      <c r="BC121" s="923"/>
      <c r="BD121" s="923"/>
      <c r="BE121" s="923"/>
      <c r="BF121" s="923"/>
      <c r="BG121" s="923"/>
      <c r="BH121" s="923"/>
      <c r="BI121" s="923"/>
      <c r="BJ121" s="923"/>
      <c r="BK121" s="923"/>
      <c r="BL121" s="923"/>
      <c r="BM121" s="923"/>
      <c r="BN121" s="923"/>
      <c r="BO121" s="923"/>
      <c r="BP121" s="924"/>
      <c r="BQ121" s="925">
        <v>12322561</v>
      </c>
      <c r="BR121" s="926"/>
      <c r="BS121" s="926"/>
      <c r="BT121" s="926"/>
      <c r="BU121" s="926"/>
      <c r="BV121" s="926">
        <v>11561052</v>
      </c>
      <c r="BW121" s="926"/>
      <c r="BX121" s="926"/>
      <c r="BY121" s="926"/>
      <c r="BZ121" s="926"/>
      <c r="CA121" s="926">
        <v>10428483</v>
      </c>
      <c r="CB121" s="926"/>
      <c r="CC121" s="926"/>
      <c r="CD121" s="926"/>
      <c r="CE121" s="926"/>
      <c r="CF121" s="920">
        <v>25</v>
      </c>
      <c r="CG121" s="921"/>
      <c r="CH121" s="921"/>
      <c r="CI121" s="921"/>
      <c r="CJ121" s="921"/>
      <c r="CK121" s="1009"/>
      <c r="CL121" s="1010"/>
      <c r="CM121" s="1010"/>
      <c r="CN121" s="1010"/>
      <c r="CO121" s="1011"/>
      <c r="CP121" s="1019" t="s">
        <v>396</v>
      </c>
      <c r="CQ121" s="1020"/>
      <c r="CR121" s="1020"/>
      <c r="CS121" s="1020"/>
      <c r="CT121" s="1020"/>
      <c r="CU121" s="1020"/>
      <c r="CV121" s="1020"/>
      <c r="CW121" s="1020"/>
      <c r="CX121" s="1020"/>
      <c r="CY121" s="1020"/>
      <c r="CZ121" s="1020"/>
      <c r="DA121" s="1020"/>
      <c r="DB121" s="1020"/>
      <c r="DC121" s="1020"/>
      <c r="DD121" s="1020"/>
      <c r="DE121" s="1020"/>
      <c r="DF121" s="1021"/>
      <c r="DG121" s="925">
        <v>3158956</v>
      </c>
      <c r="DH121" s="926"/>
      <c r="DI121" s="926"/>
      <c r="DJ121" s="926"/>
      <c r="DK121" s="926"/>
      <c r="DL121" s="926">
        <v>3812745</v>
      </c>
      <c r="DM121" s="926"/>
      <c r="DN121" s="926"/>
      <c r="DO121" s="926"/>
      <c r="DP121" s="926"/>
      <c r="DQ121" s="926">
        <v>8842261</v>
      </c>
      <c r="DR121" s="926"/>
      <c r="DS121" s="926"/>
      <c r="DT121" s="926"/>
      <c r="DU121" s="926"/>
      <c r="DV121" s="927">
        <v>21.2</v>
      </c>
      <c r="DW121" s="927"/>
      <c r="DX121" s="927"/>
      <c r="DY121" s="927"/>
      <c r="DZ121" s="928"/>
    </row>
    <row r="122" spans="1:130" s="218" customFormat="1" ht="26.25" customHeight="1" x14ac:dyDescent="0.2">
      <c r="A122" s="1057"/>
      <c r="B122" s="949"/>
      <c r="C122" s="922" t="s">
        <v>433</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123</v>
      </c>
      <c r="AB122" s="959"/>
      <c r="AC122" s="959"/>
      <c r="AD122" s="959"/>
      <c r="AE122" s="960"/>
      <c r="AF122" s="961" t="s">
        <v>123</v>
      </c>
      <c r="AG122" s="959"/>
      <c r="AH122" s="959"/>
      <c r="AI122" s="959"/>
      <c r="AJ122" s="960"/>
      <c r="AK122" s="961" t="s">
        <v>123</v>
      </c>
      <c r="AL122" s="959"/>
      <c r="AM122" s="959"/>
      <c r="AN122" s="959"/>
      <c r="AO122" s="960"/>
      <c r="AP122" s="962" t="s">
        <v>123</v>
      </c>
      <c r="AQ122" s="963"/>
      <c r="AR122" s="963"/>
      <c r="AS122" s="963"/>
      <c r="AT122" s="964"/>
      <c r="AU122" s="994"/>
      <c r="AV122" s="995"/>
      <c r="AW122" s="995"/>
      <c r="AX122" s="995"/>
      <c r="AY122" s="996"/>
      <c r="AZ122" s="973" t="s">
        <v>452</v>
      </c>
      <c r="BA122" s="965"/>
      <c r="BB122" s="965"/>
      <c r="BC122" s="965"/>
      <c r="BD122" s="965"/>
      <c r="BE122" s="965"/>
      <c r="BF122" s="965"/>
      <c r="BG122" s="965"/>
      <c r="BH122" s="965"/>
      <c r="BI122" s="965"/>
      <c r="BJ122" s="965"/>
      <c r="BK122" s="965"/>
      <c r="BL122" s="965"/>
      <c r="BM122" s="965"/>
      <c r="BN122" s="965"/>
      <c r="BO122" s="965"/>
      <c r="BP122" s="966"/>
      <c r="BQ122" s="999">
        <v>70460291</v>
      </c>
      <c r="BR122" s="1000"/>
      <c r="BS122" s="1000"/>
      <c r="BT122" s="1000"/>
      <c r="BU122" s="1000"/>
      <c r="BV122" s="1000">
        <v>69078223</v>
      </c>
      <c r="BW122" s="1000"/>
      <c r="BX122" s="1000"/>
      <c r="BY122" s="1000"/>
      <c r="BZ122" s="1000"/>
      <c r="CA122" s="1000">
        <v>71257658</v>
      </c>
      <c r="CB122" s="1000"/>
      <c r="CC122" s="1000"/>
      <c r="CD122" s="1000"/>
      <c r="CE122" s="1000"/>
      <c r="CF122" s="1017">
        <v>171</v>
      </c>
      <c r="CG122" s="1018"/>
      <c r="CH122" s="1018"/>
      <c r="CI122" s="1018"/>
      <c r="CJ122" s="1018"/>
      <c r="CK122" s="1009"/>
      <c r="CL122" s="1010"/>
      <c r="CM122" s="1010"/>
      <c r="CN122" s="1010"/>
      <c r="CO122" s="1011"/>
      <c r="CP122" s="1019" t="s">
        <v>395</v>
      </c>
      <c r="CQ122" s="1020"/>
      <c r="CR122" s="1020"/>
      <c r="CS122" s="1020"/>
      <c r="CT122" s="1020"/>
      <c r="CU122" s="1020"/>
      <c r="CV122" s="1020"/>
      <c r="CW122" s="1020"/>
      <c r="CX122" s="1020"/>
      <c r="CY122" s="1020"/>
      <c r="CZ122" s="1020"/>
      <c r="DA122" s="1020"/>
      <c r="DB122" s="1020"/>
      <c r="DC122" s="1020"/>
      <c r="DD122" s="1020"/>
      <c r="DE122" s="1020"/>
      <c r="DF122" s="1021"/>
      <c r="DG122" s="925">
        <v>281954</v>
      </c>
      <c r="DH122" s="926"/>
      <c r="DI122" s="926"/>
      <c r="DJ122" s="926"/>
      <c r="DK122" s="926"/>
      <c r="DL122" s="926">
        <v>268909</v>
      </c>
      <c r="DM122" s="926"/>
      <c r="DN122" s="926"/>
      <c r="DO122" s="926"/>
      <c r="DP122" s="926"/>
      <c r="DQ122" s="926">
        <v>235328</v>
      </c>
      <c r="DR122" s="926"/>
      <c r="DS122" s="926"/>
      <c r="DT122" s="926"/>
      <c r="DU122" s="926"/>
      <c r="DV122" s="927">
        <v>0.6</v>
      </c>
      <c r="DW122" s="927"/>
      <c r="DX122" s="927"/>
      <c r="DY122" s="927"/>
      <c r="DZ122" s="928"/>
    </row>
    <row r="123" spans="1:130" s="218" customFormat="1" ht="26.25" customHeight="1" x14ac:dyDescent="0.2">
      <c r="A123" s="1057"/>
      <c r="B123" s="949"/>
      <c r="C123" s="922" t="s">
        <v>439</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5720</v>
      </c>
      <c r="AB123" s="959"/>
      <c r="AC123" s="959"/>
      <c r="AD123" s="959"/>
      <c r="AE123" s="960"/>
      <c r="AF123" s="961">
        <v>5701</v>
      </c>
      <c r="AG123" s="959"/>
      <c r="AH123" s="959"/>
      <c r="AI123" s="959"/>
      <c r="AJ123" s="960"/>
      <c r="AK123" s="961">
        <v>5682</v>
      </c>
      <c r="AL123" s="959"/>
      <c r="AM123" s="959"/>
      <c r="AN123" s="959"/>
      <c r="AO123" s="960"/>
      <c r="AP123" s="962">
        <v>0</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453</v>
      </c>
      <c r="BP123" s="1005"/>
      <c r="BQ123" s="1063">
        <v>114244749</v>
      </c>
      <c r="BR123" s="1064"/>
      <c r="BS123" s="1064"/>
      <c r="BT123" s="1064"/>
      <c r="BU123" s="1064"/>
      <c r="BV123" s="1064">
        <v>113821649</v>
      </c>
      <c r="BW123" s="1064"/>
      <c r="BX123" s="1064"/>
      <c r="BY123" s="1064"/>
      <c r="BZ123" s="1064"/>
      <c r="CA123" s="1064">
        <v>116696985</v>
      </c>
      <c r="CB123" s="1064"/>
      <c r="CC123" s="1064"/>
      <c r="CD123" s="1064"/>
      <c r="CE123" s="1064"/>
      <c r="CF123" s="1001"/>
      <c r="CG123" s="1002"/>
      <c r="CH123" s="1002"/>
      <c r="CI123" s="1002"/>
      <c r="CJ123" s="1003"/>
      <c r="CK123" s="1009"/>
      <c r="CL123" s="1010"/>
      <c r="CM123" s="1010"/>
      <c r="CN123" s="1010"/>
      <c r="CO123" s="1011"/>
      <c r="CP123" s="1019" t="s">
        <v>392</v>
      </c>
      <c r="CQ123" s="1020"/>
      <c r="CR123" s="1020"/>
      <c r="CS123" s="1020"/>
      <c r="CT123" s="1020"/>
      <c r="CU123" s="1020"/>
      <c r="CV123" s="1020"/>
      <c r="CW123" s="1020"/>
      <c r="CX123" s="1020"/>
      <c r="CY123" s="1020"/>
      <c r="CZ123" s="1020"/>
      <c r="DA123" s="1020"/>
      <c r="DB123" s="1020"/>
      <c r="DC123" s="1020"/>
      <c r="DD123" s="1020"/>
      <c r="DE123" s="1020"/>
      <c r="DF123" s="1021"/>
      <c r="DG123" s="958">
        <v>357420</v>
      </c>
      <c r="DH123" s="959"/>
      <c r="DI123" s="959"/>
      <c r="DJ123" s="959"/>
      <c r="DK123" s="960"/>
      <c r="DL123" s="961">
        <v>232360</v>
      </c>
      <c r="DM123" s="959"/>
      <c r="DN123" s="959"/>
      <c r="DO123" s="959"/>
      <c r="DP123" s="960"/>
      <c r="DQ123" s="961">
        <v>121102</v>
      </c>
      <c r="DR123" s="959"/>
      <c r="DS123" s="959"/>
      <c r="DT123" s="959"/>
      <c r="DU123" s="960"/>
      <c r="DV123" s="962">
        <v>0.3</v>
      </c>
      <c r="DW123" s="963"/>
      <c r="DX123" s="963"/>
      <c r="DY123" s="963"/>
      <c r="DZ123" s="964"/>
    </row>
    <row r="124" spans="1:130" s="218" customFormat="1" ht="26.25" customHeight="1" thickBot="1" x14ac:dyDescent="0.25">
      <c r="A124" s="1057"/>
      <c r="B124" s="949"/>
      <c r="C124" s="922" t="s">
        <v>442</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123</v>
      </c>
      <c r="AB124" s="959"/>
      <c r="AC124" s="959"/>
      <c r="AD124" s="959"/>
      <c r="AE124" s="960"/>
      <c r="AF124" s="961" t="s">
        <v>123</v>
      </c>
      <c r="AG124" s="959"/>
      <c r="AH124" s="959"/>
      <c r="AI124" s="959"/>
      <c r="AJ124" s="960"/>
      <c r="AK124" s="961" t="s">
        <v>123</v>
      </c>
      <c r="AL124" s="959"/>
      <c r="AM124" s="959"/>
      <c r="AN124" s="959"/>
      <c r="AO124" s="960"/>
      <c r="AP124" s="962" t="s">
        <v>123</v>
      </c>
      <c r="AQ124" s="963"/>
      <c r="AR124" s="963"/>
      <c r="AS124" s="963"/>
      <c r="AT124" s="964"/>
      <c r="AU124" s="1059" t="s">
        <v>454</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123</v>
      </c>
      <c r="BR124" s="1027"/>
      <c r="BS124" s="1027"/>
      <c r="BT124" s="1027"/>
      <c r="BU124" s="1027"/>
      <c r="BV124" s="1027" t="s">
        <v>123</v>
      </c>
      <c r="BW124" s="1027"/>
      <c r="BX124" s="1027"/>
      <c r="BY124" s="1027"/>
      <c r="BZ124" s="1027"/>
      <c r="CA124" s="1027" t="s">
        <v>123</v>
      </c>
      <c r="CB124" s="1027"/>
      <c r="CC124" s="1027"/>
      <c r="CD124" s="1027"/>
      <c r="CE124" s="1027"/>
      <c r="CF124" s="1028"/>
      <c r="CG124" s="1029"/>
      <c r="CH124" s="1029"/>
      <c r="CI124" s="1029"/>
      <c r="CJ124" s="1030"/>
      <c r="CK124" s="1012"/>
      <c r="CL124" s="1012"/>
      <c r="CM124" s="1012"/>
      <c r="CN124" s="1012"/>
      <c r="CO124" s="1013"/>
      <c r="CP124" s="1019" t="s">
        <v>455</v>
      </c>
      <c r="CQ124" s="1020"/>
      <c r="CR124" s="1020"/>
      <c r="CS124" s="1020"/>
      <c r="CT124" s="1020"/>
      <c r="CU124" s="1020"/>
      <c r="CV124" s="1020"/>
      <c r="CW124" s="1020"/>
      <c r="CX124" s="1020"/>
      <c r="CY124" s="1020"/>
      <c r="CZ124" s="1020"/>
      <c r="DA124" s="1020"/>
      <c r="DB124" s="1020"/>
      <c r="DC124" s="1020"/>
      <c r="DD124" s="1020"/>
      <c r="DE124" s="1020"/>
      <c r="DF124" s="1021"/>
      <c r="DG124" s="1004" t="s">
        <v>123</v>
      </c>
      <c r="DH124" s="986"/>
      <c r="DI124" s="986"/>
      <c r="DJ124" s="986"/>
      <c r="DK124" s="987"/>
      <c r="DL124" s="985" t="s">
        <v>123</v>
      </c>
      <c r="DM124" s="986"/>
      <c r="DN124" s="986"/>
      <c r="DO124" s="986"/>
      <c r="DP124" s="987"/>
      <c r="DQ124" s="985" t="s">
        <v>123</v>
      </c>
      <c r="DR124" s="986"/>
      <c r="DS124" s="986"/>
      <c r="DT124" s="986"/>
      <c r="DU124" s="987"/>
      <c r="DV124" s="988" t="s">
        <v>123</v>
      </c>
      <c r="DW124" s="989"/>
      <c r="DX124" s="989"/>
      <c r="DY124" s="989"/>
      <c r="DZ124" s="990"/>
    </row>
    <row r="125" spans="1:130" s="218" customFormat="1" ht="26.25" customHeight="1" x14ac:dyDescent="0.2">
      <c r="A125" s="1057"/>
      <c r="B125" s="949"/>
      <c r="C125" s="922" t="s">
        <v>444</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123</v>
      </c>
      <c r="AB125" s="959"/>
      <c r="AC125" s="959"/>
      <c r="AD125" s="959"/>
      <c r="AE125" s="960"/>
      <c r="AF125" s="961" t="s">
        <v>123</v>
      </c>
      <c r="AG125" s="959"/>
      <c r="AH125" s="959"/>
      <c r="AI125" s="959"/>
      <c r="AJ125" s="960"/>
      <c r="AK125" s="961" t="s">
        <v>123</v>
      </c>
      <c r="AL125" s="959"/>
      <c r="AM125" s="959"/>
      <c r="AN125" s="959"/>
      <c r="AO125" s="960"/>
      <c r="AP125" s="962" t="s">
        <v>123</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456</v>
      </c>
      <c r="CL125" s="1007"/>
      <c r="CM125" s="1007"/>
      <c r="CN125" s="1007"/>
      <c r="CO125" s="1008"/>
      <c r="CP125" s="929" t="s">
        <v>457</v>
      </c>
      <c r="CQ125" s="897"/>
      <c r="CR125" s="897"/>
      <c r="CS125" s="897"/>
      <c r="CT125" s="897"/>
      <c r="CU125" s="897"/>
      <c r="CV125" s="897"/>
      <c r="CW125" s="897"/>
      <c r="CX125" s="897"/>
      <c r="CY125" s="897"/>
      <c r="CZ125" s="897"/>
      <c r="DA125" s="897"/>
      <c r="DB125" s="897"/>
      <c r="DC125" s="897"/>
      <c r="DD125" s="897"/>
      <c r="DE125" s="897"/>
      <c r="DF125" s="898"/>
      <c r="DG125" s="930" t="s">
        <v>123</v>
      </c>
      <c r="DH125" s="931"/>
      <c r="DI125" s="931"/>
      <c r="DJ125" s="931"/>
      <c r="DK125" s="931"/>
      <c r="DL125" s="931" t="s">
        <v>123</v>
      </c>
      <c r="DM125" s="931"/>
      <c r="DN125" s="931"/>
      <c r="DO125" s="931"/>
      <c r="DP125" s="931"/>
      <c r="DQ125" s="931" t="s">
        <v>123</v>
      </c>
      <c r="DR125" s="931"/>
      <c r="DS125" s="931"/>
      <c r="DT125" s="931"/>
      <c r="DU125" s="931"/>
      <c r="DV125" s="932" t="s">
        <v>123</v>
      </c>
      <c r="DW125" s="932"/>
      <c r="DX125" s="932"/>
      <c r="DY125" s="932"/>
      <c r="DZ125" s="933"/>
    </row>
    <row r="126" spans="1:130" s="218" customFormat="1" ht="26.25" customHeight="1" thickBot="1" x14ac:dyDescent="0.25">
      <c r="A126" s="1057"/>
      <c r="B126" s="949"/>
      <c r="C126" s="922" t="s">
        <v>446</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10548</v>
      </c>
      <c r="AB126" s="959"/>
      <c r="AC126" s="959"/>
      <c r="AD126" s="959"/>
      <c r="AE126" s="960"/>
      <c r="AF126" s="961">
        <v>10548</v>
      </c>
      <c r="AG126" s="959"/>
      <c r="AH126" s="959"/>
      <c r="AI126" s="959"/>
      <c r="AJ126" s="960"/>
      <c r="AK126" s="961">
        <v>10548</v>
      </c>
      <c r="AL126" s="959"/>
      <c r="AM126" s="959"/>
      <c r="AN126" s="959"/>
      <c r="AO126" s="960"/>
      <c r="AP126" s="962">
        <v>0</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458</v>
      </c>
      <c r="CQ126" s="923"/>
      <c r="CR126" s="923"/>
      <c r="CS126" s="923"/>
      <c r="CT126" s="923"/>
      <c r="CU126" s="923"/>
      <c r="CV126" s="923"/>
      <c r="CW126" s="923"/>
      <c r="CX126" s="923"/>
      <c r="CY126" s="923"/>
      <c r="CZ126" s="923"/>
      <c r="DA126" s="923"/>
      <c r="DB126" s="923"/>
      <c r="DC126" s="923"/>
      <c r="DD126" s="923"/>
      <c r="DE126" s="923"/>
      <c r="DF126" s="924"/>
      <c r="DG126" s="925" t="s">
        <v>123</v>
      </c>
      <c r="DH126" s="926"/>
      <c r="DI126" s="926"/>
      <c r="DJ126" s="926"/>
      <c r="DK126" s="926"/>
      <c r="DL126" s="926" t="s">
        <v>123</v>
      </c>
      <c r="DM126" s="926"/>
      <c r="DN126" s="926"/>
      <c r="DO126" s="926"/>
      <c r="DP126" s="926"/>
      <c r="DQ126" s="926" t="s">
        <v>123</v>
      </c>
      <c r="DR126" s="926"/>
      <c r="DS126" s="926"/>
      <c r="DT126" s="926"/>
      <c r="DU126" s="926"/>
      <c r="DV126" s="927" t="s">
        <v>123</v>
      </c>
      <c r="DW126" s="927"/>
      <c r="DX126" s="927"/>
      <c r="DY126" s="927"/>
      <c r="DZ126" s="928"/>
    </row>
    <row r="127" spans="1:130" s="218" customFormat="1" ht="26.25" customHeight="1" x14ac:dyDescent="0.2">
      <c r="A127" s="1058"/>
      <c r="B127" s="951"/>
      <c r="C127" s="973" t="s">
        <v>459</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123</v>
      </c>
      <c r="AB127" s="959"/>
      <c r="AC127" s="959"/>
      <c r="AD127" s="959"/>
      <c r="AE127" s="960"/>
      <c r="AF127" s="961" t="s">
        <v>123</v>
      </c>
      <c r="AG127" s="959"/>
      <c r="AH127" s="959"/>
      <c r="AI127" s="959"/>
      <c r="AJ127" s="960"/>
      <c r="AK127" s="961" t="s">
        <v>123</v>
      </c>
      <c r="AL127" s="959"/>
      <c r="AM127" s="959"/>
      <c r="AN127" s="959"/>
      <c r="AO127" s="960"/>
      <c r="AP127" s="962" t="s">
        <v>123</v>
      </c>
      <c r="AQ127" s="963"/>
      <c r="AR127" s="963"/>
      <c r="AS127" s="963"/>
      <c r="AT127" s="964"/>
      <c r="AU127" s="220"/>
      <c r="AV127" s="220"/>
      <c r="AW127" s="220"/>
      <c r="AX127" s="1031" t="s">
        <v>460</v>
      </c>
      <c r="AY127" s="1032"/>
      <c r="AZ127" s="1032"/>
      <c r="BA127" s="1032"/>
      <c r="BB127" s="1032"/>
      <c r="BC127" s="1032"/>
      <c r="BD127" s="1032"/>
      <c r="BE127" s="1033"/>
      <c r="BF127" s="1034" t="s">
        <v>461</v>
      </c>
      <c r="BG127" s="1032"/>
      <c r="BH127" s="1032"/>
      <c r="BI127" s="1032"/>
      <c r="BJ127" s="1032"/>
      <c r="BK127" s="1032"/>
      <c r="BL127" s="1033"/>
      <c r="BM127" s="1034" t="s">
        <v>462</v>
      </c>
      <c r="BN127" s="1032"/>
      <c r="BO127" s="1032"/>
      <c r="BP127" s="1032"/>
      <c r="BQ127" s="1032"/>
      <c r="BR127" s="1032"/>
      <c r="BS127" s="1033"/>
      <c r="BT127" s="1034" t="s">
        <v>463</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464</v>
      </c>
      <c r="CQ127" s="923"/>
      <c r="CR127" s="923"/>
      <c r="CS127" s="923"/>
      <c r="CT127" s="923"/>
      <c r="CU127" s="923"/>
      <c r="CV127" s="923"/>
      <c r="CW127" s="923"/>
      <c r="CX127" s="923"/>
      <c r="CY127" s="923"/>
      <c r="CZ127" s="923"/>
      <c r="DA127" s="923"/>
      <c r="DB127" s="923"/>
      <c r="DC127" s="923"/>
      <c r="DD127" s="923"/>
      <c r="DE127" s="923"/>
      <c r="DF127" s="924"/>
      <c r="DG127" s="925" t="s">
        <v>123</v>
      </c>
      <c r="DH127" s="926"/>
      <c r="DI127" s="926"/>
      <c r="DJ127" s="926"/>
      <c r="DK127" s="926"/>
      <c r="DL127" s="926" t="s">
        <v>123</v>
      </c>
      <c r="DM127" s="926"/>
      <c r="DN127" s="926"/>
      <c r="DO127" s="926"/>
      <c r="DP127" s="926"/>
      <c r="DQ127" s="926" t="s">
        <v>123</v>
      </c>
      <c r="DR127" s="926"/>
      <c r="DS127" s="926"/>
      <c r="DT127" s="926"/>
      <c r="DU127" s="926"/>
      <c r="DV127" s="927" t="s">
        <v>123</v>
      </c>
      <c r="DW127" s="927"/>
      <c r="DX127" s="927"/>
      <c r="DY127" s="927"/>
      <c r="DZ127" s="928"/>
    </row>
    <row r="128" spans="1:130" s="218" customFormat="1" ht="26.25" customHeight="1" thickBot="1" x14ac:dyDescent="0.25">
      <c r="A128" s="1041" t="s">
        <v>465</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466</v>
      </c>
      <c r="X128" s="1043"/>
      <c r="Y128" s="1043"/>
      <c r="Z128" s="1044"/>
      <c r="AA128" s="1045">
        <v>1857569</v>
      </c>
      <c r="AB128" s="1046"/>
      <c r="AC128" s="1046"/>
      <c r="AD128" s="1046"/>
      <c r="AE128" s="1047"/>
      <c r="AF128" s="1048">
        <v>1943367</v>
      </c>
      <c r="AG128" s="1046"/>
      <c r="AH128" s="1046"/>
      <c r="AI128" s="1046"/>
      <c r="AJ128" s="1047"/>
      <c r="AK128" s="1048">
        <v>1797077</v>
      </c>
      <c r="AL128" s="1046"/>
      <c r="AM128" s="1046"/>
      <c r="AN128" s="1046"/>
      <c r="AO128" s="1047"/>
      <c r="AP128" s="1049"/>
      <c r="AQ128" s="1050"/>
      <c r="AR128" s="1050"/>
      <c r="AS128" s="1050"/>
      <c r="AT128" s="1051"/>
      <c r="AU128" s="220"/>
      <c r="AV128" s="220"/>
      <c r="AW128" s="220"/>
      <c r="AX128" s="896" t="s">
        <v>467</v>
      </c>
      <c r="AY128" s="897"/>
      <c r="AZ128" s="897"/>
      <c r="BA128" s="897"/>
      <c r="BB128" s="897"/>
      <c r="BC128" s="897"/>
      <c r="BD128" s="897"/>
      <c r="BE128" s="898"/>
      <c r="BF128" s="1052" t="s">
        <v>123</v>
      </c>
      <c r="BG128" s="1053"/>
      <c r="BH128" s="1053"/>
      <c r="BI128" s="1053"/>
      <c r="BJ128" s="1053"/>
      <c r="BK128" s="1053"/>
      <c r="BL128" s="1054"/>
      <c r="BM128" s="1052">
        <v>11.3</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468</v>
      </c>
      <c r="CQ128" s="726"/>
      <c r="CR128" s="726"/>
      <c r="CS128" s="726"/>
      <c r="CT128" s="726"/>
      <c r="CU128" s="726"/>
      <c r="CV128" s="726"/>
      <c r="CW128" s="726"/>
      <c r="CX128" s="726"/>
      <c r="CY128" s="726"/>
      <c r="CZ128" s="726"/>
      <c r="DA128" s="726"/>
      <c r="DB128" s="726"/>
      <c r="DC128" s="726"/>
      <c r="DD128" s="726"/>
      <c r="DE128" s="726"/>
      <c r="DF128" s="1036"/>
      <c r="DG128" s="1037">
        <v>12098</v>
      </c>
      <c r="DH128" s="1038"/>
      <c r="DI128" s="1038"/>
      <c r="DJ128" s="1038"/>
      <c r="DK128" s="1038"/>
      <c r="DL128" s="1038">
        <v>2933</v>
      </c>
      <c r="DM128" s="1038"/>
      <c r="DN128" s="1038"/>
      <c r="DO128" s="1038"/>
      <c r="DP128" s="1038"/>
      <c r="DQ128" s="1038">
        <v>2519</v>
      </c>
      <c r="DR128" s="1038"/>
      <c r="DS128" s="1038"/>
      <c r="DT128" s="1038"/>
      <c r="DU128" s="1038"/>
      <c r="DV128" s="1039">
        <v>0</v>
      </c>
      <c r="DW128" s="1039"/>
      <c r="DX128" s="1039"/>
      <c r="DY128" s="1039"/>
      <c r="DZ128" s="1040"/>
    </row>
    <row r="129" spans="1:131" s="218" customFormat="1" ht="26.25" customHeight="1" x14ac:dyDescent="0.2">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469</v>
      </c>
      <c r="X129" s="1071"/>
      <c r="Y129" s="1071"/>
      <c r="Z129" s="1072"/>
      <c r="AA129" s="958">
        <v>44533471</v>
      </c>
      <c r="AB129" s="959"/>
      <c r="AC129" s="959"/>
      <c r="AD129" s="959"/>
      <c r="AE129" s="960"/>
      <c r="AF129" s="961">
        <v>45607487</v>
      </c>
      <c r="AG129" s="959"/>
      <c r="AH129" s="959"/>
      <c r="AI129" s="959"/>
      <c r="AJ129" s="960"/>
      <c r="AK129" s="961">
        <v>47163038</v>
      </c>
      <c r="AL129" s="959"/>
      <c r="AM129" s="959"/>
      <c r="AN129" s="959"/>
      <c r="AO129" s="960"/>
      <c r="AP129" s="1073"/>
      <c r="AQ129" s="1074"/>
      <c r="AR129" s="1074"/>
      <c r="AS129" s="1074"/>
      <c r="AT129" s="1075"/>
      <c r="AU129" s="221"/>
      <c r="AV129" s="221"/>
      <c r="AW129" s="221"/>
      <c r="AX129" s="1065" t="s">
        <v>470</v>
      </c>
      <c r="AY129" s="923"/>
      <c r="AZ129" s="923"/>
      <c r="BA129" s="923"/>
      <c r="BB129" s="923"/>
      <c r="BC129" s="923"/>
      <c r="BD129" s="923"/>
      <c r="BE129" s="924"/>
      <c r="BF129" s="1066" t="s">
        <v>123</v>
      </c>
      <c r="BG129" s="1067"/>
      <c r="BH129" s="1067"/>
      <c r="BI129" s="1067"/>
      <c r="BJ129" s="1067"/>
      <c r="BK129" s="1067"/>
      <c r="BL129" s="1068"/>
      <c r="BM129" s="1066">
        <v>16.3</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471</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472</v>
      </c>
      <c r="X130" s="1071"/>
      <c r="Y130" s="1071"/>
      <c r="Z130" s="1072"/>
      <c r="AA130" s="958">
        <v>5376345</v>
      </c>
      <c r="AB130" s="959"/>
      <c r="AC130" s="959"/>
      <c r="AD130" s="959"/>
      <c r="AE130" s="960"/>
      <c r="AF130" s="961">
        <v>5443180</v>
      </c>
      <c r="AG130" s="959"/>
      <c r="AH130" s="959"/>
      <c r="AI130" s="959"/>
      <c r="AJ130" s="960"/>
      <c r="AK130" s="961">
        <v>5484799</v>
      </c>
      <c r="AL130" s="959"/>
      <c r="AM130" s="959"/>
      <c r="AN130" s="959"/>
      <c r="AO130" s="960"/>
      <c r="AP130" s="1073"/>
      <c r="AQ130" s="1074"/>
      <c r="AR130" s="1074"/>
      <c r="AS130" s="1074"/>
      <c r="AT130" s="1075"/>
      <c r="AU130" s="221"/>
      <c r="AV130" s="221"/>
      <c r="AW130" s="221"/>
      <c r="AX130" s="1065" t="s">
        <v>473</v>
      </c>
      <c r="AY130" s="923"/>
      <c r="AZ130" s="923"/>
      <c r="BA130" s="923"/>
      <c r="BB130" s="923"/>
      <c r="BC130" s="923"/>
      <c r="BD130" s="923"/>
      <c r="BE130" s="924"/>
      <c r="BF130" s="1101">
        <v>4.3</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474</v>
      </c>
      <c r="X131" s="1108"/>
      <c r="Y131" s="1108"/>
      <c r="Z131" s="1109"/>
      <c r="AA131" s="1004">
        <v>39157126</v>
      </c>
      <c r="AB131" s="986"/>
      <c r="AC131" s="986"/>
      <c r="AD131" s="986"/>
      <c r="AE131" s="987"/>
      <c r="AF131" s="985">
        <v>40164307</v>
      </c>
      <c r="AG131" s="986"/>
      <c r="AH131" s="986"/>
      <c r="AI131" s="986"/>
      <c r="AJ131" s="987"/>
      <c r="AK131" s="985">
        <v>41678239</v>
      </c>
      <c r="AL131" s="986"/>
      <c r="AM131" s="986"/>
      <c r="AN131" s="986"/>
      <c r="AO131" s="987"/>
      <c r="AP131" s="1110"/>
      <c r="AQ131" s="1111"/>
      <c r="AR131" s="1111"/>
      <c r="AS131" s="1111"/>
      <c r="AT131" s="1112"/>
      <c r="AU131" s="221"/>
      <c r="AV131" s="221"/>
      <c r="AW131" s="221"/>
      <c r="AX131" s="1083" t="s">
        <v>475</v>
      </c>
      <c r="AY131" s="726"/>
      <c r="AZ131" s="726"/>
      <c r="BA131" s="726"/>
      <c r="BB131" s="726"/>
      <c r="BC131" s="726"/>
      <c r="BD131" s="726"/>
      <c r="BE131" s="1036"/>
      <c r="BF131" s="1084" t="s">
        <v>123</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476</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477</v>
      </c>
      <c r="W132" s="1094"/>
      <c r="X132" s="1094"/>
      <c r="Y132" s="1094"/>
      <c r="Z132" s="1095"/>
      <c r="AA132" s="1096">
        <v>5.0763006060000002</v>
      </c>
      <c r="AB132" s="1097"/>
      <c r="AC132" s="1097"/>
      <c r="AD132" s="1097"/>
      <c r="AE132" s="1098"/>
      <c r="AF132" s="1099">
        <v>4.6507138790000004</v>
      </c>
      <c r="AG132" s="1097"/>
      <c r="AH132" s="1097"/>
      <c r="AI132" s="1097"/>
      <c r="AJ132" s="1098"/>
      <c r="AK132" s="1099">
        <v>3.2695695229999999</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478</v>
      </c>
      <c r="W133" s="1077"/>
      <c r="X133" s="1077"/>
      <c r="Y133" s="1077"/>
      <c r="Z133" s="1078"/>
      <c r="AA133" s="1079">
        <v>4.5</v>
      </c>
      <c r="AB133" s="1080"/>
      <c r="AC133" s="1080"/>
      <c r="AD133" s="1080"/>
      <c r="AE133" s="1081"/>
      <c r="AF133" s="1079">
        <v>4.5999999999999996</v>
      </c>
      <c r="AG133" s="1080"/>
      <c r="AH133" s="1080"/>
      <c r="AI133" s="1080"/>
      <c r="AJ133" s="1081"/>
      <c r="AK133" s="1079">
        <v>4.3</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74S9jlonCNtVkm2lb3GaCCjDBdoC+qTOk9+CemetqTvb8Sl3zH5i1Yozyr75cwrnrrTof/+fSh+5yPZkC0mAsw==" saltValue="NLxuRGPRauLo7XISH0a7y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 zoomScale="55" zoomScaleNormal="85" zoomScaleSheetLayoutView="55" workbookViewId="0">
      <selection activeCell="BD77" sqref="BD77"/>
    </sheetView>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479</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4S93tGV/38j2L+wgTyCzHnCU+nAYlU3biaWtFFpzi/0OQfup9I7adZOI/g6SB1QlyJ1Y0qEFzLXGj/94mFIpEg==" saltValue="vJa59ALqFD190TPjX7N1C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23" zoomScale="70" zoomScaleNormal="70" zoomScaleSheetLayoutView="55" workbookViewId="0">
      <selection activeCell="CQ34" sqref="CQ34:DE34"/>
    </sheetView>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Gz7Q9AFtmxXJLVGMjAp96HJLrL0NjChp0lCavShuThPPACDCibL1tt1CkR8njN2AOxWitY+HZ4hdIbTEiwqyAw==" saltValue="GnZlPDluM48Q+gxMZMKGA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28" zoomScale="85" zoomScaleSheetLayoutView="85" workbookViewId="0">
      <selection activeCell="CQ34" sqref="CQ34:DE34"/>
    </sheetView>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480</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481</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482</v>
      </c>
      <c r="AP7" s="260"/>
      <c r="AQ7" s="261" t="s">
        <v>483</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484</v>
      </c>
      <c r="AQ8" s="267" t="s">
        <v>485</v>
      </c>
      <c r="AR8" s="268" t="s">
        <v>486</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487</v>
      </c>
      <c r="AL9" s="1117"/>
      <c r="AM9" s="1117"/>
      <c r="AN9" s="1118"/>
      <c r="AO9" s="269">
        <v>15621445</v>
      </c>
      <c r="AP9" s="269">
        <v>77996</v>
      </c>
      <c r="AQ9" s="270">
        <v>66742</v>
      </c>
      <c r="AR9" s="271">
        <v>16.899999999999999</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488</v>
      </c>
      <c r="AL10" s="1117"/>
      <c r="AM10" s="1117"/>
      <c r="AN10" s="1118"/>
      <c r="AO10" s="272">
        <v>137448</v>
      </c>
      <c r="AP10" s="272">
        <v>686</v>
      </c>
      <c r="AQ10" s="273">
        <v>1287</v>
      </c>
      <c r="AR10" s="274">
        <v>-46.7</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489</v>
      </c>
      <c r="AL11" s="1117"/>
      <c r="AM11" s="1117"/>
      <c r="AN11" s="1118"/>
      <c r="AO11" s="272">
        <v>299887</v>
      </c>
      <c r="AP11" s="272">
        <v>1497</v>
      </c>
      <c r="AQ11" s="273">
        <v>1074</v>
      </c>
      <c r="AR11" s="274">
        <v>39.4</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490</v>
      </c>
      <c r="AL12" s="1117"/>
      <c r="AM12" s="1117"/>
      <c r="AN12" s="1118"/>
      <c r="AO12" s="272" t="s">
        <v>491</v>
      </c>
      <c r="AP12" s="272" t="s">
        <v>491</v>
      </c>
      <c r="AQ12" s="273">
        <v>41</v>
      </c>
      <c r="AR12" s="274" t="s">
        <v>491</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492</v>
      </c>
      <c r="AL13" s="1117"/>
      <c r="AM13" s="1117"/>
      <c r="AN13" s="1118"/>
      <c r="AO13" s="272">
        <v>530735</v>
      </c>
      <c r="AP13" s="272">
        <v>2650</v>
      </c>
      <c r="AQ13" s="273">
        <v>2303</v>
      </c>
      <c r="AR13" s="274">
        <v>15.1</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493</v>
      </c>
      <c r="AL14" s="1117"/>
      <c r="AM14" s="1117"/>
      <c r="AN14" s="1118"/>
      <c r="AO14" s="272">
        <v>143821</v>
      </c>
      <c r="AP14" s="272">
        <v>718</v>
      </c>
      <c r="AQ14" s="273">
        <v>1496</v>
      </c>
      <c r="AR14" s="274">
        <v>-52</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494</v>
      </c>
      <c r="AL15" s="1120"/>
      <c r="AM15" s="1120"/>
      <c r="AN15" s="1121"/>
      <c r="AO15" s="272">
        <v>-596923</v>
      </c>
      <c r="AP15" s="272">
        <v>-2980</v>
      </c>
      <c r="AQ15" s="273">
        <v>-3858</v>
      </c>
      <c r="AR15" s="274">
        <v>-22.8</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16136413</v>
      </c>
      <c r="AP16" s="272">
        <v>80568</v>
      </c>
      <c r="AQ16" s="273">
        <v>69084</v>
      </c>
      <c r="AR16" s="274">
        <v>16.600000000000001</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495</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496</v>
      </c>
      <c r="AP20" s="281" t="s">
        <v>497</v>
      </c>
      <c r="AQ20" s="282" t="s">
        <v>498</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499</v>
      </c>
      <c r="AL21" s="1123"/>
      <c r="AM21" s="1123"/>
      <c r="AN21" s="1124"/>
      <c r="AO21" s="285">
        <v>6.86</v>
      </c>
      <c r="AP21" s="286">
        <v>6.14</v>
      </c>
      <c r="AQ21" s="287">
        <v>0.72</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500</v>
      </c>
      <c r="AL22" s="1123"/>
      <c r="AM22" s="1123"/>
      <c r="AN22" s="1124"/>
      <c r="AO22" s="290">
        <v>99</v>
      </c>
      <c r="AP22" s="291">
        <v>99.7</v>
      </c>
      <c r="AQ22" s="292">
        <v>-0.7</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3" t="s">
        <v>501</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 x14ac:dyDescent="0.2">
      <c r="A27" s="297"/>
      <c r="AO27" s="250"/>
      <c r="AP27" s="250"/>
      <c r="AQ27" s="250"/>
      <c r="AR27" s="250"/>
      <c r="AS27" s="250"/>
      <c r="AT27" s="250"/>
    </row>
    <row r="28" spans="1:46" ht="16.5" x14ac:dyDescent="0.2">
      <c r="A28" s="251" t="s">
        <v>502</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503</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482</v>
      </c>
      <c r="AP30" s="260"/>
      <c r="AQ30" s="261" t="s">
        <v>483</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484</v>
      </c>
      <c r="AQ31" s="267" t="s">
        <v>485</v>
      </c>
      <c r="AR31" s="268" t="s">
        <v>486</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504</v>
      </c>
      <c r="AL32" s="1131"/>
      <c r="AM32" s="1131"/>
      <c r="AN32" s="1132"/>
      <c r="AO32" s="300">
        <v>6690596</v>
      </c>
      <c r="AP32" s="300">
        <v>33406</v>
      </c>
      <c r="AQ32" s="301">
        <v>26372</v>
      </c>
      <c r="AR32" s="302">
        <v>26.7</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505</v>
      </c>
      <c r="AL33" s="1131"/>
      <c r="AM33" s="1131"/>
      <c r="AN33" s="1132"/>
      <c r="AO33" s="300" t="s">
        <v>491</v>
      </c>
      <c r="AP33" s="300" t="s">
        <v>491</v>
      </c>
      <c r="AQ33" s="301">
        <v>3</v>
      </c>
      <c r="AR33" s="302" t="s">
        <v>491</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506</v>
      </c>
      <c r="AL34" s="1131"/>
      <c r="AM34" s="1131"/>
      <c r="AN34" s="1132"/>
      <c r="AO34" s="300" t="s">
        <v>491</v>
      </c>
      <c r="AP34" s="300" t="s">
        <v>491</v>
      </c>
      <c r="AQ34" s="301">
        <v>27</v>
      </c>
      <c r="AR34" s="302" t="s">
        <v>491</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507</v>
      </c>
      <c r="AL35" s="1131"/>
      <c r="AM35" s="1131"/>
      <c r="AN35" s="1132"/>
      <c r="AO35" s="300">
        <v>1733375</v>
      </c>
      <c r="AP35" s="300">
        <v>8655</v>
      </c>
      <c r="AQ35" s="301">
        <v>5235</v>
      </c>
      <c r="AR35" s="302">
        <v>65.3</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508</v>
      </c>
      <c r="AL36" s="1131"/>
      <c r="AM36" s="1131"/>
      <c r="AN36" s="1132"/>
      <c r="AO36" s="300">
        <v>204374</v>
      </c>
      <c r="AP36" s="300">
        <v>1020</v>
      </c>
      <c r="AQ36" s="301">
        <v>476</v>
      </c>
      <c r="AR36" s="302">
        <v>114.3</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509</v>
      </c>
      <c r="AL37" s="1131"/>
      <c r="AM37" s="1131"/>
      <c r="AN37" s="1132"/>
      <c r="AO37" s="300">
        <v>16230</v>
      </c>
      <c r="AP37" s="300">
        <v>81</v>
      </c>
      <c r="AQ37" s="301">
        <v>969</v>
      </c>
      <c r="AR37" s="302">
        <v>-91.6</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510</v>
      </c>
      <c r="AL38" s="1134"/>
      <c r="AM38" s="1134"/>
      <c r="AN38" s="1135"/>
      <c r="AO38" s="303" t="s">
        <v>491</v>
      </c>
      <c r="AP38" s="303" t="s">
        <v>491</v>
      </c>
      <c r="AQ38" s="304" t="s">
        <v>491</v>
      </c>
      <c r="AR38" s="292" t="s">
        <v>491</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511</v>
      </c>
      <c r="AL39" s="1134"/>
      <c r="AM39" s="1134"/>
      <c r="AN39" s="1135"/>
      <c r="AO39" s="300">
        <v>-1797077</v>
      </c>
      <c r="AP39" s="300">
        <v>-8973</v>
      </c>
      <c r="AQ39" s="301">
        <v>-7307</v>
      </c>
      <c r="AR39" s="302">
        <v>22.8</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512</v>
      </c>
      <c r="AL40" s="1131"/>
      <c r="AM40" s="1131"/>
      <c r="AN40" s="1132"/>
      <c r="AO40" s="300">
        <v>-5484799</v>
      </c>
      <c r="AP40" s="300">
        <v>-27385</v>
      </c>
      <c r="AQ40" s="301">
        <v>-17667</v>
      </c>
      <c r="AR40" s="302">
        <v>55</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1362699</v>
      </c>
      <c r="AP41" s="300">
        <v>6804</v>
      </c>
      <c r="AQ41" s="301">
        <v>8108</v>
      </c>
      <c r="AR41" s="302">
        <v>-16.100000000000001</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513</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514</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482</v>
      </c>
      <c r="AN49" s="1127" t="s">
        <v>515</v>
      </c>
      <c r="AO49" s="1128"/>
      <c r="AP49" s="1128"/>
      <c r="AQ49" s="1128"/>
      <c r="AR49" s="1129"/>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516</v>
      </c>
      <c r="AO50" s="317" t="s">
        <v>517</v>
      </c>
      <c r="AP50" s="318" t="s">
        <v>518</v>
      </c>
      <c r="AQ50" s="319" t="s">
        <v>519</v>
      </c>
      <c r="AR50" s="320" t="s">
        <v>520</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521</v>
      </c>
      <c r="AL51" s="313"/>
      <c r="AM51" s="321">
        <v>8832211</v>
      </c>
      <c r="AN51" s="322">
        <v>43400</v>
      </c>
      <c r="AO51" s="323">
        <v>11.1</v>
      </c>
      <c r="AP51" s="324">
        <v>39221</v>
      </c>
      <c r="AQ51" s="325">
        <v>4.2</v>
      </c>
      <c r="AR51" s="326">
        <v>6.9</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522</v>
      </c>
      <c r="AM52" s="329">
        <v>5885538</v>
      </c>
      <c r="AN52" s="330">
        <v>28920</v>
      </c>
      <c r="AO52" s="331">
        <v>-4.7</v>
      </c>
      <c r="AP52" s="332">
        <v>24821</v>
      </c>
      <c r="AQ52" s="333">
        <v>-0.5</v>
      </c>
      <c r="AR52" s="334">
        <v>-4.2</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523</v>
      </c>
      <c r="AL53" s="313"/>
      <c r="AM53" s="321">
        <v>12890979</v>
      </c>
      <c r="AN53" s="322">
        <v>63509</v>
      </c>
      <c r="AO53" s="323">
        <v>46.3</v>
      </c>
      <c r="AP53" s="324">
        <v>38566</v>
      </c>
      <c r="AQ53" s="325">
        <v>-1.7</v>
      </c>
      <c r="AR53" s="326">
        <v>48</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522</v>
      </c>
      <c r="AM54" s="329">
        <v>8830130</v>
      </c>
      <c r="AN54" s="330">
        <v>43503</v>
      </c>
      <c r="AO54" s="331">
        <v>50.4</v>
      </c>
      <c r="AP54" s="332">
        <v>24059</v>
      </c>
      <c r="AQ54" s="333">
        <v>-3.1</v>
      </c>
      <c r="AR54" s="334">
        <v>53.5</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524</v>
      </c>
      <c r="AL55" s="313"/>
      <c r="AM55" s="321">
        <v>11580847</v>
      </c>
      <c r="AN55" s="322">
        <v>57178</v>
      </c>
      <c r="AO55" s="323">
        <v>-10</v>
      </c>
      <c r="AP55" s="324">
        <v>35156</v>
      </c>
      <c r="AQ55" s="325">
        <v>-8.8000000000000007</v>
      </c>
      <c r="AR55" s="326">
        <v>-1.2</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522</v>
      </c>
      <c r="AM56" s="329">
        <v>9027699</v>
      </c>
      <c r="AN56" s="330">
        <v>44573</v>
      </c>
      <c r="AO56" s="331">
        <v>2.5</v>
      </c>
      <c r="AP56" s="332">
        <v>22430</v>
      </c>
      <c r="AQ56" s="333">
        <v>-6.8</v>
      </c>
      <c r="AR56" s="334">
        <v>9.3000000000000007</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525</v>
      </c>
      <c r="AL57" s="313"/>
      <c r="AM57" s="321">
        <v>6747612</v>
      </c>
      <c r="AN57" s="322">
        <v>33506</v>
      </c>
      <c r="AO57" s="323">
        <v>-41.4</v>
      </c>
      <c r="AP57" s="324">
        <v>37029</v>
      </c>
      <c r="AQ57" s="325">
        <v>5.3</v>
      </c>
      <c r="AR57" s="326">
        <v>-46.7</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522</v>
      </c>
      <c r="AM58" s="329">
        <v>3474156</v>
      </c>
      <c r="AN58" s="330">
        <v>17251</v>
      </c>
      <c r="AO58" s="331">
        <v>-61.3</v>
      </c>
      <c r="AP58" s="332">
        <v>23232</v>
      </c>
      <c r="AQ58" s="333">
        <v>3.6</v>
      </c>
      <c r="AR58" s="334">
        <v>-64.900000000000006</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526</v>
      </c>
      <c r="AL59" s="313"/>
      <c r="AM59" s="321">
        <v>8870328</v>
      </c>
      <c r="AN59" s="322">
        <v>44289</v>
      </c>
      <c r="AO59" s="323">
        <v>32.200000000000003</v>
      </c>
      <c r="AP59" s="324">
        <v>44805</v>
      </c>
      <c r="AQ59" s="325">
        <v>21</v>
      </c>
      <c r="AR59" s="326">
        <v>11.2</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522</v>
      </c>
      <c r="AM60" s="329">
        <v>5843925</v>
      </c>
      <c r="AN60" s="330">
        <v>29178</v>
      </c>
      <c r="AO60" s="331">
        <v>69.099999999999994</v>
      </c>
      <c r="AP60" s="332">
        <v>29857</v>
      </c>
      <c r="AQ60" s="333">
        <v>28.5</v>
      </c>
      <c r="AR60" s="334">
        <v>40.6</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527</v>
      </c>
      <c r="AL61" s="335"/>
      <c r="AM61" s="336">
        <v>9784395</v>
      </c>
      <c r="AN61" s="337">
        <v>48376</v>
      </c>
      <c r="AO61" s="338">
        <v>7.6</v>
      </c>
      <c r="AP61" s="339">
        <v>38955</v>
      </c>
      <c r="AQ61" s="340">
        <v>4</v>
      </c>
      <c r="AR61" s="326">
        <v>3.6</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522</v>
      </c>
      <c r="AM62" s="329">
        <v>6612290</v>
      </c>
      <c r="AN62" s="330">
        <v>32685</v>
      </c>
      <c r="AO62" s="331">
        <v>11.2</v>
      </c>
      <c r="AP62" s="332">
        <v>24880</v>
      </c>
      <c r="AQ62" s="333">
        <v>4.3</v>
      </c>
      <c r="AR62" s="334">
        <v>6.9</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sJNEs/xnbJzd0t/jgsjuEt7ZPD86xbmtK8rwprpMqVSbfa2YpJtv5H/fxYcGVWWi/R+MK9ooPTWGGLFuMdKU5Q==" saltValue="SC3YltQyKHjmGmMru/6vY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59" zoomScale="70" zoomScaleNormal="70" zoomScaleSheetLayoutView="55" workbookViewId="0">
      <selection activeCell="CQ34" sqref="CQ34:DE34"/>
    </sheetView>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479</v>
      </c>
    </row>
    <row r="121" spans="125:125" ht="13.5" hidden="1" customHeight="1" x14ac:dyDescent="0.2">
      <c r="DU121" s="247"/>
    </row>
  </sheetData>
  <sheetProtection algorithmName="SHA-512" hashValue="PZx++yoApoUO0OXlAFyarGwi7QXIKXm4fOOD0Nm1v2NZMJSsbglohI8aif8Rj+tefxfNR9PtnIW9ZASfZK8xBQ==" saltValue="occg10IzbZYzJxFRVlyzX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51" zoomScale="70" zoomScaleNormal="70" zoomScaleSheetLayoutView="55" workbookViewId="0">
      <selection activeCell="CU92" sqref="CU92"/>
    </sheetView>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479</v>
      </c>
    </row>
  </sheetData>
  <sheetProtection algorithmName="SHA-512" hashValue="39fmBHn+K97ORnQNet8n7rursNgY0/+X6WI9hiVR+p7DoPiZLUdzdXlNvctux2/g6UAb45BNnTmJ6N01bvl3CA==" saltValue="d5HgvEBmEAuFaMubv8fj5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election activeCell="CQ34" sqref="CQ34:DE34"/>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529</v>
      </c>
      <c r="G46" s="8" t="s">
        <v>530</v>
      </c>
      <c r="H46" s="8" t="s">
        <v>531</v>
      </c>
      <c r="I46" s="8" t="s">
        <v>532</v>
      </c>
      <c r="J46" s="9" t="s">
        <v>533</v>
      </c>
    </row>
    <row r="47" spans="2:10" ht="57.75" customHeight="1" x14ac:dyDescent="0.2">
      <c r="B47" s="10"/>
      <c r="C47" s="1139" t="s">
        <v>3</v>
      </c>
      <c r="D47" s="1139"/>
      <c r="E47" s="1140"/>
      <c r="F47" s="11">
        <v>11.56</v>
      </c>
      <c r="G47" s="12">
        <v>13.16</v>
      </c>
      <c r="H47" s="12">
        <v>16.27</v>
      </c>
      <c r="I47" s="12">
        <v>22.16</v>
      </c>
      <c r="J47" s="13">
        <v>29.55</v>
      </c>
    </row>
    <row r="48" spans="2:10" ht="57.75" customHeight="1" x14ac:dyDescent="0.2">
      <c r="B48" s="14"/>
      <c r="C48" s="1141" t="s">
        <v>4</v>
      </c>
      <c r="D48" s="1141"/>
      <c r="E48" s="1142"/>
      <c r="F48" s="15">
        <v>2.73</v>
      </c>
      <c r="G48" s="16">
        <v>2.4700000000000002</v>
      </c>
      <c r="H48" s="16">
        <v>2.0299999999999998</v>
      </c>
      <c r="I48" s="16">
        <v>2.41</v>
      </c>
      <c r="J48" s="17">
        <v>1.64</v>
      </c>
    </row>
    <row r="49" spans="2:10" ht="57.75" customHeight="1" thickBot="1" x14ac:dyDescent="0.25">
      <c r="B49" s="18"/>
      <c r="C49" s="1143" t="s">
        <v>5</v>
      </c>
      <c r="D49" s="1143"/>
      <c r="E49" s="1144"/>
      <c r="F49" s="19">
        <v>0.63</v>
      </c>
      <c r="G49" s="20">
        <v>3.52</v>
      </c>
      <c r="H49" s="20">
        <v>3.05</v>
      </c>
      <c r="I49" s="20">
        <v>11.59</v>
      </c>
      <c r="J49" s="21">
        <v>12.11</v>
      </c>
    </row>
    <row r="50" spans="2:10" ht="13" x14ac:dyDescent="0.2"/>
  </sheetData>
  <sheetProtection algorithmName="SHA-512" hashValue="zTfJJdgcJkcaRrrj4qm3a/CsYi5e4A90jF9Cy9aADDUSq/kQOvwau5/63ju6Pqa0IF8PiCE2O67IAewtTGg01A==" saltValue="q8b+iNYufZDHGum62szsc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s006841 岸添剛士</cp:lastModifiedBy>
  <cp:lastPrinted>2026-03-17T00:42:46Z</cp:lastPrinted>
  <dcterms:created xsi:type="dcterms:W3CDTF">2026-02-23T07:47:42Z</dcterms:created>
  <dcterms:modified xsi:type="dcterms:W3CDTF">2026-03-18T10:07:33Z</dcterms:modified>
  <cp:category/>
</cp:coreProperties>
</file>