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10.11\総務課\財政係\【決算統計】\■財政状況資料集\R05決算\070303【照会：317（月）〆】令和５年度財政状況資料集の作成及び提出について\回答\"/>
    </mc:Choice>
  </mc:AlternateContent>
  <xr:revisionPtr revIDLastSave="0" documentId="13_ncr:1_{1F2A56B3-ABAA-4F74-A299-52204282E6FB}"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C37" i="10"/>
  <c r="CO36" i="10"/>
  <c r="BE36" i="10"/>
  <c r="C36" i="10"/>
  <c r="CO35" i="10"/>
  <c r="BW35" i="10"/>
  <c r="BW36" i="10" s="1"/>
  <c r="BW37" i="10" s="1"/>
  <c r="BW38" i="10" s="1"/>
  <c r="BW39" i="10" s="1"/>
  <c r="BW40" i="10" s="1"/>
  <c r="BE35" i="10"/>
  <c r="CO34" i="10"/>
  <c r="BW34"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calcChain>
</file>

<file path=xl/sharedStrings.xml><?xml version="1.0" encoding="utf-8"?>
<sst xmlns="http://schemas.openxmlformats.org/spreadsheetml/2006/main" count="1066" uniqueCount="569">
  <si>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</si>
  <si>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</si>
  <si>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</si>
  <si>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</si>
  <si>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</si>
  <si>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</si>
  <si>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</si>
  <si>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</si>
  <si>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</si>
  <si>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</si>
  <si>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</si>
  <si>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</si>
  <si>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</si>
  <si>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</si>
  <si>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</si>
  <si>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</si>
  <si>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</si>
  <si>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</si>
  <si>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</si>
  <si>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</si>
  <si>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</si>
  <si>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</si>
  <si>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</si>
  <si>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</si>
  <si>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</si>
  <si>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</si>
  <si>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</si>
  <si>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</si>
  <si>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</si>
  <si>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</si>
  <si>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</si>
  <si>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</si>
  <si>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</si>
  <si>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</si>
  <si>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</si>
  <si>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</si>
  <si>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</si>
  <si>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</si>
  <si>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</si>
  <si>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</si>
  <si>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</si>
  <si>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</si>
  <si>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</si>
  <si>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</si>
  <si>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</si>
  <si>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</si>
  <si>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</si>
  <si>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</si>
  <si>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</si>
  <si>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</si>
  <si>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</si>
  <si>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</si>
  <si>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</si>
  <si>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</si>
  <si>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</si>
  <si>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</si>
  <si>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</si>
  <si>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</si>
  <si>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</si>
  <si>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</si>
  <si>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</si>
  <si>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</si>
  <si>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</si>
  <si>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</si>
  <si>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</si>
  <si>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</si>
  <si>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</si>
  <si>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</si>
  <si>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</si>
  <si>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</si>
  <si>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</si>
  <si>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</si>
  <si>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</si>
  <si>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</si>
  <si>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</si>
  <si>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</si>
  <si>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</si>
  <si>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</si>
  <si>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</si>
  <si>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</si>
  <si>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</si>
  <si>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</si>
  <si>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</si>
  <si>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</si>
  <si>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</si>
  <si>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</si>
  <si>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</si>
  <si>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</si>
  <si>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</si>
  <si>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</si>
  <si>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</si>
  <si>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</si>
  <si>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</si>
  <si>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</si>
  <si>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新温泉町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</si>
  <si>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</si>
  <si>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</si>
  <si>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</si>
  <si>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</si>
  <si>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</si>
  <si>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</si>
  <si>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</si>
  <si>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</si>
  <si>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</si>
  <si>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</si>
  <si>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</si>
  <si>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</si>
  <si>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</si>
  <si>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</si>
  <si>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</si>
  <si>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</si>
  <si>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</si>
  <si>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</si>
  <si>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</si>
  <si>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</si>
  <si>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</si>
  <si>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</si>
  <si>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</si>
  <si>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</si>
  <si>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</si>
  <si>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</si>
  <si>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</si>
  <si>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</si>
  <si>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</si>
  <si>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</si>
  <si>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</si>
  <si>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</si>
  <si>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</si>
  <si>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</si>
  <si>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</si>
  <si>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</si>
  <si>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</si>
  <si>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</si>
  <si>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</si>
  <si>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</si>
  <si>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</si>
  <si>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</si>
  <si>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</si>
  <si>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</si>
  <si>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</si>
  <si>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</si>
  <si>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</si>
  <si>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</si>
  <si>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</si>
  <si>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-2.7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</si>
  <si>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</si>
  <si>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</si>
  <si>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</si>
  <si>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</si>
  <si>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</si>
  <si>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</si>
  <si>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</si>
  <si>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</si>
  <si>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</si>
  <si>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</si>
  <si>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</si>
  <si>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</si>
  <si>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</si>
  <si>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</si>
  <si>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</si>
  <si>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</si>
  <si>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</si>
  <si>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</si>
  <si>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</si>
  <si>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</si>
  <si>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</si>
  <si>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</si>
  <si>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</si>
  <si>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</si>
  <si>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</si>
  <si>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</si>
  <si>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</si>
  <si>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</si>
  <si>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</si>
  <si>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</si>
  <si>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</si>
  <si>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</si>
  <si>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</si>
  <si>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</si>
  <si>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</si>
  <si>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</si>
  <si>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</si>
  <si>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</si>
  <si>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</si>
  <si>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</si>
  <si>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</si>
  <si>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</si>
  <si>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</si>
  <si>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</si>
  <si>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</si>
  <si>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</si>
  <si>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</si>
  <si>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</si>
  <si>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</si>
  <si>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</si>
  <si>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</si>
  <si>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</si>
  <si>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</si>
  <si>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</si>
  <si>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</si>
  <si>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</si>
  <si>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</si>
  <si>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</si>
  <si>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兵庫県新温泉町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</si>
  <si>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</si>
  <si>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</si>
  <si>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</si>
  <si>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</si>
  <si>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</si>
  <si>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</si>
  <si>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</si>
  <si>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</si>
  <si>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</si>
  <si>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</si>
  <si>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</si>
  <si>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</si>
  <si>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</si>
  <si>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</si>
  <si>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</si>
  <si>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</si>
  <si>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</si>
  <si>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</si>
  <si>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</si>
  <si>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</si>
  <si>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</si>
  <si>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</si>
  <si>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</si>
  <si>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</si>
  <si>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</si>
  <si>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</si>
  <si>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</si>
  <si>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</si>
  <si>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</si>
  <si>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</si>
  <si>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</si>
  <si>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</si>
  <si>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</si>
  <si>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</si>
  <si>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</si>
  <si>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</si>
  <si>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</si>
  <si>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</si>
  <si>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</si>
  <si>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</si>
  <si>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</si>
  <si>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</si>
  <si>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</si>
  <si>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</si>
  <si>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</si>
  <si>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</si>
  <si>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</si>
  <si>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</si>
  <si>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</si>
  <si>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</si>
  <si>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</si>
  <si>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</si>
  <si>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</si>
  <si>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</si>
  <si>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</si>
  <si>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</si>
  <si>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</si>
  <si>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</si>
  <si>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</si>
  <si>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</si>
  <si>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</si>
  <si>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</si>
  <si>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</si>
  <si>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</si>
  <si>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</si>
  <si>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</si>
  <si>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</si>
  <si>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</si>
  <si>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</si>
  <si>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</si>
  <si>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</si>
  <si>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</si>
  <si>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</si>
  <si>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</si>
  <si>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</si>
  <si>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</si>
  <si>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</si>
  <si>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</si>
  <si>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</si>
  <si>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</si>
  <si>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</si>
  <si>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</si>
  <si>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</si>
  <si>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</si>
  <si>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</si>
  <si>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</si>
  <si>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</si>
  <si>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</si>
  <si>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</si>
  <si>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</si>
  <si>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</si>
  <si>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</si>
  <si>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</si>
  <si>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</si>
  <si>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</si>
  <si>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</si>
  <si>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</si>
  <si>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</si>
  <si>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</si>
  <si>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</si>
  <si>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</si>
  <si>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</si>
  <si>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</si>
  <si>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</si>
  <si>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</si>
  <si>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</si>
  <si>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</si>
  <si>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</si>
  <si>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</si>
  <si>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</si>
  <si>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</si>
  <si>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</si>
  <si>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</si>
  <si>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</si>
  <si>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</si>
  <si>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</si>
  <si>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</si>
  <si>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</si>
  <si>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</si>
  <si>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</si>
  <si>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</si>
  <si>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</si>
  <si>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</si>
  <si>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</si>
  <si>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</si>
  <si>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</si>
  <si>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</si>
  <si>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</si>
  <si>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</si>
  <si>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</si>
  <si>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</si>
  <si>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</si>
  <si>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</si>
  <si>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</si>
  <si>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</si>
  <si>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</si>
  <si>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</si>
  <si>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</si>
  <si>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</si>
  <si>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</si>
  <si>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</si>
  <si>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</si>
  <si>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</si>
  <si>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</si>
  <si>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</si>
  <si>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</si>
  <si>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</si>
  <si>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</si>
  <si>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</si>
  <si>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</si>
  <si>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兵庫県新温泉町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</si>
  <si>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</si>
  <si>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</si>
  <si>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</si>
  <si>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</si>
  <si>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</si>
  <si>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</si>
  <si>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</si>
  <si>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</si>
  <si>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</si>
  <si>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</si>
  <si>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</si>
  <si>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</si>
  <si>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</si>
  <si>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</si>
  <si>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</si>
  <si>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</si>
  <si>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</si>
  <si>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</si>
  <si>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</si>
  <si>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</si>
  <si>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浜坂地区残土処分場事業特別会計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</si>
  <si>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</si>
  <si>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</si>
  <si>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</si>
  <si>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</si>
  <si>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</si>
  <si>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</si>
  <si>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</si>
  <si>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</si>
  <si>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</si>
  <si>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</si>
  <si>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</si>
  <si>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</si>
  <si>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</si>
  <si>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</si>
  <si>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</si>
  <si>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介護保険事業特別会計（保険事業勘定）</t>
    <phoneticPr fontId="5"/>
  </si>
  <si>
    <t>後期高齢者医療特別会計</t>
    <phoneticPr fontId="5"/>
  </si>
  <si>
    <t>水道事業会計</t>
    <phoneticPr fontId="5"/>
  </si>
  <si>
    <t>法適用企業</t>
    <phoneticPr fontId="5"/>
  </si>
  <si>
    <t>下水道事業会計</t>
    <phoneticPr fontId="5"/>
  </si>
  <si>
    <t>公立浜坂病院事業会計</t>
    <phoneticPr fontId="5"/>
  </si>
  <si>
    <t>浜坂温泉配湯事業会計</t>
    <phoneticPr fontId="5"/>
  </si>
  <si>
    <t>七釜温泉配湯事業特別会計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</si>
  <si>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</si>
  <si>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</si>
  <si>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</si>
  <si>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</si>
  <si>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</si>
  <si>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</si>
  <si>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</si>
  <si>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</si>
  <si>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</si>
  <si>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</si>
  <si>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</si>
  <si>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</si>
  <si>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</si>
  <si>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</si>
  <si>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</si>
  <si>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</si>
  <si>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</si>
  <si>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</si>
  <si>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</si>
  <si>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</si>
  <si>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</si>
  <si>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</si>
  <si>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</si>
  <si>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</si>
  <si>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</si>
  <si>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</si>
  <si>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</si>
  <si>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</si>
  <si>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</si>
  <si>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</si>
  <si>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</si>
  <si>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</si>
  <si>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</si>
  <si>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</si>
  <si>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</si>
  <si>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</si>
  <si>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</si>
  <si>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</si>
  <si>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</si>
  <si>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</si>
  <si>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</si>
  <si>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</si>
  <si>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</si>
  <si>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</si>
  <si>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</si>
  <si>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</si>
  <si>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</si>
  <si>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</si>
  <si>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</si>
  <si>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</si>
  <si>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</si>
  <si>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</si>
  <si>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</si>
  <si>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</si>
  <si>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</si>
  <si>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</si>
  <si>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</si>
  <si>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</si>
  <si>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</si>
  <si>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</si>
  <si>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</si>
  <si>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</si>
  <si>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</si>
  <si>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</si>
  <si>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</si>
  <si>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</si>
  <si>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</si>
  <si>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</si>
  <si>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</si>
  <si>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</si>
  <si>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</si>
  <si>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</si>
  <si>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</si>
  <si>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</si>
  <si>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</si>
  <si>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</si>
  <si>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</si>
  <si>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</si>
  <si>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</si>
  <si>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</si>
  <si>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</si>
  <si>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</si>
  <si>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</si>
  <si>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</si>
  <si>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</si>
  <si>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</si>
  <si>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</si>
  <si>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</si>
  <si>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</si>
  <si>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</si>
  <si>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</si>
  <si>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</si>
  <si>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</si>
  <si>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</si>
  <si>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</si>
  <si>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</si>
  <si>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</si>
  <si>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</si>
  <si>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</si>
  <si>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</si>
  <si>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</si>
  <si>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</si>
  <si>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</si>
  <si>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</si>
  <si>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</si>
  <si>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</si>
  <si>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</si>
  <si>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</si>
  <si>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</si>
  <si>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</si>
  <si>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</si>
  <si>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</si>
  <si>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</si>
  <si>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</si>
  <si>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</si>
  <si>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</si>
  <si>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</si>
  <si>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</si>
  <si>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</si>
  <si>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</si>
  <si>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</si>
  <si>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</si>
  <si>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</si>
  <si>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</si>
  <si>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</si>
  <si>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</si>
  <si>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</si>
  <si>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</si>
  <si>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</si>
  <si>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</si>
  <si>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</si>
  <si>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</si>
  <si>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</si>
  <si>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</si>
  <si>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</si>
  <si>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</si>
  <si>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4.12</t>
  </si>
  <si>
    <t>▲ 2.14</t>
  </si>
  <si>
    <t>▲ 10.89</t>
  </si>
  <si>
    <t>下水道事業会計</t>
  </si>
  <si>
    <t>水道事業会計</t>
  </si>
  <si>
    <t>公立浜坂病院事業会計</t>
  </si>
  <si>
    <t>一般会計</t>
  </si>
  <si>
    <t>浜坂温泉配湯事業会計</t>
  </si>
  <si>
    <t>介護保険事業特別会計（保険事業勘定）</t>
  </si>
  <si>
    <t>国民健康保険事業特別会計（事業勘定）</t>
  </si>
  <si>
    <t>七釜温泉配湯事業特別会計</t>
  </si>
  <si>
    <t>その他会計（赤字）</t>
  </si>
  <si>
    <t>▲ 5.11</t>
  </si>
  <si>
    <t>その他会計（黒字）</t>
  </si>
  <si>
    <t>R01</t>
    <phoneticPr fontId="5"/>
  </si>
  <si>
    <t>R02</t>
    <phoneticPr fontId="5"/>
  </si>
  <si>
    <t>R03</t>
    <phoneticPr fontId="5"/>
  </si>
  <si>
    <t>R04</t>
    <phoneticPr fontId="5"/>
  </si>
  <si>
    <t>R05</t>
    <phoneticPr fontId="5"/>
  </si>
  <si>
    <t>-</t>
    <phoneticPr fontId="2"/>
  </si>
  <si>
    <t>-</t>
    <phoneticPr fontId="2"/>
  </si>
  <si>
    <t>北但行政事務組合</t>
  </si>
  <si>
    <t>美方郡広域事務組合</t>
  </si>
  <si>
    <t>但馬広域行政事務組合</t>
  </si>
  <si>
    <t>兵庫県市町村職員退職手当組合</t>
  </si>
  <si>
    <t>兵庫県町議会議員公務災害補償組合</t>
  </si>
  <si>
    <t>兵庫県後期高齢者医療広域連合（一般会計）</t>
  </si>
  <si>
    <t>兵庫県後期高齢者医療広域連合（特別会計）</t>
  </si>
  <si>
    <t>温泉町夢公社</t>
    <phoneticPr fontId="10"/>
  </si>
  <si>
    <t>和泉谷残土処分場整備基金</t>
    <phoneticPr fontId="2"/>
  </si>
  <si>
    <t>地域振興基金</t>
    <phoneticPr fontId="2"/>
  </si>
  <si>
    <t>ふるさとづくり基金</t>
    <phoneticPr fontId="2"/>
  </si>
  <si>
    <t>森林環境基金</t>
    <phoneticPr fontId="2"/>
  </si>
  <si>
    <t>交通安全対策基金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</si>
</sst>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97758</c:v>
                </c:pt>
                <c:pt idx="3">
                  <c:v>91338</c:v>
                </c:pt>
                <c:pt idx="4">
                  <c:v>103975</c:v>
                </c:pt>
              </c:numCache>
            </c:numRef>
          </c:val>
          <c:smooth val="0"/>
          <c:extLst>
            <c:ext xmlns:c16="http://schemas.microsoft.com/office/drawing/2014/chart" uri="{C3380CC4-5D6E-409C-BE32-E72D297353CC}">
              <c16:uniqueId val="{00000000-8FD3-4F15-B047-A8D0154E139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168600</c:v>
                </c:pt>
                <c:pt idx="1">
                  <c:v>174334</c:v>
                </c:pt>
                <c:pt idx="2">
                  <c:v>81479</c:v>
                </c:pt>
                <c:pt idx="3">
                  <c:v>89654</c:v>
                </c:pt>
                <c:pt idx="4">
                  <c:v>127690</c:v>
                </c:pt>
              </c:numCache>
            </c:numRef>
          </c:val>
          <c:smooth val="0"/>
          <c:extLst>
            <c:ext xmlns:c16="http://schemas.microsoft.com/office/drawing/2014/chart" uri="{C3380CC4-5D6E-409C-BE32-E72D297353CC}">
              <c16:uniqueId val="{00000001-8FD3-4F15-B047-A8D0154E139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2.25</c:v>
                </c:pt>
                <c:pt idx="1">
                  <c:v>7.63</c:v>
                </c:pt>
                <c:pt idx="2">
                  <c:v>11.54</c:v>
                </c:pt>
                <c:pt idx="3">
                  <c:v>10.49</c:v>
                </c:pt>
                <c:pt idx="4">
                  <c:v>6.25</c:v>
                </c:pt>
              </c:numCache>
            </c:numRef>
          </c:val>
          <c:extLst>
            <c:ext xmlns:c16="http://schemas.microsoft.com/office/drawing/2014/chart" uri="{C3380CC4-5D6E-409C-BE32-E72D297353CC}">
              <c16:uniqueId val="{00000000-66E0-41F2-8A7C-9F8A315D43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32.17</c:v>
                </c:pt>
                <c:pt idx="1">
                  <c:v>32.07</c:v>
                </c:pt>
                <c:pt idx="2">
                  <c:v>34.700000000000003</c:v>
                </c:pt>
                <c:pt idx="3">
                  <c:v>39.020000000000003</c:v>
                </c:pt>
                <c:pt idx="4">
                  <c:v>36.770000000000003</c:v>
                </c:pt>
              </c:numCache>
            </c:numRef>
          </c:val>
          <c:extLst>
            <c:ext xmlns:c16="http://schemas.microsoft.com/office/drawing/2014/chart" uri="{C3380CC4-5D6E-409C-BE32-E72D297353CC}">
              <c16:uniqueId val="{00000001-66E0-41F2-8A7C-9F8A315D43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-4.12</c:v>
                </c:pt>
                <c:pt idx="1">
                  <c:v>4.1100000000000003</c:v>
                </c:pt>
                <c:pt idx="2">
                  <c:v>2.3199999999999998</c:v>
                </c:pt>
                <c:pt idx="3">
                  <c:v>-2.14</c:v>
                </c:pt>
                <c:pt idx="4">
                  <c:v>-10.89</c:v>
                </c:pt>
              </c:numCache>
            </c:numRef>
          </c:val>
          <c:smooth val="0"/>
          <c:extLst>
            <c:ext xmlns:c16="http://schemas.microsoft.com/office/drawing/2014/chart" uri="{C3380CC4-5D6E-409C-BE32-E72D297353CC}">
              <c16:uniqueId val="{00000002-66E0-41F2-8A7C-9F8A315D43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0.16</c:v>
                </c:pt>
                <c:pt idx="2">
                  <c:v>#N/A</c:v>
                </c:pt>
                <c:pt idx="3">
                  <c:v>2.7</c:v>
                </c:pt>
                <c:pt idx="4">
                  <c:v>#N/A</c:v>
                </c:pt>
                <c:pt idx="5">
                  <c:v>3.89</c:v>
                </c:pt>
                <c:pt idx="6">
                  <c:v>#N/A</c:v>
                </c:pt>
                <c:pt idx="7">
                  <c:v>6.85</c:v>
                </c:pt>
                <c:pt idx="8">
                  <c:v>#N/A</c:v>
                </c:pt>
                <c:pt idx="9">
                  <c:v>0.05</c:v>
                </c:pt>
              </c:numCache>
            </c:numRef>
          </c:val>
          <c:extLst>
            <c:ext xmlns:c16="http://schemas.microsoft.com/office/drawing/2014/chart" uri="{C3380CC4-5D6E-409C-BE32-E72D297353CC}">
              <c16:uniqueId val="{00000000-6678-4EE3-9571-3DD1C82522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5.1100000000000003</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78-4EE3-9571-3DD1C8252286}"/>
            </c:ext>
          </c:extLst>
        </c:ser>
        <c:ser>
          <c:idx val="2"/>
          <c:order val="2"/>
          <c:tx>
            <c:strRef>
              <c:f>データシート!$A$29</c:f>
              <c:strCache>
                <c:ptCount val="1"/>
                <c:pt idx="0">
                  <c:v>七釜温泉配湯事業特別会計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0.05</c:v>
                </c:pt>
                <c:pt idx="4">
                  <c:v>#N/A</c:v>
                </c:pt>
                <c:pt idx="5">
                  <c:v>0.04</c:v>
                </c:pt>
                <c:pt idx="6">
                  <c:v>#N/A</c:v>
                </c:pt>
                <c:pt idx="7">
                  <c:v>0.05</c:v>
                </c:pt>
                <c:pt idx="8">
                  <c:v>#N/A</c:v>
                </c:pt>
                <c:pt idx="9">
                  <c:v>0.05</c:v>
                </c:pt>
              </c:numCache>
            </c:numRef>
          </c:val>
          <c:extLst>
            <c:ext xmlns:c16="http://schemas.microsoft.com/office/drawing/2014/chart" uri="{C3380CC4-5D6E-409C-BE32-E72D297353CC}">
              <c16:uniqueId val="{00000002-6678-4EE3-9571-3DD1C8252286}"/>
            </c:ext>
          </c:extLst>
        </c:ser>
        <c:ser>
          <c:idx val="3"/>
          <c:order val="3"/>
          <c:tx>
            <c:strRef>
              <c:f>データシート!$A$30</c:f>
              <c:strCache>
                <c:ptCount val="1"/>
                <c:pt idx="0">
                  <c:v>国民健康保険事業特別会計（事業勘定）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0.12</c:v>
                </c:pt>
                <c:pt idx="2">
                  <c:v>#N/A</c:v>
                </c:pt>
                <c:pt idx="3">
                  <c:v>0.19</c:v>
                </c:pt>
                <c:pt idx="4">
                  <c:v>#N/A</c:v>
                </c:pt>
                <c:pt idx="5">
                  <c:v>0.15</c:v>
                </c:pt>
                <c:pt idx="6">
                  <c:v>#N/A</c:v>
                </c:pt>
                <c:pt idx="7">
                  <c:v>0.14000000000000001</c:v>
                </c:pt>
                <c:pt idx="8">
                  <c:v>#N/A</c:v>
                </c:pt>
                <c:pt idx="9">
                  <c:v>0.12</c:v>
                </c:pt>
              </c:numCache>
            </c:numRef>
          </c:val>
          <c:extLst>
            <c:ext xmlns:c16="http://schemas.microsoft.com/office/drawing/2014/chart" uri="{C3380CC4-5D6E-409C-BE32-E72D297353CC}">
              <c16:uniqueId val="{00000003-6678-4EE3-9571-3DD1C8252286}"/>
            </c:ext>
          </c:extLst>
        </c:ser>
        <c:ser>
          <c:idx val="4"/>
          <c:order val="4"/>
          <c:tx>
            <c:strRef>
              <c:f>データシート!$A$31</c:f>
              <c:strCache>
                <c:ptCount val="1"/>
                <c:pt idx="0">
                  <c:v>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0.82</c:v>
                </c:pt>
                <c:pt idx="4">
                  <c:v>#N/A</c:v>
                </c:pt>
                <c:pt idx="5">
                  <c:v>0.47</c:v>
                </c:pt>
                <c:pt idx="6">
                  <c:v>#N/A</c:v>
                </c:pt>
                <c:pt idx="7">
                  <c:v>0.34</c:v>
                </c:pt>
                <c:pt idx="8">
                  <c:v>#N/A</c:v>
                </c:pt>
                <c:pt idx="9">
                  <c:v>0.65</c:v>
                </c:pt>
              </c:numCache>
            </c:numRef>
          </c:val>
          <c:extLst>
            <c:ext xmlns:c16="http://schemas.microsoft.com/office/drawing/2014/chart" uri="{C3380CC4-5D6E-409C-BE32-E72D297353CC}">
              <c16:uniqueId val="{00000004-6678-4EE3-9571-3DD1C8252286}"/>
            </c:ext>
          </c:extLst>
        </c:ser>
        <c:ser>
          <c:idx val="5"/>
          <c:order val="5"/>
          <c:tx>
            <c:strRef>
              <c:f>データシート!$A$32</c:f>
              <c:strCache>
                <c:ptCount val="1"/>
                <c:pt idx="0">
                  <c:v>浜坂温泉配湯事業会計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1.74</c:v>
                </c:pt>
                <c:pt idx="2">
                  <c:v>#N/A</c:v>
                </c:pt>
                <c:pt idx="3">
                  <c:v>2.0299999999999998</c:v>
                </c:pt>
                <c:pt idx="4">
                  <c:v>#N/A</c:v>
                </c:pt>
                <c:pt idx="5">
                  <c:v>2.29</c:v>
                </c:pt>
                <c:pt idx="6">
                  <c:v>#N/A</c:v>
                </c:pt>
                <c:pt idx="7">
                  <c:v>2.62</c:v>
                </c:pt>
                <c:pt idx="8">
                  <c:v>#N/A</c:v>
                </c:pt>
                <c:pt idx="9">
                  <c:v>2.81</c:v>
                </c:pt>
              </c:numCache>
            </c:numRef>
          </c:val>
          <c:extLst>
            <c:ext xmlns:c16="http://schemas.microsoft.com/office/drawing/2014/chart" uri="{C3380CC4-5D6E-409C-BE32-E72D297353CC}">
              <c16:uniqueId val="{00000005-6678-4EE3-9571-3DD1C825228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7.21</c:v>
                </c:pt>
                <c:pt idx="2">
                  <c:v>#N/A</c:v>
                </c:pt>
                <c:pt idx="3">
                  <c:v>4.95</c:v>
                </c:pt>
                <c:pt idx="4">
                  <c:v>#N/A</c:v>
                </c:pt>
                <c:pt idx="5">
                  <c:v>7.67</c:v>
                </c:pt>
                <c:pt idx="6">
                  <c:v>#N/A</c:v>
                </c:pt>
                <c:pt idx="7">
                  <c:v>3.67</c:v>
                </c:pt>
                <c:pt idx="8">
                  <c:v>#N/A</c:v>
                </c:pt>
                <c:pt idx="9">
                  <c:v>6.24</c:v>
                </c:pt>
              </c:numCache>
            </c:numRef>
          </c:val>
          <c:extLst>
            <c:ext xmlns:c16="http://schemas.microsoft.com/office/drawing/2014/chart" uri="{C3380CC4-5D6E-409C-BE32-E72D297353CC}">
              <c16:uniqueId val="{00000006-6678-4EE3-9571-3DD1C8252286}"/>
            </c:ext>
          </c:extLst>
        </c:ser>
        <c:ser>
          <c:idx val="7"/>
          <c:order val="7"/>
          <c:tx>
            <c:strRef>
              <c:f>データシート!$A$34</c:f>
              <c:strCache>
                <c:ptCount val="1"/>
                <c:pt idx="0">
                  <c:v>公立浜坂病院事業会計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3.05</c:v>
                </c:pt>
                <c:pt idx="2">
                  <c:v>#N/A</c:v>
                </c:pt>
                <c:pt idx="3">
                  <c:v>3.71</c:v>
                </c:pt>
                <c:pt idx="4">
                  <c:v>#N/A</c:v>
                </c:pt>
                <c:pt idx="5">
                  <c:v>5.4</c:v>
                </c:pt>
                <c:pt idx="6">
                  <c:v>#N/A</c:v>
                </c:pt>
                <c:pt idx="7">
                  <c:v>7.53</c:v>
                </c:pt>
                <c:pt idx="8">
                  <c:v>#N/A</c:v>
                </c:pt>
                <c:pt idx="9">
                  <c:v>8.59</c:v>
                </c:pt>
              </c:numCache>
            </c:numRef>
          </c:val>
          <c:extLst>
            <c:ext xmlns:c16="http://schemas.microsoft.com/office/drawing/2014/chart" uri="{C3380CC4-5D6E-409C-BE32-E72D297353CC}">
              <c16:uniqueId val="{00000007-6678-4EE3-9571-3DD1C825228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12.25</c:v>
                </c:pt>
                <c:pt idx="2">
                  <c:v>#N/A</c:v>
                </c:pt>
                <c:pt idx="3">
                  <c:v>12.5</c:v>
                </c:pt>
                <c:pt idx="4">
                  <c:v>#N/A</c:v>
                </c:pt>
                <c:pt idx="5">
                  <c:v>12.03</c:v>
                </c:pt>
                <c:pt idx="6">
                  <c:v>#N/A</c:v>
                </c:pt>
                <c:pt idx="7">
                  <c:v>12.7</c:v>
                </c:pt>
                <c:pt idx="8">
                  <c:v>#N/A</c:v>
                </c:pt>
                <c:pt idx="9">
                  <c:v>13.73</c:v>
                </c:pt>
              </c:numCache>
            </c:numRef>
          </c:val>
          <c:extLst>
            <c:ext xmlns:c16="http://schemas.microsoft.com/office/drawing/2014/chart" uri="{C3380CC4-5D6E-409C-BE32-E72D297353CC}">
              <c16:uniqueId val="{00000008-6678-4EE3-9571-3DD1C8252286}"/>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5.28</c:v>
                </c:pt>
                <c:pt idx="2">
                  <c:v>#N/A</c:v>
                </c:pt>
                <c:pt idx="3">
                  <c:v>7.31</c:v>
                </c:pt>
                <c:pt idx="4">
                  <c:v>#N/A</c:v>
                </c:pt>
                <c:pt idx="5">
                  <c:v>10.199999999999999</c:v>
                </c:pt>
                <c:pt idx="6">
                  <c:v>#N/A</c:v>
                </c:pt>
                <c:pt idx="7">
                  <c:v>12.74</c:v>
                </c:pt>
                <c:pt idx="8">
                  <c:v>#N/A</c:v>
                </c:pt>
                <c:pt idx="9">
                  <c:v>14.95</c:v>
                </c:pt>
              </c:numCache>
            </c:numRef>
          </c:val>
          <c:extLst>
            <c:ext xmlns:c16="http://schemas.microsoft.com/office/drawing/2014/chart" uri="{C3380CC4-5D6E-409C-BE32-E72D297353CC}">
              <c16:uniqueId val="{00000009-6678-4EE3-9571-3DD1C82522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1383</c:v>
                </c:pt>
                <c:pt idx="5">
                  <c:v>1302</c:v>
                </c:pt>
                <c:pt idx="8">
                  <c:v>1328</c:v>
                </c:pt>
                <c:pt idx="11">
                  <c:v>1437</c:v>
                </c:pt>
                <c:pt idx="14">
                  <c:v>1470</c:v>
                </c:pt>
              </c:numCache>
            </c:numRef>
          </c:val>
          <c:extLst>
            <c:ext xmlns:c16="http://schemas.microsoft.com/office/drawing/2014/chart" uri="{C3380CC4-5D6E-409C-BE32-E72D297353CC}">
              <c16:uniqueId val="{00000000-233B-4A68-97A6-5B07AE6F17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233B-4A68-97A6-5B07AE6F17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33B-4A68-97A6-5B07AE6F17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3B-4A68-97A6-5B07AE6F17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500</c:v>
                </c:pt>
                <c:pt idx="3">
                  <c:v>464</c:v>
                </c:pt>
                <c:pt idx="6">
                  <c:v>468</c:v>
                </c:pt>
                <c:pt idx="9">
                  <c:v>499</c:v>
                </c:pt>
                <c:pt idx="12">
                  <c:v>415</c:v>
                </c:pt>
              </c:numCache>
            </c:numRef>
          </c:val>
          <c:extLst>
            <c:ext xmlns:c16="http://schemas.microsoft.com/office/drawing/2014/chart" uri="{C3380CC4-5D6E-409C-BE32-E72D297353CC}">
              <c16:uniqueId val="{00000004-233B-4A68-97A6-5B07AE6F17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3B-4A68-97A6-5B07AE6F17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33B-4A68-97A6-5B07AE6F17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1437</c:v>
                </c:pt>
                <c:pt idx="3">
                  <c:v>1377</c:v>
                </c:pt>
                <c:pt idx="6">
                  <c:v>1444</c:v>
                </c:pt>
                <c:pt idx="9">
                  <c:v>1516</c:v>
                </c:pt>
                <c:pt idx="12">
                  <c:v>1614</c:v>
                </c:pt>
              </c:numCache>
            </c:numRef>
          </c:val>
          <c:extLst>
            <c:ext xmlns:c16="http://schemas.microsoft.com/office/drawing/2014/chart" uri="{C3380CC4-5D6E-409C-BE32-E72D297353CC}">
              <c16:uniqueId val="{00000007-233B-4A68-97A6-5B07AE6F17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554</c:v>
                </c:pt>
                <c:pt idx="2">
                  <c:v>#N/A</c:v>
                </c:pt>
                <c:pt idx="3">
                  <c:v>#N/A</c:v>
                </c:pt>
                <c:pt idx="4">
                  <c:v>539</c:v>
                </c:pt>
                <c:pt idx="5">
                  <c:v>#N/A</c:v>
                </c:pt>
                <c:pt idx="6">
                  <c:v>#N/A</c:v>
                </c:pt>
                <c:pt idx="7">
                  <c:v>584</c:v>
                </c:pt>
                <c:pt idx="8">
                  <c:v>#N/A</c:v>
                </c:pt>
                <c:pt idx="9">
                  <c:v>#N/A</c:v>
                </c:pt>
                <c:pt idx="10">
                  <c:v>579</c:v>
                </c:pt>
                <c:pt idx="11">
                  <c:v>#N/A</c:v>
                </c:pt>
                <c:pt idx="12">
                  <c:v>#N/A</c:v>
                </c:pt>
                <c:pt idx="13">
                  <c:v>560</c:v>
                </c:pt>
                <c:pt idx="14">
                  <c:v>#N/A</c:v>
                </c:pt>
              </c:numCache>
            </c:numRef>
          </c:val>
          <c:smooth val="0"/>
          <c:extLst>
            <c:ext xmlns:c16="http://schemas.microsoft.com/office/drawing/2014/chart" uri="{C3380CC4-5D6E-409C-BE32-E72D297353CC}">
              <c16:uniqueId val="{00000008-233B-4A68-97A6-5B07AE6F17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12649</c:v>
                </c:pt>
                <c:pt idx="5">
                  <c:v>12637</c:v>
                </c:pt>
                <c:pt idx="8">
                  <c:v>12503</c:v>
                </c:pt>
                <c:pt idx="11">
                  <c:v>12029</c:v>
                </c:pt>
                <c:pt idx="14">
                  <c:v>11885</c:v>
                </c:pt>
              </c:numCache>
            </c:numRef>
          </c:val>
          <c:extLst>
            <c:ext xmlns:c16="http://schemas.microsoft.com/office/drawing/2014/chart" uri="{C3380CC4-5D6E-409C-BE32-E72D297353CC}">
              <c16:uniqueId val="{00000000-06D9-45BA-9E18-79C16CD36C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192</c:v>
                </c:pt>
                <c:pt idx="5">
                  <c:v>152</c:v>
                </c:pt>
                <c:pt idx="8">
                  <c:v>125</c:v>
                </c:pt>
                <c:pt idx="11">
                  <c:v>1329</c:v>
                </c:pt>
                <c:pt idx="14">
                  <c:v>1113</c:v>
                </c:pt>
              </c:numCache>
            </c:numRef>
          </c:val>
          <c:extLst>
            <c:ext xmlns:c16="http://schemas.microsoft.com/office/drawing/2014/chart" uri="{C3380CC4-5D6E-409C-BE32-E72D297353CC}">
              <c16:uniqueId val="{00000001-06D9-45BA-9E18-79C16CD36C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3294</c:v>
                </c:pt>
                <c:pt idx="5">
                  <c:v>3445</c:v>
                </c:pt>
                <c:pt idx="8">
                  <c:v>3819</c:v>
                </c:pt>
                <c:pt idx="11">
                  <c:v>4186</c:v>
                </c:pt>
                <c:pt idx="14">
                  <c:v>4153</c:v>
                </c:pt>
              </c:numCache>
            </c:numRef>
          </c:val>
          <c:extLst>
            <c:ext xmlns:c16="http://schemas.microsoft.com/office/drawing/2014/chart" uri="{C3380CC4-5D6E-409C-BE32-E72D297353CC}">
              <c16:uniqueId val="{00000002-06D9-45BA-9E18-79C16CD36C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D9-45BA-9E18-79C16CD36C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D9-45BA-9E18-79C16CD36C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D9-45BA-9E18-79C16CD36C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1429</c:v>
                </c:pt>
                <c:pt idx="3">
                  <c:v>1418</c:v>
                </c:pt>
                <c:pt idx="6">
                  <c:v>1344</c:v>
                </c:pt>
                <c:pt idx="9">
                  <c:v>1362</c:v>
                </c:pt>
                <c:pt idx="12">
                  <c:v>1228</c:v>
                </c:pt>
              </c:numCache>
            </c:numRef>
          </c:val>
          <c:extLst>
            <c:ext xmlns:c16="http://schemas.microsoft.com/office/drawing/2014/chart" uri="{C3380CC4-5D6E-409C-BE32-E72D297353CC}">
              <c16:uniqueId val="{00000006-06D9-45BA-9E18-79C16CD36C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c:v>
                </c:pt>
                <c:pt idx="3">
                  <c:v>2</c:v>
                </c:pt>
                <c:pt idx="6">
                  <c:v>1</c:v>
                </c:pt>
                <c:pt idx="9">
                  <c:v>1</c:v>
                </c:pt>
                <c:pt idx="12">
                  <c:v>7</c:v>
                </c:pt>
              </c:numCache>
            </c:numRef>
          </c:val>
          <c:extLst>
            <c:ext xmlns:c16="http://schemas.microsoft.com/office/drawing/2014/chart" uri="{C3380CC4-5D6E-409C-BE32-E72D297353CC}">
              <c16:uniqueId val="{00000007-06D9-45BA-9E18-79C16CD36C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4423</c:v>
                </c:pt>
                <c:pt idx="3">
                  <c:v>4103</c:v>
                </c:pt>
                <c:pt idx="6">
                  <c:v>3672</c:v>
                </c:pt>
                <c:pt idx="9">
                  <c:v>3445</c:v>
                </c:pt>
                <c:pt idx="12">
                  <c:v>3062</c:v>
                </c:pt>
              </c:numCache>
            </c:numRef>
          </c:val>
          <c:extLst>
            <c:ext xmlns:c16="http://schemas.microsoft.com/office/drawing/2014/chart" uri="{C3380CC4-5D6E-409C-BE32-E72D297353CC}">
              <c16:uniqueId val="{00000008-06D9-45BA-9E18-79C16CD36C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9-06D9-45BA-9E18-79C16CD36C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14464</c:v>
                </c:pt>
                <c:pt idx="3">
                  <c:v>15202</c:v>
                </c:pt>
                <c:pt idx="6">
                  <c:v>14820</c:v>
                </c:pt>
                <c:pt idx="9">
                  <c:v>14173</c:v>
                </c:pt>
                <c:pt idx="12">
                  <c:v>14003</c:v>
                </c:pt>
              </c:numCache>
            </c:numRef>
          </c:val>
          <c:extLst>
            <c:ext xmlns:c16="http://schemas.microsoft.com/office/drawing/2014/chart" uri="{C3380CC4-5D6E-409C-BE32-E72D297353CC}">
              <c16:uniqueId val="{0000000A-06D9-45BA-9E18-79C16CD36C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4185</c:v>
                </c:pt>
                <c:pt idx="2">
                  <c:v>#N/A</c:v>
                </c:pt>
                <c:pt idx="3">
                  <c:v>#N/A</c:v>
                </c:pt>
                <c:pt idx="4">
                  <c:v>4492</c:v>
                </c:pt>
                <c:pt idx="5">
                  <c:v>#N/A</c:v>
                </c:pt>
                <c:pt idx="6">
                  <c:v>#N/A</c:v>
                </c:pt>
                <c:pt idx="7">
                  <c:v>3391</c:v>
                </c:pt>
                <c:pt idx="8">
                  <c:v>#N/A</c:v>
                </c:pt>
                <c:pt idx="9">
                  <c:v>#N/A</c:v>
                </c:pt>
                <c:pt idx="10">
                  <c:v>1436</c:v>
                </c:pt>
                <c:pt idx="11">
                  <c:v>#N/A</c:v>
                </c:pt>
                <c:pt idx="12">
                  <c:v>#N/A</c:v>
                </c:pt>
                <c:pt idx="13">
                  <c:v>1149</c:v>
                </c:pt>
                <c:pt idx="14">
                  <c:v>#N/A</c:v>
                </c:pt>
              </c:numCache>
            </c:numRef>
          </c:val>
          <c:smooth val="0"/>
          <c:extLst>
            <c:ext xmlns:c16="http://schemas.microsoft.com/office/drawing/2014/chart" uri="{C3380CC4-5D6E-409C-BE32-E72D297353CC}">
              <c16:uniqueId val="{0000000B-06D9-45BA-9E18-79C16CD36C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2237</c:v>
                </c:pt>
                <c:pt idx="1">
                  <c:v>2478</c:v>
                </c:pt>
                <c:pt idx="2">
                  <c:v>2329</c:v>
                </c:pt>
              </c:numCache>
            </c:numRef>
          </c:val>
          <c:extLst>
            <c:ext xmlns:c16="http://schemas.microsoft.com/office/drawing/2014/chart" uri="{C3380CC4-5D6E-409C-BE32-E72D297353CC}">
              <c16:uniqueId val="{00000000-4B6B-407E-9B6A-8D2F39914F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572</c:v>
                </c:pt>
                <c:pt idx="1">
                  <c:v>818</c:v>
                </c:pt>
                <c:pt idx="2">
                  <c:v>793</c:v>
                </c:pt>
              </c:numCache>
            </c:numRef>
          </c:val>
          <c:extLst>
            <c:ext xmlns:c16="http://schemas.microsoft.com/office/drawing/2014/chart" uri="{C3380CC4-5D6E-409C-BE32-E72D297353CC}">
              <c16:uniqueId val="{00000001-4B6B-407E-9B6A-8D2F39914F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1468</c:v>
                </c:pt>
                <c:pt idx="1">
                  <c:v>1915</c:v>
                </c:pt>
                <c:pt idx="2">
                  <c:v>2677</c:v>
                </c:pt>
              </c:numCache>
            </c:numRef>
          </c:val>
          <c:extLst>
            <c:ext xmlns:c16="http://schemas.microsoft.com/office/drawing/2014/chart" uri="{C3380CC4-5D6E-409C-BE32-E72D297353CC}">
              <c16:uniqueId val="{00000002-4B6B-407E-9B6A-8D2F39914FE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実質公債費比率（分子）の大半を占める元利償還金は、地方債の発行額と連動している。地方債の元利償還金は、新残土処分場整備事業の元利償還金の増加にともない増加。</a:t>
          </a:r>
        </a:p>
        <a:p>
          <a:r>
            <a:rPr kumimoji="1" lang="ja-JP" altLang="en-US" sz="1200">
              <a:latin typeface="ＭＳ ゴシック" pitchFamily="49" charset="-128"/>
              <a:ea typeface="ＭＳ ゴシック" pitchFamily="49" charset="-128"/>
            </a:rPr>
            <a:t>　公営企業債の元利償還金対する繰入額は、下水道事業の元利償還金に係る繰入金が減少したため減少。</a:t>
          </a:r>
        </a:p>
        <a:p>
          <a:r>
            <a:rPr kumimoji="1" lang="ja-JP" altLang="en-US" sz="1200">
              <a:latin typeface="ＭＳ ゴシック" pitchFamily="49" charset="-128"/>
              <a:ea typeface="ＭＳ ゴシック" pitchFamily="49" charset="-128"/>
            </a:rPr>
            <a:t>　元利償還金が増加しているが、算入公債費等の増加及び公営企業債の元利償還金対する繰入額の減少が大きく、実質公債費比率の分子は減少している。</a:t>
          </a:r>
        </a:p>
        <a:p>
          <a:r>
            <a:rPr kumimoji="1" lang="ja-JP" altLang="en-US" sz="1200">
              <a:latin typeface="ＭＳ ゴシック" pitchFamily="49" charset="-128"/>
              <a:ea typeface="ＭＳ ゴシック" pitchFamily="49" charset="-128"/>
            </a:rPr>
            <a:t>　今後も引き続き地方債の計画的な発行、交付税算入率の高い起債の活用など公債費の負担軽減に努める。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令和５年度に満期一括償還地方債を発行したため、令和６年度以降積立て予定。</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一般会計等に係る地方債の現在高は、北但広域ごみ処理施設建設事業、夢ホール耐震化事業、新残土処分場整備事業等実施により、令和２年度までは増加傾向であったが、令和３年度以降は、大型事業が終了したため、対前年で減少している。</a:t>
          </a:r>
        </a:p>
        <a:p>
          <a:r>
            <a:rPr kumimoji="1" lang="ja-JP" altLang="en-US" sz="1100">
              <a:latin typeface="ＭＳ ゴシック" pitchFamily="49" charset="-128"/>
              <a:ea typeface="ＭＳ ゴシック" pitchFamily="49" charset="-128"/>
            </a:rPr>
            <a:t>　公営企業債等繰入見込額（公営企業債等償還に係る一般会計負担見込額）は、平成</a:t>
          </a:r>
          <a:r>
            <a:rPr kumimoji="1" lang="en-US" altLang="ja-JP" sz="1100">
              <a:latin typeface="ＭＳ ゴシック" pitchFamily="49" charset="-128"/>
              <a:ea typeface="ＭＳ ゴシック" pitchFamily="49" charset="-128"/>
            </a:rPr>
            <a:t>22</a:t>
          </a:r>
          <a:r>
            <a:rPr kumimoji="1" lang="ja-JP" altLang="en-US" sz="1100">
              <a:latin typeface="ＭＳ ゴシック" pitchFamily="49" charset="-128"/>
              <a:ea typeface="ＭＳ ゴシック" pitchFamily="49" charset="-128"/>
            </a:rPr>
            <a:t>年度をピークに減少している。</a:t>
          </a:r>
        </a:p>
        <a:p>
          <a:r>
            <a:rPr kumimoji="1" lang="ja-JP" altLang="en-US" sz="1100">
              <a:latin typeface="ＭＳ ゴシック" pitchFamily="49" charset="-128"/>
              <a:ea typeface="ＭＳ ゴシック" pitchFamily="49" charset="-128"/>
            </a:rPr>
            <a:t>　また、将来負担比率算定上の分子から控除（マイナス）される充当可能基金現在高は、財政調整基金、減債基金等の計画的な積立により近年増加傾向となっている。充当可能特定歳入は、令和４年度から新残土処分場整備事業の元金償還が開始したため大幅に増加している。</a:t>
          </a:r>
        </a:p>
        <a:p>
          <a:r>
            <a:rPr kumimoji="1" lang="ja-JP" altLang="en-US" sz="1100">
              <a:latin typeface="ＭＳ ゴシック" pitchFamily="49" charset="-128"/>
              <a:ea typeface="ＭＳ ゴシック" pitchFamily="49" charset="-128"/>
            </a:rPr>
            <a:t>　総括すると、将来負担比率の分子は、将来負担額となる一般会計等の地方債残高、公営企業債等繰入見込額（公営企業債等償還に係る一般会計負担見込額）及び退職手当負担見込額が減少。また充当可能基金現在高及び充当可能特定歳入等の充当可能財源も対前年で減少しているが、将来負担額の減少幅が大きく、分子が減少している。</a:t>
          </a:r>
        </a:p>
        <a:p>
          <a:r>
            <a:rPr kumimoji="1" lang="ja-JP" altLang="en-US" sz="1100">
              <a:latin typeface="ＭＳ ゴシック" pitchFamily="49" charset="-128"/>
              <a:ea typeface="ＭＳ ゴシック" pitchFamily="49" charset="-128"/>
            </a:rPr>
            <a:t>　将来負担比率の分子が減少したことにより、将来負担比率が前年度と比較し改善している。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兵庫県新温泉町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令和５年度は、物価高騰対策事業及び災害復旧事業に伴う財源不足を補うため財政調整基金から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千円取崩し、また減債基金から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千円取崩し、ふるさとづくり基金から寄付者の目的に沿った事業へ活用するため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158,561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千円の取崩しを行っている。一方で、財政調整基金に歳計剰余金処分による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45,959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千円の積立、ふるさとづくり寄付金を原資としたふるさとづくり基金に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139,824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千円の積立、また残土処分場使用料を原資とした和泉谷残土処分場整備基金に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787,569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千円の積立を行った。結果、基金全体として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りつつ、災害等への備えや後年度の地方債の償還に備えるため、前年度剰余金等を活用し、財政調整基金や減債基金等に積立てていくことを予定している。ふるさとづくり基金はふるさとづくり寄付金を財源として基金積立を行い、後年度以降、寄付金受入の際、指定された使途に応じて各事業に活用する。新残土処分場整備事業の元利償還に備えるため、残土処分場使用料収入を和泉谷残土処分場整備基金に積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和泉谷残土処分場整備基金は、残土処分場使用料を財源として基金積立を行い、新残土処分場整備事業の元利償還に充当を行う。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地域振興基金は合併特例債を活用して基金積立を行い、将来、町で行う大型事業等に対して充当を行う。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ふるさとづくり基金はふるさとづくり寄付金を財源として基金積立を行い、寄付金受入の際、指定された使途に応じて、各事業に充当する。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森林環境基金は森林環境譲与税を財源として基金積立を行い、後年度、町が実施する木材等活用した公共施設の整備事業に対して充当を行う。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交通安全対策基金は市町交通災害共済の解散に伴う清算金を財源として基金積立を行い、後年度、町が実施する交通安全対策事業に対して充当を行う。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和泉谷残土処分場整備基金は、後年度の元利償還に備えるため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787,569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千円積立を行ったため、令和５年度末残高で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1,188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788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地域振興基金は、令和５年度末残高で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1,150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百万円（前年度比増減なし）となった。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ふるさとづくり基金は、令和５年度中に積立を行った金額より、取崩して事業に活用した金額が多かったため、令和５年度末残高で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森林環境基金は、令和５年度中に取崩して森林整備事業に活用したため、令和５年度末残高で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交通安全対策基金は令和５年度中に取崩して交通安全対策事業に活用したため、令和５年度末残高で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和泉谷残土処分場整備基金は、残土処分場使用料を財源として基金積立を行い、後年度の元利償還に備える。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地域振興基金は、合併特例債を活用して基金積立可能額範囲内の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1,150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百万円まで積立済であるため、今後は、計画的に活用していく。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地場産品などの魅力発信を積極的に行い、ふるさとづくり寄付金の拡大を図るとともに、受入れた寄付金から経費を除いた額を一度基金に積立て、寄付金受入の際の指定された使途に応じて、後年度各事業に充当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森林環境基金は、後年度の活用に備え、基金積立を行い、木材等活用した公共施設の整備事業等に充当する。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交通安全対策基金は市町交通災害共済の解散に伴う清算金を財源として基金積立を行っているため、後年度、町が実施する交通安全対策事業に対して充当を行う。</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令和５年度は、前年度の決算剰余金や基金利子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270,819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千円の積立を行った一方で、物価高騰対策事業及び災害復旧事業に伴う財源不足を補うため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千円の取崩しを行ったため、令和５年度末残高で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人口減による普通交付税の減少等、歳入不足を見越し、今後も剰余金を活用して財政調整基金の積立を行っていく。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後年度の公債費等の増加に備えるため、令和５年度は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45,959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千円減債基金へ積立をおこなった一方で、公債費償還等の財源として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千円取崩しを行った。令和５年度末残高で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今後の大型事業の実施伴う公債費や地方債残高の増が見込まれるため、剰余金等を活用しながら減債基金の積立を計画的に行う。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13,094
12,913
241.01
14,062,970
13,365,991
395,920
6,333,388
14,003,254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単年度財政力指数の推移は、令和元年度</a:t>
          </a:r>
          <a:r>
            <a:rPr kumimoji="1" lang="en-US" altLang="ja-JP" sz="1050">
              <a:latin typeface="ＭＳ Ｐゴシック" panose="020B0600070205080204" pitchFamily="50" charset="-128"/>
              <a:ea typeface="ＭＳ Ｐゴシック" panose="020B0600070205080204" pitchFamily="50" charset="-128"/>
            </a:rPr>
            <a:t>0.246</a:t>
          </a:r>
          <a:r>
            <a:rPr kumimoji="1" lang="ja-JP" altLang="en-US" sz="1050">
              <a:latin typeface="ＭＳ Ｐゴシック" panose="020B0600070205080204" pitchFamily="50" charset="-128"/>
              <a:ea typeface="ＭＳ Ｐゴシック" panose="020B0600070205080204" pitchFamily="50" charset="-128"/>
            </a:rPr>
            <a:t>、令和２年度</a:t>
          </a:r>
          <a:r>
            <a:rPr kumimoji="1" lang="en-US" altLang="ja-JP" sz="1050">
              <a:latin typeface="ＭＳ Ｐゴシック" panose="020B0600070205080204" pitchFamily="50" charset="-128"/>
              <a:ea typeface="ＭＳ Ｐゴシック" panose="020B0600070205080204" pitchFamily="50" charset="-128"/>
            </a:rPr>
            <a:t>0.254</a:t>
          </a:r>
          <a:r>
            <a:rPr kumimoji="1" lang="ja-JP" altLang="en-US" sz="1050">
              <a:latin typeface="ＭＳ Ｐゴシック" panose="020B0600070205080204" pitchFamily="50" charset="-128"/>
              <a:ea typeface="ＭＳ Ｐゴシック" panose="020B0600070205080204" pitchFamily="50" charset="-128"/>
            </a:rPr>
            <a:t>、令和３年度</a:t>
          </a:r>
          <a:r>
            <a:rPr kumimoji="1" lang="en-US" altLang="ja-JP" sz="1050">
              <a:latin typeface="ＭＳ Ｐゴシック" panose="020B0600070205080204" pitchFamily="50" charset="-128"/>
              <a:ea typeface="ＭＳ Ｐゴシック" panose="020B0600070205080204" pitchFamily="50" charset="-128"/>
            </a:rPr>
            <a:t>0.235</a:t>
          </a:r>
          <a:r>
            <a:rPr kumimoji="1" lang="ja-JP" altLang="en-US" sz="1050">
              <a:latin typeface="ＭＳ Ｐゴシック" panose="020B0600070205080204" pitchFamily="50" charset="-128"/>
              <a:ea typeface="ＭＳ Ｐゴシック" panose="020B0600070205080204" pitchFamily="50" charset="-128"/>
            </a:rPr>
            <a:t>、令和４年度</a:t>
          </a:r>
          <a:r>
            <a:rPr kumimoji="1" lang="en-US" altLang="ja-JP" sz="1050">
              <a:latin typeface="ＭＳ Ｐゴシック" panose="020B0600070205080204" pitchFamily="50" charset="-128"/>
              <a:ea typeface="ＭＳ Ｐゴシック" panose="020B0600070205080204" pitchFamily="50" charset="-128"/>
            </a:rPr>
            <a:t>0.240</a:t>
          </a:r>
          <a:r>
            <a:rPr kumimoji="1" lang="ja-JP" altLang="en-US" sz="1050">
              <a:latin typeface="ＭＳ Ｐゴシック" panose="020B0600070205080204" pitchFamily="50" charset="-128"/>
              <a:ea typeface="ＭＳ Ｐゴシック" panose="020B0600070205080204" pitchFamily="50" charset="-128"/>
            </a:rPr>
            <a:t>、令和５年度</a:t>
          </a:r>
          <a:r>
            <a:rPr kumimoji="1" lang="en-US" altLang="ja-JP" sz="1050">
              <a:latin typeface="ＭＳ Ｐゴシック" panose="020B0600070205080204" pitchFamily="50" charset="-128"/>
              <a:ea typeface="ＭＳ Ｐゴシック" panose="020B0600070205080204" pitchFamily="50" charset="-128"/>
            </a:rPr>
            <a:t>0.245</a:t>
          </a:r>
          <a:r>
            <a:rPr kumimoji="1" lang="ja-JP" altLang="en-US" sz="1050">
              <a:latin typeface="ＭＳ Ｐゴシック" panose="020B0600070205080204" pitchFamily="50" charset="-128"/>
              <a:ea typeface="ＭＳ Ｐゴシック" panose="020B0600070205080204" pitchFamily="50" charset="-128"/>
            </a:rPr>
            <a:t>となっている。</a:t>
          </a:r>
        </a:p>
        <a:p>
          <a:r>
            <a:rPr kumimoji="1" lang="ja-JP" altLang="en-US" sz="1050">
              <a:latin typeface="ＭＳ Ｐゴシック" panose="020B0600070205080204" pitchFamily="50" charset="-128"/>
              <a:ea typeface="ＭＳ Ｐゴシック" panose="020B0600070205080204" pitchFamily="50" charset="-128"/>
            </a:rPr>
            <a:t>　財政力指数は、当該年度以前</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カ年の平均値となっており、令和２年度と令和５年度の単年度財政力指数の相殺により、令和４年度</a:t>
          </a:r>
          <a:r>
            <a:rPr kumimoji="1" lang="en-US" altLang="ja-JP" sz="1050">
              <a:latin typeface="ＭＳ Ｐゴシック" panose="020B0600070205080204" pitchFamily="50" charset="-128"/>
              <a:ea typeface="ＭＳ Ｐゴシック" panose="020B0600070205080204" pitchFamily="50" charset="-128"/>
            </a:rPr>
            <a:t>0.243</a:t>
          </a:r>
          <a:r>
            <a:rPr kumimoji="1" lang="ja-JP" altLang="en-US" sz="1050">
              <a:latin typeface="ＭＳ Ｐゴシック" panose="020B0600070205080204" pitchFamily="50" charset="-128"/>
              <a:ea typeface="ＭＳ Ｐゴシック" panose="020B0600070205080204" pitchFamily="50" charset="-128"/>
            </a:rPr>
            <a:t>から令和５年度</a:t>
          </a:r>
          <a:r>
            <a:rPr kumimoji="1" lang="en-US" altLang="ja-JP" sz="1050">
              <a:latin typeface="ＭＳ Ｐゴシック" panose="020B0600070205080204" pitchFamily="50" charset="-128"/>
              <a:ea typeface="ＭＳ Ｐゴシック" panose="020B0600070205080204" pitchFamily="50" charset="-128"/>
            </a:rPr>
            <a:t>0.240</a:t>
          </a:r>
          <a:r>
            <a:rPr kumimoji="1" lang="ja-JP" altLang="en-US" sz="1050">
              <a:latin typeface="ＭＳ Ｐゴシック" panose="020B0600070205080204" pitchFamily="50" charset="-128"/>
              <a:ea typeface="ＭＳ Ｐゴシック" panose="020B0600070205080204" pitchFamily="50" charset="-128"/>
            </a:rPr>
            <a:t>へ</a:t>
          </a:r>
          <a:r>
            <a:rPr kumimoji="1" lang="en-US" altLang="ja-JP" sz="1050">
              <a:latin typeface="ＭＳ Ｐゴシック" panose="020B0600070205080204" pitchFamily="50" charset="-128"/>
              <a:ea typeface="ＭＳ Ｐゴシック" panose="020B0600070205080204" pitchFamily="50" charset="-128"/>
            </a:rPr>
            <a:t>0.003</a:t>
          </a:r>
          <a:r>
            <a:rPr kumimoji="1" lang="ja-JP" altLang="en-US" sz="1050">
              <a:latin typeface="ＭＳ Ｐゴシック" panose="020B0600070205080204" pitchFamily="50" charset="-128"/>
              <a:ea typeface="ＭＳ Ｐゴシック" panose="020B0600070205080204" pitchFamily="50" charset="-128"/>
            </a:rPr>
            <a:t>％悪化した。</a:t>
          </a:r>
        </a:p>
        <a:p>
          <a:r>
            <a:rPr kumimoji="1" lang="ja-JP" altLang="en-US" sz="1050">
              <a:latin typeface="ＭＳ Ｐゴシック" panose="020B0600070205080204" pitchFamily="50" charset="-128"/>
              <a:ea typeface="ＭＳ Ｐゴシック" panose="020B0600070205080204" pitchFamily="50" charset="-128"/>
            </a:rPr>
            <a:t>　人口の減少や全国平均を上回る高齢化率に加え、長引く景気低迷による個人・法人税の減収、地価の下落に伴う固定資産税の減収等により、税収増が見込めず財政基盤が弱い状況となっており、財政力指数は、類似団体平均を下回っている。今後も経常的経費の抑制をはじめとした歳出削減、町税の徴収強化などの取組みを通じて、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分母となる経常一般財源は、普通交付税、地方消費税交付金、地方譲与税等が減となったものの、地方税、法人事業税交付金、株式等譲渡所得割交付金等が増額となり、</a:t>
          </a:r>
          <a:r>
            <a:rPr kumimoji="1" lang="en-US" altLang="ja-JP" sz="900">
              <a:latin typeface="ＭＳ Ｐゴシック" panose="020B0600070205080204" pitchFamily="50" charset="-128"/>
              <a:ea typeface="ＭＳ Ｐゴシック" panose="020B0600070205080204" pitchFamily="50" charset="-128"/>
            </a:rPr>
            <a:t>6,384,043</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11,549</a:t>
          </a:r>
          <a:r>
            <a:rPr kumimoji="1" lang="ja-JP" altLang="en-US" sz="900">
              <a:latin typeface="ＭＳ Ｐゴシック" panose="020B0600070205080204" pitchFamily="50" charset="-128"/>
              <a:ea typeface="ＭＳ Ｐゴシック" panose="020B0600070205080204" pitchFamily="50" charset="-128"/>
            </a:rPr>
            <a:t>千円増、</a:t>
          </a:r>
          <a:r>
            <a:rPr kumimoji="1" lang="en-US" altLang="ja-JP" sz="900">
              <a:latin typeface="ＭＳ Ｐゴシック" panose="020B0600070205080204" pitchFamily="50" charset="-128"/>
              <a:ea typeface="ＭＳ Ｐゴシック" panose="020B0600070205080204" pitchFamily="50" charset="-128"/>
            </a:rPr>
            <a:t>0.2</a:t>
          </a:r>
          <a:r>
            <a:rPr kumimoji="1" lang="ja-JP" altLang="en-US" sz="900">
              <a:latin typeface="ＭＳ Ｐゴシック" panose="020B0600070205080204" pitchFamily="50" charset="-128"/>
              <a:ea typeface="ＭＳ Ｐゴシック" panose="020B0600070205080204" pitchFamily="50" charset="-128"/>
            </a:rPr>
            <a:t>％増）となった。臨時財政対策債は、</a:t>
          </a:r>
          <a:r>
            <a:rPr kumimoji="1" lang="en-US" altLang="ja-JP" sz="900">
              <a:latin typeface="ＭＳ Ｐゴシック" panose="020B0600070205080204" pitchFamily="50" charset="-128"/>
              <a:ea typeface="ＭＳ Ｐゴシック" panose="020B0600070205080204" pitchFamily="50" charset="-128"/>
            </a:rPr>
            <a:t>27,544</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27,544</a:t>
          </a:r>
          <a:r>
            <a:rPr kumimoji="1" lang="ja-JP" altLang="en-US" sz="900">
              <a:latin typeface="ＭＳ Ｐゴシック" panose="020B0600070205080204" pitchFamily="50" charset="-128"/>
              <a:ea typeface="ＭＳ Ｐゴシック" panose="020B0600070205080204" pitchFamily="50" charset="-128"/>
            </a:rPr>
            <a:t>千円増、皆増）となった。分子となる経常経費一般財源は、扶助費、補助費等の経常一般財源が減となったものの、人件費、物件費、維持補修費、公債費、繰出金の経常一般財源は増となり、</a:t>
          </a:r>
          <a:r>
            <a:rPr kumimoji="1" lang="en-US" altLang="ja-JP" sz="900">
              <a:latin typeface="ＭＳ Ｐゴシック" panose="020B0600070205080204" pitchFamily="50" charset="-128"/>
              <a:ea typeface="ＭＳ Ｐゴシック" panose="020B0600070205080204" pitchFamily="50" charset="-128"/>
            </a:rPr>
            <a:t>5,789,104</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196,427</a:t>
          </a:r>
          <a:r>
            <a:rPr kumimoji="1" lang="ja-JP" altLang="en-US" sz="900">
              <a:latin typeface="ＭＳ Ｐゴシック" panose="020B0600070205080204" pitchFamily="50" charset="-128"/>
              <a:ea typeface="ＭＳ Ｐゴシック" panose="020B0600070205080204" pitchFamily="50" charset="-128"/>
            </a:rPr>
            <a:t>千円増、</a:t>
          </a:r>
          <a:r>
            <a:rPr kumimoji="1" lang="en-US" altLang="ja-JP" sz="900">
              <a:latin typeface="ＭＳ Ｐゴシック" panose="020B0600070205080204" pitchFamily="50" charset="-128"/>
              <a:ea typeface="ＭＳ Ｐゴシック" panose="020B0600070205080204" pitchFamily="50" charset="-128"/>
            </a:rPr>
            <a:t>3.5</a:t>
          </a:r>
          <a:r>
            <a:rPr kumimoji="1" lang="ja-JP" altLang="en-US" sz="900">
              <a:latin typeface="ＭＳ Ｐゴシック" panose="020B0600070205080204" pitchFamily="50" charset="-128"/>
              <a:ea typeface="ＭＳ Ｐゴシック" panose="020B0600070205080204" pitchFamily="50" charset="-128"/>
            </a:rPr>
            <a:t>％増）となった。　　　　　　</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結果、分子は</a:t>
          </a:r>
          <a:r>
            <a:rPr kumimoji="1" lang="en-US" altLang="ja-JP" sz="900">
              <a:latin typeface="ＭＳ Ｐゴシック" panose="020B0600070205080204" pitchFamily="50" charset="-128"/>
              <a:ea typeface="ＭＳ Ｐゴシック" panose="020B0600070205080204" pitchFamily="50" charset="-128"/>
            </a:rPr>
            <a:t>5,789,104</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196,427</a:t>
          </a:r>
          <a:r>
            <a:rPr kumimoji="1" lang="ja-JP" altLang="en-US" sz="900">
              <a:latin typeface="ＭＳ Ｐゴシック" panose="020B0600070205080204" pitchFamily="50" charset="-128"/>
              <a:ea typeface="ＭＳ Ｐゴシック" panose="020B0600070205080204" pitchFamily="50" charset="-128"/>
            </a:rPr>
            <a:t>千円増、</a:t>
          </a:r>
          <a:r>
            <a:rPr kumimoji="1" lang="en-US" altLang="ja-JP" sz="900">
              <a:latin typeface="ＭＳ Ｐゴシック" panose="020B0600070205080204" pitchFamily="50" charset="-128"/>
              <a:ea typeface="ＭＳ Ｐゴシック" panose="020B0600070205080204" pitchFamily="50" charset="-128"/>
            </a:rPr>
            <a:t>3.5</a:t>
          </a:r>
          <a:r>
            <a:rPr kumimoji="1" lang="ja-JP" altLang="en-US" sz="900">
              <a:latin typeface="ＭＳ Ｐゴシック" panose="020B0600070205080204" pitchFamily="50" charset="-128"/>
              <a:ea typeface="ＭＳ Ｐゴシック" panose="020B0600070205080204" pitchFamily="50" charset="-128"/>
            </a:rPr>
            <a:t>％増）となり、一方、分母は、経常一般財源</a:t>
          </a:r>
          <a:r>
            <a:rPr kumimoji="1" lang="en-US" altLang="ja-JP" sz="900">
              <a:latin typeface="ＭＳ Ｐゴシック" panose="020B0600070205080204" pitchFamily="50" charset="-128"/>
              <a:ea typeface="ＭＳ Ｐゴシック" panose="020B0600070205080204" pitchFamily="50" charset="-128"/>
            </a:rPr>
            <a:t>6,384,043</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11,549</a:t>
          </a:r>
          <a:r>
            <a:rPr kumimoji="1" lang="ja-JP" altLang="en-US" sz="900">
              <a:latin typeface="ＭＳ Ｐゴシック" panose="020B0600070205080204" pitchFamily="50" charset="-128"/>
              <a:ea typeface="ＭＳ Ｐゴシック" panose="020B0600070205080204" pitchFamily="50" charset="-128"/>
            </a:rPr>
            <a:t>千円増、</a:t>
          </a:r>
          <a:r>
            <a:rPr kumimoji="1" lang="en-US" altLang="ja-JP" sz="900">
              <a:latin typeface="ＭＳ Ｐゴシック" panose="020B0600070205080204" pitchFamily="50" charset="-128"/>
              <a:ea typeface="ＭＳ Ｐゴシック" panose="020B0600070205080204" pitchFamily="50" charset="-128"/>
            </a:rPr>
            <a:t>0.2</a:t>
          </a:r>
          <a:r>
            <a:rPr kumimoji="1" lang="ja-JP" altLang="en-US" sz="900">
              <a:latin typeface="ＭＳ Ｐゴシック" panose="020B0600070205080204" pitchFamily="50" charset="-128"/>
              <a:ea typeface="ＭＳ Ｐゴシック" panose="020B0600070205080204" pitchFamily="50" charset="-128"/>
            </a:rPr>
            <a:t>％増）及び</a:t>
          </a:r>
          <a:r>
            <a:rPr kumimoji="1" lang="en-US" altLang="ja-JP" sz="900">
              <a:latin typeface="ＭＳ Ｐゴシック" panose="020B0600070205080204" pitchFamily="50" charset="-128"/>
              <a:ea typeface="ＭＳ Ｐゴシック" panose="020B0600070205080204" pitchFamily="50" charset="-128"/>
            </a:rPr>
            <a:t>27,544</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27,544</a:t>
          </a:r>
          <a:r>
            <a:rPr kumimoji="1" lang="ja-JP" altLang="en-US" sz="900">
              <a:latin typeface="ＭＳ Ｐゴシック" panose="020B0600070205080204" pitchFamily="50" charset="-128"/>
              <a:ea typeface="ＭＳ Ｐゴシック" panose="020B0600070205080204" pitchFamily="50" charset="-128"/>
            </a:rPr>
            <a:t>千円増、皆増）で、分母合計</a:t>
          </a:r>
          <a:r>
            <a:rPr kumimoji="1" lang="en-US" altLang="ja-JP" sz="900">
              <a:latin typeface="ＭＳ Ｐゴシック" panose="020B0600070205080204" pitchFamily="50" charset="-128"/>
              <a:ea typeface="ＭＳ Ｐゴシック" panose="020B0600070205080204" pitchFamily="50" charset="-128"/>
            </a:rPr>
            <a:t>6,411,587</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39,093</a:t>
          </a:r>
          <a:r>
            <a:rPr kumimoji="1" lang="ja-JP" altLang="en-US" sz="900">
              <a:latin typeface="ＭＳ Ｐゴシック" panose="020B0600070205080204" pitchFamily="50" charset="-128"/>
              <a:ea typeface="ＭＳ Ｐゴシック" panose="020B0600070205080204" pitchFamily="50" charset="-128"/>
            </a:rPr>
            <a:t>千円増、</a:t>
          </a:r>
          <a:r>
            <a:rPr kumimoji="1" lang="en-US" altLang="ja-JP" sz="900">
              <a:latin typeface="ＭＳ Ｐゴシック" panose="020B0600070205080204" pitchFamily="50" charset="-128"/>
              <a:ea typeface="ＭＳ Ｐゴシック" panose="020B0600070205080204" pitchFamily="50" charset="-128"/>
            </a:rPr>
            <a:t>0.6</a:t>
          </a:r>
          <a:r>
            <a:rPr kumimoji="1" lang="ja-JP" altLang="en-US" sz="900">
              <a:latin typeface="ＭＳ Ｐゴシック" panose="020B0600070205080204" pitchFamily="50" charset="-128"/>
              <a:ea typeface="ＭＳ Ｐゴシック" panose="020B0600070205080204" pitchFamily="50" charset="-128"/>
            </a:rPr>
            <a:t>％増）となった。分子、分母ともに増となったものの、分子の増加率が上回ったため、経常収支比率は増加し、</a:t>
          </a:r>
          <a:r>
            <a:rPr kumimoji="1" lang="en-US" altLang="ja-JP" sz="900">
              <a:latin typeface="ＭＳ Ｐゴシック" panose="020B0600070205080204" pitchFamily="50" charset="-128"/>
              <a:ea typeface="ＭＳ Ｐゴシック" panose="020B0600070205080204" pitchFamily="50" charset="-128"/>
            </a:rPr>
            <a:t>90.3</a:t>
          </a:r>
          <a:r>
            <a:rPr kumimoji="1" lang="ja-JP" altLang="en-US" sz="900">
              <a:latin typeface="ＭＳ Ｐゴシック" panose="020B0600070205080204" pitchFamily="50" charset="-128"/>
              <a:ea typeface="ＭＳ Ｐゴシック" panose="020B0600070205080204" pitchFamily="50" charset="-128"/>
            </a:rPr>
            <a:t>％（前年度比</a:t>
          </a:r>
          <a:r>
            <a:rPr kumimoji="1" lang="en-US" altLang="ja-JP" sz="900">
              <a:latin typeface="ＭＳ Ｐゴシック" panose="020B0600070205080204" pitchFamily="50" charset="-128"/>
              <a:ea typeface="ＭＳ Ｐゴシック" panose="020B0600070205080204" pitchFamily="50" charset="-128"/>
            </a:rPr>
            <a:t>2.5</a:t>
          </a:r>
          <a:r>
            <a:rPr kumimoji="1" lang="ja-JP" altLang="en-US" sz="900">
              <a:latin typeface="ＭＳ Ｐゴシック" panose="020B0600070205080204" pitchFamily="50" charset="-128"/>
              <a:ea typeface="ＭＳ Ｐゴシック" panose="020B0600070205080204" pitchFamily="50" charset="-128"/>
            </a:rPr>
            <a:t>％増）となっている。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128778</xdr:rowOff>
    </xdr:from>
    <xdr:to>
      <xdr:col>23</xdr:col>
      <xdr:colOff>133350</xdr:colOff>
      <xdr:row>64</xdr:row>
      <xdr:rowOff>77978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3012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155448</xdr:rowOff>
    </xdr:from>
    <xdr:to>
      <xdr:col>19</xdr:col>
      <xdr:colOff>133350</xdr:colOff>
      <xdr:row>63</xdr:row>
      <xdr:rowOff>128778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8534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155448</xdr:rowOff>
    </xdr:from>
    <xdr:to>
      <xdr:col>15</xdr:col>
      <xdr:colOff>82550</xdr:colOff>
      <xdr:row>63</xdr:row>
      <xdr:rowOff>104648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8534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63</xdr:row>
      <xdr:rowOff>104648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2395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77978</xdr:rowOff>
    </xdr:from>
    <xdr:to>
      <xdr:col>11</xdr:col>
      <xdr:colOff>82550</xdr:colOff>
      <xdr:row>64</xdr:row>
      <xdr:rowOff>8128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164355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31513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27178</xdr:rowOff>
    </xdr:from>
    <xdr:to>
      <xdr:col>23</xdr:col>
      <xdr:colOff>184150</xdr:colOff>
      <xdr:row>64</xdr:row>
      <xdr:rowOff>128778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170705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7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104648</xdr:rowOff>
    </xdr:from>
    <xdr:to>
      <xdr:col>15</xdr:col>
      <xdr:colOff>133350</xdr:colOff>
      <xdr:row>63</xdr:row>
      <xdr:rowOff>34798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19575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53848</xdr:rowOff>
    </xdr:from>
    <xdr:to>
      <xdr:col>11</xdr:col>
      <xdr:colOff>82550</xdr:colOff>
      <xdr:row>63</xdr:row>
      <xdr:rowOff>155448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165625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[298,763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人件費決算額は、</a:t>
          </a:r>
          <a:r>
            <a:rPr kumimoji="1" lang="en-US" altLang="ja-JP" sz="1050">
              <a:latin typeface="ＭＳ Ｐゴシック" panose="020B0600070205080204" pitchFamily="50" charset="-128"/>
              <a:ea typeface="ＭＳ Ｐゴシック" panose="020B0600070205080204" pitchFamily="50" charset="-128"/>
            </a:rPr>
            <a:t>1,941,565</a:t>
          </a:r>
          <a:r>
            <a:rPr kumimoji="1" lang="ja-JP" altLang="en-US" sz="1050">
              <a:latin typeface="ＭＳ Ｐゴシック" panose="020B0600070205080204" pitchFamily="50" charset="-128"/>
              <a:ea typeface="ＭＳ Ｐゴシック" panose="020B0600070205080204" pitchFamily="50" charset="-128"/>
            </a:rPr>
            <a:t>千円（前年度比</a:t>
          </a:r>
          <a:r>
            <a:rPr kumimoji="1" lang="en-US" altLang="ja-JP" sz="1050">
              <a:latin typeface="ＭＳ Ｐゴシック" panose="020B0600070205080204" pitchFamily="50" charset="-128"/>
              <a:ea typeface="ＭＳ Ｐゴシック" panose="020B0600070205080204" pitchFamily="50" charset="-128"/>
            </a:rPr>
            <a:t>104,069</a:t>
          </a:r>
          <a:r>
            <a:rPr kumimoji="1" lang="ja-JP" altLang="en-US" sz="1050">
              <a:latin typeface="ＭＳ Ｐゴシック" panose="020B0600070205080204" pitchFamily="50" charset="-128"/>
              <a:ea typeface="ＭＳ Ｐゴシック" panose="020B0600070205080204" pitchFamily="50" charset="-128"/>
            </a:rPr>
            <a:t>千円増、</a:t>
          </a:r>
          <a:r>
            <a:rPr kumimoji="1" lang="en-US" altLang="ja-JP" sz="1050">
              <a:latin typeface="ＭＳ Ｐゴシック" panose="020B0600070205080204" pitchFamily="50" charset="-128"/>
              <a:ea typeface="ＭＳ Ｐゴシック" panose="020B0600070205080204" pitchFamily="50" charset="-128"/>
            </a:rPr>
            <a:t>5.7</a:t>
          </a:r>
          <a:r>
            <a:rPr kumimoji="1" lang="ja-JP" altLang="en-US" sz="1050">
              <a:latin typeface="ＭＳ Ｐゴシック" panose="020B0600070205080204" pitchFamily="50" charset="-128"/>
              <a:ea typeface="ＭＳ Ｐゴシック" panose="020B0600070205080204" pitchFamily="50" charset="-128"/>
            </a:rPr>
            <a:t>％増）、人件費充当経常一般財源は、</a:t>
          </a:r>
          <a:r>
            <a:rPr kumimoji="1" lang="en-US" altLang="ja-JP" sz="1050">
              <a:latin typeface="ＭＳ Ｐゴシック" panose="020B0600070205080204" pitchFamily="50" charset="-128"/>
              <a:ea typeface="ＭＳ Ｐゴシック" panose="020B0600070205080204" pitchFamily="50" charset="-128"/>
            </a:rPr>
            <a:t>1,733,561</a:t>
          </a:r>
          <a:r>
            <a:rPr kumimoji="1" lang="ja-JP" altLang="en-US" sz="1050">
              <a:latin typeface="ＭＳ Ｐゴシック" panose="020B0600070205080204" pitchFamily="50" charset="-128"/>
              <a:ea typeface="ＭＳ Ｐゴシック" panose="020B0600070205080204" pitchFamily="50" charset="-128"/>
            </a:rPr>
            <a:t>千円（前年度比</a:t>
          </a:r>
          <a:r>
            <a:rPr kumimoji="1" lang="en-US" altLang="ja-JP" sz="1050">
              <a:latin typeface="ＭＳ Ｐゴシック" panose="020B0600070205080204" pitchFamily="50" charset="-128"/>
              <a:ea typeface="ＭＳ Ｐゴシック" panose="020B0600070205080204" pitchFamily="50" charset="-128"/>
            </a:rPr>
            <a:t>113,343</a:t>
          </a:r>
          <a:r>
            <a:rPr kumimoji="1" lang="ja-JP" altLang="en-US" sz="1050">
              <a:latin typeface="ＭＳ Ｐゴシック" panose="020B0600070205080204" pitchFamily="50" charset="-128"/>
              <a:ea typeface="ＭＳ Ｐゴシック" panose="020B0600070205080204" pitchFamily="50" charset="-128"/>
            </a:rPr>
            <a:t>千円増、</a:t>
          </a:r>
          <a:r>
            <a:rPr kumimoji="1" lang="en-US" altLang="ja-JP" sz="1050">
              <a:latin typeface="ＭＳ Ｐゴシック" panose="020B0600070205080204" pitchFamily="50" charset="-128"/>
              <a:ea typeface="ＭＳ Ｐゴシック" panose="020B0600070205080204" pitchFamily="50" charset="-128"/>
            </a:rPr>
            <a:t>7.0</a:t>
          </a:r>
          <a:r>
            <a:rPr kumimoji="1" lang="ja-JP" altLang="en-US" sz="1050">
              <a:latin typeface="ＭＳ Ｐゴシック" panose="020B0600070205080204" pitchFamily="50" charset="-128"/>
              <a:ea typeface="ＭＳ Ｐゴシック" panose="020B0600070205080204" pitchFamily="50" charset="-128"/>
            </a:rPr>
            <a:t>％増）となった。給与改定による職員給・給料、期末勤勉手当、共済組合負担金、会計年度任用職員報酬の増などにより増となった。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物件費決算額は、</a:t>
          </a:r>
          <a:r>
            <a:rPr kumimoji="1" lang="en-US" altLang="ja-JP" sz="1050">
              <a:latin typeface="ＭＳ Ｐゴシック" panose="020B0600070205080204" pitchFamily="50" charset="-128"/>
              <a:ea typeface="ＭＳ Ｐゴシック" panose="020B0600070205080204" pitchFamily="50" charset="-128"/>
            </a:rPr>
            <a:t>1,844,328</a:t>
          </a:r>
          <a:r>
            <a:rPr kumimoji="1" lang="ja-JP" altLang="en-US" sz="1050">
              <a:latin typeface="ＭＳ Ｐゴシック" panose="020B0600070205080204" pitchFamily="50" charset="-128"/>
              <a:ea typeface="ＭＳ Ｐゴシック" panose="020B0600070205080204" pitchFamily="50" charset="-128"/>
            </a:rPr>
            <a:t>千円（前年度比</a:t>
          </a:r>
          <a:r>
            <a:rPr kumimoji="1" lang="en-US" altLang="ja-JP" sz="1050">
              <a:latin typeface="ＭＳ Ｐゴシック" panose="020B0600070205080204" pitchFamily="50" charset="-128"/>
              <a:ea typeface="ＭＳ Ｐゴシック" panose="020B0600070205080204" pitchFamily="50" charset="-128"/>
            </a:rPr>
            <a:t>131,575</a:t>
          </a:r>
          <a:r>
            <a:rPr kumimoji="1" lang="ja-JP" altLang="en-US" sz="1050">
              <a:latin typeface="ＭＳ Ｐゴシック" panose="020B0600070205080204" pitchFamily="50" charset="-128"/>
              <a:ea typeface="ＭＳ Ｐゴシック" panose="020B0600070205080204" pitchFamily="50" charset="-128"/>
            </a:rPr>
            <a:t>千円減、</a:t>
          </a:r>
          <a:r>
            <a:rPr kumimoji="1" lang="en-US" altLang="ja-JP" sz="1050">
              <a:latin typeface="ＭＳ Ｐゴシック" panose="020B0600070205080204" pitchFamily="50" charset="-128"/>
              <a:ea typeface="ＭＳ Ｐゴシック" panose="020B0600070205080204" pitchFamily="50" charset="-128"/>
            </a:rPr>
            <a:t>6.7</a:t>
          </a:r>
          <a:r>
            <a:rPr kumimoji="1" lang="ja-JP" altLang="en-US" sz="1050">
              <a:latin typeface="ＭＳ Ｐゴシック" panose="020B0600070205080204" pitchFamily="50" charset="-128"/>
              <a:ea typeface="ＭＳ Ｐゴシック" panose="020B0600070205080204" pitchFamily="50" charset="-128"/>
            </a:rPr>
            <a:t>％減）、物件費充当経常一般財源は、</a:t>
          </a:r>
          <a:r>
            <a:rPr kumimoji="1" lang="en-US" altLang="ja-JP" sz="1050">
              <a:latin typeface="ＭＳ Ｐゴシック" panose="020B0600070205080204" pitchFamily="50" charset="-128"/>
              <a:ea typeface="ＭＳ Ｐゴシック" panose="020B0600070205080204" pitchFamily="50" charset="-128"/>
            </a:rPr>
            <a:t>802,278</a:t>
          </a:r>
          <a:r>
            <a:rPr kumimoji="1" lang="ja-JP" altLang="en-US" sz="1050">
              <a:latin typeface="ＭＳ Ｐゴシック" panose="020B0600070205080204" pitchFamily="50" charset="-128"/>
              <a:ea typeface="ＭＳ Ｐゴシック" panose="020B0600070205080204" pitchFamily="50" charset="-128"/>
            </a:rPr>
            <a:t>千円（前年度比</a:t>
          </a:r>
          <a:r>
            <a:rPr kumimoji="1" lang="en-US" altLang="ja-JP" sz="1050">
              <a:latin typeface="ＭＳ Ｐゴシック" panose="020B0600070205080204" pitchFamily="50" charset="-128"/>
              <a:ea typeface="ＭＳ Ｐゴシック" panose="020B0600070205080204" pitchFamily="50" charset="-128"/>
            </a:rPr>
            <a:t>68,304</a:t>
          </a:r>
          <a:r>
            <a:rPr kumimoji="1" lang="ja-JP" altLang="en-US" sz="1050">
              <a:latin typeface="ＭＳ Ｐゴシック" panose="020B0600070205080204" pitchFamily="50" charset="-128"/>
              <a:ea typeface="ＭＳ Ｐゴシック" panose="020B0600070205080204" pitchFamily="50" charset="-128"/>
            </a:rPr>
            <a:t>千円増、</a:t>
          </a:r>
          <a:r>
            <a:rPr kumimoji="1" lang="en-US" altLang="ja-JP" sz="1050">
              <a:latin typeface="ＭＳ Ｐゴシック" panose="020B0600070205080204" pitchFamily="50" charset="-128"/>
              <a:ea typeface="ＭＳ Ｐゴシック" panose="020B0600070205080204" pitchFamily="50" charset="-128"/>
            </a:rPr>
            <a:t>9.3</a:t>
          </a:r>
          <a:r>
            <a:rPr kumimoji="1" lang="ja-JP" altLang="en-US" sz="1050">
              <a:latin typeface="ＭＳ Ｐゴシック" panose="020B0600070205080204" pitchFamily="50" charset="-128"/>
              <a:ea typeface="ＭＳ Ｐゴシック" panose="020B0600070205080204" pitchFamily="50" charset="-128"/>
            </a:rPr>
            <a:t>％増）となりました。物価高騰に伴う施設維持管理経費などが増となったものの、新型コロナウイルスワクチン接種事業委託、生活応援クーポン券事業委託などの減により減となった。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人口一人あたり人件費・物件費等の状況は、類似団体平均より依然として高い。　</a:t>
          </a:r>
        </a:p>
        <a:p>
          <a:r>
            <a:rPr kumimoji="1" lang="ja-JP" altLang="en-US" sz="1050">
              <a:latin typeface="ＭＳ Ｐゴシック" panose="020B0600070205080204" pitchFamily="50" charset="-128"/>
              <a:ea typeface="ＭＳ Ｐゴシック" panose="020B0600070205080204" pitchFamily="50" charset="-128"/>
            </a:rPr>
            <a:t>　職員の節約意識の向上、コスト意識の高揚等により経費削減を図る。</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16993</xdr:rowOff>
    </xdr:from>
    <xdr:to>
      <xdr:col>23</xdr:col>
      <xdr:colOff>133350</xdr:colOff>
      <xdr:row>84</xdr:row>
      <xdr:rowOff>26578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418793"/>
          <a:ext cx="838200" cy="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129279</xdr:rowOff>
    </xdr:from>
    <xdr:to>
      <xdr:col>19</xdr:col>
      <xdr:colOff>133350</xdr:colOff>
      <xdr:row>84</xdr:row>
      <xdr:rowOff>16993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59629"/>
          <a:ext cx="889000" cy="5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56321</xdr:rowOff>
    </xdr:from>
    <xdr:to>
      <xdr:col>15</xdr:col>
      <xdr:colOff>82550</xdr:colOff>
      <xdr:row>83</xdr:row>
      <xdr:rowOff>129279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86671"/>
          <a:ext cx="889000" cy="7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89422</xdr:rowOff>
    </xdr:from>
    <xdr:to>
      <xdr:col>11</xdr:col>
      <xdr:colOff>31750</xdr:colOff>
      <xdr:row>83</xdr:row>
      <xdr:rowOff>56321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48322"/>
          <a:ext cx="889000" cy="13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47096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147228</xdr:rowOff>
    </xdr:from>
    <xdr:to>
      <xdr:col>23</xdr:col>
      <xdr:colOff>184150</xdr:colOff>
      <xdr:row>84</xdr:row>
      <xdr:rowOff>77378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7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119305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49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137643</xdr:rowOff>
    </xdr:from>
    <xdr:to>
      <xdr:col>19</xdr:col>
      <xdr:colOff>184150</xdr:colOff>
      <xdr:row>84</xdr:row>
      <xdr:rowOff>67793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36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52570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454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78479</xdr:rowOff>
    </xdr:from>
    <xdr:to>
      <xdr:col>15</xdr:col>
      <xdr:colOff>133350</xdr:colOff>
      <xdr:row>84</xdr:row>
      <xdr:rowOff>8629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3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164856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9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5521</xdr:rowOff>
    </xdr:from>
    <xdr:to>
      <xdr:col>11</xdr:col>
      <xdr:colOff>82550</xdr:colOff>
      <xdr:row>83</xdr:row>
      <xdr:rowOff>107121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3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91898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2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38622</xdr:rowOff>
    </xdr:from>
    <xdr:to>
      <xdr:col>7</xdr:col>
      <xdr:colOff>31750</xdr:colOff>
      <xdr:row>82</xdr:row>
      <xdr:rowOff>140222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124999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8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職員年代構成の変動により、本町のラスパイレス指数は</a:t>
          </a:r>
          <a:r>
            <a:rPr kumimoji="1" lang="en-US" altLang="ja-JP" sz="1300">
              <a:latin typeface="ＭＳ Ｐゴシック" panose="020B0600070205080204" pitchFamily="50" charset="-128"/>
              <a:ea typeface="ＭＳ Ｐゴシック" panose="020B0600070205080204" pitchFamily="50" charset="-128"/>
            </a:rPr>
            <a:t>96.4</a:t>
          </a:r>
          <a:r>
            <a:rPr kumimoji="1" lang="ja-JP" altLang="en-US" sz="1300">
              <a:latin typeface="ＭＳ Ｐゴシック" panose="020B0600070205080204" pitchFamily="50" charset="-128"/>
              <a:ea typeface="ＭＳ Ｐゴシック" panose="020B0600070205080204" pitchFamily="50" charset="-128"/>
            </a:rPr>
            <a:t>％となり、類似団体との比較では、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今後も、計画的な職員採用に努め、職員構成の改善を図りつつ、ラスパイレス指数の増高抑制に努める。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85372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60500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31750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7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125589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781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125589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781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6649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7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人あたり職員数は、類似団体との比較で</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人上回っている。</a:t>
          </a:r>
        </a:p>
        <a:p>
          <a:r>
            <a:rPr kumimoji="1" lang="ja-JP" altLang="en-US" sz="1300">
              <a:latin typeface="ＭＳ Ｐゴシック" panose="020B0600070205080204" pitchFamily="50" charset="-128"/>
              <a:ea typeface="ＭＳ Ｐゴシック" panose="020B0600070205080204" pitchFamily="50" charset="-128"/>
            </a:rPr>
            <a:t>　今後も、より効率的な行財政運営が求められているため、令和２年度から令和６年度を計画期間とする第３次新温泉町定員適正化計画に基づき、計画的な職員採用に努めていく。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170053</xdr:rowOff>
    </xdr:from>
    <xdr:to>
      <xdr:col>81</xdr:col>
      <xdr:colOff>44450</xdr:colOff>
      <xdr:row>62</xdr:row>
      <xdr:rowOff>23699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28503"/>
          <a:ext cx="838200" cy="2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164744</xdr:rowOff>
    </xdr:from>
    <xdr:to>
      <xdr:col>77</xdr:col>
      <xdr:colOff>44450</xdr:colOff>
      <xdr:row>61</xdr:row>
      <xdr:rowOff>170053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23194"/>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151714</xdr:rowOff>
    </xdr:from>
    <xdr:to>
      <xdr:col>72</xdr:col>
      <xdr:colOff>203200</xdr:colOff>
      <xdr:row>61</xdr:row>
      <xdr:rowOff>164744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10164"/>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132411</xdr:rowOff>
    </xdr:from>
    <xdr:to>
      <xdr:col>68</xdr:col>
      <xdr:colOff>152400</xdr:colOff>
      <xdr:row>61</xdr:row>
      <xdr:rowOff>151714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90861"/>
          <a:ext cx="8890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52171</xdr:rowOff>
    </xdr:from>
    <xdr:to>
      <xdr:col>68</xdr:col>
      <xdr:colOff>203200</xdr:colOff>
      <xdr:row>61</xdr:row>
      <xdr:rowOff>153771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163948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7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144349</xdr:rowOff>
    </xdr:from>
    <xdr:to>
      <xdr:col>81</xdr:col>
      <xdr:colOff>95250</xdr:colOff>
      <xdr:row>62</xdr:row>
      <xdr:rowOff>74499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0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116426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74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119253</xdr:rowOff>
    </xdr:from>
    <xdr:to>
      <xdr:col>77</xdr:col>
      <xdr:colOff>95250</xdr:colOff>
      <xdr:row>62</xdr:row>
      <xdr:rowOff>49403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7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34180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64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113944</xdr:rowOff>
    </xdr:from>
    <xdr:to>
      <xdr:col>73</xdr:col>
      <xdr:colOff>44450</xdr:colOff>
      <xdr:row>62</xdr:row>
      <xdr:rowOff>44094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7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28871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100914</xdr:rowOff>
    </xdr:from>
    <xdr:to>
      <xdr:col>68</xdr:col>
      <xdr:colOff>203200</xdr:colOff>
      <xdr:row>62</xdr:row>
      <xdr:rowOff>31064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5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15841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4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81611</xdr:rowOff>
    </xdr:from>
    <xdr:to>
      <xdr:col>64</xdr:col>
      <xdr:colOff>152400</xdr:colOff>
      <xdr:row>62</xdr:row>
      <xdr:rowOff>11761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167988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2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800">
              <a:latin typeface="ＭＳ Ｐゴシック" panose="020B0600070205080204" pitchFamily="50" charset="-128"/>
              <a:ea typeface="ＭＳ Ｐゴシック" panose="020B0600070205080204" pitchFamily="50" charset="-128"/>
            </a:rPr>
            <a:t>単年度ごとでは、令和元年度</a:t>
          </a:r>
          <a:r>
            <a:rPr kumimoji="1" lang="en-US" altLang="ja-JP" sz="800">
              <a:latin typeface="ＭＳ Ｐゴシック" panose="020B0600070205080204" pitchFamily="50" charset="-128"/>
              <a:ea typeface="ＭＳ Ｐゴシック" panose="020B0600070205080204" pitchFamily="50" charset="-128"/>
            </a:rPr>
            <a:t>11.2</a:t>
          </a:r>
          <a:r>
            <a:rPr kumimoji="1" lang="ja-JP" altLang="en-US" sz="800">
              <a:latin typeface="ＭＳ Ｐゴシック" panose="020B0600070205080204" pitchFamily="50" charset="-128"/>
              <a:ea typeface="ＭＳ Ｐゴシック" panose="020B0600070205080204" pitchFamily="50" charset="-128"/>
            </a:rPr>
            <a:t>％、令和２年度</a:t>
          </a:r>
          <a:r>
            <a:rPr kumimoji="1" lang="en-US" altLang="ja-JP" sz="800">
              <a:latin typeface="ＭＳ Ｐゴシック" panose="020B0600070205080204" pitchFamily="50" charset="-128"/>
              <a:ea typeface="ＭＳ Ｐゴシック" panose="020B0600070205080204" pitchFamily="50" charset="-128"/>
            </a:rPr>
            <a:t>10.8</a:t>
          </a:r>
          <a:r>
            <a:rPr kumimoji="1" lang="ja-JP" altLang="en-US" sz="800">
              <a:latin typeface="ＭＳ Ｐゴシック" panose="020B0600070205080204" pitchFamily="50" charset="-128"/>
              <a:ea typeface="ＭＳ Ｐゴシック" panose="020B0600070205080204" pitchFamily="50" charset="-128"/>
            </a:rPr>
            <a:t>％、令和３年度</a:t>
          </a:r>
          <a:r>
            <a:rPr kumimoji="1" lang="en-US" altLang="ja-JP" sz="800">
              <a:latin typeface="ＭＳ Ｐゴシック" panose="020B0600070205080204" pitchFamily="50" charset="-128"/>
              <a:ea typeface="ＭＳ Ｐゴシック" panose="020B0600070205080204" pitchFamily="50" charset="-128"/>
            </a:rPr>
            <a:t>11.2</a:t>
          </a:r>
          <a:r>
            <a:rPr kumimoji="1" lang="ja-JP" altLang="en-US" sz="800">
              <a:latin typeface="ＭＳ Ｐゴシック" panose="020B0600070205080204" pitchFamily="50" charset="-128"/>
              <a:ea typeface="ＭＳ Ｐゴシック" panose="020B0600070205080204" pitchFamily="50" charset="-128"/>
            </a:rPr>
            <a:t>％、令和４年度</a:t>
          </a:r>
          <a:r>
            <a:rPr kumimoji="1" lang="en-US" altLang="ja-JP" sz="800">
              <a:latin typeface="ＭＳ Ｐゴシック" panose="020B0600070205080204" pitchFamily="50" charset="-128"/>
              <a:ea typeface="ＭＳ Ｐゴシック" panose="020B0600070205080204" pitchFamily="50" charset="-128"/>
            </a:rPr>
            <a:t>11.4</a:t>
          </a:r>
          <a:r>
            <a:rPr kumimoji="1" lang="ja-JP" altLang="en-US" sz="800">
              <a:latin typeface="ＭＳ Ｐゴシック" panose="020B0600070205080204" pitchFamily="50" charset="-128"/>
              <a:ea typeface="ＭＳ Ｐゴシック" panose="020B0600070205080204" pitchFamily="50" charset="-128"/>
            </a:rPr>
            <a:t>％、令和５年度</a:t>
          </a:r>
          <a:r>
            <a:rPr kumimoji="1" lang="en-US" altLang="ja-JP" sz="800">
              <a:latin typeface="ＭＳ Ｐゴシック" panose="020B0600070205080204" pitchFamily="50" charset="-128"/>
              <a:ea typeface="ＭＳ Ｐゴシック" panose="020B0600070205080204" pitchFamily="50" charset="-128"/>
            </a:rPr>
            <a:t>11.0</a:t>
          </a:r>
          <a:r>
            <a:rPr kumimoji="1" lang="ja-JP" altLang="en-US" sz="800">
              <a:latin typeface="ＭＳ Ｐゴシック" panose="020B0600070205080204" pitchFamily="50" charset="-128"/>
              <a:ea typeface="ＭＳ Ｐゴシック" panose="020B0600070205080204" pitchFamily="50" charset="-128"/>
            </a:rPr>
            <a:t>％となっている。</a:t>
          </a:r>
        </a:p>
        <a:p>
          <a:r>
            <a:rPr kumimoji="1" lang="ja-JP" altLang="en-US" sz="800">
              <a:latin typeface="ＭＳ Ｐゴシック" panose="020B0600070205080204" pitchFamily="50" charset="-128"/>
              <a:ea typeface="ＭＳ Ｐゴシック" panose="020B0600070205080204" pitchFamily="50" charset="-128"/>
            </a:rPr>
            <a:t>　分子の基準値では、元利償還金の額は、前年度比</a:t>
          </a:r>
          <a:r>
            <a:rPr kumimoji="1" lang="en-US" altLang="ja-JP" sz="800">
              <a:latin typeface="ＭＳ Ｐゴシック" panose="020B0600070205080204" pitchFamily="50" charset="-128"/>
              <a:ea typeface="ＭＳ Ｐゴシック" panose="020B0600070205080204" pitchFamily="50" charset="-128"/>
            </a:rPr>
            <a:t>97,981</a:t>
          </a:r>
          <a:r>
            <a:rPr kumimoji="1" lang="ja-JP" altLang="en-US" sz="800">
              <a:latin typeface="ＭＳ Ｐゴシック" panose="020B0600070205080204" pitchFamily="50" charset="-128"/>
              <a:ea typeface="ＭＳ Ｐゴシック" panose="020B0600070205080204" pitchFamily="50" charset="-128"/>
            </a:rPr>
            <a:t>千円増となった。また、分子の控除数値となる公営企業に要する地方債の元利償還の財源に充てた繰入金は前年度比</a:t>
          </a:r>
          <a:r>
            <a:rPr kumimoji="1" lang="en-US" altLang="ja-JP" sz="800">
              <a:latin typeface="ＭＳ Ｐゴシック" panose="020B0600070205080204" pitchFamily="50" charset="-128"/>
              <a:ea typeface="ＭＳ Ｐゴシック" panose="020B0600070205080204" pitchFamily="50" charset="-128"/>
            </a:rPr>
            <a:t>84,071</a:t>
          </a:r>
          <a:r>
            <a:rPr kumimoji="1" lang="ja-JP" altLang="en-US" sz="800">
              <a:latin typeface="ＭＳ Ｐゴシック" panose="020B0600070205080204" pitchFamily="50" charset="-128"/>
              <a:ea typeface="ＭＳ Ｐゴシック" panose="020B0600070205080204" pitchFamily="50" charset="-128"/>
            </a:rPr>
            <a:t>千円減、公債費充当一般財源から控除する災害復旧等に係る基準財政需要額が</a:t>
          </a:r>
          <a:r>
            <a:rPr kumimoji="1" lang="en-US" altLang="ja-JP" sz="800">
              <a:latin typeface="ＭＳ Ｐゴシック" panose="020B0600070205080204" pitchFamily="50" charset="-128"/>
              <a:ea typeface="ＭＳ Ｐゴシック" panose="020B0600070205080204" pitchFamily="50" charset="-128"/>
            </a:rPr>
            <a:t>2,091</a:t>
          </a:r>
          <a:r>
            <a:rPr kumimoji="1" lang="ja-JP" altLang="en-US" sz="800">
              <a:latin typeface="ＭＳ Ｐゴシック" panose="020B0600070205080204" pitchFamily="50" charset="-128"/>
              <a:ea typeface="ＭＳ Ｐゴシック" panose="020B0600070205080204" pitchFamily="50" charset="-128"/>
            </a:rPr>
            <a:t>千円増、公債費充当特定財源が</a:t>
          </a:r>
          <a:r>
            <a:rPr kumimoji="1" lang="en-US" altLang="ja-JP" sz="800">
              <a:latin typeface="ＭＳ Ｐゴシック" panose="020B0600070205080204" pitchFamily="50" charset="-128"/>
              <a:ea typeface="ＭＳ Ｐゴシック" panose="020B0600070205080204" pitchFamily="50" charset="-128"/>
            </a:rPr>
            <a:t>43,201</a:t>
          </a:r>
          <a:r>
            <a:rPr kumimoji="1" lang="ja-JP" altLang="en-US" sz="800">
              <a:latin typeface="ＭＳ Ｐゴシック" panose="020B0600070205080204" pitchFamily="50" charset="-128"/>
              <a:ea typeface="ＭＳ Ｐゴシック" panose="020B0600070205080204" pitchFamily="50" charset="-128"/>
            </a:rPr>
            <a:t>千円増となり、実質公債費比率分子は、</a:t>
          </a:r>
          <a:r>
            <a:rPr kumimoji="1" lang="en-US" altLang="ja-JP" sz="800">
              <a:latin typeface="ＭＳ Ｐゴシック" panose="020B0600070205080204" pitchFamily="50" charset="-128"/>
              <a:ea typeface="ＭＳ Ｐゴシック" panose="020B0600070205080204" pitchFamily="50" charset="-128"/>
            </a:rPr>
            <a:t>560,288</a:t>
          </a:r>
          <a:r>
            <a:rPr kumimoji="1" lang="ja-JP" altLang="en-US" sz="800">
              <a:latin typeface="ＭＳ Ｐゴシック" panose="020B0600070205080204" pitchFamily="50" charset="-128"/>
              <a:ea typeface="ＭＳ Ｐゴシック" panose="020B0600070205080204" pitchFamily="50" charset="-128"/>
            </a:rPr>
            <a:t>千円（前年度比</a:t>
          </a:r>
          <a:r>
            <a:rPr kumimoji="1" lang="en-US" altLang="ja-JP" sz="800">
              <a:latin typeface="ＭＳ Ｐゴシック" panose="020B0600070205080204" pitchFamily="50" charset="-128"/>
              <a:ea typeface="ＭＳ Ｐゴシック" panose="020B0600070205080204" pitchFamily="50" charset="-128"/>
            </a:rPr>
            <a:t>20,174</a:t>
          </a:r>
          <a:r>
            <a:rPr kumimoji="1" lang="ja-JP" altLang="en-US" sz="800">
              <a:latin typeface="ＭＳ Ｐゴシック" panose="020B0600070205080204" pitchFamily="50" charset="-128"/>
              <a:ea typeface="ＭＳ Ｐゴシック" panose="020B0600070205080204" pitchFamily="50" charset="-128"/>
            </a:rPr>
            <a:t>千円減、</a:t>
          </a:r>
          <a:r>
            <a:rPr kumimoji="1" lang="en-US" altLang="ja-JP" sz="800">
              <a:latin typeface="ＭＳ Ｐゴシック" panose="020B0600070205080204" pitchFamily="50" charset="-128"/>
              <a:ea typeface="ＭＳ Ｐゴシック" panose="020B0600070205080204" pitchFamily="50" charset="-128"/>
            </a:rPr>
            <a:t>3.5</a:t>
          </a:r>
          <a:r>
            <a:rPr kumimoji="1" lang="ja-JP" altLang="en-US" sz="800">
              <a:latin typeface="ＭＳ Ｐゴシック" panose="020B0600070205080204" pitchFamily="50" charset="-128"/>
              <a:ea typeface="ＭＳ Ｐゴシック" panose="020B0600070205080204" pitchFamily="50" charset="-128"/>
            </a:rPr>
            <a:t>％減）となった。</a:t>
          </a:r>
        </a:p>
        <a:p>
          <a:r>
            <a:rPr kumimoji="1" lang="ja-JP" altLang="en-US" sz="800">
              <a:latin typeface="ＭＳ Ｐゴシック" panose="020B0600070205080204" pitchFamily="50" charset="-128"/>
              <a:ea typeface="ＭＳ Ｐゴシック" panose="020B0600070205080204" pitchFamily="50" charset="-128"/>
            </a:rPr>
            <a:t>　分母の基準値では、標準税収入額等が</a:t>
          </a:r>
          <a:r>
            <a:rPr kumimoji="1" lang="en-US" altLang="ja-JP" sz="800">
              <a:latin typeface="ＭＳ Ｐゴシック" panose="020B0600070205080204" pitchFamily="50" charset="-128"/>
              <a:ea typeface="ＭＳ Ｐゴシック" panose="020B0600070205080204" pitchFamily="50" charset="-128"/>
            </a:rPr>
            <a:t>1,816,465</a:t>
          </a:r>
          <a:r>
            <a:rPr kumimoji="1" lang="ja-JP" altLang="en-US" sz="800">
              <a:latin typeface="ＭＳ Ｐゴシック" panose="020B0600070205080204" pitchFamily="50" charset="-128"/>
              <a:ea typeface="ＭＳ Ｐゴシック" panose="020B0600070205080204" pitchFamily="50" charset="-128"/>
            </a:rPr>
            <a:t>千円（前年度比</a:t>
          </a:r>
          <a:r>
            <a:rPr kumimoji="1" lang="en-US" altLang="ja-JP" sz="800">
              <a:latin typeface="ＭＳ Ｐゴシック" panose="020B0600070205080204" pitchFamily="50" charset="-128"/>
              <a:ea typeface="ＭＳ Ｐゴシック" panose="020B0600070205080204" pitchFamily="50" charset="-128"/>
            </a:rPr>
            <a:t>40,507</a:t>
          </a:r>
          <a:r>
            <a:rPr kumimoji="1" lang="ja-JP" altLang="en-US" sz="800">
              <a:latin typeface="ＭＳ Ｐゴシック" panose="020B0600070205080204" pitchFamily="50" charset="-128"/>
              <a:ea typeface="ＭＳ Ｐゴシック" panose="020B0600070205080204" pitchFamily="50" charset="-128"/>
            </a:rPr>
            <a:t>千円増、</a:t>
          </a:r>
          <a:r>
            <a:rPr kumimoji="1" lang="en-US" altLang="ja-JP" sz="800">
              <a:latin typeface="ＭＳ Ｐゴシック" panose="020B0600070205080204" pitchFamily="50" charset="-128"/>
              <a:ea typeface="ＭＳ Ｐゴシック" panose="020B0600070205080204" pitchFamily="50" charset="-128"/>
            </a:rPr>
            <a:t>2.3</a:t>
          </a:r>
          <a:r>
            <a:rPr kumimoji="1" lang="ja-JP" altLang="en-US" sz="800">
              <a:latin typeface="ＭＳ Ｐゴシック" panose="020B0600070205080204" pitchFamily="50" charset="-128"/>
              <a:ea typeface="ＭＳ Ｐゴシック" panose="020B0600070205080204" pitchFamily="50" charset="-128"/>
            </a:rPr>
            <a:t>％増）、普通交付税が</a:t>
          </a:r>
          <a:r>
            <a:rPr kumimoji="1" lang="en-US" altLang="ja-JP" sz="800">
              <a:latin typeface="ＭＳ Ｐゴシック" panose="020B0600070205080204" pitchFamily="50" charset="-128"/>
              <a:ea typeface="ＭＳ Ｐゴシック" panose="020B0600070205080204" pitchFamily="50" charset="-128"/>
            </a:rPr>
            <a:t>4,489,379</a:t>
          </a:r>
          <a:r>
            <a:rPr kumimoji="1" lang="ja-JP" altLang="en-US" sz="800">
              <a:latin typeface="ＭＳ Ｐゴシック" panose="020B0600070205080204" pitchFamily="50" charset="-128"/>
              <a:ea typeface="ＭＳ Ｐゴシック" panose="020B0600070205080204" pitchFamily="50" charset="-128"/>
            </a:rPr>
            <a:t>千円（前年度比</a:t>
          </a:r>
          <a:r>
            <a:rPr kumimoji="1" lang="en-US" altLang="ja-JP" sz="800">
              <a:latin typeface="ＭＳ Ｐゴシック" panose="020B0600070205080204" pitchFamily="50" charset="-128"/>
              <a:ea typeface="ＭＳ Ｐゴシック" panose="020B0600070205080204" pitchFamily="50" charset="-128"/>
            </a:rPr>
            <a:t>24,850</a:t>
          </a:r>
          <a:r>
            <a:rPr kumimoji="1" lang="ja-JP" altLang="en-US" sz="800">
              <a:latin typeface="ＭＳ Ｐゴシック" panose="020B0600070205080204" pitchFamily="50" charset="-128"/>
              <a:ea typeface="ＭＳ Ｐゴシック" panose="020B0600070205080204" pitchFamily="50" charset="-128"/>
            </a:rPr>
            <a:t>千円減、</a:t>
          </a:r>
          <a:r>
            <a:rPr kumimoji="1" lang="en-US" altLang="ja-JP" sz="800">
              <a:latin typeface="ＭＳ Ｐゴシック" panose="020B0600070205080204" pitchFamily="50" charset="-128"/>
              <a:ea typeface="ＭＳ Ｐゴシック" panose="020B0600070205080204" pitchFamily="50" charset="-128"/>
            </a:rPr>
            <a:t>0.6</a:t>
          </a:r>
          <a:r>
            <a:rPr kumimoji="1" lang="ja-JP" altLang="en-US" sz="800">
              <a:latin typeface="ＭＳ Ｐゴシック" panose="020B0600070205080204" pitchFamily="50" charset="-128"/>
              <a:ea typeface="ＭＳ Ｐゴシック" panose="020B0600070205080204" pitchFamily="50" charset="-128"/>
            </a:rPr>
            <a:t>％減）、臨時財政対策債発行可能額が</a:t>
          </a:r>
          <a:r>
            <a:rPr kumimoji="1" lang="en-US" altLang="ja-JP" sz="800">
              <a:latin typeface="ＭＳ Ｐゴシック" panose="020B0600070205080204" pitchFamily="50" charset="-128"/>
              <a:ea typeface="ＭＳ Ｐゴシック" panose="020B0600070205080204" pitchFamily="50" charset="-128"/>
            </a:rPr>
            <a:t>27,544</a:t>
          </a:r>
          <a:r>
            <a:rPr kumimoji="1" lang="ja-JP" altLang="en-US" sz="800">
              <a:latin typeface="ＭＳ Ｐゴシック" panose="020B0600070205080204" pitchFamily="50" charset="-128"/>
              <a:ea typeface="ＭＳ Ｐゴシック" panose="020B0600070205080204" pitchFamily="50" charset="-128"/>
            </a:rPr>
            <a:t>千円（前年度比</a:t>
          </a:r>
          <a:r>
            <a:rPr kumimoji="1" lang="en-US" altLang="ja-JP" sz="800">
              <a:latin typeface="ＭＳ Ｐゴシック" panose="020B0600070205080204" pitchFamily="50" charset="-128"/>
              <a:ea typeface="ＭＳ Ｐゴシック" panose="020B0600070205080204" pitchFamily="50" charset="-128"/>
            </a:rPr>
            <a:t>33,643</a:t>
          </a:r>
          <a:r>
            <a:rPr kumimoji="1" lang="ja-JP" altLang="en-US" sz="800">
              <a:latin typeface="ＭＳ Ｐゴシック" panose="020B0600070205080204" pitchFamily="50" charset="-128"/>
              <a:ea typeface="ＭＳ Ｐゴシック" panose="020B0600070205080204" pitchFamily="50" charset="-128"/>
            </a:rPr>
            <a:t>千円減、</a:t>
          </a:r>
          <a:r>
            <a:rPr kumimoji="1" lang="en-US" altLang="ja-JP" sz="800">
              <a:latin typeface="ＭＳ Ｐゴシック" panose="020B0600070205080204" pitchFamily="50" charset="-128"/>
              <a:ea typeface="ＭＳ Ｐゴシック" panose="020B0600070205080204" pitchFamily="50" charset="-128"/>
            </a:rPr>
            <a:t>55.0</a:t>
          </a:r>
          <a:r>
            <a:rPr kumimoji="1" lang="ja-JP" altLang="en-US" sz="800">
              <a:latin typeface="ＭＳ Ｐゴシック" panose="020B0600070205080204" pitchFamily="50" charset="-128"/>
              <a:ea typeface="ＭＳ Ｐゴシック" panose="020B0600070205080204" pitchFamily="50" charset="-128"/>
            </a:rPr>
            <a:t>％減）となった。また、分母のベースとなる標準財政規模から控除する事業費補正により基準財政需要額に算入された公債費は</a:t>
          </a:r>
          <a:r>
            <a:rPr kumimoji="1" lang="en-US" altLang="ja-JP" sz="800">
              <a:latin typeface="ＭＳ Ｐゴシック" panose="020B0600070205080204" pitchFamily="50" charset="-128"/>
              <a:ea typeface="ＭＳ Ｐゴシック" panose="020B0600070205080204" pitchFamily="50" charset="-128"/>
            </a:rPr>
            <a:t>13,282</a:t>
          </a:r>
          <a:r>
            <a:rPr kumimoji="1" lang="ja-JP" altLang="en-US" sz="800">
              <a:latin typeface="ＭＳ Ｐゴシック" panose="020B0600070205080204" pitchFamily="50" charset="-128"/>
              <a:ea typeface="ＭＳ Ｐゴシック" panose="020B0600070205080204" pitchFamily="50" charset="-128"/>
            </a:rPr>
            <a:t>千円減となった。実質公債費比率分母は、</a:t>
          </a:r>
          <a:r>
            <a:rPr kumimoji="1" lang="en-US" altLang="ja-JP" sz="800">
              <a:latin typeface="ＭＳ Ｐゴシック" panose="020B0600070205080204" pitchFamily="50" charset="-128"/>
              <a:ea typeface="ＭＳ Ｐゴシック" panose="020B0600070205080204" pitchFamily="50" charset="-128"/>
            </a:rPr>
            <a:t>5,075,489</a:t>
          </a:r>
          <a:r>
            <a:rPr kumimoji="1" lang="ja-JP" altLang="en-US" sz="800">
              <a:latin typeface="ＭＳ Ｐゴシック" panose="020B0600070205080204" pitchFamily="50" charset="-128"/>
              <a:ea typeface="ＭＳ Ｐゴシック" panose="020B0600070205080204" pitchFamily="50" charset="-128"/>
            </a:rPr>
            <a:t>千円（前年度比</a:t>
          </a:r>
          <a:r>
            <a:rPr kumimoji="1" lang="en-US" altLang="ja-JP" sz="800">
              <a:latin typeface="ＭＳ Ｐゴシック" panose="020B0600070205080204" pitchFamily="50" charset="-128"/>
              <a:ea typeface="ＭＳ Ｐゴシック" panose="020B0600070205080204" pitchFamily="50" charset="-128"/>
            </a:rPr>
            <a:t>8,574</a:t>
          </a:r>
          <a:r>
            <a:rPr kumimoji="1" lang="ja-JP" altLang="en-US" sz="800">
              <a:latin typeface="ＭＳ Ｐゴシック" panose="020B0600070205080204" pitchFamily="50" charset="-128"/>
              <a:ea typeface="ＭＳ Ｐゴシック" panose="020B0600070205080204" pitchFamily="50" charset="-128"/>
            </a:rPr>
            <a:t>千円減、</a:t>
          </a:r>
          <a:r>
            <a:rPr kumimoji="1" lang="en-US" altLang="ja-JP" sz="800">
              <a:latin typeface="ＭＳ Ｐゴシック" panose="020B0600070205080204" pitchFamily="50" charset="-128"/>
              <a:ea typeface="ＭＳ Ｐゴシック" panose="020B0600070205080204" pitchFamily="50" charset="-128"/>
            </a:rPr>
            <a:t>0.2</a:t>
          </a:r>
          <a:r>
            <a:rPr kumimoji="1" lang="ja-JP" altLang="en-US" sz="800">
              <a:latin typeface="ＭＳ Ｐゴシック" panose="020B0600070205080204" pitchFamily="50" charset="-128"/>
              <a:ea typeface="ＭＳ Ｐゴシック" panose="020B0600070205080204" pitchFamily="50" charset="-128"/>
            </a:rPr>
            <a:t>％減）となった。</a:t>
          </a:r>
        </a:p>
        <a:p>
          <a:r>
            <a:rPr kumimoji="1" lang="ja-JP" altLang="en-US" sz="800">
              <a:latin typeface="ＭＳ Ｐゴシック" panose="020B0600070205080204" pitchFamily="50" charset="-128"/>
              <a:ea typeface="ＭＳ Ｐゴシック" panose="020B0600070205080204" pitchFamily="50" charset="-128"/>
            </a:rPr>
            <a:t>　結果、実質公債費比率算定上の分子が</a:t>
          </a:r>
          <a:r>
            <a:rPr kumimoji="1" lang="en-US" altLang="ja-JP" sz="800">
              <a:latin typeface="ＭＳ Ｐゴシック" panose="020B0600070205080204" pitchFamily="50" charset="-128"/>
              <a:ea typeface="ＭＳ Ｐゴシック" panose="020B0600070205080204" pitchFamily="50" charset="-128"/>
            </a:rPr>
            <a:t>20,174</a:t>
          </a:r>
          <a:r>
            <a:rPr kumimoji="1" lang="ja-JP" altLang="en-US" sz="800">
              <a:latin typeface="ＭＳ Ｐゴシック" panose="020B0600070205080204" pitchFamily="50" charset="-128"/>
              <a:ea typeface="ＭＳ Ｐゴシック" panose="020B0600070205080204" pitchFamily="50" charset="-128"/>
            </a:rPr>
            <a:t>千円減、分母が</a:t>
          </a:r>
          <a:r>
            <a:rPr kumimoji="1" lang="en-US" altLang="ja-JP" sz="800">
              <a:latin typeface="ＭＳ Ｐゴシック" panose="020B0600070205080204" pitchFamily="50" charset="-128"/>
              <a:ea typeface="ＭＳ Ｐゴシック" panose="020B0600070205080204" pitchFamily="50" charset="-128"/>
            </a:rPr>
            <a:t>8,574</a:t>
          </a:r>
          <a:r>
            <a:rPr kumimoji="1" lang="ja-JP" altLang="en-US" sz="800">
              <a:latin typeface="ＭＳ Ｐゴシック" panose="020B0600070205080204" pitchFamily="50" charset="-128"/>
              <a:ea typeface="ＭＳ Ｐゴシック" panose="020B0600070205080204" pitchFamily="50" charset="-128"/>
            </a:rPr>
            <a:t>千円減となり、分子、分母ともに減となったものの、分子の減少率が上回ったため、令和５年度単年度の実質公債費比率が</a:t>
          </a:r>
          <a:r>
            <a:rPr kumimoji="1" lang="en-US" altLang="ja-JP" sz="800">
              <a:latin typeface="ＭＳ Ｐゴシック" panose="020B0600070205080204" pitchFamily="50" charset="-128"/>
              <a:ea typeface="ＭＳ Ｐゴシック" panose="020B0600070205080204" pitchFamily="50" charset="-128"/>
            </a:rPr>
            <a:t>0.4</a:t>
          </a:r>
          <a:r>
            <a:rPr kumimoji="1" lang="ja-JP" altLang="en-US" sz="800">
              <a:latin typeface="ＭＳ Ｐゴシック" panose="020B0600070205080204" pitchFamily="50" charset="-128"/>
              <a:ea typeface="ＭＳ Ｐゴシック" panose="020B0600070205080204" pitchFamily="50" charset="-128"/>
            </a:rPr>
            <a:t>％改善した。</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131572</xdr:rowOff>
    </xdr:from>
    <xdr:to>
      <xdr:col>81</xdr:col>
      <xdr:colOff>44450</xdr:colOff>
      <xdr:row>42</xdr:row>
      <xdr:rowOff>141224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33247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131572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3228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102616</xdr:rowOff>
    </xdr:from>
    <xdr:to>
      <xdr:col>72</xdr:col>
      <xdr:colOff>203200</xdr:colOff>
      <xdr:row>42</xdr:row>
      <xdr:rowOff>121920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3035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83312</xdr:rowOff>
    </xdr:from>
    <xdr:to>
      <xdr:col>68</xdr:col>
      <xdr:colOff>152400</xdr:colOff>
      <xdr:row>42</xdr:row>
      <xdr:rowOff>102616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2842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9161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90424</xdr:rowOff>
    </xdr:from>
    <xdr:to>
      <xdr:col>81</xdr:col>
      <xdr:colOff>95250</xdr:colOff>
      <xdr:row>43</xdr:row>
      <xdr:rowOff>20574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62501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26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80772</xdr:rowOff>
    </xdr:from>
    <xdr:to>
      <xdr:col>77</xdr:col>
      <xdr:colOff>95250</xdr:colOff>
      <xdr:row>43</xdr:row>
      <xdr:rowOff>10922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167149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36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51816</xdr:rowOff>
    </xdr:from>
    <xdr:to>
      <xdr:col>68</xdr:col>
      <xdr:colOff>203200</xdr:colOff>
      <xdr:row>42</xdr:row>
      <xdr:rowOff>153416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138193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32512</xdr:rowOff>
    </xdr:from>
    <xdr:to>
      <xdr:col>64</xdr:col>
      <xdr:colOff>152400</xdr:colOff>
      <xdr:row>42</xdr:row>
      <xdr:rowOff>134112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118889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将来負担比率については、地方債残高及び公営企業債等繰入見込額の減少等により</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％改善した。</a:t>
          </a:r>
        </a:p>
        <a:p>
          <a:r>
            <a:rPr kumimoji="1" lang="ja-JP" altLang="en-US" sz="1300">
              <a:latin typeface="ＭＳ Ｐゴシック" panose="020B0600070205080204" pitchFamily="50" charset="-128"/>
              <a:ea typeface="ＭＳ Ｐゴシック" panose="020B0600070205080204" pitchFamily="50" charset="-128"/>
            </a:rPr>
            <a:t>　類似団体平均と比較すると高くなっており、今後も、地方債の発行は、交付税算入率の高い起債にかかる事業を優先的に実施していくなど、後世代への負担を軽減しつつ、公債費充当可能基金の着実な積立てができるよう、計画的な財政運営、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1149</xdr:rowOff>
    </xdr:from>
    <xdr:to>
      <xdr:col>81</xdr:col>
      <xdr:colOff>44450</xdr:colOff>
      <xdr:row>15</xdr:row>
      <xdr:rowOff>65496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572899"/>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65496</xdr:rowOff>
    </xdr:from>
    <xdr:to>
      <xdr:col>77</xdr:col>
      <xdr:colOff>44450</xdr:colOff>
      <xdr:row>17</xdr:row>
      <xdr:rowOff>145445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637246"/>
          <a:ext cx="889000" cy="42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145445</xdr:rowOff>
    </xdr:from>
    <xdr:to>
      <xdr:col>72</xdr:col>
      <xdr:colOff>203200</xdr:colOff>
      <xdr:row>19</xdr:row>
      <xdr:rowOff>88658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060095"/>
          <a:ext cx="889000" cy="28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27758</xdr:rowOff>
    </xdr:from>
    <xdr:to>
      <xdr:col>68</xdr:col>
      <xdr:colOff>152400</xdr:colOff>
      <xdr:row>19</xdr:row>
      <xdr:rowOff>88658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285308"/>
          <a:ext cx="889000" cy="6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132140</xdr:rowOff>
    </xdr:from>
    <xdr:to>
      <xdr:col>68</xdr:col>
      <xdr:colOff>203200</xdr:colOff>
      <xdr:row>15</xdr:row>
      <xdr:rowOff>62290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121799</xdr:rowOff>
    </xdr:from>
    <xdr:to>
      <xdr:col>81</xdr:col>
      <xdr:colOff>95250</xdr:colOff>
      <xdr:row>15</xdr:row>
      <xdr:rowOff>51949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52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93876</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494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14696</xdr:rowOff>
    </xdr:from>
    <xdr:to>
      <xdr:col>77</xdr:col>
      <xdr:colOff>95250</xdr:colOff>
      <xdr:row>15</xdr:row>
      <xdr:rowOff>116296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8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101073</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672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94645</xdr:rowOff>
    </xdr:from>
    <xdr:to>
      <xdr:col>73</xdr:col>
      <xdr:colOff>44450</xdr:colOff>
      <xdr:row>18</xdr:row>
      <xdr:rowOff>24795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0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9572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0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37858</xdr:rowOff>
    </xdr:from>
    <xdr:to>
      <xdr:col>68</xdr:col>
      <xdr:colOff>203200</xdr:colOff>
      <xdr:row>19</xdr:row>
      <xdr:rowOff>139458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2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124235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38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148409</xdr:rowOff>
    </xdr:from>
    <xdr:to>
      <xdr:col>64</xdr:col>
      <xdr:colOff>152400</xdr:colOff>
      <xdr:row>19</xdr:row>
      <xdr:rowOff>78559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2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63335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32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13,094
12,913
241.01
14,062,970
13,365,991
395,920
6,333,388
14,003,254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人件費の経常収支比率は、令和２年度決算から会計年度任用職員報酬が新たに加わったことにより、引き続き増高しており、前年度比</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27.0</a:t>
          </a:r>
          <a:r>
            <a:rPr kumimoji="1" lang="ja-JP" altLang="en-US" sz="1100">
              <a:latin typeface="ＭＳ Ｐゴシック" panose="020B0600070205080204" pitchFamily="50" charset="-128"/>
              <a:ea typeface="ＭＳ Ｐゴシック" panose="020B0600070205080204" pitchFamily="50" charset="-128"/>
            </a:rPr>
            <a:t>％で、類似団体平均を</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％上回っている。　　</a:t>
          </a:r>
        </a:p>
        <a:p>
          <a:r>
            <a:rPr kumimoji="1" lang="ja-JP" altLang="en-US" sz="1100">
              <a:latin typeface="ＭＳ Ｐゴシック" panose="020B0600070205080204" pitchFamily="50" charset="-128"/>
              <a:ea typeface="ＭＳ Ｐゴシック" panose="020B0600070205080204" pitchFamily="50" charset="-128"/>
            </a:rPr>
            <a:t>　今後も、より効率的な行財政運営が求められるため、今後も令和２年度から令和６年度を計画期間とする第３次新温泉町定員適正化計画に基づき、計画的な職員採用に努めていく。会計年度任用職員についても組織等の見直しを図る中で計画的な採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145288</xdr:rowOff>
    </xdr:from>
    <xdr:to>
      <xdr:col>24</xdr:col>
      <xdr:colOff>25400</xdr:colOff>
      <xdr:row>35</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7458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94996</xdr:rowOff>
    </xdr:from>
    <xdr:to>
      <xdr:col>19</xdr:col>
      <xdr:colOff>187325</xdr:colOff>
      <xdr:row>34</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242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94996</xdr:rowOff>
    </xdr:from>
    <xdr:to>
      <xdr:col>15</xdr:col>
      <xdr:colOff>98425</xdr:colOff>
      <xdr:row>34</xdr:row>
      <xdr:rowOff>122428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242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145288</xdr:rowOff>
    </xdr:from>
    <xdr:to>
      <xdr:col>11</xdr:col>
      <xdr:colOff>9525</xdr:colOff>
      <xdr:row>34</xdr:row>
      <xdr:rowOff>122428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631688"/>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39624</xdr:rowOff>
    </xdr:from>
    <xdr:to>
      <xdr:col>11</xdr:col>
      <xdr:colOff>60325</xdr:colOff>
      <xdr:row>34</xdr:row>
      <xdr:rowOff>141224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151401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128778</xdr:rowOff>
    </xdr:from>
    <xdr:to>
      <xdr:col>6</xdr:col>
      <xdr:colOff>171450</xdr:colOff>
      <xdr:row>34</xdr:row>
      <xdr:rowOff>58928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78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43705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94488</xdr:rowOff>
    </xdr:from>
    <xdr:to>
      <xdr:col>20</xdr:col>
      <xdr:colOff>38100</xdr:colOff>
      <xdr:row>35</xdr:row>
      <xdr:rowOff>24638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0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44196</xdr:rowOff>
    </xdr:from>
    <xdr:to>
      <xdr:col>15</xdr:col>
      <xdr:colOff>149225</xdr:colOff>
      <xdr:row>34</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130573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71628</xdr:rowOff>
    </xdr:from>
    <xdr:to>
      <xdr:col>11</xdr:col>
      <xdr:colOff>60325</xdr:colOff>
      <xdr:row>35</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158005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94488</xdr:rowOff>
    </xdr:from>
    <xdr:to>
      <xdr:col>6</xdr:col>
      <xdr:colOff>171450</xdr:colOff>
      <xdr:row>33</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58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34815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34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物件費の経常収支比率は、</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％下回っている。今後も、デジタル化等によりシステム委託料等が増加していくことが見込まれるため、長期継続契等、職員のさらなる節約意識の向上を図り、一層の経費削減に努める。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7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39370</xdr:rowOff>
    </xdr:from>
    <xdr:to>
      <xdr:col>78</xdr:col>
      <xdr:colOff>69850</xdr:colOff>
      <xdr:row>15</xdr:row>
      <xdr:rowOff>146050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111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39370</xdr:rowOff>
    </xdr:from>
    <xdr:to>
      <xdr:col>73</xdr:col>
      <xdr:colOff>180975</xdr:colOff>
      <xdr:row>15</xdr:row>
      <xdr:rowOff>100330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11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17</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7208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160020</xdr:rowOff>
    </xdr:from>
    <xdr:to>
      <xdr:col>74</xdr:col>
      <xdr:colOff>31750</xdr:colOff>
      <xdr:row>15</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100347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％下回っている。前年度に比べ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％減となっている。扶助費の増加は、財政硬直化にもつながるため、今後は、国・県補助扶助費の動向を見極めつつ、町単独扶助の見直し等により、扶助費の増高抑制に努める。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75293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4832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75293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450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56</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122465</xdr:rowOff>
    </xdr:from>
    <xdr:to>
      <xdr:col>11</xdr:col>
      <xdr:colOff>60325</xdr:colOff>
      <xdr:row>56</xdr:row>
      <xdr:rowOff>52615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37392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70049</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％下回っている。令和５年度は、道路等に係る維持補修費の減（前年度比</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％減）などにより、前年度比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153670</xdr:rowOff>
    </xdr:from>
    <xdr:to>
      <xdr:col>82</xdr:col>
      <xdr:colOff>107950</xdr:colOff>
      <xdr:row>57</xdr:row>
      <xdr:rowOff>161290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26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43180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33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168910</xdr:rowOff>
    </xdr:from>
    <xdr:to>
      <xdr:col>73</xdr:col>
      <xdr:colOff>180975</xdr:colOff>
      <xdr:row>58</xdr:row>
      <xdr:rowOff>43180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41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57</xdr:row>
      <xdr:rowOff>168910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18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xdr:rowOff>
    </xdr:from>
    <xdr:to>
      <xdr:col>69</xdr:col>
      <xdr:colOff>142875</xdr:colOff>
      <xdr:row>59</xdr:row>
      <xdr:rowOff>113030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97807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128287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102870</xdr:rowOff>
    </xdr:from>
    <xdr:to>
      <xdr:col>82</xdr:col>
      <xdr:colOff>158750</xdr:colOff>
      <xdr:row>58</xdr:row>
      <xdr:rowOff>33020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119397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163830</xdr:rowOff>
    </xdr:from>
    <xdr:to>
      <xdr:col>74</xdr:col>
      <xdr:colOff>31750</xdr:colOff>
      <xdr:row>58</xdr:row>
      <xdr:rowOff>93980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104157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118110</xdr:rowOff>
    </xdr:from>
    <xdr:to>
      <xdr:col>69</xdr:col>
      <xdr:colOff>142875</xdr:colOff>
      <xdr:row>58</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補助費等の経常収支比率は、</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％下回っている。コロナ対策として実施した各種交付金事業の終了等により、前年度比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％減となった。</a:t>
          </a:r>
        </a:p>
        <a:p>
          <a:r>
            <a:rPr kumimoji="1" lang="ja-JP" altLang="en-US" sz="1300">
              <a:latin typeface="ＭＳ Ｐゴシック" panose="020B0600070205080204" pitchFamily="50" charset="-128"/>
              <a:ea typeface="ＭＳ Ｐゴシック" panose="020B0600070205080204" pitchFamily="50" charset="-128"/>
            </a:rPr>
            <a:t>　今後も、公営企業会計の経営改善や補助事業見直し、補助団体等の自立を求めていく。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33274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494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33274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63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632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586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公債費の経常収支比率は、</a:t>
          </a:r>
          <a:r>
            <a:rPr kumimoji="1" lang="en-US" altLang="ja-JP" sz="1300">
              <a:latin typeface="ＭＳ Ｐゴシック" panose="020B0600070205080204" pitchFamily="50" charset="-128"/>
              <a:ea typeface="ＭＳ Ｐゴシック" panose="020B0600070205080204" pitchFamily="50" charset="-128"/>
            </a:rPr>
            <a:t>21.9</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上回っている。今後２～３年間は、リフレッシュ館プール整備、認定こども園整備等大型事業が計画されている。本町の公債費は類似団体と比較し多額であるため、今後も収支見通し（財政計画）に基づき計画的に事業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5842</xdr:rowOff>
    </xdr:from>
    <xdr:to>
      <xdr:col>24</xdr:col>
      <xdr:colOff>25400</xdr:colOff>
      <xdr:row>79</xdr:row>
      <xdr:rowOff>42418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5503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159004</xdr:rowOff>
    </xdr:from>
    <xdr:to>
      <xdr:col>19</xdr:col>
      <xdr:colOff>187325</xdr:colOff>
      <xdr:row>79</xdr:row>
      <xdr:rowOff>5842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5321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159004</xdr:rowOff>
    </xdr:from>
    <xdr:to>
      <xdr:col>15</xdr:col>
      <xdr:colOff>98425</xdr:colOff>
      <xdr:row>79</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5321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79</xdr:row>
      <xdr:rowOff>46989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545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163068</xdr:rowOff>
    </xdr:from>
    <xdr:to>
      <xdr:col>24</xdr:col>
      <xdr:colOff>76200</xdr:colOff>
      <xdr:row>79</xdr:row>
      <xdr:rowOff>93218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135145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126492</xdr:rowOff>
    </xdr:from>
    <xdr:to>
      <xdr:col>20</xdr:col>
      <xdr:colOff>38100</xdr:colOff>
      <xdr:row>79</xdr:row>
      <xdr:rowOff>56642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41419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108204</xdr:rowOff>
    </xdr:from>
    <xdr:to>
      <xdr:col>15</xdr:col>
      <xdr:colOff>149225</xdr:colOff>
      <xdr:row>79</xdr:row>
      <xdr:rowOff>38354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23131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167639</xdr:rowOff>
    </xdr:from>
    <xdr:to>
      <xdr:col>6</xdr:col>
      <xdr:colOff>171450</xdr:colOff>
      <xdr:row>79</xdr:row>
      <xdr:rowOff>97789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82566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a:t>
          </a:r>
          <a:r>
            <a:rPr kumimoji="1" lang="en-US" altLang="ja-JP" sz="1300">
              <a:latin typeface="ＭＳ Ｐゴシック" panose="020B0600070205080204" pitchFamily="50" charset="-128"/>
              <a:ea typeface="ＭＳ Ｐゴシック" panose="020B0600070205080204" pitchFamily="50" charset="-128"/>
            </a:rPr>
            <a:t>68.4</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今後は、町税の徴収強化などの取組みを通じて経常一般財源の確保に努めつつ、歳出経常経費削減に努め、経常収支比率と財政基盤の安定・強化を図る。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115570</xdr:rowOff>
    </xdr:from>
    <xdr:to>
      <xdr:col>82</xdr:col>
      <xdr:colOff>107950</xdr:colOff>
      <xdr:row>77</xdr:row>
      <xdr:rowOff>8889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4577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16511</xdr:rowOff>
    </xdr:from>
    <xdr:to>
      <xdr:col>78</xdr:col>
      <xdr:colOff>69850</xdr:colOff>
      <xdr:row>76</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467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16511</xdr:rowOff>
    </xdr:from>
    <xdr:to>
      <xdr:col>73</xdr:col>
      <xdr:colOff>180975</xdr:colOff>
      <xdr:row>76</xdr:row>
      <xdr:rowOff>100330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04671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168911</xdr:rowOff>
    </xdr:from>
    <xdr:to>
      <xdr:col>69</xdr:col>
      <xdr:colOff>92075</xdr:colOff>
      <xdr:row>76</xdr:row>
      <xdr:rowOff>100330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02766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114300</xdr:rowOff>
    </xdr:from>
    <xdr:to>
      <xdr:col>69</xdr:col>
      <xdr:colOff>142875</xdr:colOff>
      <xdr:row>78</xdr:row>
      <xdr:rowOff>44450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29227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146066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64770</xdr:rowOff>
    </xdr:from>
    <xdr:to>
      <xdr:col>78</xdr:col>
      <xdr:colOff>120650</xdr:colOff>
      <xdr:row>76</xdr:row>
      <xdr:rowOff>166370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137160</xdr:rowOff>
    </xdr:from>
    <xdr:to>
      <xdr:col>74</xdr:col>
      <xdr:colOff>31750</xdr:colOff>
      <xdr:row>76</xdr:row>
      <xdr:rowOff>67311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77487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49530</xdr:rowOff>
    </xdr:from>
    <xdr:to>
      <xdr:col>69</xdr:col>
      <xdr:colOff>142875</xdr:colOff>
      <xdr:row>76</xdr:row>
      <xdr:rowOff>151130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161307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94670</xdr:rowOff>
    </xdr:from>
    <xdr:to>
      <xdr:col>29</xdr:col>
      <xdr:colOff>127000</xdr:colOff>
      <xdr:row>15</xdr:row>
      <xdr:rowOff>144532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14045"/>
          <a:ext cx="647700" cy="49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4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144532</xdr:rowOff>
    </xdr:from>
    <xdr:to>
      <xdr:col>26</xdr:col>
      <xdr:colOff>50800</xdr:colOff>
      <xdr:row>15</xdr:row>
      <xdr:rowOff>154883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63907"/>
          <a:ext cx="698500" cy="10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154883</xdr:rowOff>
    </xdr:from>
    <xdr:to>
      <xdr:col>22</xdr:col>
      <xdr:colOff>114300</xdr:colOff>
      <xdr:row>16</xdr:row>
      <xdr:rowOff>15716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774258"/>
          <a:ext cx="698500" cy="32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15716</xdr:rowOff>
    </xdr:from>
    <xdr:to>
      <xdr:col>18</xdr:col>
      <xdr:colOff>177800</xdr:colOff>
      <xdr:row>16</xdr:row>
      <xdr:rowOff>91296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06541"/>
          <a:ext cx="698500" cy="75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117987</xdr:rowOff>
    </xdr:from>
    <xdr:to>
      <xdr:col>19</xdr:col>
      <xdr:colOff>38100</xdr:colOff>
      <xdr:row>17</xdr:row>
      <xdr:rowOff>48137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32914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9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121054</xdr:rowOff>
    </xdr:from>
    <xdr:to>
      <xdr:col>15</xdr:col>
      <xdr:colOff>101600</xdr:colOff>
      <xdr:row>17</xdr:row>
      <xdr:rowOff>51204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11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35981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9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43870</xdr:rowOff>
    </xdr:from>
    <xdr:to>
      <xdr:col>29</xdr:col>
      <xdr:colOff>177800</xdr:colOff>
      <xdr:row>15</xdr:row>
      <xdr:rowOff>145470</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63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60397</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0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93732</xdr:rowOff>
    </xdr:from>
    <xdr:to>
      <xdr:col>26</xdr:col>
      <xdr:colOff>101600</xdr:colOff>
      <xdr:row>16</xdr:row>
      <xdr:rowOff>23882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13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34059</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81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104083</xdr:rowOff>
    </xdr:from>
    <xdr:to>
      <xdr:col>22</xdr:col>
      <xdr:colOff>165100</xdr:colOff>
      <xdr:row>16</xdr:row>
      <xdr:rowOff>34233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23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44410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9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136366</xdr:rowOff>
    </xdr:from>
    <xdr:to>
      <xdr:col>19</xdr:col>
      <xdr:colOff>38100</xdr:colOff>
      <xdr:row>16</xdr:row>
      <xdr:rowOff>66516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755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76693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24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40496</xdr:rowOff>
    </xdr:from>
    <xdr:to>
      <xdr:col>15</xdr:col>
      <xdr:colOff>101600</xdr:colOff>
      <xdr:row>16</xdr:row>
      <xdr:rowOff>142096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31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152273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0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223789</xdr:rowOff>
    </xdr:from>
    <xdr:to>
      <xdr:col>29</xdr:col>
      <xdr:colOff>127000</xdr:colOff>
      <xdr:row>34</xdr:row>
      <xdr:rowOff>234671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491239"/>
          <a:ext cx="647700" cy="10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223789</xdr:rowOff>
    </xdr:from>
    <xdr:to>
      <xdr:col>26</xdr:col>
      <xdr:colOff>50800</xdr:colOff>
      <xdr:row>34</xdr:row>
      <xdr:rowOff>230053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491239"/>
          <a:ext cx="698500" cy="6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230053</xdr:rowOff>
    </xdr:from>
    <xdr:to>
      <xdr:col>22</xdr:col>
      <xdr:colOff>114300</xdr:colOff>
      <xdr:row>34</xdr:row>
      <xdr:rowOff>328877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497503"/>
          <a:ext cx="698500" cy="98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324465</xdr:rowOff>
    </xdr:from>
    <xdr:to>
      <xdr:col>18</xdr:col>
      <xdr:colOff>177800</xdr:colOff>
      <xdr:row>34</xdr:row>
      <xdr:rowOff>328877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591915"/>
          <a:ext cx="698500" cy="4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328083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281472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9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183871</xdr:rowOff>
    </xdr:from>
    <xdr:to>
      <xdr:col>29</xdr:col>
      <xdr:colOff>177800</xdr:colOff>
      <xdr:row>34</xdr:row>
      <xdr:rowOff>285471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451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28948</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29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172989</xdr:rowOff>
    </xdr:from>
    <xdr:to>
      <xdr:col>26</xdr:col>
      <xdr:colOff>101600</xdr:colOff>
      <xdr:row>34</xdr:row>
      <xdr:rowOff>274589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440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284766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209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179253</xdr:rowOff>
    </xdr:from>
    <xdr:to>
      <xdr:col>22</xdr:col>
      <xdr:colOff>165100</xdr:colOff>
      <xdr:row>34</xdr:row>
      <xdr:rowOff>280853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446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291030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21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278077</xdr:rowOff>
    </xdr:from>
    <xdr:to>
      <xdr:col>19</xdr:col>
      <xdr:colOff>38100</xdr:colOff>
      <xdr:row>35</xdr:row>
      <xdr:rowOff>36777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545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46954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31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273665</xdr:rowOff>
    </xdr:from>
    <xdr:to>
      <xdr:col>15</xdr:col>
      <xdr:colOff>101600</xdr:colOff>
      <xdr:row>35</xdr:row>
      <xdr:rowOff>32365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541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42542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30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13,094
12,913
241.01
14,062,970
13,365,991
395,920
6,333,388
14,003,254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147569</xdr:rowOff>
    </xdr:from>
    <xdr:to>
      <xdr:col>24</xdr:col>
      <xdr:colOff>63500</xdr:colOff>
      <xdr:row>35</xdr:row>
      <xdr:rowOff>27855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976869"/>
          <a:ext cx="838200" cy="5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27855</xdr:rowOff>
    </xdr:from>
    <xdr:to>
      <xdr:col>19</xdr:col>
      <xdr:colOff>177800</xdr:colOff>
      <xdr:row>35</xdr:row>
      <xdr:rowOff>42499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28605"/>
          <a:ext cx="889000" cy="1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42499</xdr:rowOff>
    </xdr:from>
    <xdr:to>
      <xdr:col>15</xdr:col>
      <xdr:colOff>50800</xdr:colOff>
      <xdr:row>35</xdr:row>
      <xdr:rowOff>78426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43249"/>
          <a:ext cx="889000" cy="3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78426</xdr:rowOff>
    </xdr:from>
    <xdr:to>
      <xdr:col>10</xdr:col>
      <xdr:colOff>114300</xdr:colOff>
      <xdr:row>36</xdr:row>
      <xdr:rowOff>60668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79176"/>
          <a:ext cx="889000" cy="15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150622</xdr:rowOff>
    </xdr:from>
    <xdr:to>
      <xdr:col>10</xdr:col>
      <xdr:colOff>165100</xdr:colOff>
      <xdr:row>36</xdr:row>
      <xdr:rowOff>80772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71899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24613</xdr:rowOff>
    </xdr:from>
    <xdr:to>
      <xdr:col>6</xdr:col>
      <xdr:colOff>38100</xdr:colOff>
      <xdr:row>36</xdr:row>
      <xdr:rowOff>126213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117340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8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96769</xdr:rowOff>
    </xdr:from>
    <xdr:to>
      <xdr:col>24</xdr:col>
      <xdr:colOff>114300</xdr:colOff>
      <xdr:row>35</xdr:row>
      <xdr:rowOff>26919</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2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119646</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7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148505</xdr:rowOff>
    </xdr:from>
    <xdr:to>
      <xdr:col>20</xdr:col>
      <xdr:colOff>38100</xdr:colOff>
      <xdr:row>35</xdr:row>
      <xdr:rowOff>78655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95182</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5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163149</xdr:rowOff>
    </xdr:from>
    <xdr:to>
      <xdr:col>15</xdr:col>
      <xdr:colOff>101600</xdr:colOff>
      <xdr:row>35</xdr:row>
      <xdr:rowOff>93299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9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109826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6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27626</xdr:rowOff>
    </xdr:from>
    <xdr:to>
      <xdr:col>10</xdr:col>
      <xdr:colOff>165100</xdr:colOff>
      <xdr:row>35</xdr:row>
      <xdr:rowOff>129226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145753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0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9868</xdr:rowOff>
    </xdr:from>
    <xdr:to>
      <xdr:col>6</xdr:col>
      <xdr:colOff>38100</xdr:colOff>
      <xdr:row>36</xdr:row>
      <xdr:rowOff>111468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8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127995</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5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152136</xdr:rowOff>
    </xdr:from>
    <xdr:to>
      <xdr:col>24</xdr:col>
      <xdr:colOff>63500</xdr:colOff>
      <xdr:row>55</xdr:row>
      <xdr:rowOff>10070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410436"/>
          <a:ext cx="838200" cy="2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152136</xdr:rowOff>
    </xdr:from>
    <xdr:to>
      <xdr:col>19</xdr:col>
      <xdr:colOff>177800</xdr:colOff>
      <xdr:row>55</xdr:row>
      <xdr:rowOff>64367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410436"/>
          <a:ext cx="889000" cy="8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6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64367</xdr:rowOff>
    </xdr:from>
    <xdr:to>
      <xdr:col>15</xdr:col>
      <xdr:colOff>50800</xdr:colOff>
      <xdr:row>55</xdr:row>
      <xdr:rowOff>127452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494117"/>
          <a:ext cx="889000" cy="6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90551</xdr:rowOff>
    </xdr:from>
    <xdr:to>
      <xdr:col>10</xdr:col>
      <xdr:colOff>114300</xdr:colOff>
      <xdr:row>55</xdr:row>
      <xdr:rowOff>127452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520301"/>
          <a:ext cx="889000" cy="3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18455</xdr:rowOff>
    </xdr:from>
    <xdr:to>
      <xdr:col>10</xdr:col>
      <xdr:colOff>165100</xdr:colOff>
      <xdr:row>56</xdr:row>
      <xdr:rowOff>120055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111182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71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156049</xdr:rowOff>
    </xdr:from>
    <xdr:to>
      <xdr:col>6</xdr:col>
      <xdr:colOff>38100</xdr:colOff>
      <xdr:row>56</xdr:row>
      <xdr:rowOff>86199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77326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6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130720</xdr:rowOff>
    </xdr:from>
    <xdr:to>
      <xdr:col>24</xdr:col>
      <xdr:colOff>114300</xdr:colOff>
      <xdr:row>55</xdr:row>
      <xdr:rowOff>60870</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3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153597</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24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101336</xdr:rowOff>
    </xdr:from>
    <xdr:to>
      <xdr:col>20</xdr:col>
      <xdr:colOff>38100</xdr:colOff>
      <xdr:row>55</xdr:row>
      <xdr:rowOff>31486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35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48013</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13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13567</xdr:rowOff>
    </xdr:from>
    <xdr:to>
      <xdr:col>15</xdr:col>
      <xdr:colOff>101600</xdr:colOff>
      <xdr:row>55</xdr:row>
      <xdr:rowOff>115167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44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131694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21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76652</xdr:rowOff>
    </xdr:from>
    <xdr:to>
      <xdr:col>10</xdr:col>
      <xdr:colOff>165100</xdr:colOff>
      <xdr:row>56</xdr:row>
      <xdr:rowOff>6802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50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23329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28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39751</xdr:rowOff>
    </xdr:from>
    <xdr:to>
      <xdr:col>6</xdr:col>
      <xdr:colOff>38100</xdr:colOff>
      <xdr:row>55</xdr:row>
      <xdr:rowOff>141351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46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157878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24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71668</xdr:rowOff>
    </xdr:from>
    <xdr:to>
      <xdr:col>24</xdr:col>
      <xdr:colOff>63500</xdr:colOff>
      <xdr:row>74</xdr:row>
      <xdr:rowOff>108931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2758968"/>
          <a:ext cx="838200" cy="3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1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118394</xdr:rowOff>
    </xdr:from>
    <xdr:to>
      <xdr:col>19</xdr:col>
      <xdr:colOff>177800</xdr:colOff>
      <xdr:row>74</xdr:row>
      <xdr:rowOff>71668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2634244"/>
          <a:ext cx="889000" cy="1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32214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32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118394</xdr:rowOff>
    </xdr:from>
    <xdr:to>
      <xdr:col>15</xdr:col>
      <xdr:colOff>50800</xdr:colOff>
      <xdr:row>73</xdr:row>
      <xdr:rowOff>151633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2634244"/>
          <a:ext cx="889000" cy="3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39986</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2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151633</xdr:rowOff>
    </xdr:from>
    <xdr:to>
      <xdr:col>10</xdr:col>
      <xdr:colOff>114300</xdr:colOff>
      <xdr:row>77</xdr:row>
      <xdr:rowOff>18954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2667483"/>
          <a:ext cx="889000" cy="55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156291</xdr:rowOff>
    </xdr:from>
    <xdr:to>
      <xdr:col>10</xdr:col>
      <xdr:colOff>165100</xdr:colOff>
      <xdr:row>76</xdr:row>
      <xdr:rowOff>86441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01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77568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10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151217</xdr:rowOff>
    </xdr:from>
    <xdr:to>
      <xdr:col>6</xdr:col>
      <xdr:colOff>38100</xdr:colOff>
      <xdr:row>77</xdr:row>
      <xdr:rowOff>81367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1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72494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27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58131</xdr:rowOff>
    </xdr:from>
    <xdr:to>
      <xdr:col>24</xdr:col>
      <xdr:colOff>114300</xdr:colOff>
      <xdr:row>74</xdr:row>
      <xdr:rowOff>159731</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274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81008</xdr:rowOff>
    </xdr:from>
    <xdr:ext cx="534377"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59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20868</xdr:rowOff>
    </xdr:from>
    <xdr:to>
      <xdr:col>20</xdr:col>
      <xdr:colOff>38100</xdr:colOff>
      <xdr:row>74</xdr:row>
      <xdr:rowOff>122468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270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138995</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30111" y="1248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67594</xdr:rowOff>
    </xdr:from>
    <xdr:to>
      <xdr:col>15</xdr:col>
      <xdr:colOff>101600</xdr:colOff>
      <xdr:row>73</xdr:row>
      <xdr:rowOff>169194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258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14271</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41111" y="123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100833</xdr:rowOff>
    </xdr:from>
    <xdr:to>
      <xdr:col>10</xdr:col>
      <xdr:colOff>165100</xdr:colOff>
      <xdr:row>74</xdr:row>
      <xdr:rowOff>30983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261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47510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52111" y="1239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139604</xdr:rowOff>
    </xdr:from>
    <xdr:to>
      <xdr:col>6</xdr:col>
      <xdr:colOff>38100</xdr:colOff>
      <xdr:row>77</xdr:row>
      <xdr:rowOff>69754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16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86280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294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137751</xdr:rowOff>
    </xdr:from>
    <xdr:to>
      <xdr:col>24</xdr:col>
      <xdr:colOff>63500</xdr:colOff>
      <xdr:row>96</xdr:row>
      <xdr:rowOff>22309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425501"/>
          <a:ext cx="8382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106814</xdr:rowOff>
    </xdr:from>
    <xdr:to>
      <xdr:col>19</xdr:col>
      <xdr:colOff>177800</xdr:colOff>
      <xdr:row>96</xdr:row>
      <xdr:rowOff>22309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394564"/>
          <a:ext cx="889000" cy="8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106814</xdr:rowOff>
    </xdr:from>
    <xdr:to>
      <xdr:col>15</xdr:col>
      <xdr:colOff>50800</xdr:colOff>
      <xdr:row>97</xdr:row>
      <xdr:rowOff>40052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394564"/>
          <a:ext cx="889000" cy="27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30735</xdr:rowOff>
    </xdr:from>
    <xdr:to>
      <xdr:col>10</xdr:col>
      <xdr:colOff>114300</xdr:colOff>
      <xdr:row>97</xdr:row>
      <xdr:rowOff>40052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130300" y="16661385"/>
          <a:ext cx="889000" cy="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11111</xdr:rowOff>
    </xdr:from>
    <xdr:to>
      <xdr:col>10</xdr:col>
      <xdr:colOff>165100</xdr:colOff>
      <xdr:row>97</xdr:row>
      <xdr:rowOff>112711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103838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73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131891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86951</xdr:rowOff>
    </xdr:from>
    <xdr:to>
      <xdr:col>24</xdr:col>
      <xdr:colOff>114300</xdr:colOff>
      <xdr:row>96</xdr:row>
      <xdr:rowOff>17101</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37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65378</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142959</xdr:rowOff>
    </xdr:from>
    <xdr:to>
      <xdr:col>20</xdr:col>
      <xdr:colOff>38100</xdr:colOff>
      <xdr:row>96</xdr:row>
      <xdr:rowOff>73109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64236</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5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56014</xdr:rowOff>
    </xdr:from>
    <xdr:to>
      <xdr:col>15</xdr:col>
      <xdr:colOff>101600</xdr:colOff>
      <xdr:row>95</xdr:row>
      <xdr:rowOff>157614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34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148741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43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160702</xdr:rowOff>
    </xdr:from>
    <xdr:to>
      <xdr:col>10</xdr:col>
      <xdr:colOff>165100</xdr:colOff>
      <xdr:row>97</xdr:row>
      <xdr:rowOff>90852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107379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39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151385</xdr:rowOff>
    </xdr:from>
    <xdr:to>
      <xdr:col>6</xdr:col>
      <xdr:colOff>38100</xdr:colOff>
      <xdr:row>97</xdr:row>
      <xdr:rowOff>81535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1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98062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38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90807</xdr:rowOff>
    </xdr:from>
    <xdr:to>
      <xdr:col>55</xdr:col>
      <xdr:colOff>0</xdr:colOff>
      <xdr:row>34</xdr:row>
      <xdr:rowOff>95754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5920107"/>
          <a:ext cx="8382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56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95754</xdr:rowOff>
    </xdr:from>
    <xdr:to>
      <xdr:col>50</xdr:col>
      <xdr:colOff>114300</xdr:colOff>
      <xdr:row>34</xdr:row>
      <xdr:rowOff>123369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5925054"/>
          <a:ext cx="889000" cy="2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9901</xdr:rowOff>
    </xdr:from>
    <xdr:to>
      <xdr:col>45</xdr:col>
      <xdr:colOff>177800</xdr:colOff>
      <xdr:row>34</xdr:row>
      <xdr:rowOff>123369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496301"/>
          <a:ext cx="889000" cy="45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9901</xdr:rowOff>
    </xdr:from>
    <xdr:to>
      <xdr:col>41</xdr:col>
      <xdr:colOff>50800</xdr:colOff>
      <xdr:row>35</xdr:row>
      <xdr:rowOff>59910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496301"/>
          <a:ext cx="889000" cy="56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124155</xdr:rowOff>
    </xdr:from>
    <xdr:to>
      <xdr:col>41</xdr:col>
      <xdr:colOff>101600</xdr:colOff>
      <xdr:row>33</xdr:row>
      <xdr:rowOff>54305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45432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3376</xdr:rowOff>
    </xdr:from>
    <xdr:to>
      <xdr:col>36</xdr:col>
      <xdr:colOff>165100</xdr:colOff>
      <xdr:row>36</xdr:row>
      <xdr:rowOff>104976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96103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26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40007</xdr:rowOff>
    </xdr:from>
    <xdr:to>
      <xdr:col>55</xdr:col>
      <xdr:colOff>50800</xdr:colOff>
      <xdr:row>34</xdr:row>
      <xdr:rowOff>141607</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86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62884</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72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44954</xdr:rowOff>
    </xdr:from>
    <xdr:to>
      <xdr:col>50</xdr:col>
      <xdr:colOff>165100</xdr:colOff>
      <xdr:row>34</xdr:row>
      <xdr:rowOff>146554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87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163081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564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72569</xdr:rowOff>
    </xdr:from>
    <xdr:to>
      <xdr:col>46</xdr:col>
      <xdr:colOff>38100</xdr:colOff>
      <xdr:row>35</xdr:row>
      <xdr:rowOff>2719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90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19246</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67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130551</xdr:rowOff>
    </xdr:from>
    <xdr:to>
      <xdr:col>41</xdr:col>
      <xdr:colOff>101600</xdr:colOff>
      <xdr:row>32</xdr:row>
      <xdr:rowOff>60701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4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77228</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22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9110</xdr:rowOff>
    </xdr:from>
    <xdr:to>
      <xdr:col>36</xdr:col>
      <xdr:colOff>165100</xdr:colOff>
      <xdr:row>35</xdr:row>
      <xdr:rowOff>110710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0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127237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78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24780</xdr:rowOff>
    </xdr:from>
    <xdr:to>
      <xdr:col>55</xdr:col>
      <xdr:colOff>0</xdr:colOff>
      <xdr:row>57</xdr:row>
      <xdr:rowOff>148994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797430"/>
          <a:ext cx="838200" cy="12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148994</xdr:rowOff>
    </xdr:from>
    <xdr:to>
      <xdr:col>50</xdr:col>
      <xdr:colOff>114300</xdr:colOff>
      <xdr:row>58</xdr:row>
      <xdr:rowOff>4242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921644"/>
          <a:ext cx="889000" cy="2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43904</xdr:rowOff>
    </xdr:from>
    <xdr:to>
      <xdr:col>45</xdr:col>
      <xdr:colOff>177800</xdr:colOff>
      <xdr:row>58</xdr:row>
      <xdr:rowOff>4242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645104"/>
          <a:ext cx="889000" cy="30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43904</xdr:rowOff>
    </xdr:from>
    <xdr:to>
      <xdr:col>41</xdr:col>
      <xdr:colOff>50800</xdr:colOff>
      <xdr:row>56</xdr:row>
      <xdr:rowOff>62630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645104"/>
          <a:ext cx="8890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81402</xdr:rowOff>
    </xdr:from>
    <xdr:to>
      <xdr:col>41</xdr:col>
      <xdr:colOff>101600</xdr:colOff>
      <xdr:row>58</xdr:row>
      <xdr:rowOff>11552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2679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85661</xdr:rowOff>
    </xdr:from>
    <xdr:to>
      <xdr:col>36</xdr:col>
      <xdr:colOff>165100</xdr:colOff>
      <xdr:row>58</xdr:row>
      <xdr:rowOff>15811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6938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145430</xdr:rowOff>
    </xdr:from>
    <xdr:to>
      <xdr:col>55</xdr:col>
      <xdr:colOff>50800</xdr:colOff>
      <xdr:row>57</xdr:row>
      <xdr:rowOff>75580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168307</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59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98194</xdr:rowOff>
    </xdr:from>
    <xdr:to>
      <xdr:col>50</xdr:col>
      <xdr:colOff>165100</xdr:colOff>
      <xdr:row>58</xdr:row>
      <xdr:rowOff>28344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7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6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124892</xdr:rowOff>
    </xdr:from>
    <xdr:to>
      <xdr:col>46</xdr:col>
      <xdr:colOff>38100</xdr:colOff>
      <xdr:row>58</xdr:row>
      <xdr:rowOff>55042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9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46169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164554</xdr:rowOff>
    </xdr:from>
    <xdr:to>
      <xdr:col>41</xdr:col>
      <xdr:colOff>101600</xdr:colOff>
      <xdr:row>56</xdr:row>
      <xdr:rowOff>94704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5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111231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36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11830</xdr:rowOff>
    </xdr:from>
    <xdr:to>
      <xdr:col>36</xdr:col>
      <xdr:colOff>165100</xdr:colOff>
      <xdr:row>56</xdr:row>
      <xdr:rowOff>113430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6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129957</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38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93174</xdr:rowOff>
    </xdr:from>
    <xdr:to>
      <xdr:col>55</xdr:col>
      <xdr:colOff>0</xdr:colOff>
      <xdr:row>79</xdr:row>
      <xdr:rowOff>64556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66274"/>
          <a:ext cx="838200" cy="14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26412</xdr:rowOff>
    </xdr:from>
    <xdr:to>
      <xdr:col>50</xdr:col>
      <xdr:colOff>114300</xdr:colOff>
      <xdr:row>79</xdr:row>
      <xdr:rowOff>64556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570962"/>
          <a:ext cx="889000" cy="3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145851</xdr:rowOff>
    </xdr:from>
    <xdr:to>
      <xdr:col>45</xdr:col>
      <xdr:colOff>177800</xdr:colOff>
      <xdr:row>79</xdr:row>
      <xdr:rowOff>26412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004601"/>
          <a:ext cx="889000" cy="56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152687</xdr:rowOff>
    </xdr:from>
    <xdr:to>
      <xdr:col>41</xdr:col>
      <xdr:colOff>50800</xdr:colOff>
      <xdr:row>75</xdr:row>
      <xdr:rowOff>145851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497087"/>
          <a:ext cx="889000" cy="50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61196</xdr:rowOff>
    </xdr:from>
    <xdr:to>
      <xdr:col>41</xdr:col>
      <xdr:colOff>101600</xdr:colOff>
      <xdr:row>77</xdr:row>
      <xdr:rowOff>162796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153923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3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52498</xdr:rowOff>
    </xdr:from>
    <xdr:to>
      <xdr:col>36</xdr:col>
      <xdr:colOff>165100</xdr:colOff>
      <xdr:row>77</xdr:row>
      <xdr:rowOff>154098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5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145225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42374</xdr:rowOff>
    </xdr:from>
    <xdr:to>
      <xdr:col>55</xdr:col>
      <xdr:colOff>50800</xdr:colOff>
      <xdr:row>78</xdr:row>
      <xdr:rowOff>143974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20801</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9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13756</xdr:rowOff>
    </xdr:from>
    <xdr:to>
      <xdr:col>50</xdr:col>
      <xdr:colOff>165100</xdr:colOff>
      <xdr:row>79</xdr:row>
      <xdr:rowOff>115356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106483</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65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147062</xdr:rowOff>
    </xdr:from>
    <xdr:to>
      <xdr:col>46</xdr:col>
      <xdr:colOff>38100</xdr:colOff>
      <xdr:row>79</xdr:row>
      <xdr:rowOff>77212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2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68339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61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95051</xdr:rowOff>
    </xdr:from>
    <xdr:to>
      <xdr:col>41</xdr:col>
      <xdr:colOff>101600</xdr:colOff>
      <xdr:row>76</xdr:row>
      <xdr:rowOff>25202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9538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41728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72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101887</xdr:rowOff>
    </xdr:from>
    <xdr:to>
      <xdr:col>36</xdr:col>
      <xdr:colOff>165100</xdr:colOff>
      <xdr:row>73</xdr:row>
      <xdr:rowOff>32037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44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48564</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72795" y="1222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78581</xdr:rowOff>
    </xdr:from>
    <xdr:to>
      <xdr:col>55</xdr:col>
      <xdr:colOff>0</xdr:colOff>
      <xdr:row>96</xdr:row>
      <xdr:rowOff>115647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537781"/>
          <a:ext cx="8382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92587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5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115647</xdr:rowOff>
    </xdr:from>
    <xdr:to>
      <xdr:col>50</xdr:col>
      <xdr:colOff>114300</xdr:colOff>
      <xdr:row>97</xdr:row>
      <xdr:rowOff>17171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574847"/>
          <a:ext cx="889000" cy="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162565</xdr:rowOff>
    </xdr:from>
    <xdr:to>
      <xdr:col>45</xdr:col>
      <xdr:colOff>177800</xdr:colOff>
      <xdr:row>97</xdr:row>
      <xdr:rowOff>17171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450315"/>
          <a:ext cx="889000" cy="19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162565</xdr:rowOff>
    </xdr:from>
    <xdr:to>
      <xdr:col>41</xdr:col>
      <xdr:colOff>50800</xdr:colOff>
      <xdr:row>97</xdr:row>
      <xdr:rowOff>75299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450315"/>
          <a:ext cx="889000" cy="25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15839</xdr:rowOff>
    </xdr:from>
    <xdr:to>
      <xdr:col>41</xdr:col>
      <xdr:colOff>101600</xdr:colOff>
      <xdr:row>97</xdr:row>
      <xdr:rowOff>117439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108566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24919</xdr:rowOff>
    </xdr:from>
    <xdr:to>
      <xdr:col>36</xdr:col>
      <xdr:colOff>165100</xdr:colOff>
      <xdr:row>97</xdr:row>
      <xdr:rowOff>126519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117646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27781</xdr:rowOff>
    </xdr:from>
    <xdr:to>
      <xdr:col>55</xdr:col>
      <xdr:colOff>50800</xdr:colOff>
      <xdr:row>96</xdr:row>
      <xdr:rowOff>129381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8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50658</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64847</xdr:rowOff>
    </xdr:from>
    <xdr:to>
      <xdr:col>50</xdr:col>
      <xdr:colOff>165100</xdr:colOff>
      <xdr:row>96</xdr:row>
      <xdr:rowOff>166447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2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11524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9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137821</xdr:rowOff>
    </xdr:from>
    <xdr:to>
      <xdr:col>46</xdr:col>
      <xdr:colOff>38100</xdr:colOff>
      <xdr:row>97</xdr:row>
      <xdr:rowOff>67971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84498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37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111765</xdr:rowOff>
    </xdr:from>
    <xdr:to>
      <xdr:col>41</xdr:col>
      <xdr:colOff>101600</xdr:colOff>
      <xdr:row>96</xdr:row>
      <xdr:rowOff>41915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3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58442</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17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24499</xdr:rowOff>
    </xdr:from>
    <xdr:to>
      <xdr:col>36</xdr:col>
      <xdr:colOff>165100</xdr:colOff>
      <xdr:row>97</xdr:row>
      <xdr:rowOff>126099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142626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43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20188</xdr:rowOff>
    </xdr:from>
    <xdr:to>
      <xdr:col>85</xdr:col>
      <xdr:colOff>127000</xdr:colOff>
      <xdr:row>38</xdr:row>
      <xdr:rowOff>24646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5506588"/>
          <a:ext cx="838200" cy="103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477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24646</xdr:rowOff>
    </xdr:from>
    <xdr:to>
      <xdr:col>81</xdr:col>
      <xdr:colOff>50800</xdr:colOff>
      <xdr:row>38</xdr:row>
      <xdr:rowOff>93180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539746"/>
          <a:ext cx="889000" cy="6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93180</xdr:rowOff>
    </xdr:from>
    <xdr:to>
      <xdr:col>76</xdr:col>
      <xdr:colOff>114300</xdr:colOff>
      <xdr:row>38</xdr:row>
      <xdr:rowOff>112040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608280"/>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139494</xdr:rowOff>
    </xdr:from>
    <xdr:to>
      <xdr:col>71</xdr:col>
      <xdr:colOff>177800</xdr:colOff>
      <xdr:row>38</xdr:row>
      <xdr:rowOff>112040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483144"/>
          <a:ext cx="889000" cy="14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73950</xdr:rowOff>
    </xdr:from>
    <xdr:to>
      <xdr:col>72</xdr:col>
      <xdr:colOff>38100</xdr:colOff>
      <xdr:row>37</xdr:row>
      <xdr:rowOff>4100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2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20627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36111" y="60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122641</xdr:rowOff>
    </xdr:from>
    <xdr:to>
      <xdr:col>67</xdr:col>
      <xdr:colOff>101600</xdr:colOff>
      <xdr:row>37</xdr:row>
      <xdr:rowOff>52791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29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69318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47111" y="607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140838</xdr:rowOff>
    </xdr:from>
    <xdr:to>
      <xdr:col>85</xdr:col>
      <xdr:colOff>177800</xdr:colOff>
      <xdr:row>32</xdr:row>
      <xdr:rowOff>70988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545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93865</xdr:rowOff>
    </xdr:from>
    <xdr:ext cx="534377"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540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145296</xdr:rowOff>
    </xdr:from>
    <xdr:to>
      <xdr:col>81</xdr:col>
      <xdr:colOff>101600</xdr:colOff>
      <xdr:row>38</xdr:row>
      <xdr:rowOff>75446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8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66573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58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42380</xdr:rowOff>
    </xdr:from>
    <xdr:to>
      <xdr:col>76</xdr:col>
      <xdr:colOff>165100</xdr:colOff>
      <xdr:row>38</xdr:row>
      <xdr:rowOff>143980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5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135107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6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61240</xdr:rowOff>
    </xdr:from>
    <xdr:to>
      <xdr:col>72</xdr:col>
      <xdr:colOff>38100</xdr:colOff>
      <xdr:row>38</xdr:row>
      <xdr:rowOff>162840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153967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6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88694</xdr:rowOff>
    </xdr:from>
    <xdr:to>
      <xdr:col>67</xdr:col>
      <xdr:colOff>101600</xdr:colOff>
      <xdr:row>38</xdr:row>
      <xdr:rowOff>18844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3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9972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52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6621</xdr:rowOff>
    </xdr:from>
    <xdr:to>
      <xdr:col>85</xdr:col>
      <xdr:colOff>127000</xdr:colOff>
      <xdr:row>74</xdr:row>
      <xdr:rowOff>66445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693921"/>
          <a:ext cx="838200" cy="5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66445</xdr:rowOff>
    </xdr:from>
    <xdr:to>
      <xdr:col>81</xdr:col>
      <xdr:colOff>50800</xdr:colOff>
      <xdr:row>74</xdr:row>
      <xdr:rowOff>105713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753745"/>
          <a:ext cx="889000" cy="3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105713</xdr:rowOff>
    </xdr:from>
    <xdr:to>
      <xdr:col>76</xdr:col>
      <xdr:colOff>114300</xdr:colOff>
      <xdr:row>74</xdr:row>
      <xdr:rowOff>147769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793013"/>
          <a:ext cx="889000" cy="4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136899</xdr:rowOff>
    </xdr:from>
    <xdr:to>
      <xdr:col>71</xdr:col>
      <xdr:colOff>177800</xdr:colOff>
      <xdr:row>74</xdr:row>
      <xdr:rowOff>147769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824199"/>
          <a:ext cx="889000" cy="1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154268</xdr:rowOff>
    </xdr:from>
    <xdr:to>
      <xdr:col>72</xdr:col>
      <xdr:colOff>38100</xdr:colOff>
      <xdr:row>76</xdr:row>
      <xdr:rowOff>84418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0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75545</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10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145187</xdr:rowOff>
    </xdr:from>
    <xdr:to>
      <xdr:col>67</xdr:col>
      <xdr:colOff>101600</xdr:colOff>
      <xdr:row>76</xdr:row>
      <xdr:rowOff>75338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003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66463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9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127271</xdr:rowOff>
    </xdr:from>
    <xdr:to>
      <xdr:col>85</xdr:col>
      <xdr:colOff>177800</xdr:colOff>
      <xdr:row>74</xdr:row>
      <xdr:rowOff>57421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64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150148</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49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15645</xdr:rowOff>
    </xdr:from>
    <xdr:to>
      <xdr:col>81</xdr:col>
      <xdr:colOff>101600</xdr:colOff>
      <xdr:row>74</xdr:row>
      <xdr:rowOff>117245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70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133772</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47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54913</xdr:rowOff>
    </xdr:from>
    <xdr:to>
      <xdr:col>76</xdr:col>
      <xdr:colOff>165100</xdr:colOff>
      <xdr:row>74</xdr:row>
      <xdr:rowOff>156513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7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1590</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51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96969</xdr:rowOff>
    </xdr:from>
    <xdr:to>
      <xdr:col>72</xdr:col>
      <xdr:colOff>38100</xdr:colOff>
      <xdr:row>75</xdr:row>
      <xdr:rowOff>27119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78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43646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55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86099</xdr:rowOff>
    </xdr:from>
    <xdr:to>
      <xdr:col>67</xdr:col>
      <xdr:colOff>101600</xdr:colOff>
      <xdr:row>75</xdr:row>
      <xdr:rowOff>16249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77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32776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254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105056</xdr:rowOff>
    </xdr:from>
    <xdr:to>
      <xdr:col>85</xdr:col>
      <xdr:colOff>127000</xdr:colOff>
      <xdr:row>97</xdr:row>
      <xdr:rowOff>116044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35706"/>
          <a:ext cx="838200" cy="1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158515</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116044</xdr:rowOff>
    </xdr:from>
    <xdr:to>
      <xdr:col>81</xdr:col>
      <xdr:colOff>50800</xdr:colOff>
      <xdr:row>98</xdr:row>
      <xdr:rowOff>94033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46694"/>
          <a:ext cx="889000" cy="14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94033</xdr:rowOff>
    </xdr:from>
    <xdr:to>
      <xdr:col>76</xdr:col>
      <xdr:colOff>114300</xdr:colOff>
      <xdr:row>98</xdr:row>
      <xdr:rowOff>115427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96133"/>
          <a:ext cx="889000" cy="2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115427</xdr:rowOff>
    </xdr:from>
    <xdr:to>
      <xdr:col>71</xdr:col>
      <xdr:colOff>177800</xdr:colOff>
      <xdr:row>98</xdr:row>
      <xdr:rowOff>139486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17527"/>
          <a:ext cx="889000" cy="2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43157</xdr:rowOff>
    </xdr:from>
    <xdr:to>
      <xdr:col>72</xdr:col>
      <xdr:colOff>38100</xdr:colOff>
      <xdr:row>98</xdr:row>
      <xdr:rowOff>144757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161284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2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60892</xdr:rowOff>
    </xdr:from>
    <xdr:to>
      <xdr:col>67</xdr:col>
      <xdr:colOff>101600</xdr:colOff>
      <xdr:row>98</xdr:row>
      <xdr:rowOff>162492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7569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54256</xdr:rowOff>
    </xdr:from>
    <xdr:to>
      <xdr:col>85</xdr:col>
      <xdr:colOff>177800</xdr:colOff>
      <xdr:row>97</xdr:row>
      <xdr:rowOff>155856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8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77133</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3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65244</xdr:rowOff>
    </xdr:from>
    <xdr:to>
      <xdr:col>81</xdr:col>
      <xdr:colOff>101600</xdr:colOff>
      <xdr:row>97</xdr:row>
      <xdr:rowOff>166844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9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11921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7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43233</xdr:rowOff>
    </xdr:from>
    <xdr:to>
      <xdr:col>76</xdr:col>
      <xdr:colOff>165100</xdr:colOff>
      <xdr:row>98</xdr:row>
      <xdr:rowOff>144833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135960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64627</xdr:rowOff>
    </xdr:from>
    <xdr:to>
      <xdr:col>72</xdr:col>
      <xdr:colOff>38100</xdr:colOff>
      <xdr:row>98</xdr:row>
      <xdr:rowOff>166227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6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157354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5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88686</xdr:rowOff>
    </xdr:from>
    <xdr:to>
      <xdr:col>67</xdr:col>
      <xdr:colOff>101600</xdr:colOff>
      <xdr:row>99</xdr:row>
      <xdr:rowOff>18836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9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9963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8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163360</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649760"/>
          <a:ext cx="1269" cy="890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110037</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42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163360</xdr:rowOff>
    </xdr:from>
    <xdr:to>
      <xdr:col>116</xdr:col>
      <xdr:colOff>152400</xdr:colOff>
      <xdr:row>32</xdr:row>
      <xdr:rowOff>163360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64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163360</xdr:rowOff>
    </xdr:from>
    <xdr:to>
      <xdr:col>116</xdr:col>
      <xdr:colOff>63500</xdr:colOff>
      <xdr:row>33</xdr:row>
      <xdr:rowOff>34487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5649760"/>
          <a:ext cx="838200" cy="4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17321</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60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38894</xdr:rowOff>
    </xdr:from>
    <xdr:to>
      <xdr:col>116</xdr:col>
      <xdr:colOff>114300</xdr:colOff>
      <xdr:row>37</xdr:row>
      <xdr:rowOff>140494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38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34487</xdr:rowOff>
    </xdr:from>
    <xdr:to>
      <xdr:col>111</xdr:col>
      <xdr:colOff>177800</xdr:colOff>
      <xdr:row>34</xdr:row>
      <xdr:rowOff>9684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5692337"/>
          <a:ext cx="889000" cy="14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49409</xdr:rowOff>
    </xdr:from>
    <xdr:to>
      <xdr:col>112</xdr:col>
      <xdr:colOff>38100</xdr:colOff>
      <xdr:row>37</xdr:row>
      <xdr:rowOff>151009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39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142136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4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137414</xdr:rowOff>
    </xdr:from>
    <xdr:to>
      <xdr:col>107</xdr:col>
      <xdr:colOff>50800</xdr:colOff>
      <xdr:row>34</xdr:row>
      <xdr:rowOff>9684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5623814"/>
          <a:ext cx="889000" cy="21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34836</xdr:rowOff>
    </xdr:from>
    <xdr:to>
      <xdr:col>107</xdr:col>
      <xdr:colOff>101600</xdr:colOff>
      <xdr:row>37</xdr:row>
      <xdr:rowOff>136436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127563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47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17971</xdr:rowOff>
    </xdr:from>
    <xdr:to>
      <xdr:col>102</xdr:col>
      <xdr:colOff>114300</xdr:colOff>
      <xdr:row>32</xdr:row>
      <xdr:rowOff>137414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5332921"/>
          <a:ext cx="889000" cy="29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81413</xdr:rowOff>
    </xdr:from>
    <xdr:to>
      <xdr:col>102</xdr:col>
      <xdr:colOff>165100</xdr:colOff>
      <xdr:row>37</xdr:row>
      <xdr:rowOff>11563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25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2690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4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129077</xdr:rowOff>
    </xdr:from>
    <xdr:to>
      <xdr:col>98</xdr:col>
      <xdr:colOff>38100</xdr:colOff>
      <xdr:row>37</xdr:row>
      <xdr:rowOff>59227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30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50354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9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112560</xdr:rowOff>
    </xdr:from>
    <xdr:to>
      <xdr:col>116</xdr:col>
      <xdr:colOff>114300</xdr:colOff>
      <xdr:row>33</xdr:row>
      <xdr:rowOff>42710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559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65587</xdr:rowOff>
    </xdr:from>
    <xdr:ext cx="534377"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555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155137</xdr:rowOff>
    </xdr:from>
    <xdr:to>
      <xdr:col>112</xdr:col>
      <xdr:colOff>38100</xdr:colOff>
      <xdr:row>33</xdr:row>
      <xdr:rowOff>85287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564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101814</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56111" y="54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130334</xdr:rowOff>
    </xdr:from>
    <xdr:to>
      <xdr:col>107</xdr:col>
      <xdr:colOff>101600</xdr:colOff>
      <xdr:row>34</xdr:row>
      <xdr:rowOff>60484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578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77011</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67111" y="556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86614</xdr:rowOff>
    </xdr:from>
    <xdr:to>
      <xdr:col>102</xdr:col>
      <xdr:colOff>165100</xdr:colOff>
      <xdr:row>33</xdr:row>
      <xdr:rowOff>16764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55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33291</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278111" y="534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138621</xdr:rowOff>
    </xdr:from>
    <xdr:to>
      <xdr:col>98</xdr:col>
      <xdr:colOff>38100</xdr:colOff>
      <xdr:row>31</xdr:row>
      <xdr:rowOff>68771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528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85298</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389111" y="505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94780</xdr:rowOff>
    </xdr:from>
    <xdr:to>
      <xdr:col>116</xdr:col>
      <xdr:colOff>63500</xdr:colOff>
      <xdr:row>55</xdr:row>
      <xdr:rowOff>121374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9524530"/>
          <a:ext cx="8382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49496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93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121374</xdr:rowOff>
    </xdr:from>
    <xdr:to>
      <xdr:col>111</xdr:col>
      <xdr:colOff>177800</xdr:colOff>
      <xdr:row>55</xdr:row>
      <xdr:rowOff>165494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9551124"/>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148365</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165494</xdr:rowOff>
    </xdr:from>
    <xdr:to>
      <xdr:col>107</xdr:col>
      <xdr:colOff>50800</xdr:colOff>
      <xdr:row>56</xdr:row>
      <xdr:rowOff>25895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9595244"/>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148556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4826</xdr:rowOff>
    </xdr:from>
    <xdr:to>
      <xdr:col>102</xdr:col>
      <xdr:colOff>114300</xdr:colOff>
      <xdr:row>56</xdr:row>
      <xdr:rowOff>25895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9606026"/>
          <a:ext cx="889000" cy="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159842</xdr:rowOff>
    </xdr:from>
    <xdr:to>
      <xdr:col>102</xdr:col>
      <xdr:colOff>165100</xdr:colOff>
      <xdr:row>58</xdr:row>
      <xdr:rowOff>89992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81119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153975</xdr:rowOff>
    </xdr:from>
    <xdr:to>
      <xdr:col>98</xdr:col>
      <xdr:colOff>38100</xdr:colOff>
      <xdr:row>58</xdr:row>
      <xdr:rowOff>84125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75252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1001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43980</xdr:rowOff>
    </xdr:from>
    <xdr:to>
      <xdr:col>116</xdr:col>
      <xdr:colOff>114300</xdr:colOff>
      <xdr:row>55</xdr:row>
      <xdr:rowOff>145580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47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66857</xdr:rowOff>
    </xdr:from>
    <xdr:ext cx="534377"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32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70574</xdr:rowOff>
    </xdr:from>
    <xdr:to>
      <xdr:col>112</xdr:col>
      <xdr:colOff>38100</xdr:colOff>
      <xdr:row>56</xdr:row>
      <xdr:rowOff>724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50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17251</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56111" y="927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114694</xdr:rowOff>
    </xdr:from>
    <xdr:to>
      <xdr:col>107</xdr:col>
      <xdr:colOff>101600</xdr:colOff>
      <xdr:row>56</xdr:row>
      <xdr:rowOff>44844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54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61371</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67111" y="931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146545</xdr:rowOff>
    </xdr:from>
    <xdr:to>
      <xdr:col>102</xdr:col>
      <xdr:colOff>165100</xdr:colOff>
      <xdr:row>56</xdr:row>
      <xdr:rowOff>76695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57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93222</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278111" y="935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125476</xdr:rowOff>
    </xdr:from>
    <xdr:to>
      <xdr:col>98</xdr:col>
      <xdr:colOff>38100</xdr:colOff>
      <xdr:row>56</xdr:row>
      <xdr:rowOff>55626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55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72153</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389111" y="933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150248</xdr:rowOff>
    </xdr:from>
    <xdr:to>
      <xdr:col>116</xdr:col>
      <xdr:colOff>63500</xdr:colOff>
      <xdr:row>76</xdr:row>
      <xdr:rowOff>6133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008998"/>
          <a:ext cx="838200" cy="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6133</xdr:rowOff>
    </xdr:from>
    <xdr:to>
      <xdr:col>111</xdr:col>
      <xdr:colOff>177800</xdr:colOff>
      <xdr:row>76</xdr:row>
      <xdr:rowOff>10595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036333"/>
          <a:ext cx="889000" cy="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10595</xdr:rowOff>
    </xdr:from>
    <xdr:to>
      <xdr:col>107</xdr:col>
      <xdr:colOff>50800</xdr:colOff>
      <xdr:row>76</xdr:row>
      <xdr:rowOff>29885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040795"/>
          <a:ext cx="889000" cy="1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29885</xdr:rowOff>
    </xdr:from>
    <xdr:to>
      <xdr:col>102</xdr:col>
      <xdr:colOff>114300</xdr:colOff>
      <xdr:row>76</xdr:row>
      <xdr:rowOff>48630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06008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80986</xdr:rowOff>
    </xdr:from>
    <xdr:to>
      <xdr:col>102</xdr:col>
      <xdr:colOff>165100</xdr:colOff>
      <xdr:row>76</xdr:row>
      <xdr:rowOff>11136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3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27663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1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51181</xdr:rowOff>
    </xdr:from>
    <xdr:to>
      <xdr:col>98</xdr:col>
      <xdr:colOff>38100</xdr:colOff>
      <xdr:row>75</xdr:row>
      <xdr:rowOff>152781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169308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6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99448</xdr:rowOff>
    </xdr:from>
    <xdr:to>
      <xdr:col>116</xdr:col>
      <xdr:colOff>114300</xdr:colOff>
      <xdr:row>76</xdr:row>
      <xdr:rowOff>29598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95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77875</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93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126782</xdr:rowOff>
    </xdr:from>
    <xdr:to>
      <xdr:col>112</xdr:col>
      <xdr:colOff>38100</xdr:colOff>
      <xdr:row>76</xdr:row>
      <xdr:rowOff>56933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9855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48060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7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131245</xdr:rowOff>
    </xdr:from>
    <xdr:to>
      <xdr:col>107</xdr:col>
      <xdr:colOff>101600</xdr:colOff>
      <xdr:row>76</xdr:row>
      <xdr:rowOff>61395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9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52522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08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150535</xdr:rowOff>
    </xdr:from>
    <xdr:to>
      <xdr:col>102</xdr:col>
      <xdr:colOff>165100</xdr:colOff>
      <xdr:row>76</xdr:row>
      <xdr:rowOff>80685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0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71812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10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169280</xdr:rowOff>
    </xdr:from>
    <xdr:to>
      <xdr:col>98</xdr:col>
      <xdr:colOff>38100</xdr:colOff>
      <xdr:row>76</xdr:row>
      <xdr:rowOff>99430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90557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12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人件費は、職員給料及び会計年度任用職員報酬の増加等により</a:t>
          </a:r>
          <a:r>
            <a:rPr kumimoji="1" lang="en-US" altLang="ja-JP" sz="1000">
              <a:latin typeface="ＭＳ Ｐゴシック" panose="020B0600070205080204" pitchFamily="50" charset="-128"/>
              <a:ea typeface="ＭＳ Ｐゴシック" panose="020B0600070205080204" pitchFamily="50" charset="-128"/>
            </a:rPr>
            <a:t>148,279</a:t>
          </a:r>
          <a:r>
            <a:rPr kumimoji="1" lang="ja-JP" altLang="en-US" sz="1000">
              <a:latin typeface="ＭＳ Ｐゴシック" panose="020B0600070205080204" pitchFamily="50" charset="-128"/>
              <a:ea typeface="ＭＳ Ｐゴシック" panose="020B0600070205080204" pitchFamily="50" charset="-128"/>
            </a:rPr>
            <a:t>円（類似団体比較</a:t>
          </a:r>
          <a:r>
            <a:rPr kumimoji="1" lang="en-US" altLang="ja-JP" sz="1000">
              <a:latin typeface="ＭＳ Ｐゴシック" panose="020B0600070205080204" pitchFamily="50" charset="-128"/>
              <a:ea typeface="ＭＳ Ｐゴシック" panose="020B0600070205080204" pitchFamily="50" charset="-128"/>
            </a:rPr>
            <a:t>37,245</a:t>
          </a:r>
          <a:r>
            <a:rPr kumimoji="1" lang="ja-JP" altLang="en-US" sz="1000">
              <a:latin typeface="ＭＳ Ｐゴシック" panose="020B0600070205080204" pitchFamily="50" charset="-128"/>
              <a:ea typeface="ＭＳ Ｐゴシック" panose="020B0600070205080204" pitchFamily="50" charset="-128"/>
            </a:rPr>
            <a:t>円高）となっている。今後も組織の見直し等を図る中で計画的な職員採用に努める。</a:t>
          </a:r>
        </a:p>
        <a:p>
          <a:r>
            <a:rPr kumimoji="1" lang="ja-JP" altLang="en-US" sz="1000">
              <a:latin typeface="ＭＳ Ｐゴシック" panose="020B0600070205080204" pitchFamily="50" charset="-128"/>
              <a:ea typeface="ＭＳ Ｐゴシック" panose="020B0600070205080204" pitchFamily="50" charset="-128"/>
            </a:rPr>
            <a:t>　物件費は、</a:t>
          </a:r>
          <a:r>
            <a:rPr kumimoji="1" lang="en-US" altLang="ja-JP" sz="1000">
              <a:latin typeface="ＭＳ Ｐゴシック" panose="020B0600070205080204" pitchFamily="50" charset="-128"/>
              <a:ea typeface="ＭＳ Ｐゴシック" panose="020B0600070205080204" pitchFamily="50" charset="-128"/>
            </a:rPr>
            <a:t>140,853</a:t>
          </a:r>
          <a:r>
            <a:rPr kumimoji="1" lang="ja-JP" altLang="en-US" sz="1000">
              <a:latin typeface="ＭＳ Ｐゴシック" panose="020B0600070205080204" pitchFamily="50" charset="-128"/>
              <a:ea typeface="ＭＳ Ｐゴシック" panose="020B0600070205080204" pitchFamily="50" charset="-128"/>
            </a:rPr>
            <a:t>円（類似団体平均比較</a:t>
          </a:r>
          <a:r>
            <a:rPr kumimoji="1" lang="en-US" altLang="ja-JP" sz="1000">
              <a:latin typeface="ＭＳ Ｐゴシック" panose="020B0600070205080204" pitchFamily="50" charset="-128"/>
              <a:ea typeface="ＭＳ Ｐゴシック" panose="020B0600070205080204" pitchFamily="50" charset="-128"/>
            </a:rPr>
            <a:t>37,318</a:t>
          </a:r>
          <a:r>
            <a:rPr kumimoji="1" lang="ja-JP" altLang="en-US" sz="1000">
              <a:latin typeface="ＭＳ Ｐゴシック" panose="020B0600070205080204" pitchFamily="50" charset="-128"/>
              <a:ea typeface="ＭＳ Ｐゴシック" panose="020B0600070205080204" pitchFamily="50" charset="-128"/>
            </a:rPr>
            <a:t>円高）で、類似団体平均の約</a:t>
          </a:r>
          <a:r>
            <a:rPr kumimoji="1" lang="en-US" altLang="ja-JP" sz="1000">
              <a:latin typeface="ＭＳ Ｐゴシック" panose="020B0600070205080204" pitchFamily="50" charset="-128"/>
              <a:ea typeface="ＭＳ Ｐゴシック" panose="020B0600070205080204" pitchFamily="50" charset="-128"/>
            </a:rPr>
            <a:t>1.36</a:t>
          </a:r>
          <a:r>
            <a:rPr kumimoji="1" lang="ja-JP" altLang="en-US" sz="1000">
              <a:latin typeface="ＭＳ Ｐゴシック" panose="020B0600070205080204" pitchFamily="50" charset="-128"/>
              <a:ea typeface="ＭＳ Ｐゴシック" panose="020B0600070205080204" pitchFamily="50" charset="-128"/>
            </a:rPr>
            <a:t>倍となっている。物価高騰対策事業の実施、システム改修に係る経費等の増が主な要因だが、今後も経費等の見直し、削減に努める。</a:t>
          </a:r>
        </a:p>
        <a:p>
          <a:r>
            <a:rPr kumimoji="1" lang="ja-JP" altLang="en-US" sz="1000">
              <a:latin typeface="ＭＳ Ｐゴシック" panose="020B0600070205080204" pitchFamily="50" charset="-128"/>
              <a:ea typeface="ＭＳ Ｐゴシック" panose="020B0600070205080204" pitchFamily="50" charset="-128"/>
            </a:rPr>
            <a:t>　維持補修費は、</a:t>
          </a:r>
          <a:r>
            <a:rPr kumimoji="1" lang="en-US" altLang="ja-JP" sz="1000">
              <a:latin typeface="ＭＳ Ｐゴシック" panose="020B0600070205080204" pitchFamily="50" charset="-128"/>
              <a:ea typeface="ＭＳ Ｐゴシック" panose="020B0600070205080204" pitchFamily="50" charset="-128"/>
            </a:rPr>
            <a:t>15,673</a:t>
          </a:r>
          <a:r>
            <a:rPr kumimoji="1" lang="ja-JP" altLang="en-US" sz="1000">
              <a:latin typeface="ＭＳ Ｐゴシック" panose="020B0600070205080204" pitchFamily="50" charset="-128"/>
              <a:ea typeface="ＭＳ Ｐゴシック" panose="020B0600070205080204" pitchFamily="50" charset="-128"/>
            </a:rPr>
            <a:t>円（類似団体平均比較</a:t>
          </a:r>
          <a:r>
            <a:rPr kumimoji="1" lang="en-US" altLang="ja-JP" sz="1000">
              <a:latin typeface="ＭＳ Ｐゴシック" panose="020B0600070205080204" pitchFamily="50" charset="-128"/>
              <a:ea typeface="ＭＳ Ｐゴシック" panose="020B0600070205080204" pitchFamily="50" charset="-128"/>
            </a:rPr>
            <a:t>8,648</a:t>
          </a:r>
          <a:r>
            <a:rPr kumimoji="1" lang="ja-JP" altLang="en-US" sz="1000">
              <a:latin typeface="ＭＳ Ｐゴシック" panose="020B0600070205080204" pitchFamily="50" charset="-128"/>
              <a:ea typeface="ＭＳ Ｐゴシック" panose="020B0600070205080204" pitchFamily="50" charset="-128"/>
            </a:rPr>
            <a:t>円高）で、類似団体平均の約</a:t>
          </a:r>
          <a:r>
            <a:rPr kumimoji="1" lang="en-US" altLang="ja-JP" sz="1000">
              <a:latin typeface="ＭＳ Ｐゴシック" panose="020B0600070205080204" pitchFamily="50" charset="-128"/>
              <a:ea typeface="ＭＳ Ｐゴシック" panose="020B0600070205080204" pitchFamily="50" charset="-128"/>
            </a:rPr>
            <a:t>2.23</a:t>
          </a:r>
          <a:r>
            <a:rPr kumimoji="1" lang="ja-JP" altLang="en-US" sz="1000">
              <a:latin typeface="ＭＳ Ｐゴシック" panose="020B0600070205080204" pitchFamily="50" charset="-128"/>
              <a:ea typeface="ＭＳ Ｐゴシック" panose="020B0600070205080204" pitchFamily="50" charset="-128"/>
            </a:rPr>
            <a:t>倍となっている。主に除雪経費であり、降雪が多い地域であるため類似団体より経費が増高している。</a:t>
          </a:r>
        </a:p>
        <a:p>
          <a:r>
            <a:rPr kumimoji="1" lang="ja-JP" altLang="en-US" sz="1000">
              <a:latin typeface="ＭＳ Ｐゴシック" panose="020B0600070205080204" pitchFamily="50" charset="-128"/>
              <a:ea typeface="ＭＳ Ｐゴシック" panose="020B0600070205080204" pitchFamily="50" charset="-128"/>
            </a:rPr>
            <a:t>　扶助費は、</a:t>
          </a:r>
          <a:r>
            <a:rPr kumimoji="1" lang="en-US" altLang="ja-JP" sz="1000">
              <a:latin typeface="ＭＳ Ｐゴシック" panose="020B0600070205080204" pitchFamily="50" charset="-128"/>
              <a:ea typeface="ＭＳ Ｐゴシック" panose="020B0600070205080204" pitchFamily="50" charset="-128"/>
            </a:rPr>
            <a:t>89,429</a:t>
          </a:r>
          <a:r>
            <a:rPr kumimoji="1" lang="ja-JP" altLang="en-US" sz="1000">
              <a:latin typeface="ＭＳ Ｐゴシック" panose="020B0600070205080204" pitchFamily="50" charset="-128"/>
              <a:ea typeface="ＭＳ Ｐゴシック" panose="020B0600070205080204" pitchFamily="50" charset="-128"/>
            </a:rPr>
            <a:t>円（類似団体平均比較</a:t>
          </a:r>
          <a:r>
            <a:rPr kumimoji="1" lang="en-US" altLang="ja-JP" sz="1000">
              <a:latin typeface="ＭＳ Ｐゴシック" panose="020B0600070205080204" pitchFamily="50" charset="-128"/>
              <a:ea typeface="ＭＳ Ｐゴシック" panose="020B0600070205080204" pitchFamily="50" charset="-128"/>
            </a:rPr>
            <a:t>6,480</a:t>
          </a:r>
          <a:r>
            <a:rPr kumimoji="1" lang="ja-JP" altLang="en-US" sz="1000">
              <a:latin typeface="ＭＳ Ｐゴシック" panose="020B0600070205080204" pitchFamily="50" charset="-128"/>
              <a:ea typeface="ＭＳ Ｐゴシック" panose="020B0600070205080204" pitchFamily="50" charset="-128"/>
            </a:rPr>
            <a:t>円低）で、物価高騰に伴う経済対策事業等により引き続き経費が増高している。</a:t>
          </a:r>
        </a:p>
        <a:p>
          <a:r>
            <a:rPr kumimoji="1" lang="ja-JP" altLang="en-US" sz="1000">
              <a:latin typeface="ＭＳ Ｐゴシック" panose="020B0600070205080204" pitchFamily="50" charset="-128"/>
              <a:ea typeface="ＭＳ Ｐゴシック" panose="020B0600070205080204" pitchFamily="50" charset="-128"/>
            </a:rPr>
            <a:t>　補助費は、</a:t>
          </a:r>
          <a:r>
            <a:rPr kumimoji="1" lang="en-US" altLang="ja-JP" sz="1000">
              <a:latin typeface="ＭＳ Ｐゴシック" panose="020B0600070205080204" pitchFamily="50" charset="-128"/>
              <a:ea typeface="ＭＳ Ｐゴシック" panose="020B0600070205080204" pitchFamily="50" charset="-128"/>
            </a:rPr>
            <a:t>160,694</a:t>
          </a:r>
          <a:r>
            <a:rPr kumimoji="1" lang="ja-JP" altLang="en-US" sz="1000">
              <a:latin typeface="ＭＳ Ｐゴシック" panose="020B0600070205080204" pitchFamily="50" charset="-128"/>
              <a:ea typeface="ＭＳ Ｐゴシック" panose="020B0600070205080204" pitchFamily="50" charset="-128"/>
            </a:rPr>
            <a:t>円（類似団体平均比較</a:t>
          </a:r>
          <a:r>
            <a:rPr kumimoji="1" lang="en-US" altLang="ja-JP" sz="1000">
              <a:latin typeface="ＭＳ Ｐゴシック" panose="020B0600070205080204" pitchFamily="50" charset="-128"/>
              <a:ea typeface="ＭＳ Ｐゴシック" panose="020B0600070205080204" pitchFamily="50" charset="-128"/>
            </a:rPr>
            <a:t>45,694</a:t>
          </a:r>
          <a:r>
            <a:rPr kumimoji="1" lang="ja-JP" altLang="en-US" sz="1000">
              <a:latin typeface="ＭＳ Ｐゴシック" panose="020B0600070205080204" pitchFamily="50" charset="-128"/>
              <a:ea typeface="ＭＳ Ｐゴシック" panose="020B0600070205080204" pitchFamily="50" charset="-128"/>
            </a:rPr>
            <a:t>円高）で、公営企業会計に対する補助金等により引き続き経費が増高している。</a:t>
          </a:r>
        </a:p>
        <a:p>
          <a:r>
            <a:rPr kumimoji="1" lang="ja-JP" altLang="en-US" sz="1000">
              <a:latin typeface="ＭＳ Ｐゴシック" panose="020B0600070205080204" pitchFamily="50" charset="-128"/>
              <a:ea typeface="ＭＳ Ｐゴシック" panose="020B0600070205080204" pitchFamily="50" charset="-128"/>
            </a:rPr>
            <a:t>　普通建設事業費は、</a:t>
          </a:r>
          <a:r>
            <a:rPr kumimoji="1" lang="en-US" altLang="ja-JP" sz="1000">
              <a:latin typeface="ＭＳ Ｐゴシック" panose="020B0600070205080204" pitchFamily="50" charset="-128"/>
              <a:ea typeface="ＭＳ Ｐゴシック" panose="020B0600070205080204" pitchFamily="50" charset="-128"/>
            </a:rPr>
            <a:t>127,690</a:t>
          </a:r>
          <a:r>
            <a:rPr kumimoji="1" lang="ja-JP" altLang="en-US" sz="1000">
              <a:latin typeface="ＭＳ Ｐゴシック" panose="020B0600070205080204" pitchFamily="50" charset="-128"/>
              <a:ea typeface="ＭＳ Ｐゴシック" panose="020B0600070205080204" pitchFamily="50" charset="-128"/>
            </a:rPr>
            <a:t>円（類似団体平均比較</a:t>
          </a:r>
          <a:r>
            <a:rPr kumimoji="1" lang="en-US" altLang="ja-JP" sz="1000">
              <a:latin typeface="ＭＳ Ｐゴシック" panose="020B0600070205080204" pitchFamily="50" charset="-128"/>
              <a:ea typeface="ＭＳ Ｐゴシック" panose="020B0600070205080204" pitchFamily="50" charset="-128"/>
            </a:rPr>
            <a:t>23,715</a:t>
          </a:r>
          <a:r>
            <a:rPr kumimoji="1" lang="ja-JP" altLang="en-US" sz="1000">
              <a:latin typeface="ＭＳ Ｐゴシック" panose="020B0600070205080204" pitchFamily="50" charset="-128"/>
              <a:ea typeface="ＭＳ Ｐゴシック" panose="020B0600070205080204" pitchFamily="50" charset="-128"/>
            </a:rPr>
            <a:t>円高）で、老朽化している公共施設の改修等により類似団体平均より高くなっている。</a:t>
          </a:r>
        </a:p>
        <a:p>
          <a:r>
            <a:rPr kumimoji="1" lang="ja-JP" altLang="en-US" sz="1000">
              <a:latin typeface="ＭＳ Ｐゴシック" panose="020B0600070205080204" pitchFamily="50" charset="-128"/>
              <a:ea typeface="ＭＳ Ｐゴシック" panose="020B0600070205080204" pitchFamily="50" charset="-128"/>
            </a:rPr>
            <a:t>　災害復旧事業費は、</a:t>
          </a:r>
          <a:r>
            <a:rPr kumimoji="1" lang="en-US" altLang="ja-JP" sz="1000">
              <a:latin typeface="ＭＳ Ｐゴシック" panose="020B0600070205080204" pitchFamily="50" charset="-128"/>
              <a:ea typeface="ＭＳ Ｐゴシック" panose="020B0600070205080204" pitchFamily="50" charset="-128"/>
            </a:rPr>
            <a:t>50,228</a:t>
          </a:r>
          <a:r>
            <a:rPr kumimoji="1" lang="ja-JP" altLang="en-US" sz="1000">
              <a:latin typeface="ＭＳ Ｐゴシック" panose="020B0600070205080204" pitchFamily="50" charset="-128"/>
              <a:ea typeface="ＭＳ Ｐゴシック" panose="020B0600070205080204" pitchFamily="50" charset="-128"/>
            </a:rPr>
            <a:t>円（類似団体平均比較</a:t>
          </a:r>
          <a:r>
            <a:rPr kumimoji="1" lang="en-US" altLang="ja-JP" sz="1000">
              <a:latin typeface="ＭＳ Ｐゴシック" panose="020B0600070205080204" pitchFamily="50" charset="-128"/>
              <a:ea typeface="ＭＳ Ｐゴシック" panose="020B0600070205080204" pitchFamily="50" charset="-128"/>
            </a:rPr>
            <a:t>45,649</a:t>
          </a:r>
          <a:r>
            <a:rPr kumimoji="1" lang="ja-JP" altLang="en-US" sz="1000">
              <a:latin typeface="ＭＳ Ｐゴシック" panose="020B0600070205080204" pitchFamily="50" charset="-128"/>
              <a:ea typeface="ＭＳ Ｐゴシック" panose="020B0600070205080204" pitchFamily="50" charset="-128"/>
            </a:rPr>
            <a:t>円高）で、令和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年度は大規模な災害が発生したため経費が大幅に増高している。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公債費は、平成</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年度以降に行なった大型事業の元金償還開始等により、</a:t>
          </a:r>
          <a:r>
            <a:rPr kumimoji="1" lang="en-US" altLang="ja-JP" sz="1000">
              <a:latin typeface="ＭＳ Ｐゴシック" panose="020B0600070205080204" pitchFamily="50" charset="-128"/>
              <a:ea typeface="ＭＳ Ｐゴシック" panose="020B0600070205080204" pitchFamily="50" charset="-128"/>
            </a:rPr>
            <a:t>123,286</a:t>
          </a:r>
          <a:r>
            <a:rPr kumimoji="1" lang="ja-JP" altLang="en-US" sz="1000">
              <a:latin typeface="ＭＳ Ｐゴシック" panose="020B0600070205080204" pitchFamily="50" charset="-128"/>
              <a:ea typeface="ＭＳ Ｐゴシック" panose="020B0600070205080204" pitchFamily="50" charset="-128"/>
            </a:rPr>
            <a:t>円（類似団体比較</a:t>
          </a:r>
          <a:r>
            <a:rPr kumimoji="1" lang="en-US" altLang="ja-JP" sz="1000">
              <a:latin typeface="ＭＳ Ｐゴシック" panose="020B0600070205080204" pitchFamily="50" charset="-128"/>
              <a:ea typeface="ＭＳ Ｐゴシック" panose="020B0600070205080204" pitchFamily="50" charset="-128"/>
            </a:rPr>
            <a:t>58,775</a:t>
          </a:r>
          <a:r>
            <a:rPr kumimoji="1" lang="ja-JP" altLang="en-US" sz="1000">
              <a:latin typeface="ＭＳ Ｐゴシック" panose="020B0600070205080204" pitchFamily="50" charset="-128"/>
              <a:ea typeface="ＭＳ Ｐゴシック" panose="020B0600070205080204" pitchFamily="50" charset="-128"/>
            </a:rPr>
            <a:t>円高）で、類似団体平均の約</a:t>
          </a:r>
          <a:r>
            <a:rPr kumimoji="1" lang="en-US" altLang="ja-JP" sz="1000">
              <a:latin typeface="ＭＳ Ｐゴシック" panose="020B0600070205080204" pitchFamily="50" charset="-128"/>
              <a:ea typeface="ＭＳ Ｐゴシック" panose="020B0600070205080204" pitchFamily="50" charset="-128"/>
            </a:rPr>
            <a:t>1.91</a:t>
          </a:r>
          <a:r>
            <a:rPr kumimoji="1" lang="ja-JP" altLang="en-US" sz="1000">
              <a:latin typeface="ＭＳ Ｐゴシック" panose="020B0600070205080204" pitchFamily="50" charset="-128"/>
              <a:ea typeface="ＭＳ Ｐゴシック" panose="020B0600070205080204" pitchFamily="50" charset="-128"/>
            </a:rPr>
            <a:t>倍となっている。地方債残高が増高しないよう、計画的な事業実施に努めるとともに、交付税算入率の高い、有利な地方債の発行に努める。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13,094
12,913
241.01
14,062,970
13,365,991
395,920
6,333,388
14,003,254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30163</xdr:rowOff>
    </xdr:from>
    <xdr:to>
      <xdr:col>24</xdr:col>
      <xdr:colOff>63500</xdr:colOff>
      <xdr:row>35</xdr:row>
      <xdr:rowOff>98171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0913"/>
          <a:ext cx="838200" cy="6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98171</xdr:rowOff>
    </xdr:from>
    <xdr:to>
      <xdr:col>19</xdr:col>
      <xdr:colOff>177800</xdr:colOff>
      <xdr:row>35</xdr:row>
      <xdr:rowOff>124270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98921"/>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124270</xdr:rowOff>
    </xdr:from>
    <xdr:to>
      <xdr:col>15</xdr:col>
      <xdr:colOff>50800</xdr:colOff>
      <xdr:row>35</xdr:row>
      <xdr:rowOff>128841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25020"/>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128841</xdr:rowOff>
    </xdr:from>
    <xdr:to>
      <xdr:col>10</xdr:col>
      <xdr:colOff>114300</xdr:colOff>
      <xdr:row>35</xdr:row>
      <xdr:rowOff>131890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29591"/>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55897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150813</xdr:rowOff>
    </xdr:from>
    <xdr:to>
      <xdr:col>24</xdr:col>
      <xdr:colOff>114300</xdr:colOff>
      <xdr:row>35</xdr:row>
      <xdr:rowOff>80963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2240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47371</xdr:rowOff>
    </xdr:from>
    <xdr:to>
      <xdr:col>20</xdr:col>
      <xdr:colOff>38100</xdr:colOff>
      <xdr:row>35</xdr:row>
      <xdr:rowOff>148971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165498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2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73470</xdr:rowOff>
    </xdr:from>
    <xdr:to>
      <xdr:col>15</xdr:col>
      <xdr:colOff>101600</xdr:colOff>
      <xdr:row>36</xdr:row>
      <xdr:rowOff>3620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20147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4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78041</xdr:rowOff>
    </xdr:from>
    <xdr:to>
      <xdr:col>10</xdr:col>
      <xdr:colOff>165100</xdr:colOff>
      <xdr:row>36</xdr:row>
      <xdr:rowOff>8191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24718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5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129360</xdr:rowOff>
    </xdr:from>
    <xdr:to>
      <xdr:col>24</xdr:col>
      <xdr:colOff>63500</xdr:colOff>
      <xdr:row>56</xdr:row>
      <xdr:rowOff>165285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30560"/>
          <a:ext cx="838200" cy="3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129360</xdr:rowOff>
    </xdr:from>
    <xdr:to>
      <xdr:col>19</xdr:col>
      <xdr:colOff>177800</xdr:colOff>
      <xdr:row>56</xdr:row>
      <xdr:rowOff>160018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30560"/>
          <a:ext cx="889000" cy="3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33762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80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138109</xdr:rowOff>
    </xdr:from>
    <xdr:to>
      <xdr:col>15</xdr:col>
      <xdr:colOff>50800</xdr:colOff>
      <xdr:row>56</xdr:row>
      <xdr:rowOff>160018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67859"/>
          <a:ext cx="889000" cy="19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138109</xdr:rowOff>
    </xdr:from>
    <xdr:to>
      <xdr:col>10</xdr:col>
      <xdr:colOff>114300</xdr:colOff>
      <xdr:row>57</xdr:row>
      <xdr:rowOff>79528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67859"/>
          <a:ext cx="889000" cy="28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81722</xdr:rowOff>
    </xdr:from>
    <xdr:to>
      <xdr:col>10</xdr:col>
      <xdr:colOff>165100</xdr:colOff>
      <xdr:row>56</xdr:row>
      <xdr:rowOff>11872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1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28399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6510</xdr:rowOff>
    </xdr:from>
    <xdr:to>
      <xdr:col>6</xdr:col>
      <xdr:colOff>38100</xdr:colOff>
      <xdr:row>57</xdr:row>
      <xdr:rowOff>108110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7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124637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5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114485</xdr:rowOff>
    </xdr:from>
    <xdr:to>
      <xdr:col>24</xdr:col>
      <xdr:colOff>114300</xdr:colOff>
      <xdr:row>57</xdr:row>
      <xdr:rowOff>44635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92912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78560</xdr:rowOff>
    </xdr:from>
    <xdr:to>
      <xdr:col>20</xdr:col>
      <xdr:colOff>38100</xdr:colOff>
      <xdr:row>57</xdr:row>
      <xdr:rowOff>8710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25237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45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109218</xdr:rowOff>
    </xdr:from>
    <xdr:to>
      <xdr:col>15</xdr:col>
      <xdr:colOff>101600</xdr:colOff>
      <xdr:row>57</xdr:row>
      <xdr:rowOff>39368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30495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0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87309</xdr:rowOff>
    </xdr:from>
    <xdr:to>
      <xdr:col>10</xdr:col>
      <xdr:colOff>165100</xdr:colOff>
      <xdr:row>56</xdr:row>
      <xdr:rowOff>17459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1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8586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0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28728</xdr:rowOff>
    </xdr:from>
    <xdr:to>
      <xdr:col>6</xdr:col>
      <xdr:colOff>38100</xdr:colOff>
      <xdr:row>57</xdr:row>
      <xdr:rowOff>130328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121455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89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68816</xdr:rowOff>
    </xdr:from>
    <xdr:to>
      <xdr:col>24</xdr:col>
      <xdr:colOff>63500</xdr:colOff>
      <xdr:row>76</xdr:row>
      <xdr:rowOff>89514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99016"/>
          <a:ext cx="838200" cy="2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77279</xdr:rowOff>
    </xdr:from>
    <xdr:to>
      <xdr:col>19</xdr:col>
      <xdr:colOff>177800</xdr:colOff>
      <xdr:row>76</xdr:row>
      <xdr:rowOff>89514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107479"/>
          <a:ext cx="889000" cy="1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77279</xdr:rowOff>
    </xdr:from>
    <xdr:to>
      <xdr:col>15</xdr:col>
      <xdr:colOff>50800</xdr:colOff>
      <xdr:row>77</xdr:row>
      <xdr:rowOff>56000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07479"/>
          <a:ext cx="889000" cy="15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56000</xdr:rowOff>
    </xdr:from>
    <xdr:to>
      <xdr:col>10</xdr:col>
      <xdr:colOff>114300</xdr:colOff>
      <xdr:row>77</xdr:row>
      <xdr:rowOff>85618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57650"/>
          <a:ext cx="889000" cy="2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23763</xdr:rowOff>
    </xdr:from>
    <xdr:to>
      <xdr:col>10</xdr:col>
      <xdr:colOff>165100</xdr:colOff>
      <xdr:row>77</xdr:row>
      <xdr:rowOff>125363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2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116490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31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29573</xdr:rowOff>
    </xdr:from>
    <xdr:to>
      <xdr:col>6</xdr:col>
      <xdr:colOff>38100</xdr:colOff>
      <xdr:row>77</xdr:row>
      <xdr:rowOff>131173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1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147700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00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18016</xdr:rowOff>
    </xdr:from>
    <xdr:to>
      <xdr:col>24</xdr:col>
      <xdr:colOff>114300</xdr:colOff>
      <xdr:row>76</xdr:row>
      <xdr:rowOff>119616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4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167893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2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38714</xdr:rowOff>
    </xdr:from>
    <xdr:to>
      <xdr:col>20</xdr:col>
      <xdr:colOff>38100</xdr:colOff>
      <xdr:row>76</xdr:row>
      <xdr:rowOff>140314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156840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4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26479</xdr:rowOff>
    </xdr:from>
    <xdr:to>
      <xdr:col>15</xdr:col>
      <xdr:colOff>101600</xdr:colOff>
      <xdr:row>76</xdr:row>
      <xdr:rowOff>128079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5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119206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14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5200</xdr:rowOff>
    </xdr:from>
    <xdr:to>
      <xdr:col>10</xdr:col>
      <xdr:colOff>165100</xdr:colOff>
      <xdr:row>77</xdr:row>
      <xdr:rowOff>106800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123327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982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34818</xdr:rowOff>
    </xdr:from>
    <xdr:to>
      <xdr:col>6</xdr:col>
      <xdr:colOff>38100</xdr:colOff>
      <xdr:row>77</xdr:row>
      <xdr:rowOff>136418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3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127545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2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16898</xdr:rowOff>
    </xdr:from>
    <xdr:to>
      <xdr:col>24</xdr:col>
      <xdr:colOff>63500</xdr:colOff>
      <xdr:row>95</xdr:row>
      <xdr:rowOff>76977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304648"/>
          <a:ext cx="838200" cy="6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16898</xdr:rowOff>
    </xdr:from>
    <xdr:to>
      <xdr:col>19</xdr:col>
      <xdr:colOff>177800</xdr:colOff>
      <xdr:row>95</xdr:row>
      <xdr:rowOff>56032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04648"/>
          <a:ext cx="889000" cy="3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56032</xdr:rowOff>
    </xdr:from>
    <xdr:to>
      <xdr:col>15</xdr:col>
      <xdr:colOff>50800</xdr:colOff>
      <xdr:row>96</xdr:row>
      <xdr:rowOff>29961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43782"/>
          <a:ext cx="889000" cy="14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29961</xdr:rowOff>
    </xdr:from>
    <xdr:to>
      <xdr:col>10</xdr:col>
      <xdr:colOff>114300</xdr:colOff>
      <xdr:row>96</xdr:row>
      <xdr:rowOff>87089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89161"/>
          <a:ext cx="889000" cy="5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78092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103762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0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26177</xdr:rowOff>
    </xdr:from>
    <xdr:to>
      <xdr:col>24</xdr:col>
      <xdr:colOff>114300</xdr:colOff>
      <xdr:row>95</xdr:row>
      <xdr:rowOff>127777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1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49054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137548</xdr:rowOff>
    </xdr:from>
    <xdr:to>
      <xdr:col>20</xdr:col>
      <xdr:colOff>38100</xdr:colOff>
      <xdr:row>95</xdr:row>
      <xdr:rowOff>67698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5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84225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02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5232</xdr:rowOff>
    </xdr:from>
    <xdr:to>
      <xdr:col>15</xdr:col>
      <xdr:colOff>101600</xdr:colOff>
      <xdr:row>95</xdr:row>
      <xdr:rowOff>106832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29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123359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06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150611</xdr:rowOff>
    </xdr:from>
    <xdr:to>
      <xdr:col>10</xdr:col>
      <xdr:colOff>165100</xdr:colOff>
      <xdr:row>96</xdr:row>
      <xdr:rowOff>80761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3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97288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36289</xdr:rowOff>
    </xdr:from>
    <xdr:to>
      <xdr:col>6</xdr:col>
      <xdr:colOff>38100</xdr:colOff>
      <xdr:row>96</xdr:row>
      <xdr:rowOff>137889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9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154416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7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107369</xdr:rowOff>
    </xdr:from>
    <xdr:to>
      <xdr:col>55</xdr:col>
      <xdr:colOff>0</xdr:colOff>
      <xdr:row>37</xdr:row>
      <xdr:rowOff>41075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279569"/>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47407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62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107369</xdr:rowOff>
    </xdr:from>
    <xdr:to>
      <xdr:col>50</xdr:col>
      <xdr:colOff>114300</xdr:colOff>
      <xdr:row>37</xdr:row>
      <xdr:rowOff>94307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279569"/>
          <a:ext cx="889000" cy="15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14950</xdr:rowOff>
    </xdr:from>
    <xdr:to>
      <xdr:col>45</xdr:col>
      <xdr:colOff>177800</xdr:colOff>
      <xdr:row>37</xdr:row>
      <xdr:rowOff>94307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187150"/>
          <a:ext cx="889000" cy="25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71246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153416</xdr:rowOff>
    </xdr:from>
    <xdr:to>
      <xdr:col>41</xdr:col>
      <xdr:colOff>50800</xdr:colOff>
      <xdr:row>36</xdr:row>
      <xdr:rowOff>14950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154166"/>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162052</xdr:rowOff>
    </xdr:from>
    <xdr:to>
      <xdr:col>41</xdr:col>
      <xdr:colOff>101600</xdr:colOff>
      <xdr:row>38</xdr:row>
      <xdr:rowOff>92202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83329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98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161725</xdr:rowOff>
    </xdr:from>
    <xdr:to>
      <xdr:col>55</xdr:col>
      <xdr:colOff>50800</xdr:colOff>
      <xdr:row>37</xdr:row>
      <xdr:rowOff>91875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3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13152</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56569</xdr:rowOff>
    </xdr:from>
    <xdr:to>
      <xdr:col>50</xdr:col>
      <xdr:colOff>165100</xdr:colOff>
      <xdr:row>36</xdr:row>
      <xdr:rowOff>158169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2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3246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00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43507</xdr:rowOff>
    </xdr:from>
    <xdr:to>
      <xdr:col>46</xdr:col>
      <xdr:colOff>38100</xdr:colOff>
      <xdr:row>37</xdr:row>
      <xdr:rowOff>145107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8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161634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16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135600</xdr:rowOff>
    </xdr:from>
    <xdr:to>
      <xdr:col>41</xdr:col>
      <xdr:colOff>101600</xdr:colOff>
      <xdr:row>36</xdr:row>
      <xdr:rowOff>65750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13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82277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91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102616</xdr:rowOff>
    </xdr:from>
    <xdr:to>
      <xdr:col>36</xdr:col>
      <xdr:colOff>165100</xdr:colOff>
      <xdr:row>36</xdr:row>
      <xdr:rowOff>32766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1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49293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87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96365</xdr:rowOff>
    </xdr:from>
    <xdr:to>
      <xdr:col>55</xdr:col>
      <xdr:colOff>0</xdr:colOff>
      <xdr:row>56</xdr:row>
      <xdr:rowOff>94856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526115"/>
          <a:ext cx="838200" cy="16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94856</xdr:rowOff>
    </xdr:from>
    <xdr:to>
      <xdr:col>50</xdr:col>
      <xdr:colOff>114300</xdr:colOff>
      <xdr:row>57</xdr:row>
      <xdr:rowOff>4963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696056"/>
          <a:ext cx="889000" cy="8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4963</xdr:rowOff>
    </xdr:from>
    <xdr:to>
      <xdr:col>45</xdr:col>
      <xdr:colOff>177800</xdr:colOff>
      <xdr:row>57</xdr:row>
      <xdr:rowOff>15334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777613"/>
          <a:ext cx="889000" cy="1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77270</xdr:rowOff>
    </xdr:from>
    <xdr:to>
      <xdr:col>41</xdr:col>
      <xdr:colOff>50800</xdr:colOff>
      <xdr:row>57</xdr:row>
      <xdr:rowOff>15334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678470"/>
          <a:ext cx="889000" cy="10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57810</xdr:rowOff>
    </xdr:from>
    <xdr:to>
      <xdr:col>41</xdr:col>
      <xdr:colOff>101600</xdr:colOff>
      <xdr:row>57</xdr:row>
      <xdr:rowOff>159410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150537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46807</xdr:rowOff>
    </xdr:from>
    <xdr:to>
      <xdr:col>36</xdr:col>
      <xdr:colOff>165100</xdr:colOff>
      <xdr:row>57</xdr:row>
      <xdr:rowOff>148407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139534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1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45565</xdr:rowOff>
    </xdr:from>
    <xdr:to>
      <xdr:col>55</xdr:col>
      <xdr:colOff>50800</xdr:colOff>
      <xdr:row>55</xdr:row>
      <xdr:rowOff>147165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4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68442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32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44056</xdr:rowOff>
    </xdr:from>
    <xdr:to>
      <xdr:col>50</xdr:col>
      <xdr:colOff>165100</xdr:colOff>
      <xdr:row>56</xdr:row>
      <xdr:rowOff>145656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162183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42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125613</xdr:rowOff>
    </xdr:from>
    <xdr:to>
      <xdr:col>46</xdr:col>
      <xdr:colOff>38100</xdr:colOff>
      <xdr:row>57</xdr:row>
      <xdr:rowOff>55763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2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72290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0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135984</xdr:rowOff>
    </xdr:from>
    <xdr:to>
      <xdr:col>41</xdr:col>
      <xdr:colOff>101600</xdr:colOff>
      <xdr:row>57</xdr:row>
      <xdr:rowOff>66134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82661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1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26470</xdr:rowOff>
    </xdr:from>
    <xdr:to>
      <xdr:col>36</xdr:col>
      <xdr:colOff>165100</xdr:colOff>
      <xdr:row>56</xdr:row>
      <xdr:rowOff>128070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2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144597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0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107170</xdr:rowOff>
    </xdr:from>
    <xdr:to>
      <xdr:col>55</xdr:col>
      <xdr:colOff>0</xdr:colOff>
      <xdr:row>77</xdr:row>
      <xdr:rowOff>149568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08820"/>
          <a:ext cx="838200" cy="4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57114</xdr:rowOff>
    </xdr:from>
    <xdr:to>
      <xdr:col>50</xdr:col>
      <xdr:colOff>114300</xdr:colOff>
      <xdr:row>77</xdr:row>
      <xdr:rowOff>149568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58764"/>
          <a:ext cx="889000" cy="9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57114</xdr:rowOff>
    </xdr:from>
    <xdr:to>
      <xdr:col>45</xdr:col>
      <xdr:colOff>177800</xdr:colOff>
      <xdr:row>77</xdr:row>
      <xdr:rowOff>61382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58764"/>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61382</xdr:rowOff>
    </xdr:from>
    <xdr:to>
      <xdr:col>41</xdr:col>
      <xdr:colOff>50800</xdr:colOff>
      <xdr:row>78</xdr:row>
      <xdr:rowOff>10854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63032"/>
          <a:ext cx="889000" cy="12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98775</xdr:rowOff>
    </xdr:from>
    <xdr:to>
      <xdr:col>41</xdr:col>
      <xdr:colOff>101600</xdr:colOff>
      <xdr:row>78</xdr:row>
      <xdr:rowOff>28925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0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20052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39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16038</xdr:rowOff>
    </xdr:from>
    <xdr:to>
      <xdr:col>36</xdr:col>
      <xdr:colOff>165100</xdr:colOff>
      <xdr:row>78</xdr:row>
      <xdr:rowOff>117638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108765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56370</xdr:rowOff>
    </xdr:from>
    <xdr:to>
      <xdr:col>55</xdr:col>
      <xdr:colOff>50800</xdr:colOff>
      <xdr:row>77</xdr:row>
      <xdr:rowOff>157970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79247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0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98768</xdr:rowOff>
    </xdr:from>
    <xdr:to>
      <xdr:col>50</xdr:col>
      <xdr:colOff>165100</xdr:colOff>
      <xdr:row>78</xdr:row>
      <xdr:rowOff>28918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45445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7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6314</xdr:rowOff>
    </xdr:from>
    <xdr:to>
      <xdr:col>46</xdr:col>
      <xdr:colOff>38100</xdr:colOff>
      <xdr:row>77</xdr:row>
      <xdr:rowOff>107914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0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124441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8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10582</xdr:rowOff>
    </xdr:from>
    <xdr:to>
      <xdr:col>41</xdr:col>
      <xdr:colOff>101600</xdr:colOff>
      <xdr:row>77</xdr:row>
      <xdr:rowOff>112182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128709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9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131504</xdr:rowOff>
    </xdr:from>
    <xdr:to>
      <xdr:col>36</xdr:col>
      <xdr:colOff>165100</xdr:colOff>
      <xdr:row>78</xdr:row>
      <xdr:rowOff>61654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3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78181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135096</xdr:rowOff>
    </xdr:from>
    <xdr:to>
      <xdr:col>55</xdr:col>
      <xdr:colOff>0</xdr:colOff>
      <xdr:row>94</xdr:row>
      <xdr:rowOff>143490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079946"/>
          <a:ext cx="838200" cy="17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143490</xdr:rowOff>
    </xdr:from>
    <xdr:to>
      <xdr:col>50</xdr:col>
      <xdr:colOff>114300</xdr:colOff>
      <xdr:row>96</xdr:row>
      <xdr:rowOff>4575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259790"/>
          <a:ext cx="889000" cy="20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126637</xdr:rowOff>
    </xdr:from>
    <xdr:to>
      <xdr:col>45</xdr:col>
      <xdr:colOff>177800</xdr:colOff>
      <xdr:row>96</xdr:row>
      <xdr:rowOff>4575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14387"/>
          <a:ext cx="889000" cy="4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50034</xdr:rowOff>
    </xdr:from>
    <xdr:to>
      <xdr:col>41</xdr:col>
      <xdr:colOff>50800</xdr:colOff>
      <xdr:row>95</xdr:row>
      <xdr:rowOff>126637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166334"/>
          <a:ext cx="889000" cy="24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123044</xdr:rowOff>
    </xdr:from>
    <xdr:to>
      <xdr:col>41</xdr:col>
      <xdr:colOff>101600</xdr:colOff>
      <xdr:row>97</xdr:row>
      <xdr:rowOff>53194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44321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95374</xdr:rowOff>
    </xdr:from>
    <xdr:to>
      <xdr:col>36</xdr:col>
      <xdr:colOff>165100</xdr:colOff>
      <xdr:row>97</xdr:row>
      <xdr:rowOff>25524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16651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84296</xdr:rowOff>
    </xdr:from>
    <xdr:to>
      <xdr:col>55</xdr:col>
      <xdr:colOff>50800</xdr:colOff>
      <xdr:row>94</xdr:row>
      <xdr:rowOff>14446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0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107173</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88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92690</xdr:rowOff>
    </xdr:from>
    <xdr:to>
      <xdr:col>50</xdr:col>
      <xdr:colOff>165100</xdr:colOff>
      <xdr:row>95</xdr:row>
      <xdr:rowOff>22840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0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39367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598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125225</xdr:rowOff>
    </xdr:from>
    <xdr:to>
      <xdr:col>46</xdr:col>
      <xdr:colOff>38100</xdr:colOff>
      <xdr:row>96</xdr:row>
      <xdr:rowOff>55375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71902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18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75837</xdr:rowOff>
    </xdr:from>
    <xdr:to>
      <xdr:col>41</xdr:col>
      <xdr:colOff>101600</xdr:colOff>
      <xdr:row>96</xdr:row>
      <xdr:rowOff>5987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6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22514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13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170684</xdr:rowOff>
    </xdr:from>
    <xdr:to>
      <xdr:col>36</xdr:col>
      <xdr:colOff>165100</xdr:colOff>
      <xdr:row>94</xdr:row>
      <xdr:rowOff>100834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11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117361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58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39459</xdr:rowOff>
    </xdr:from>
    <xdr:to>
      <xdr:col>85</xdr:col>
      <xdr:colOff>127000</xdr:colOff>
      <xdr:row>36</xdr:row>
      <xdr:rowOff>107899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11659"/>
          <a:ext cx="838200" cy="6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107899</xdr:rowOff>
    </xdr:from>
    <xdr:to>
      <xdr:col>81</xdr:col>
      <xdr:colOff>50800</xdr:colOff>
      <xdr:row>36</xdr:row>
      <xdr:rowOff>113970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80099"/>
          <a:ext cx="889000" cy="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132702</xdr:rowOff>
    </xdr:from>
    <xdr:to>
      <xdr:col>76</xdr:col>
      <xdr:colOff>114300</xdr:colOff>
      <xdr:row>36</xdr:row>
      <xdr:rowOff>113970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133452"/>
          <a:ext cx="889000" cy="15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132702</xdr:rowOff>
    </xdr:from>
    <xdr:to>
      <xdr:col>71</xdr:col>
      <xdr:colOff>177800</xdr:colOff>
      <xdr:row>36</xdr:row>
      <xdr:rowOff>31979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133452"/>
          <a:ext cx="889000" cy="7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118224</xdr:rowOff>
    </xdr:from>
    <xdr:to>
      <xdr:col>72</xdr:col>
      <xdr:colOff>38100</xdr:colOff>
      <xdr:row>37</xdr:row>
      <xdr:rowOff>48374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9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39501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8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133744</xdr:rowOff>
    </xdr:from>
    <xdr:to>
      <xdr:col>67</xdr:col>
      <xdr:colOff>101600</xdr:colOff>
      <xdr:row>37</xdr:row>
      <xdr:rowOff>63894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55021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9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160109</xdr:rowOff>
    </xdr:from>
    <xdr:to>
      <xdr:col>85</xdr:col>
      <xdr:colOff>177800</xdr:colOff>
      <xdr:row>36</xdr:row>
      <xdr:rowOff>90259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6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11536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1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57099</xdr:rowOff>
    </xdr:from>
    <xdr:to>
      <xdr:col>81</xdr:col>
      <xdr:colOff>101600</xdr:colOff>
      <xdr:row>36</xdr:row>
      <xdr:rowOff>158699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3776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0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63170</xdr:rowOff>
    </xdr:from>
    <xdr:to>
      <xdr:col>76</xdr:col>
      <xdr:colOff>165100</xdr:colOff>
      <xdr:row>36</xdr:row>
      <xdr:rowOff>164770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9847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1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81902</xdr:rowOff>
    </xdr:from>
    <xdr:to>
      <xdr:col>72</xdr:col>
      <xdr:colOff>38100</xdr:colOff>
      <xdr:row>36</xdr:row>
      <xdr:rowOff>12052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8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28579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5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152629</xdr:rowOff>
    </xdr:from>
    <xdr:to>
      <xdr:col>67</xdr:col>
      <xdr:colOff>101600</xdr:colOff>
      <xdr:row>36</xdr:row>
      <xdr:rowOff>82779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5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99306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2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56695</xdr:rowOff>
    </xdr:from>
    <xdr:to>
      <xdr:col>85</xdr:col>
      <xdr:colOff>127000</xdr:colOff>
      <xdr:row>58</xdr:row>
      <xdr:rowOff>59131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10000795"/>
          <a:ext cx="838200" cy="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56695</xdr:rowOff>
    </xdr:from>
    <xdr:to>
      <xdr:col>81</xdr:col>
      <xdr:colOff>50800</xdr:colOff>
      <xdr:row>58</xdr:row>
      <xdr:rowOff>88516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00795"/>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168755</xdr:rowOff>
    </xdr:from>
    <xdr:to>
      <xdr:col>76</xdr:col>
      <xdr:colOff>114300</xdr:colOff>
      <xdr:row>58</xdr:row>
      <xdr:rowOff>88516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769955"/>
          <a:ext cx="889000" cy="26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168755</xdr:rowOff>
    </xdr:from>
    <xdr:to>
      <xdr:col>71</xdr:col>
      <xdr:colOff>177800</xdr:colOff>
      <xdr:row>58</xdr:row>
      <xdr:rowOff>85558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769955"/>
          <a:ext cx="889000" cy="25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155821</xdr:rowOff>
    </xdr:from>
    <xdr:to>
      <xdr:col>72</xdr:col>
      <xdr:colOff>38100</xdr:colOff>
      <xdr:row>58</xdr:row>
      <xdr:rowOff>85971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2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77098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1002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17753</xdr:rowOff>
    </xdr:from>
    <xdr:to>
      <xdr:col>67</xdr:col>
      <xdr:colOff>101600</xdr:colOff>
      <xdr:row>58</xdr:row>
      <xdr:rowOff>119353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135880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3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8331</xdr:rowOff>
    </xdr:from>
    <xdr:to>
      <xdr:col>85</xdr:col>
      <xdr:colOff>177800</xdr:colOff>
      <xdr:row>58</xdr:row>
      <xdr:rowOff>109931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5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107021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5895</xdr:rowOff>
    </xdr:from>
    <xdr:to>
      <xdr:col>81</xdr:col>
      <xdr:colOff>101600</xdr:colOff>
      <xdr:row>58</xdr:row>
      <xdr:rowOff>107495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4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98622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37716</xdr:rowOff>
    </xdr:from>
    <xdr:to>
      <xdr:col>76</xdr:col>
      <xdr:colOff>165100</xdr:colOff>
      <xdr:row>58</xdr:row>
      <xdr:rowOff>139316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8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130443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7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117955</xdr:rowOff>
    </xdr:from>
    <xdr:to>
      <xdr:col>72</xdr:col>
      <xdr:colOff>38100</xdr:colOff>
      <xdr:row>57</xdr:row>
      <xdr:rowOff>48105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1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64632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49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34758</xdr:rowOff>
    </xdr:from>
    <xdr:to>
      <xdr:col>67</xdr:col>
      <xdr:colOff>101600</xdr:colOff>
      <xdr:row>58</xdr:row>
      <xdr:rowOff>136358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7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127485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7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20188</xdr:rowOff>
    </xdr:from>
    <xdr:to>
      <xdr:col>85</xdr:col>
      <xdr:colOff>127000</xdr:colOff>
      <xdr:row>78</xdr:row>
      <xdr:rowOff>24645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2364588"/>
          <a:ext cx="838200" cy="103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134101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35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24645</xdr:rowOff>
    </xdr:from>
    <xdr:to>
      <xdr:col>81</xdr:col>
      <xdr:colOff>50800</xdr:colOff>
      <xdr:row>78</xdr:row>
      <xdr:rowOff>93180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397745"/>
          <a:ext cx="889000" cy="6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93180</xdr:rowOff>
    </xdr:from>
    <xdr:to>
      <xdr:col>76</xdr:col>
      <xdr:colOff>114300</xdr:colOff>
      <xdr:row>78</xdr:row>
      <xdr:rowOff>112040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466280"/>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139494</xdr:rowOff>
    </xdr:from>
    <xdr:to>
      <xdr:col>71</xdr:col>
      <xdr:colOff>177800</xdr:colOff>
      <xdr:row>78</xdr:row>
      <xdr:rowOff>112040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341144"/>
          <a:ext cx="889000" cy="14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73561</xdr:rowOff>
    </xdr:from>
    <xdr:to>
      <xdr:col>72</xdr:col>
      <xdr:colOff>38100</xdr:colOff>
      <xdr:row>77</xdr:row>
      <xdr:rowOff>3711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10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20238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28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122596</xdr:rowOff>
    </xdr:from>
    <xdr:to>
      <xdr:col>67</xdr:col>
      <xdr:colOff>101600</xdr:colOff>
      <xdr:row>77</xdr:row>
      <xdr:rowOff>52746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1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69273</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292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140838</xdr:rowOff>
    </xdr:from>
    <xdr:to>
      <xdr:col>85</xdr:col>
      <xdr:colOff>177800</xdr:colOff>
      <xdr:row>72</xdr:row>
      <xdr:rowOff>70988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231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93865</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26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145295</xdr:rowOff>
    </xdr:from>
    <xdr:to>
      <xdr:col>81</xdr:col>
      <xdr:colOff>101600</xdr:colOff>
      <xdr:row>78</xdr:row>
      <xdr:rowOff>75445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3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66572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43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42380</xdr:rowOff>
    </xdr:from>
    <xdr:to>
      <xdr:col>76</xdr:col>
      <xdr:colOff>165100</xdr:colOff>
      <xdr:row>78</xdr:row>
      <xdr:rowOff>143980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1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135107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50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61240</xdr:rowOff>
    </xdr:from>
    <xdr:to>
      <xdr:col>72</xdr:col>
      <xdr:colOff>38100</xdr:colOff>
      <xdr:row>78</xdr:row>
      <xdr:rowOff>162840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153967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2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88694</xdr:rowOff>
    </xdr:from>
    <xdr:to>
      <xdr:col>67</xdr:col>
      <xdr:colOff>101600</xdr:colOff>
      <xdr:row>78</xdr:row>
      <xdr:rowOff>18844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29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9971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38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6586</xdr:rowOff>
    </xdr:from>
    <xdr:to>
      <xdr:col>85</xdr:col>
      <xdr:colOff>127000</xdr:colOff>
      <xdr:row>94</xdr:row>
      <xdr:rowOff>66446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122886"/>
          <a:ext cx="838200" cy="5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66446</xdr:rowOff>
    </xdr:from>
    <xdr:to>
      <xdr:col>81</xdr:col>
      <xdr:colOff>50800</xdr:colOff>
      <xdr:row>94</xdr:row>
      <xdr:rowOff>105713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182746"/>
          <a:ext cx="889000" cy="3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105713</xdr:rowOff>
    </xdr:from>
    <xdr:to>
      <xdr:col>76</xdr:col>
      <xdr:colOff>114300</xdr:colOff>
      <xdr:row>94</xdr:row>
      <xdr:rowOff>147769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222013"/>
          <a:ext cx="889000" cy="4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136900</xdr:rowOff>
    </xdr:from>
    <xdr:to>
      <xdr:col>71</xdr:col>
      <xdr:colOff>177800</xdr:colOff>
      <xdr:row>94</xdr:row>
      <xdr:rowOff>147769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253200"/>
          <a:ext cx="889000" cy="1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154268</xdr:rowOff>
    </xdr:from>
    <xdr:to>
      <xdr:col>72</xdr:col>
      <xdr:colOff>38100</xdr:colOff>
      <xdr:row>96</xdr:row>
      <xdr:rowOff>84418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75545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145182</xdr:rowOff>
    </xdr:from>
    <xdr:to>
      <xdr:col>67</xdr:col>
      <xdr:colOff>101600</xdr:colOff>
      <xdr:row>96</xdr:row>
      <xdr:rowOff>75332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66459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2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127236</xdr:rowOff>
    </xdr:from>
    <xdr:to>
      <xdr:col>85</xdr:col>
      <xdr:colOff>177800</xdr:colOff>
      <xdr:row>94</xdr:row>
      <xdr:rowOff>57386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07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150113</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59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15646</xdr:rowOff>
    </xdr:from>
    <xdr:to>
      <xdr:col>81</xdr:col>
      <xdr:colOff>101600</xdr:colOff>
      <xdr:row>94</xdr:row>
      <xdr:rowOff>117246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13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133773</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590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54913</xdr:rowOff>
    </xdr:from>
    <xdr:to>
      <xdr:col>76</xdr:col>
      <xdr:colOff>165100</xdr:colOff>
      <xdr:row>94</xdr:row>
      <xdr:rowOff>156513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17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1590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594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96969</xdr:rowOff>
    </xdr:from>
    <xdr:to>
      <xdr:col>72</xdr:col>
      <xdr:colOff>38100</xdr:colOff>
      <xdr:row>95</xdr:row>
      <xdr:rowOff>27119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21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43646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598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86100</xdr:rowOff>
    </xdr:from>
    <xdr:to>
      <xdr:col>67</xdr:col>
      <xdr:colOff>101600</xdr:colOff>
      <xdr:row>95</xdr:row>
      <xdr:rowOff>16250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2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32777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597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166053</xdr:rowOff>
    </xdr:from>
    <xdr:to>
      <xdr:col>102</xdr:col>
      <xdr:colOff>165100</xdr:colOff>
      <xdr:row>37</xdr:row>
      <xdr:rowOff>96203</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3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112730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113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145478</xdr:rowOff>
    </xdr:from>
    <xdr:to>
      <xdr:col>98</xdr:col>
      <xdr:colOff>38100</xdr:colOff>
      <xdr:row>38</xdr:row>
      <xdr:rowOff>75628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4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92155</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531650" y="6264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衛生費は、公営企業（水道事業、病院事業）に対する繰出、ごみ収集業務委託料等の増高により、</a:t>
          </a:r>
          <a:r>
            <a:rPr kumimoji="1" lang="en-US" altLang="ja-JP" sz="1000">
              <a:latin typeface="ＭＳ Ｐゴシック" panose="020B0600070205080204" pitchFamily="50" charset="-128"/>
              <a:ea typeface="ＭＳ Ｐゴシック" panose="020B0600070205080204" pitchFamily="50" charset="-128"/>
            </a:rPr>
            <a:t>95,012</a:t>
          </a:r>
          <a:r>
            <a:rPr kumimoji="1" lang="ja-JP" altLang="en-US" sz="1000">
              <a:latin typeface="ＭＳ Ｐゴシック" panose="020B0600070205080204" pitchFamily="50" charset="-128"/>
              <a:ea typeface="ＭＳ Ｐゴシック" panose="020B0600070205080204" pitchFamily="50" charset="-128"/>
            </a:rPr>
            <a:t>円（類似団体比較</a:t>
          </a:r>
          <a:r>
            <a:rPr kumimoji="1" lang="en-US" altLang="ja-JP" sz="1000">
              <a:latin typeface="ＭＳ Ｐゴシック" panose="020B0600070205080204" pitchFamily="50" charset="-128"/>
              <a:ea typeface="ＭＳ Ｐゴシック" panose="020B0600070205080204" pitchFamily="50" charset="-128"/>
            </a:rPr>
            <a:t>26,302</a:t>
          </a:r>
          <a:r>
            <a:rPr kumimoji="1" lang="ja-JP" altLang="en-US" sz="1000">
              <a:latin typeface="ＭＳ Ｐゴシック" panose="020B0600070205080204" pitchFamily="50" charset="-128"/>
              <a:ea typeface="ＭＳ Ｐゴシック" panose="020B0600070205080204" pitchFamily="50" charset="-128"/>
            </a:rPr>
            <a:t>円高）、類似団体平均の約</a:t>
          </a:r>
          <a:r>
            <a:rPr kumimoji="1" lang="en-US" altLang="ja-JP" sz="1000">
              <a:latin typeface="ＭＳ Ｐゴシック" panose="020B0600070205080204" pitchFamily="50" charset="-128"/>
              <a:ea typeface="ＭＳ Ｐゴシック" panose="020B0600070205080204" pitchFamily="50" charset="-128"/>
            </a:rPr>
            <a:t>1.38</a:t>
          </a:r>
          <a:r>
            <a:rPr kumimoji="1" lang="ja-JP" altLang="en-US" sz="1000">
              <a:latin typeface="ＭＳ Ｐゴシック" panose="020B0600070205080204" pitchFamily="50" charset="-128"/>
              <a:ea typeface="ＭＳ Ｐゴシック" panose="020B0600070205080204" pitchFamily="50" charset="-128"/>
            </a:rPr>
            <a:t>倍で、高くなっている。</a:t>
          </a:r>
        </a:p>
        <a:p>
          <a:r>
            <a:rPr kumimoji="1" lang="ja-JP" altLang="en-US" sz="1000">
              <a:latin typeface="ＭＳ Ｐゴシック" panose="020B0600070205080204" pitchFamily="50" charset="-128"/>
              <a:ea typeface="ＭＳ Ｐゴシック" panose="020B0600070205080204" pitchFamily="50" charset="-128"/>
            </a:rPr>
            <a:t>　農林水産業費、商工費は、町の主要基幹産業に係る経費であり、類似団体を上回っている。令和５年度は、アパート牛舎等の整備を行ったため農林水産業費の決算額が増高している。</a:t>
          </a:r>
        </a:p>
        <a:p>
          <a:r>
            <a:rPr kumimoji="1" lang="ja-JP" altLang="en-US" sz="1000">
              <a:latin typeface="ＭＳ Ｐゴシック" panose="020B0600070205080204" pitchFamily="50" charset="-128"/>
              <a:ea typeface="ＭＳ Ｐゴシック" panose="020B0600070205080204" pitchFamily="50" charset="-128"/>
            </a:rPr>
            <a:t>　土木費は、残土処分場事業において、高規格道路整備による残土受入量が大きく増加し、事業費が大幅に増えたため</a:t>
          </a:r>
          <a:r>
            <a:rPr kumimoji="1" lang="en-US" altLang="ja-JP" sz="1000">
              <a:latin typeface="ＭＳ Ｐゴシック" panose="020B0600070205080204" pitchFamily="50" charset="-128"/>
              <a:ea typeface="ＭＳ Ｐゴシック" panose="020B0600070205080204" pitchFamily="50" charset="-128"/>
            </a:rPr>
            <a:t>188,507</a:t>
          </a:r>
          <a:r>
            <a:rPr kumimoji="1" lang="ja-JP" altLang="en-US" sz="1000">
              <a:latin typeface="ＭＳ Ｐゴシック" panose="020B0600070205080204" pitchFamily="50" charset="-128"/>
              <a:ea typeface="ＭＳ Ｐゴシック" panose="020B0600070205080204" pitchFamily="50" charset="-128"/>
            </a:rPr>
            <a:t>円（類似団体比較</a:t>
          </a:r>
          <a:r>
            <a:rPr kumimoji="1" lang="en-US" altLang="ja-JP" sz="1000">
              <a:latin typeface="ＭＳ Ｐゴシック" panose="020B0600070205080204" pitchFamily="50" charset="-128"/>
              <a:ea typeface="ＭＳ Ｐゴシック" panose="020B0600070205080204" pitchFamily="50" charset="-128"/>
            </a:rPr>
            <a:t>120,875</a:t>
          </a:r>
          <a:r>
            <a:rPr kumimoji="1" lang="ja-JP" altLang="en-US" sz="1000">
              <a:latin typeface="ＭＳ Ｐゴシック" panose="020B0600070205080204" pitchFamily="50" charset="-128"/>
              <a:ea typeface="ＭＳ Ｐゴシック" panose="020B0600070205080204" pitchFamily="50" charset="-128"/>
            </a:rPr>
            <a:t>円高）で、類似団体を上回っている。</a:t>
          </a:r>
        </a:p>
        <a:p>
          <a:r>
            <a:rPr kumimoji="1" lang="ja-JP" altLang="en-US" sz="1000">
              <a:latin typeface="ＭＳ Ｐゴシック" panose="020B0600070205080204" pitchFamily="50" charset="-128"/>
              <a:ea typeface="ＭＳ Ｐゴシック" panose="020B0600070205080204" pitchFamily="50" charset="-128"/>
            </a:rPr>
            <a:t>　消防費は、人口密度が低く集落が点在しているため、消防水利や消防団設備等の整備に係る経費が割高となり</a:t>
          </a:r>
          <a:r>
            <a:rPr kumimoji="1" lang="en-US" altLang="ja-JP" sz="1000">
              <a:latin typeface="ＭＳ Ｐゴシック" panose="020B0600070205080204" pitchFamily="50" charset="-128"/>
              <a:ea typeface="ＭＳ Ｐゴシック" panose="020B0600070205080204" pitchFamily="50" charset="-128"/>
            </a:rPr>
            <a:t>40,893</a:t>
          </a:r>
          <a:r>
            <a:rPr kumimoji="1" lang="ja-JP" altLang="en-US" sz="1000">
              <a:latin typeface="ＭＳ Ｐゴシック" panose="020B0600070205080204" pitchFamily="50" charset="-128"/>
              <a:ea typeface="ＭＳ Ｐゴシック" panose="020B0600070205080204" pitchFamily="50" charset="-128"/>
            </a:rPr>
            <a:t>円（類似団体比較</a:t>
          </a:r>
          <a:r>
            <a:rPr kumimoji="1" lang="en-US" altLang="ja-JP" sz="1000">
              <a:latin typeface="ＭＳ Ｐゴシック" panose="020B0600070205080204" pitchFamily="50" charset="-128"/>
              <a:ea typeface="ＭＳ Ｐゴシック" panose="020B0600070205080204" pitchFamily="50" charset="-128"/>
            </a:rPr>
            <a:t>11,754</a:t>
          </a:r>
          <a:r>
            <a:rPr kumimoji="1" lang="ja-JP" altLang="en-US" sz="1000">
              <a:latin typeface="ＭＳ Ｐゴシック" panose="020B0600070205080204" pitchFamily="50" charset="-128"/>
              <a:ea typeface="ＭＳ Ｐゴシック" panose="020B0600070205080204" pitchFamily="50" charset="-128"/>
            </a:rPr>
            <a:t>円高）で、類似団体を上回っている。</a:t>
          </a:r>
        </a:p>
        <a:p>
          <a:r>
            <a:rPr kumimoji="1" lang="ja-JP" altLang="en-US" sz="1000">
              <a:latin typeface="ＭＳ Ｐゴシック" panose="020B0600070205080204" pitchFamily="50" charset="-128"/>
              <a:ea typeface="ＭＳ Ｐゴシック" panose="020B0600070205080204" pitchFamily="50" charset="-128"/>
            </a:rPr>
            <a:t>　災害復旧費は、</a:t>
          </a:r>
          <a:r>
            <a:rPr kumimoji="1" lang="en-US" altLang="ja-JP" sz="1000">
              <a:latin typeface="ＭＳ Ｐゴシック" panose="020B0600070205080204" pitchFamily="50" charset="-128"/>
              <a:ea typeface="ＭＳ Ｐゴシック" panose="020B0600070205080204" pitchFamily="50" charset="-128"/>
            </a:rPr>
            <a:t>50,228</a:t>
          </a:r>
          <a:r>
            <a:rPr kumimoji="1" lang="ja-JP" altLang="en-US" sz="1000">
              <a:latin typeface="ＭＳ Ｐゴシック" panose="020B0600070205080204" pitchFamily="50" charset="-128"/>
              <a:ea typeface="ＭＳ Ｐゴシック" panose="020B0600070205080204" pitchFamily="50" charset="-128"/>
            </a:rPr>
            <a:t>円（類似団体平均比較</a:t>
          </a:r>
          <a:r>
            <a:rPr kumimoji="1" lang="en-US" altLang="ja-JP" sz="1000">
              <a:latin typeface="ＭＳ Ｐゴシック" panose="020B0600070205080204" pitchFamily="50" charset="-128"/>
              <a:ea typeface="ＭＳ Ｐゴシック" panose="020B0600070205080204" pitchFamily="50" charset="-128"/>
            </a:rPr>
            <a:t>45,649</a:t>
          </a:r>
          <a:r>
            <a:rPr kumimoji="1" lang="ja-JP" altLang="en-US" sz="1000">
              <a:latin typeface="ＭＳ Ｐゴシック" panose="020B0600070205080204" pitchFamily="50" charset="-128"/>
              <a:ea typeface="ＭＳ Ｐゴシック" panose="020B0600070205080204" pitchFamily="50" charset="-128"/>
            </a:rPr>
            <a:t>円高）で、令和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年度は大規模な災害が発生したため決算額が大幅に増高し、類似団体を上回っている。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公債費は、平成</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年度以降に行なった大型事業の元金償還開始等により、</a:t>
          </a:r>
          <a:r>
            <a:rPr kumimoji="1" lang="en-US" altLang="ja-JP" sz="1000">
              <a:latin typeface="ＭＳ Ｐゴシック" panose="020B0600070205080204" pitchFamily="50" charset="-128"/>
              <a:ea typeface="ＭＳ Ｐゴシック" panose="020B0600070205080204" pitchFamily="50" charset="-128"/>
            </a:rPr>
            <a:t>123,292</a:t>
          </a:r>
          <a:r>
            <a:rPr kumimoji="1" lang="ja-JP" altLang="en-US" sz="1000">
              <a:latin typeface="ＭＳ Ｐゴシック" panose="020B0600070205080204" pitchFamily="50" charset="-128"/>
              <a:ea typeface="ＭＳ Ｐゴシック" panose="020B0600070205080204" pitchFamily="50" charset="-128"/>
            </a:rPr>
            <a:t>円（類似団体比較</a:t>
          </a:r>
          <a:r>
            <a:rPr kumimoji="1" lang="en-US" altLang="ja-JP" sz="1000">
              <a:latin typeface="ＭＳ Ｐゴシック" panose="020B0600070205080204" pitchFamily="50" charset="-128"/>
              <a:ea typeface="ＭＳ Ｐゴシック" panose="020B0600070205080204" pitchFamily="50" charset="-128"/>
            </a:rPr>
            <a:t>58,777</a:t>
          </a:r>
          <a:r>
            <a:rPr kumimoji="1" lang="ja-JP" altLang="en-US" sz="1000">
              <a:latin typeface="ＭＳ Ｐゴシック" panose="020B0600070205080204" pitchFamily="50" charset="-128"/>
              <a:ea typeface="ＭＳ Ｐゴシック" panose="020B0600070205080204" pitchFamily="50" charset="-128"/>
            </a:rPr>
            <a:t>円高）で、類似団体平均の約</a:t>
          </a:r>
          <a:r>
            <a:rPr kumimoji="1" lang="en-US" altLang="ja-JP" sz="1000">
              <a:latin typeface="ＭＳ Ｐゴシック" panose="020B0600070205080204" pitchFamily="50" charset="-128"/>
              <a:ea typeface="ＭＳ Ｐゴシック" panose="020B0600070205080204" pitchFamily="50" charset="-128"/>
            </a:rPr>
            <a:t>1.91</a:t>
          </a:r>
          <a:r>
            <a:rPr kumimoji="1" lang="ja-JP" altLang="en-US" sz="1000">
              <a:latin typeface="ＭＳ Ｐゴシック" panose="020B0600070205080204" pitchFamily="50" charset="-128"/>
              <a:ea typeface="ＭＳ Ｐゴシック" panose="020B0600070205080204" pitchFamily="50" charset="-128"/>
            </a:rPr>
            <a:t>倍となっている。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実質収支額は、歳入予算に対する決算の増収や歳出不要額の状況により増減はあるものの、赤字を示すマイナスとなることはなく、概ね適正の範囲内で推移している。</a:t>
          </a:r>
        </a:p>
        <a:p>
          <a:r>
            <a:rPr kumimoji="1" lang="ja-JP" altLang="en-US" sz="1300">
              <a:latin typeface="ＭＳ ゴシック" pitchFamily="49" charset="-128"/>
              <a:ea typeface="ＭＳ ゴシック" pitchFamily="49" charset="-128"/>
            </a:rPr>
            <a:t>　財政調整基金については、近年は標準財政規模の</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％程度で推移している。今後も計画的な事業実施、交付税算入率の高い起債の活用等、財政調整基金残高の維持に努めるとともに、計画的な活用を図る。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令和５年度決算では、実質収支が赤字となったり、資金不足が発生している会計はない。</a:t>
          </a:r>
        </a:p>
        <a:p>
          <a:r>
            <a:rPr kumimoji="1" lang="ja-JP" altLang="en-US" sz="1400">
              <a:latin typeface="ＭＳ ゴシック" pitchFamily="49" charset="-128"/>
              <a:ea typeface="ＭＳ ゴシック" pitchFamily="49" charset="-128"/>
            </a:rPr>
            <a:t>　公立浜坂病院事業会計においては、一般会計から１億３千万円の経営改善補助金を支出し、資金不足比率を解消している状態が続いているため、常勤医師の確保や医業収入の向上に向けた住民へのＰＲ、支出削減を図るなど、今後も、病院改革プランに基づき、医療体制の確保、経営改善計画の推進等、収支改善に向けた具体的な方策を着実に実行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c r="B2" s="182" t="s">
        <v>77</v>
      </c>
      <c r="C2" s="182"/>
      <c r="D2" s="183"/>
    </row>
    <row r="3" spans="1:119" ht="18.75" customHeight="1" thickBot="1">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14062970</v>
      </c>
      <c r="BO4" s="449"/>
      <c r="BP4" s="449"/>
      <c r="BQ4" s="449"/>
      <c r="BR4" s="449"/>
      <c r="BS4" s="449"/>
      <c r="BT4" s="449"/>
      <c r="BU4" s="450"/>
      <c r="BV4" s="448">
        <v>12987878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6.3</v>
      </c>
      <c r="CU4" s="589"/>
      <c r="CV4" s="589"/>
      <c r="CW4" s="589"/>
      <c r="CX4" s="589"/>
      <c r="CY4" s="589"/>
      <c r="CZ4" s="589"/>
      <c r="DA4" s="590"/>
      <c r="DB4" s="588">
        <v>10.5</v>
      </c>
      <c r="DC4" s="589"/>
      <c r="DD4" s="589"/>
      <c r="DE4" s="589"/>
      <c r="DF4" s="589"/>
      <c r="DG4" s="589"/>
      <c r="DH4" s="589"/>
      <c r="DI4" s="590"/>
    </row>
    <row r="5" spans="1:119" ht="18.75" customHeight="1">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13365991</v>
      </c>
      <c r="BO5" s="420"/>
      <c r="BP5" s="420"/>
      <c r="BQ5" s="420"/>
      <c r="BR5" s="420"/>
      <c r="BS5" s="420"/>
      <c r="BT5" s="420"/>
      <c r="BU5" s="421"/>
      <c r="BV5" s="419">
        <v>12207653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90.3</v>
      </c>
      <c r="CU5" s="417"/>
      <c r="CV5" s="417"/>
      <c r="CW5" s="417"/>
      <c r="CX5" s="417"/>
      <c r="CY5" s="417"/>
      <c r="CZ5" s="417"/>
      <c r="DA5" s="418"/>
      <c r="DB5" s="416">
        <v>87.8</v>
      </c>
      <c r="DC5" s="417"/>
      <c r="DD5" s="417"/>
      <c r="DE5" s="417"/>
      <c r="DF5" s="417"/>
      <c r="DG5" s="417"/>
      <c r="DH5" s="417"/>
      <c r="DI5" s="418"/>
    </row>
    <row r="6" spans="1:119" ht="18.75" customHeight="1">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696979</v>
      </c>
      <c r="BO6" s="420"/>
      <c r="BP6" s="420"/>
      <c r="BQ6" s="420"/>
      <c r="BR6" s="420"/>
      <c r="BS6" s="420"/>
      <c r="BT6" s="420"/>
      <c r="BU6" s="421"/>
      <c r="BV6" s="419">
        <v>780225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90.7</v>
      </c>
      <c r="CU6" s="563"/>
      <c r="CV6" s="563"/>
      <c r="CW6" s="563"/>
      <c r="CX6" s="563"/>
      <c r="CY6" s="563"/>
      <c r="CZ6" s="563"/>
      <c r="DA6" s="564"/>
      <c r="DB6" s="562">
        <v>87.8</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301059</v>
      </c>
      <c r="BO7" s="420"/>
      <c r="BP7" s="420"/>
      <c r="BQ7" s="420"/>
      <c r="BR7" s="420"/>
      <c r="BS7" s="420"/>
      <c r="BT7" s="420"/>
      <c r="BU7" s="421"/>
      <c r="BV7" s="419">
        <v>113739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6333388</v>
      </c>
      <c r="CU7" s="420"/>
      <c r="CV7" s="420"/>
      <c r="CW7" s="420"/>
      <c r="CX7" s="420"/>
      <c r="CY7" s="420"/>
      <c r="CZ7" s="420"/>
      <c r="DA7" s="421"/>
      <c r="DB7" s="419">
        <v>6351374</v>
      </c>
      <c r="DC7" s="420"/>
      <c r="DD7" s="420"/>
      <c r="DE7" s="420"/>
      <c r="DF7" s="420"/>
      <c r="DG7" s="420"/>
      <c r="DH7" s="420"/>
      <c r="DI7" s="421"/>
    </row>
    <row r="8" spans="1:119" ht="18.75" customHeight="1" thickBot="1">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395920</v>
      </c>
      <c r="BO8" s="420"/>
      <c r="BP8" s="420"/>
      <c r="BQ8" s="420"/>
      <c r="BR8" s="420"/>
      <c r="BS8" s="420"/>
      <c r="BT8" s="420"/>
      <c r="BU8" s="421"/>
      <c r="BV8" s="419">
        <v>666486</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0.24</v>
      </c>
      <c r="DC8" s="523"/>
      <c r="DD8" s="523"/>
      <c r="DE8" s="523"/>
      <c r="DF8" s="523"/>
      <c r="DG8" s="523"/>
      <c r="DH8" s="523"/>
      <c r="DI8" s="524"/>
    </row>
    <row r="9" spans="1:119" ht="18.75" customHeight="1" thickBot="1">
      <c r="A9" s="181"/>
      <c r="B9" s="551" t="s">
        <v>107</v>
      </c>
      <c r="C9" s="552"/>
      <c r="D9" s="552"/>
      <c r="E9" s="552"/>
      <c r="F9" s="552"/>
      <c r="G9" s="552"/>
      <c r="H9" s="552"/>
      <c r="I9" s="552"/>
      <c r="J9" s="552"/>
      <c r="K9" s="470"/>
      <c r="L9" s="553" t="s">
        <v>108</v>
      </c>
      <c r="M9" s="554"/>
      <c r="N9" s="554"/>
      <c r="O9" s="554"/>
      <c r="P9" s="554"/>
      <c r="Q9" s="555"/>
      <c r="R9" s="556">
        <v>13318</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-270566</v>
      </c>
      <c r="BO9" s="420"/>
      <c r="BP9" s="420"/>
      <c r="BQ9" s="420"/>
      <c r="BR9" s="420"/>
      <c r="BS9" s="420"/>
      <c r="BT9" s="420"/>
      <c r="BU9" s="421"/>
      <c r="BV9" s="419">
        <v>-77317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15.6</v>
      </c>
      <c r="CU9" s="417"/>
      <c r="CV9" s="417"/>
      <c r="CW9" s="417"/>
      <c r="CX9" s="417"/>
      <c r="CY9" s="417"/>
      <c r="CZ9" s="417"/>
      <c r="DA9" s="418"/>
      <c r="DB9" s="416">
        <v>15.2</v>
      </c>
      <c r="DC9" s="417"/>
      <c r="DD9" s="417"/>
      <c r="DE9" s="417"/>
      <c r="DF9" s="417"/>
      <c r="DG9" s="417"/>
      <c r="DH9" s="417"/>
      <c r="DI9" s="418"/>
    </row>
    <row r="10" spans="1:119" ht="18.75" customHeight="1" thickBot="1">
      <c r="A10" s="181"/>
      <c r="B10" s="551"/>
      <c r="C10" s="552"/>
      <c r="D10" s="552"/>
      <c r="E10" s="552"/>
      <c r="F10" s="552"/>
      <c r="G10" s="552"/>
      <c r="H10" s="552"/>
      <c r="I10" s="552"/>
      <c r="J10" s="552"/>
      <c r="K10" s="470"/>
      <c r="L10" s="375" t="s">
        <v>113</v>
      </c>
      <c r="M10" s="376"/>
      <c r="N10" s="376"/>
      <c r="O10" s="376"/>
      <c r="P10" s="376"/>
      <c r="Q10" s="377"/>
      <c r="R10" s="372">
        <v>14819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819</v>
      </c>
      <c r="BO10" s="420"/>
      <c r="BP10" s="420"/>
      <c r="BQ10" s="420"/>
      <c r="BR10" s="420"/>
      <c r="BS10" s="420"/>
      <c r="BT10" s="420"/>
      <c r="BU10" s="421"/>
      <c r="BV10" s="419">
        <v>1261</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81"/>
      <c r="B12" s="525" t="s">
        <v>123</v>
      </c>
      <c r="C12" s="526"/>
      <c r="D12" s="526"/>
      <c r="E12" s="526"/>
      <c r="F12" s="526"/>
      <c r="G12" s="526"/>
      <c r="H12" s="526"/>
      <c r="I12" s="526"/>
      <c r="J12" s="526"/>
      <c r="K12" s="527"/>
      <c r="L12" s="534" t="s">
        <v>124</v>
      </c>
      <c r="M12" s="535"/>
      <c r="N12" s="535"/>
      <c r="O12" s="535"/>
      <c r="P12" s="535"/>
      <c r="Q12" s="536"/>
      <c r="R12" s="537">
        <v>13094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420000</v>
      </c>
      <c r="BO12" s="420"/>
      <c r="BP12" s="420"/>
      <c r="BQ12" s="420"/>
      <c r="BR12" s="420"/>
      <c r="BS12" s="420"/>
      <c r="BT12" s="420"/>
      <c r="BU12" s="421"/>
      <c r="BV12" s="419">
        <v>60000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3" t="s">
        <v>130</v>
      </c>
      <c r="N13" s="504"/>
      <c r="O13" s="504"/>
      <c r="P13" s="504"/>
      <c r="Q13" s="505"/>
      <c r="R13" s="506">
        <v>12913</v>
      </c>
      <c r="S13" s="507"/>
      <c r="T13" s="507"/>
      <c r="U13" s="507"/>
      <c r="V13" s="508"/>
      <c r="W13" s="509" t="s">
        <v>131</v>
      </c>
      <c r="X13" s="405"/>
      <c r="Y13" s="405"/>
      <c r="Z13" s="405"/>
      <c r="AA13" s="405"/>
      <c r="AB13" s="406"/>
      <c r="AC13" s="372">
        <v>790</v>
      </c>
      <c r="AD13" s="373"/>
      <c r="AE13" s="373"/>
      <c r="AF13" s="373"/>
      <c r="AG13" s="374"/>
      <c r="AH13" s="372">
        <v>1184</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-689747</v>
      </c>
      <c r="BO13" s="420"/>
      <c r="BP13" s="420"/>
      <c r="BQ13" s="420"/>
      <c r="BR13" s="420"/>
      <c r="BS13" s="420"/>
      <c r="BT13" s="420"/>
      <c r="BU13" s="421"/>
      <c r="BV13" s="419">
        <v>-136056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11.2</v>
      </c>
      <c r="CU13" s="417"/>
      <c r="CV13" s="417"/>
      <c r="CW13" s="417"/>
      <c r="CX13" s="417"/>
      <c r="CY13" s="417"/>
      <c r="CZ13" s="417"/>
      <c r="DA13" s="418"/>
      <c r="DB13" s="416">
        <v>11.1</v>
      </c>
      <c r="DC13" s="417"/>
      <c r="DD13" s="417"/>
      <c r="DE13" s="417"/>
      <c r="DF13" s="417"/>
      <c r="DG13" s="417"/>
      <c r="DH13" s="417"/>
      <c r="DI13" s="418"/>
    </row>
    <row r="14" spans="1:119" ht="18.75" customHeight="1" thickBot="1">
      <c r="A14" s="181"/>
      <c r="B14" s="528"/>
      <c r="C14" s="529"/>
      <c r="D14" s="529"/>
      <c r="E14" s="529"/>
      <c r="F14" s="529"/>
      <c r="G14" s="529"/>
      <c r="H14" s="529"/>
      <c r="I14" s="529"/>
      <c r="J14" s="529"/>
      <c r="K14" s="530"/>
      <c r="L14" s="493" t="s">
        <v>135</v>
      </c>
      <c r="M14" s="546"/>
      <c r="N14" s="546"/>
      <c r="O14" s="546"/>
      <c r="P14" s="546"/>
      <c r="Q14" s="547"/>
      <c r="R14" s="506">
        <v>13416</v>
      </c>
      <c r="S14" s="507"/>
      <c r="T14" s="507"/>
      <c r="U14" s="507"/>
      <c r="V14" s="508"/>
      <c r="W14" s="510"/>
      <c r="X14" s="408"/>
      <c r="Y14" s="408"/>
      <c r="Z14" s="408"/>
      <c r="AA14" s="408"/>
      <c r="AB14" s="409"/>
      <c r="AC14" s="499">
        <v>12.4</v>
      </c>
      <c r="AD14" s="500"/>
      <c r="AE14" s="500"/>
      <c r="AF14" s="500"/>
      <c r="AG14" s="501"/>
      <c r="AH14" s="499">
        <v>16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22.6</v>
      </c>
      <c r="CU14" s="517"/>
      <c r="CV14" s="517"/>
      <c r="CW14" s="517"/>
      <c r="CX14" s="517"/>
      <c r="CY14" s="517"/>
      <c r="CZ14" s="517"/>
      <c r="DA14" s="518"/>
      <c r="DB14" s="516">
        <v>28.2</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3" t="s">
        <v>130</v>
      </c>
      <c r="N15" s="504"/>
      <c r="O15" s="504"/>
      <c r="P15" s="504"/>
      <c r="Q15" s="505"/>
      <c r="R15" s="506">
        <v>13270</v>
      </c>
      <c r="S15" s="507"/>
      <c r="T15" s="507"/>
      <c r="U15" s="507"/>
      <c r="V15" s="508"/>
      <c r="W15" s="509" t="s">
        <v>137</v>
      </c>
      <c r="X15" s="405"/>
      <c r="Y15" s="405"/>
      <c r="Z15" s="405"/>
      <c r="AA15" s="405"/>
      <c r="AB15" s="406"/>
      <c r="AC15" s="372">
        <v>1511</v>
      </c>
      <c r="AD15" s="373"/>
      <c r="AE15" s="373"/>
      <c r="AF15" s="373"/>
      <c r="AG15" s="374"/>
      <c r="AH15" s="372">
        <v>1782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1458889</v>
      </c>
      <c r="BO15" s="449"/>
      <c r="BP15" s="449"/>
      <c r="BQ15" s="449"/>
      <c r="BR15" s="449"/>
      <c r="BS15" s="449"/>
      <c r="BT15" s="449"/>
      <c r="BU15" s="450"/>
      <c r="BV15" s="448">
        <v>1422522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23.7</v>
      </c>
      <c r="AD16" s="500"/>
      <c r="AE16" s="500"/>
      <c r="AF16" s="500"/>
      <c r="AG16" s="501"/>
      <c r="AH16" s="499">
        <v>24.1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5948268</v>
      </c>
      <c r="BO16" s="420"/>
      <c r="BP16" s="420"/>
      <c r="BQ16" s="420"/>
      <c r="BR16" s="420"/>
      <c r="BS16" s="420"/>
      <c r="BT16" s="420"/>
      <c r="BU16" s="421"/>
      <c r="BV16" s="419">
        <v>5926141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4079</v>
      </c>
      <c r="AD17" s="373"/>
      <c r="AE17" s="373"/>
      <c r="AF17" s="373"/>
      <c r="AG17" s="374"/>
      <c r="AH17" s="372">
        <v>4421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1816465</v>
      </c>
      <c r="BO17" s="420"/>
      <c r="BP17" s="420"/>
      <c r="BQ17" s="420"/>
      <c r="BR17" s="420"/>
      <c r="BS17" s="420"/>
      <c r="BT17" s="420"/>
      <c r="BU17" s="421"/>
      <c r="BV17" s="419">
        <v>1775958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81"/>
      <c r="B18" s="469" t="s">
        <v>147</v>
      </c>
      <c r="C18" s="470"/>
      <c r="D18" s="470"/>
      <c r="E18" s="471"/>
      <c r="F18" s="471"/>
      <c r="G18" s="471"/>
      <c r="H18" s="471"/>
      <c r="I18" s="471"/>
      <c r="J18" s="471"/>
      <c r="K18" s="471"/>
      <c r="L18" s="472">
        <v>241.01</v>
      </c>
      <c r="M18" s="472"/>
      <c r="N18" s="472"/>
      <c r="O18" s="472"/>
      <c r="P18" s="472"/>
      <c r="Q18" s="472"/>
      <c r="R18" s="473"/>
      <c r="S18" s="473"/>
      <c r="T18" s="473"/>
      <c r="U18" s="473"/>
      <c r="V18" s="474"/>
      <c r="W18" s="490"/>
      <c r="X18" s="491"/>
      <c r="Y18" s="491"/>
      <c r="Z18" s="491"/>
      <c r="AA18" s="491"/>
      <c r="AB18" s="515"/>
      <c r="AC18" s="389">
        <v>63.9</v>
      </c>
      <c r="AD18" s="390"/>
      <c r="AE18" s="390"/>
      <c r="AF18" s="390"/>
      <c r="AG18" s="475"/>
      <c r="AH18" s="389">
        <v>59.8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5789104</v>
      </c>
      <c r="BO18" s="420"/>
      <c r="BP18" s="420"/>
      <c r="BQ18" s="420"/>
      <c r="BR18" s="420"/>
      <c r="BS18" s="420"/>
      <c r="BT18" s="420"/>
      <c r="BU18" s="421"/>
      <c r="BV18" s="419">
        <v>5592677</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81"/>
      <c r="B19" s="469" t="s">
        <v>149</v>
      </c>
      <c r="C19" s="470"/>
      <c r="D19" s="470"/>
      <c r="E19" s="471"/>
      <c r="F19" s="471"/>
      <c r="G19" s="471"/>
      <c r="H19" s="471"/>
      <c r="I19" s="471"/>
      <c r="J19" s="471"/>
      <c r="K19" s="471"/>
      <c r="L19" s="479">
        <v>55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8997602</v>
      </c>
      <c r="BO19" s="420"/>
      <c r="BP19" s="420"/>
      <c r="BQ19" s="420"/>
      <c r="BR19" s="420"/>
      <c r="BS19" s="420"/>
      <c r="BT19" s="420"/>
      <c r="BU19" s="421"/>
      <c r="BV19" s="419">
        <v>8827674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81"/>
      <c r="B20" s="469" t="s">
        <v>151</v>
      </c>
      <c r="C20" s="470"/>
      <c r="D20" s="470"/>
      <c r="E20" s="471"/>
      <c r="F20" s="471"/>
      <c r="G20" s="471"/>
      <c r="H20" s="471"/>
      <c r="I20" s="471"/>
      <c r="J20" s="471"/>
      <c r="K20" s="471"/>
      <c r="L20" s="479">
        <v>4929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14003254</v>
      </c>
      <c r="BO22" s="449"/>
      <c r="BP22" s="449"/>
      <c r="BQ22" s="449"/>
      <c r="BR22" s="449"/>
      <c r="BS22" s="449"/>
      <c r="BT22" s="449"/>
      <c r="BU22" s="450"/>
      <c r="BV22" s="448">
        <v>14173220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8679261</v>
      </c>
      <c r="BO23" s="420"/>
      <c r="BP23" s="420"/>
      <c r="BQ23" s="420"/>
      <c r="BR23" s="420"/>
      <c r="BS23" s="420"/>
      <c r="BT23" s="420"/>
      <c r="BU23" s="421"/>
      <c r="BV23" s="419">
        <v>8436670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81"/>
      <c r="B24" s="398"/>
      <c r="C24" s="399"/>
      <c r="D24" s="400"/>
      <c r="E24" s="375" t="s">
        <v>161</v>
      </c>
      <c r="F24" s="376"/>
      <c r="G24" s="376"/>
      <c r="H24" s="376"/>
      <c r="I24" s="376"/>
      <c r="J24" s="376"/>
      <c r="K24" s="377"/>
      <c r="L24" s="372">
        <v>1</v>
      </c>
      <c r="M24" s="373"/>
      <c r="N24" s="373"/>
      <c r="O24" s="373"/>
      <c r="P24" s="374"/>
      <c r="Q24" s="372">
        <v>7360</v>
      </c>
      <c r="R24" s="373"/>
      <c r="S24" s="373"/>
      <c r="T24" s="373"/>
      <c r="U24" s="373"/>
      <c r="V24" s="374"/>
      <c r="W24" s="462"/>
      <c r="X24" s="399"/>
      <c r="Y24" s="400"/>
      <c r="Z24" s="375" t="s">
        <v>162</v>
      </c>
      <c r="AA24" s="376"/>
      <c r="AB24" s="376"/>
      <c r="AC24" s="376"/>
      <c r="AD24" s="376"/>
      <c r="AE24" s="376"/>
      <c r="AF24" s="376"/>
      <c r="AG24" s="377"/>
      <c r="AH24" s="372">
        <v>143</v>
      </c>
      <c r="AI24" s="373"/>
      <c r="AJ24" s="373"/>
      <c r="AK24" s="373"/>
      <c r="AL24" s="374"/>
      <c r="AM24" s="372">
        <v>425997</v>
      </c>
      <c r="AN24" s="373"/>
      <c r="AO24" s="373"/>
      <c r="AP24" s="373"/>
      <c r="AQ24" s="373"/>
      <c r="AR24" s="374"/>
      <c r="AS24" s="372">
        <v>2979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11080953</v>
      </c>
      <c r="BO24" s="420"/>
      <c r="BP24" s="420"/>
      <c r="BQ24" s="420"/>
      <c r="BR24" s="420"/>
      <c r="BS24" s="420"/>
      <c r="BT24" s="420"/>
      <c r="BU24" s="421"/>
      <c r="BV24" s="419">
        <v>10897177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81"/>
      <c r="B25" s="398"/>
      <c r="C25" s="399"/>
      <c r="D25" s="400"/>
      <c r="E25" s="375" t="s">
        <v>164</v>
      </c>
      <c r="F25" s="376"/>
      <c r="G25" s="376"/>
      <c r="H25" s="376"/>
      <c r="I25" s="376"/>
      <c r="J25" s="376"/>
      <c r="K25" s="377"/>
      <c r="L25" s="372">
        <v>1</v>
      </c>
      <c r="M25" s="373"/>
      <c r="N25" s="373"/>
      <c r="O25" s="373"/>
      <c r="P25" s="374"/>
      <c r="Q25" s="372">
        <v>5888</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59162</v>
      </c>
      <c r="BO25" s="449"/>
      <c r="BP25" s="449"/>
      <c r="BQ25" s="449"/>
      <c r="BR25" s="449"/>
      <c r="BS25" s="449"/>
      <c r="BT25" s="449"/>
      <c r="BU25" s="450"/>
      <c r="BV25" s="448">
        <v>5903</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81"/>
      <c r="B26" s="398"/>
      <c r="C26" s="399"/>
      <c r="D26" s="400"/>
      <c r="E26" s="375" t="s">
        <v>167</v>
      </c>
      <c r="F26" s="376"/>
      <c r="G26" s="376"/>
      <c r="H26" s="376"/>
      <c r="I26" s="376"/>
      <c r="J26" s="376"/>
      <c r="K26" s="377"/>
      <c r="L26" s="372">
        <v>1</v>
      </c>
      <c r="M26" s="373"/>
      <c r="N26" s="373"/>
      <c r="O26" s="373"/>
      <c r="P26" s="374"/>
      <c r="Q26" s="372">
        <v>5336</v>
      </c>
      <c r="R26" s="373"/>
      <c r="S26" s="373"/>
      <c r="T26" s="373"/>
      <c r="U26" s="373"/>
      <c r="V26" s="374"/>
      <c r="W26" s="462"/>
      <c r="X26" s="399"/>
      <c r="Y26" s="400"/>
      <c r="Z26" s="375" t="s">
        <v>168</v>
      </c>
      <c r="AA26" s="430"/>
      <c r="AB26" s="430"/>
      <c r="AC26" s="430"/>
      <c r="AD26" s="430"/>
      <c r="AE26" s="430"/>
      <c r="AF26" s="430"/>
      <c r="AG26" s="431"/>
      <c r="AH26" s="372">
        <v>5</v>
      </c>
      <c r="AI26" s="373"/>
      <c r="AJ26" s="373"/>
      <c r="AK26" s="373"/>
      <c r="AL26" s="374"/>
      <c r="AM26" s="372">
        <v>12980</v>
      </c>
      <c r="AN26" s="373"/>
      <c r="AO26" s="373"/>
      <c r="AP26" s="373"/>
      <c r="AQ26" s="373"/>
      <c r="AR26" s="374"/>
      <c r="AS26" s="372">
        <v>2596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81"/>
      <c r="B27" s="398"/>
      <c r="C27" s="399"/>
      <c r="D27" s="400"/>
      <c r="E27" s="375" t="s">
        <v>170</v>
      </c>
      <c r="F27" s="376"/>
      <c r="G27" s="376"/>
      <c r="H27" s="376"/>
      <c r="I27" s="376"/>
      <c r="J27" s="376"/>
      <c r="K27" s="377"/>
      <c r="L27" s="372">
        <v>1</v>
      </c>
      <c r="M27" s="373"/>
      <c r="N27" s="373"/>
      <c r="O27" s="373"/>
      <c r="P27" s="374"/>
      <c r="Q27" s="372">
        <v>3200</v>
      </c>
      <c r="R27" s="373"/>
      <c r="S27" s="373"/>
      <c r="T27" s="373"/>
      <c r="U27" s="373"/>
      <c r="V27" s="374"/>
      <c r="W27" s="462"/>
      <c r="X27" s="399"/>
      <c r="Y27" s="400"/>
      <c r="Z27" s="375" t="s">
        <v>171</v>
      </c>
      <c r="AA27" s="376"/>
      <c r="AB27" s="376"/>
      <c r="AC27" s="376"/>
      <c r="AD27" s="376"/>
      <c r="AE27" s="376"/>
      <c r="AF27" s="376"/>
      <c r="AG27" s="377"/>
      <c r="AH27" s="372">
        <v>15</v>
      </c>
      <c r="AI27" s="373"/>
      <c r="AJ27" s="373"/>
      <c r="AK27" s="373"/>
      <c r="AL27" s="374"/>
      <c r="AM27" s="372">
        <v>43200</v>
      </c>
      <c r="AN27" s="373"/>
      <c r="AO27" s="373"/>
      <c r="AP27" s="373"/>
      <c r="AQ27" s="373"/>
      <c r="AR27" s="374"/>
      <c r="AS27" s="372">
        <v>2880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105248</v>
      </c>
      <c r="BO27" s="454"/>
      <c r="BP27" s="454"/>
      <c r="BQ27" s="454"/>
      <c r="BR27" s="454"/>
      <c r="BS27" s="454"/>
      <c r="BT27" s="454"/>
      <c r="BU27" s="455"/>
      <c r="BV27" s="453">
        <v>105246</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81"/>
      <c r="B28" s="398"/>
      <c r="C28" s="399"/>
      <c r="D28" s="400"/>
      <c r="E28" s="375" t="s">
        <v>173</v>
      </c>
      <c r="F28" s="376"/>
      <c r="G28" s="376"/>
      <c r="H28" s="376"/>
      <c r="I28" s="376"/>
      <c r="J28" s="376"/>
      <c r="K28" s="377"/>
      <c r="L28" s="372">
        <v>1</v>
      </c>
      <c r="M28" s="373"/>
      <c r="N28" s="373"/>
      <c r="O28" s="373"/>
      <c r="P28" s="374"/>
      <c r="Q28" s="372">
        <v>2300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2328942</v>
      </c>
      <c r="BO28" s="449"/>
      <c r="BP28" s="449"/>
      <c r="BQ28" s="449"/>
      <c r="BR28" s="449"/>
      <c r="BS28" s="449"/>
      <c r="BT28" s="449"/>
      <c r="BU28" s="450"/>
      <c r="BV28" s="448">
        <v>2478122</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81"/>
      <c r="B29" s="398"/>
      <c r="C29" s="399"/>
      <c r="D29" s="400"/>
      <c r="E29" s="375" t="s">
        <v>176</v>
      </c>
      <c r="F29" s="376"/>
      <c r="G29" s="376"/>
      <c r="H29" s="376"/>
      <c r="I29" s="376"/>
      <c r="J29" s="376"/>
      <c r="K29" s="377"/>
      <c r="L29" s="372">
        <v>14</v>
      </c>
      <c r="M29" s="373"/>
      <c r="N29" s="373"/>
      <c r="O29" s="373"/>
      <c r="P29" s="374"/>
      <c r="Q29" s="372">
        <v>2080</v>
      </c>
      <c r="R29" s="373"/>
      <c r="S29" s="373"/>
      <c r="T29" s="373"/>
      <c r="U29" s="373"/>
      <c r="V29" s="374"/>
      <c r="W29" s="463"/>
      <c r="X29" s="464"/>
      <c r="Y29" s="465"/>
      <c r="Z29" s="375" t="s">
        <v>177</v>
      </c>
      <c r="AA29" s="376"/>
      <c r="AB29" s="376"/>
      <c r="AC29" s="376"/>
      <c r="AD29" s="376"/>
      <c r="AE29" s="376"/>
      <c r="AF29" s="376"/>
      <c r="AG29" s="377"/>
      <c r="AH29" s="372">
        <v>158</v>
      </c>
      <c r="AI29" s="373"/>
      <c r="AJ29" s="373"/>
      <c r="AK29" s="373"/>
      <c r="AL29" s="374"/>
      <c r="AM29" s="372">
        <v>469197</v>
      </c>
      <c r="AN29" s="373"/>
      <c r="AO29" s="373"/>
      <c r="AP29" s="373"/>
      <c r="AQ29" s="373"/>
      <c r="AR29" s="374"/>
      <c r="AS29" s="372">
        <v>2970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792782</v>
      </c>
      <c r="BO29" s="420"/>
      <c r="BP29" s="420"/>
      <c r="BQ29" s="420"/>
      <c r="BR29" s="420"/>
      <c r="BS29" s="420"/>
      <c r="BT29" s="420"/>
      <c r="BU29" s="421"/>
      <c r="BV29" s="419">
        <v>817823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2676812</v>
      </c>
      <c r="BO30" s="454"/>
      <c r="BP30" s="454"/>
      <c r="BQ30" s="454"/>
      <c r="BR30" s="454"/>
      <c r="BS30" s="454"/>
      <c r="BT30" s="454"/>
      <c r="BU30" s="455"/>
      <c r="BV30" s="453">
        <v>1915436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国民健康保険事業特別会計（事業勘定）</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f>IF(BG34="","",MAX(C34:D43,U34:V43,AM34:AN43)+1)</f>
        <v>11</v>
      </c>
      <c r="BF34" s="367"/>
      <c r="BG34" s="368" t="str">
        <f>IF('各会計、関係団体の財政状況及び健全化判断比率'!B36="","",'各会計、関係団体の財政状況及び健全化判断比率'!B36)</f>
        <v>七釜温泉配湯事業特別会計</v>
      </c>
      <c r="BH34" s="368"/>
      <c r="BI34" s="368"/>
      <c r="BJ34" s="368"/>
      <c r="BK34" s="368"/>
      <c r="BL34" s="368"/>
      <c r="BM34" s="368"/>
      <c r="BN34" s="368"/>
      <c r="BO34" s="368"/>
      <c r="BP34" s="368"/>
      <c r="BQ34" s="368"/>
      <c r="BR34" s="368"/>
      <c r="BS34" s="368"/>
      <c r="BT34" s="368"/>
      <c r="BU34" s="368"/>
      <c r="BV34" s="181"/>
      <c r="BW34" s="367">
        <f>IF(BY34="","",MAX(C34:D43,U34:V43,AM34:AN43,BE34:BF43)+1)</f>
        <v>12</v>
      </c>
      <c r="BX34" s="367"/>
      <c r="BY34" s="368" t="str">
        <f>IF('各会計、関係団体の財政状況及び健全化判断比率'!B68="","",'各会計、関係団体の財政状況及び健全化判断比率'!B68)</f>
        <v>北但行政事務組合</v>
      </c>
      <c r="BZ34" s="368"/>
      <c r="CA34" s="368"/>
      <c r="CB34" s="368"/>
      <c r="CC34" s="368"/>
      <c r="CD34" s="368"/>
      <c r="CE34" s="368"/>
      <c r="CF34" s="368"/>
      <c r="CG34" s="368"/>
      <c r="CH34" s="368"/>
      <c r="CI34" s="368"/>
      <c r="CJ34" s="368"/>
      <c r="CK34" s="368"/>
      <c r="CL34" s="368"/>
      <c r="CM34" s="368"/>
      <c r="CN34" s="181"/>
      <c r="CO34" s="367">
        <f>IF(CQ34="","",MAX(C34:D43,U34:V43,AM34:AN43,BE34:BF43,BW34:BX43)+1)</f>
        <v>19</v>
      </c>
      <c r="CP34" s="367"/>
      <c r="CQ34" s="368" t="str">
        <f>IF('各会計、関係団体の財政状況及び健全化判断比率'!BS7="","",'各会計、関係団体の財政状況及び健全化判断比率'!BS7)</f>
        <v>温泉町夢公社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f>IF(E35="","",C34+1)</f>
        <v>2</v>
      </c>
      <c r="D35" s="367"/>
      <c r="E35" s="368" t="str">
        <f>IF('各会計、関係団体の財政状況及び健全化判断比率'!B8="","",'各会計、関係団体の財政状況及び健全化判断比率'!B8)</f>
        <v>浜坂地区残土処分場事業特別会計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国民健康保険事業特別会計（直診勘定）</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13</v>
      </c>
      <c r="BX35" s="367"/>
      <c r="BY35" s="368" t="str">
        <f>IF('各会計、関係団体の財政状況及び健全化判断比率'!B69="","",'各会計、関係団体の財政状況及び健全化判断比率'!B69)</f>
        <v>美方郡広域事務組合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介護保険事業特別会計（保険事業勘定）</v>
      </c>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IF('各会計、関係団体の財政状況及び健全化判断比率'!B34="","",'各会計、関係団体の財政状況及び健全化判断比率'!B34)</f>
        <v>公立浜坂病院事業会計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14</v>
      </c>
      <c r="BX36" s="367"/>
      <c r="BY36" s="368" t="str">
        <f>IF('各会計、関係団体の財政状況及び健全化判断比率'!B70="","",'各会計、関係団体の財政状況及び健全化判断比率'!B70)</f>
        <v>但馬広域行政事務組合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f t="shared" si="0"/>
        <v>10</v>
      </c>
      <c r="AN37" s="367"/>
      <c r="AO37" s="368" t="str">
        <f>IF('各会計、関係団体の財政状況及び健全化判断比率'!B35="","",'各会計、関係団体の財政状況及び健全化判断比率'!B35)</f>
        <v>浜坂温泉配湯事業会計</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15</v>
      </c>
      <c r="BX37" s="367"/>
      <c r="BY37" s="368" t="str">
        <f>IF('各会計、関係団体の財政状況及び健全化判断比率'!B71="","",'各会計、関係団体の財政状況及び健全化判断比率'!B71)</f>
        <v>兵庫県市町村職員退職手当組合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16</v>
      </c>
      <c r="BX38" s="367"/>
      <c r="BY38" s="368" t="str">
        <f>IF('各会計、関係団体の財政状況及び健全化判断比率'!B72="","",'各会計、関係団体の財政状況及び健全化判断比率'!B72)</f>
        <v>兵庫県町議会議員公務災害補償組合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17</v>
      </c>
      <c r="BX39" s="367"/>
      <c r="BY39" s="368" t="str">
        <f>IF('各会計、関係団体の財政状況及び健全化判断比率'!B73="","",'各会計、関係団体の財政状況及び健全化判断比率'!B73)</f>
        <v>兵庫県後期高齢者医療広域連合（一般会計）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18</v>
      </c>
      <c r="BX40" s="367"/>
      <c r="BY40" s="368" t="str">
        <f>IF('各会計、関係団体の財政状況及び健全化判断比率'!B74="","",'各会計、関係団体の財政状況及び健全化判断比率'!B74)</f>
        <v>兵庫県後期高齢者医療広域連合（特別会計）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vqd00bJ2ruHukRyqAV9VL+554nCQKKR0rigTVnGGF6ZucQUvw/a8P4N3b+CWeKaPbUZXudouyBrg4+DVlGcyYA==" saltValue="+B8DzcBgovu/Ah0a5Nv7P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51" t="s">
        <v>538</v>
      </c>
      <c r="D34" s="1151"/>
      <c r="E34" s="1152"/>
      <c r="F34" s="32">
        <v>5.28</v>
      </c>
      <c r="G34" s="33">
        <v>7.31</v>
      </c>
      <c r="H34" s="33">
        <v>10.199999999999999</v>
      </c>
      <c r="I34" s="33">
        <v>12.74</v>
      </c>
      <c r="J34" s="34">
        <v>14.95</v>
      </c>
      <c r="K34" s="22"/>
      <c r="L34" s="22"/>
      <c r="M34" s="22"/>
      <c r="N34" s="22"/>
      <c r="O34" s="22"/>
      <c r="P34" s="22"/>
    </row>
    <row r="35" spans="1:16" ht="39" customHeight="1">
      <c r="A35" s="22"/>
      <c r="B35" s="35"/>
      <c r="C35" s="1145" t="s">
        <v>539</v>
      </c>
      <c r="D35" s="1146"/>
      <c r="E35" s="1147"/>
      <c r="F35" s="36">
        <v>12.25</v>
      </c>
      <c r="G35" s="37">
        <v>12.5</v>
      </c>
      <c r="H35" s="37">
        <v>12.03</v>
      </c>
      <c r="I35" s="37">
        <v>12.7</v>
      </c>
      <c r="J35" s="38">
        <v>13.73</v>
      </c>
      <c r="K35" s="22"/>
      <c r="L35" s="22"/>
      <c r="M35" s="22"/>
      <c r="N35" s="22"/>
      <c r="O35" s="22"/>
      <c r="P35" s="22"/>
    </row>
    <row r="36" spans="1:16" ht="39" customHeight="1">
      <c r="A36" s="22"/>
      <c r="B36" s="35"/>
      <c r="C36" s="1145" t="s">
        <v>540</v>
      </c>
      <c r="D36" s="1146"/>
      <c r="E36" s="1147"/>
      <c r="F36" s="36">
        <v>3.05</v>
      </c>
      <c r="G36" s="37">
        <v>3.71</v>
      </c>
      <c r="H36" s="37">
        <v>5.4</v>
      </c>
      <c r="I36" s="37">
        <v>7.53</v>
      </c>
      <c r="J36" s="38">
        <v>8.59</v>
      </c>
      <c r="K36" s="22"/>
      <c r="L36" s="22"/>
      <c r="M36" s="22"/>
      <c r="N36" s="22"/>
      <c r="O36" s="22"/>
      <c r="P36" s="22"/>
    </row>
    <row r="37" spans="1:16" ht="39" customHeight="1">
      <c r="A37" s="22"/>
      <c r="B37" s="35"/>
      <c r="C37" s="1145" t="s">
        <v>541</v>
      </c>
      <c r="D37" s="1146"/>
      <c r="E37" s="1147"/>
      <c r="F37" s="36">
        <v>7.21</v>
      </c>
      <c r="G37" s="37">
        <v>4.95</v>
      </c>
      <c r="H37" s="37">
        <v>7.67</v>
      </c>
      <c r="I37" s="37">
        <v>3.67</v>
      </c>
      <c r="J37" s="38">
        <v>6.24</v>
      </c>
      <c r="K37" s="22"/>
      <c r="L37" s="22"/>
      <c r="M37" s="22"/>
      <c r="N37" s="22"/>
      <c r="O37" s="22"/>
      <c r="P37" s="22"/>
    </row>
    <row r="38" spans="1:16" ht="39" customHeight="1">
      <c r="A38" s="22"/>
      <c r="B38" s="35"/>
      <c r="C38" s="1145" t="s">
        <v>542</v>
      </c>
      <c r="D38" s="1146"/>
      <c r="E38" s="1147"/>
      <c r="F38" s="36">
        <v>1.74</v>
      </c>
      <c r="G38" s="37">
        <v>2.0299999999999998</v>
      </c>
      <c r="H38" s="37">
        <v>2.29</v>
      </c>
      <c r="I38" s="37">
        <v>2.62</v>
      </c>
      <c r="J38" s="38">
        <v>2.81</v>
      </c>
      <c r="K38" s="22"/>
      <c r="L38" s="22"/>
      <c r="M38" s="22"/>
      <c r="N38" s="22"/>
      <c r="O38" s="22"/>
      <c r="P38" s="22"/>
    </row>
    <row r="39" spans="1:16" ht="39" customHeight="1">
      <c r="A39" s="22"/>
      <c r="B39" s="35"/>
      <c r="C39" s="1145" t="s">
        <v>543</v>
      </c>
      <c r="D39" s="1146"/>
      <c r="E39" s="1147"/>
      <c r="F39" s="36">
        <v>0.12</v>
      </c>
      <c r="G39" s="37">
        <v>0.82</v>
      </c>
      <c r="H39" s="37">
        <v>0.47</v>
      </c>
      <c r="I39" s="37">
        <v>0.34</v>
      </c>
      <c r="J39" s="38">
        <v>0.65</v>
      </c>
      <c r="K39" s="22"/>
      <c r="L39" s="22"/>
      <c r="M39" s="22"/>
      <c r="N39" s="22"/>
      <c r="O39" s="22"/>
      <c r="P39" s="22"/>
    </row>
    <row r="40" spans="1:16" ht="39" customHeight="1">
      <c r="A40" s="22"/>
      <c r="B40" s="35"/>
      <c r="C40" s="1145" t="s">
        <v>544</v>
      </c>
      <c r="D40" s="1146"/>
      <c r="E40" s="1147"/>
      <c r="F40" s="36">
        <v>0.12</v>
      </c>
      <c r="G40" s="37">
        <v>0.19</v>
      </c>
      <c r="H40" s="37">
        <v>0.15</v>
      </c>
      <c r="I40" s="37">
        <v>0.14000000000000001</v>
      </c>
      <c r="J40" s="38">
        <v>0.12</v>
      </c>
      <c r="K40" s="22"/>
      <c r="L40" s="22"/>
      <c r="M40" s="22"/>
      <c r="N40" s="22"/>
      <c r="O40" s="22"/>
      <c r="P40" s="22"/>
    </row>
    <row r="41" spans="1:16" ht="39" customHeight="1">
      <c r="A41" s="22"/>
      <c r="B41" s="35"/>
      <c r="C41" s="1145" t="s">
        <v>545</v>
      </c>
      <c r="D41" s="1146"/>
      <c r="E41" s="1147"/>
      <c r="F41" s="36">
        <v>0.06</v>
      </c>
      <c r="G41" s="37">
        <v>0.05</v>
      </c>
      <c r="H41" s="37">
        <v>0.04</v>
      </c>
      <c r="I41" s="37">
        <v>0.05</v>
      </c>
      <c r="J41" s="38">
        <v>0.05</v>
      </c>
      <c r="K41" s="22"/>
      <c r="L41" s="22"/>
      <c r="M41" s="22"/>
      <c r="N41" s="22"/>
      <c r="O41" s="22"/>
      <c r="P41" s="22"/>
    </row>
    <row r="42" spans="1:16" ht="39" customHeight="1">
      <c r="A42" s="22"/>
      <c r="B42" s="39"/>
      <c r="C42" s="1145" t="s">
        <v>546</v>
      </c>
      <c r="D42" s="1146"/>
      <c r="E42" s="1147"/>
      <c r="F42" s="36" t="s">
        <v>547</v>
      </c>
      <c r="G42" s="37" t="s">
        <v>492</v>
      </c>
      <c r="H42" s="37" t="s">
        <v>492</v>
      </c>
      <c r="I42" s="37" t="s">
        <v>492</v>
      </c>
      <c r="J42" s="38" t="s">
        <v>492</v>
      </c>
      <c r="K42" s="22"/>
      <c r="L42" s="22"/>
      <c r="M42" s="22"/>
      <c r="N42" s="22"/>
      <c r="O42" s="22"/>
      <c r="P42" s="22"/>
    </row>
    <row r="43" spans="1:16" ht="39" customHeight="1" thickBot="1">
      <c r="A43" s="22"/>
      <c r="B43" s="40"/>
      <c r="C43" s="1148" t="s">
        <v>548</v>
      </c>
      <c r="D43" s="1149"/>
      <c r="E43" s="1150"/>
      <c r="F43" s="41">
        <v>0.16</v>
      </c>
      <c r="G43" s="42">
        <v>2.7</v>
      </c>
      <c r="H43" s="42">
        <v>3.89</v>
      </c>
      <c r="I43" s="42">
        <v>6.85</v>
      </c>
      <c r="J43" s="43">
        <v>0.05</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WCjAyV55NPo22n/U5jLBpqXJKxGh54HzpTYM2OZ5nV/jCdwOqUuJNVaxcvm4bKWoUKwsoXAeU+iH9XuG7376/w==" saltValue="uKY6j5dVsGbcSykeEZDk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9" orientation="landscape" cellComments="asDisplayed"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4"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76" t="s">
        <v>9</v>
      </c>
      <c r="C45" s="1177"/>
      <c r="D45" s="58"/>
      <c r="E45" s="1182" t="s">
        <v>10</v>
      </c>
      <c r="F45" s="1182"/>
      <c r="G45" s="1182"/>
      <c r="H45" s="1182"/>
      <c r="I45" s="1182"/>
      <c r="J45" s="1183"/>
      <c r="K45" s="59">
        <v>1437</v>
      </c>
      <c r="L45" s="60">
        <v>1377</v>
      </c>
      <c r="M45" s="60">
        <v>1444</v>
      </c>
      <c r="N45" s="60">
        <v>1516</v>
      </c>
      <c r="O45" s="61">
        <v>1614</v>
      </c>
      <c r="P45" s="48"/>
      <c r="Q45" s="48"/>
      <c r="R45" s="48"/>
      <c r="S45" s="48"/>
      <c r="T45" s="48"/>
      <c r="U45" s="48"/>
    </row>
    <row r="46" spans="1:21" ht="30.75" customHeight="1">
      <c r="A46" s="48"/>
      <c r="B46" s="1178"/>
      <c r="C46" s="1179"/>
      <c r="D46" s="62"/>
      <c r="E46" s="1155" t="s">
        <v>11</v>
      </c>
      <c r="F46" s="1155"/>
      <c r="G46" s="1155"/>
      <c r="H46" s="1155"/>
      <c r="I46" s="1155"/>
      <c r="J46" s="1156"/>
      <c r="K46" s="63" t="s">
        <v>492</v>
      </c>
      <c r="L46" s="64" t="s">
        <v>492</v>
      </c>
      <c r="M46" s="64" t="s">
        <v>492</v>
      </c>
      <c r="N46" s="64" t="s">
        <v>492</v>
      </c>
      <c r="O46" s="65" t="s">
        <v>492</v>
      </c>
      <c r="P46" s="48"/>
      <c r="Q46" s="48"/>
      <c r="R46" s="48"/>
      <c r="S46" s="48"/>
      <c r="T46" s="48"/>
      <c r="U46" s="48"/>
    </row>
    <row r="47" spans="1:21" ht="30.75" customHeight="1">
      <c r="A47" s="48"/>
      <c r="B47" s="1178"/>
      <c r="C47" s="1179"/>
      <c r="D47" s="62"/>
      <c r="E47" s="1155" t="s">
        <v>12</v>
      </c>
      <c r="F47" s="1155"/>
      <c r="G47" s="1155"/>
      <c r="H47" s="1155"/>
      <c r="I47" s="1155"/>
      <c r="J47" s="1156"/>
      <c r="K47" s="63" t="s">
        <v>492</v>
      </c>
      <c r="L47" s="64" t="s">
        <v>492</v>
      </c>
      <c r="M47" s="64" t="s">
        <v>492</v>
      </c>
      <c r="N47" s="64" t="s">
        <v>492</v>
      </c>
      <c r="O47" s="65" t="s">
        <v>492</v>
      </c>
      <c r="P47" s="48"/>
      <c r="Q47" s="48"/>
      <c r="R47" s="48"/>
      <c r="S47" s="48"/>
      <c r="T47" s="48"/>
      <c r="U47" s="48"/>
    </row>
    <row r="48" spans="1:21" ht="30.75" customHeight="1">
      <c r="A48" s="48"/>
      <c r="B48" s="1178"/>
      <c r="C48" s="1179"/>
      <c r="D48" s="62"/>
      <c r="E48" s="1155" t="s">
        <v>13</v>
      </c>
      <c r="F48" s="1155"/>
      <c r="G48" s="1155"/>
      <c r="H48" s="1155"/>
      <c r="I48" s="1155"/>
      <c r="J48" s="1156"/>
      <c r="K48" s="63">
        <v>500</v>
      </c>
      <c r="L48" s="64">
        <v>464</v>
      </c>
      <c r="M48" s="64">
        <v>468</v>
      </c>
      <c r="N48" s="64">
        <v>499</v>
      </c>
      <c r="O48" s="65">
        <v>415</v>
      </c>
      <c r="P48" s="48"/>
      <c r="Q48" s="48"/>
      <c r="R48" s="48"/>
      <c r="S48" s="48"/>
      <c r="T48" s="48"/>
      <c r="U48" s="48"/>
    </row>
    <row r="49" spans="1:21" ht="30.75" customHeight="1">
      <c r="A49" s="48"/>
      <c r="B49" s="1178"/>
      <c r="C49" s="1179"/>
      <c r="D49" s="62"/>
      <c r="E49" s="1155" t="s">
        <v>14</v>
      </c>
      <c r="F49" s="1155"/>
      <c r="G49" s="1155"/>
      <c r="H49" s="1155"/>
      <c r="I49" s="1155"/>
      <c r="J49" s="1156"/>
      <c r="K49" s="63">
        <v>0</v>
      </c>
      <c r="L49" s="64">
        <v>0</v>
      </c>
      <c r="M49" s="64">
        <v>0</v>
      </c>
      <c r="N49" s="64">
        <v>0</v>
      </c>
      <c r="O49" s="65">
        <v>0</v>
      </c>
      <c r="P49" s="48"/>
      <c r="Q49" s="48"/>
      <c r="R49" s="48"/>
      <c r="S49" s="48"/>
      <c r="T49" s="48"/>
      <c r="U49" s="48"/>
    </row>
    <row r="50" spans="1:21" ht="30.75" customHeight="1">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c r="A51" s="48"/>
      <c r="B51" s="1180"/>
      <c r="C51" s="1181"/>
      <c r="D51" s="66"/>
      <c r="E51" s="1155" t="s">
        <v>16</v>
      </c>
      <c r="F51" s="1155"/>
      <c r="G51" s="1155"/>
      <c r="H51" s="1155"/>
      <c r="I51" s="1155"/>
      <c r="J51" s="1156"/>
      <c r="K51" s="63">
        <v>0</v>
      </c>
      <c r="L51" s="64">
        <v>0</v>
      </c>
      <c r="M51" s="64">
        <v>0</v>
      </c>
      <c r="N51" s="64">
        <v>1</v>
      </c>
      <c r="O51" s="65">
        <v>1</v>
      </c>
      <c r="P51" s="48"/>
      <c r="Q51" s="48"/>
      <c r="R51" s="48"/>
      <c r="S51" s="48"/>
      <c r="T51" s="48"/>
      <c r="U51" s="48"/>
    </row>
    <row r="52" spans="1:21" ht="30.75" customHeight="1">
      <c r="A52" s="48"/>
      <c r="B52" s="1153" t="s">
        <v>17</v>
      </c>
      <c r="C52" s="1154"/>
      <c r="D52" s="66"/>
      <c r="E52" s="1155" t="s">
        <v>18</v>
      </c>
      <c r="F52" s="1155"/>
      <c r="G52" s="1155"/>
      <c r="H52" s="1155"/>
      <c r="I52" s="1155"/>
      <c r="J52" s="1156"/>
      <c r="K52" s="63">
        <v>1383</v>
      </c>
      <c r="L52" s="64">
        <v>1302</v>
      </c>
      <c r="M52" s="64">
        <v>1328</v>
      </c>
      <c r="N52" s="64">
        <v>1437</v>
      </c>
      <c r="O52" s="65">
        <v>1470</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554</v>
      </c>
      <c r="L53" s="69">
        <v>539</v>
      </c>
      <c r="M53" s="69">
        <v>584</v>
      </c>
      <c r="N53" s="69">
        <v>579</v>
      </c>
      <c r="O53" s="70">
        <v>560</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c r="B58" s="1161" t="s">
        <v>24</v>
      </c>
      <c r="C58" s="1162"/>
      <c r="D58" s="1167" t="s">
        <v>25</v>
      </c>
      <c r="E58" s="1168"/>
      <c r="F58" s="1168"/>
      <c r="G58" s="1168"/>
      <c r="H58" s="1168"/>
      <c r="I58" s="1168"/>
      <c r="J58" s="1169"/>
      <c r="K58" s="83"/>
      <c r="L58" s="84"/>
      <c r="M58" s="84"/>
      <c r="N58" s="84"/>
      <c r="O58" s="85"/>
    </row>
    <row r="59" spans="1:21" ht="31.5" customHeight="1">
      <c r="B59" s="1163"/>
      <c r="C59" s="1164"/>
      <c r="D59" s="1170" t="s">
        <v>26</v>
      </c>
      <c r="E59" s="1171"/>
      <c r="F59" s="1171"/>
      <c r="G59" s="1171"/>
      <c r="H59" s="1171"/>
      <c r="I59" s="1171"/>
      <c r="J59" s="1172"/>
      <c r="K59" s="86"/>
      <c r="L59" s="87"/>
      <c r="M59" s="87"/>
      <c r="N59" s="87"/>
      <c r="O59" s="88"/>
    </row>
    <row r="60" spans="1:21" ht="31.5" customHeight="1" thickBot="1">
      <c r="B60" s="1165"/>
      <c r="C60" s="1166"/>
      <c r="D60" s="1173" t="s">
        <v>27</v>
      </c>
      <c r="E60" s="1174"/>
      <c r="F60" s="1174"/>
      <c r="G60" s="1174"/>
      <c r="H60" s="1174"/>
      <c r="I60" s="1174"/>
      <c r="J60" s="1175"/>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tm64KBX7BlxJRHBOd8lfp0PrIfDcaLgN4jbV5blm6KqnYzBpWumsqJnpAQ66vrJDZyKXL7GA8BydgkeD9RT4Q==" saltValue="cPJ7RF4VyZO9BK8aPaBvb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9" scale="51" orientation="landscape" cellComments="asDisplayed"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2"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530</v>
      </c>
      <c r="J40" s="103" t="s">
        <v>531</v>
      </c>
      <c r="K40" s="103" t="s">
        <v>532</v>
      </c>
      <c r="L40" s="103" t="s">
        <v>533</v>
      </c>
      <c r="M40" s="104" t="s">
        <v>534</v>
      </c>
    </row>
    <row r="41" spans="2:13" ht="27.75" customHeight="1">
      <c r="B41" s="1196" t="s">
        <v>30</v>
      </c>
      <c r="C41" s="1197"/>
      <c r="D41" s="105"/>
      <c r="E41" s="1198" t="s">
        <v>31</v>
      </c>
      <c r="F41" s="1198"/>
      <c r="G41" s="1198"/>
      <c r="H41" s="1199"/>
      <c r="I41" s="355">
        <v>14464</v>
      </c>
      <c r="J41" s="356">
        <v>15202</v>
      </c>
      <c r="K41" s="356">
        <v>14820</v>
      </c>
      <c r="L41" s="356">
        <v>14173</v>
      </c>
      <c r="M41" s="357">
        <v>14003</v>
      </c>
    </row>
    <row r="42" spans="2:13" ht="27.75" customHeight="1">
      <c r="B42" s="1186"/>
      <c r="C42" s="1187"/>
      <c r="D42" s="106"/>
      <c r="E42" s="1190" t="s">
        <v>32</v>
      </c>
      <c r="F42" s="1190"/>
      <c r="G42" s="1190"/>
      <c r="H42" s="1191"/>
      <c r="I42" s="358">
        <v>2</v>
      </c>
      <c r="J42" s="359">
        <v>1</v>
      </c>
      <c r="K42" s="359">
        <v>1</v>
      </c>
      <c r="L42" s="359">
        <v>0</v>
      </c>
      <c r="M42" s="360" t="s">
        <v>492</v>
      </c>
    </row>
    <row r="43" spans="2:13" ht="27.75" customHeight="1">
      <c r="B43" s="1186"/>
      <c r="C43" s="1187"/>
      <c r="D43" s="106"/>
      <c r="E43" s="1190" t="s">
        <v>33</v>
      </c>
      <c r="F43" s="1190"/>
      <c r="G43" s="1190"/>
      <c r="H43" s="1191"/>
      <c r="I43" s="358">
        <v>4423</v>
      </c>
      <c r="J43" s="359">
        <v>4103</v>
      </c>
      <c r="K43" s="359">
        <v>3672</v>
      </c>
      <c r="L43" s="359">
        <v>3445</v>
      </c>
      <c r="M43" s="360">
        <v>3062</v>
      </c>
    </row>
    <row r="44" spans="2:13" ht="27.75" customHeight="1">
      <c r="B44" s="1186"/>
      <c r="C44" s="1187"/>
      <c r="D44" s="106"/>
      <c r="E44" s="1190" t="s">
        <v>34</v>
      </c>
      <c r="F44" s="1190"/>
      <c r="G44" s="1190"/>
      <c r="H44" s="1191"/>
      <c r="I44" s="358">
        <v>2</v>
      </c>
      <c r="J44" s="359">
        <v>2</v>
      </c>
      <c r="K44" s="359">
        <v>1</v>
      </c>
      <c r="L44" s="359">
        <v>1</v>
      </c>
      <c r="M44" s="360">
        <v>7</v>
      </c>
    </row>
    <row r="45" spans="2:13" ht="27.75" customHeight="1">
      <c r="B45" s="1186"/>
      <c r="C45" s="1187"/>
      <c r="D45" s="106"/>
      <c r="E45" s="1190" t="s">
        <v>35</v>
      </c>
      <c r="F45" s="1190"/>
      <c r="G45" s="1190"/>
      <c r="H45" s="1191"/>
      <c r="I45" s="358">
        <v>1429</v>
      </c>
      <c r="J45" s="359">
        <v>1418</v>
      </c>
      <c r="K45" s="359">
        <v>1344</v>
      </c>
      <c r="L45" s="359">
        <v>1362</v>
      </c>
      <c r="M45" s="360">
        <v>1228</v>
      </c>
    </row>
    <row r="46" spans="2:13" ht="27.75" customHeight="1">
      <c r="B46" s="1186"/>
      <c r="C46" s="1187"/>
      <c r="D46" s="107"/>
      <c r="E46" s="1190" t="s">
        <v>36</v>
      </c>
      <c r="F46" s="1190"/>
      <c r="G46" s="1190"/>
      <c r="H46" s="1191"/>
      <c r="I46" s="358" t="s">
        <v>492</v>
      </c>
      <c r="J46" s="359" t="s">
        <v>492</v>
      </c>
      <c r="K46" s="359" t="s">
        <v>492</v>
      </c>
      <c r="L46" s="359" t="s">
        <v>492</v>
      </c>
      <c r="M46" s="360" t="s">
        <v>492</v>
      </c>
    </row>
    <row r="47" spans="2:13" ht="27.75" customHeight="1">
      <c r="B47" s="1186"/>
      <c r="C47" s="1187"/>
      <c r="D47" s="108"/>
      <c r="E47" s="1200" t="s">
        <v>37</v>
      </c>
      <c r="F47" s="1201"/>
      <c r="G47" s="1201"/>
      <c r="H47" s="1202"/>
      <c r="I47" s="358" t="s">
        <v>492</v>
      </c>
      <c r="J47" s="359" t="s">
        <v>492</v>
      </c>
      <c r="K47" s="359" t="s">
        <v>492</v>
      </c>
      <c r="L47" s="359" t="s">
        <v>492</v>
      </c>
      <c r="M47" s="360" t="s">
        <v>492</v>
      </c>
    </row>
    <row r="48" spans="2:13" ht="27.75" customHeight="1">
      <c r="B48" s="1186"/>
      <c r="C48" s="1187"/>
      <c r="D48" s="106"/>
      <c r="E48" s="1190" t="s">
        <v>38</v>
      </c>
      <c r="F48" s="1190"/>
      <c r="G48" s="1190"/>
      <c r="H48" s="1191"/>
      <c r="I48" s="358" t="s">
        <v>492</v>
      </c>
      <c r="J48" s="359" t="s">
        <v>492</v>
      </c>
      <c r="K48" s="359" t="s">
        <v>492</v>
      </c>
      <c r="L48" s="359" t="s">
        <v>492</v>
      </c>
      <c r="M48" s="360" t="s">
        <v>492</v>
      </c>
    </row>
    <row r="49" spans="2:13" ht="27.75" customHeight="1">
      <c r="B49" s="1188"/>
      <c r="C49" s="1189"/>
      <c r="D49" s="106"/>
      <c r="E49" s="1190" t="s">
        <v>39</v>
      </c>
      <c r="F49" s="1190"/>
      <c r="G49" s="1190"/>
      <c r="H49" s="1191"/>
      <c r="I49" s="358" t="s">
        <v>492</v>
      </c>
      <c r="J49" s="359" t="s">
        <v>492</v>
      </c>
      <c r="K49" s="359" t="s">
        <v>492</v>
      </c>
      <c r="L49" s="359" t="s">
        <v>492</v>
      </c>
      <c r="M49" s="360" t="s">
        <v>492</v>
      </c>
    </row>
    <row r="50" spans="2:13" ht="27.75" customHeight="1">
      <c r="B50" s="1184" t="s">
        <v>40</v>
      </c>
      <c r="C50" s="1185"/>
      <c r="D50" s="109"/>
      <c r="E50" s="1190" t="s">
        <v>41</v>
      </c>
      <c r="F50" s="1190"/>
      <c r="G50" s="1190"/>
      <c r="H50" s="1191"/>
      <c r="I50" s="358">
        <v>3294</v>
      </c>
      <c r="J50" s="359">
        <v>3445</v>
      </c>
      <c r="K50" s="359">
        <v>3819</v>
      </c>
      <c r="L50" s="359">
        <v>4186</v>
      </c>
      <c r="M50" s="360">
        <v>4153</v>
      </c>
    </row>
    <row r="51" spans="2:13" ht="27.75" customHeight="1">
      <c r="B51" s="1186"/>
      <c r="C51" s="1187"/>
      <c r="D51" s="106"/>
      <c r="E51" s="1190" t="s">
        <v>42</v>
      </c>
      <c r="F51" s="1190"/>
      <c r="G51" s="1190"/>
      <c r="H51" s="1191"/>
      <c r="I51" s="358">
        <v>192</v>
      </c>
      <c r="J51" s="359">
        <v>152</v>
      </c>
      <c r="K51" s="359">
        <v>125</v>
      </c>
      <c r="L51" s="359">
        <v>1329</v>
      </c>
      <c r="M51" s="360">
        <v>1113</v>
      </c>
    </row>
    <row r="52" spans="2:13" ht="27.75" customHeight="1">
      <c r="B52" s="1188"/>
      <c r="C52" s="1189"/>
      <c r="D52" s="106"/>
      <c r="E52" s="1190" t="s">
        <v>43</v>
      </c>
      <c r="F52" s="1190"/>
      <c r="G52" s="1190"/>
      <c r="H52" s="1191"/>
      <c r="I52" s="358">
        <v>12649</v>
      </c>
      <c r="J52" s="359">
        <v>12637</v>
      </c>
      <c r="K52" s="359">
        <v>12503</v>
      </c>
      <c r="L52" s="359">
        <v>12029</v>
      </c>
      <c r="M52" s="360">
        <v>11885</v>
      </c>
    </row>
    <row r="53" spans="2:13" ht="27.75" customHeight="1" thickBot="1">
      <c r="B53" s="1192" t="s">
        <v>19</v>
      </c>
      <c r="C53" s="1193"/>
      <c r="D53" s="110"/>
      <c r="E53" s="1194" t="s">
        <v>44</v>
      </c>
      <c r="F53" s="1194"/>
      <c r="G53" s="1194"/>
      <c r="H53" s="1195"/>
      <c r="I53" s="361">
        <v>4185</v>
      </c>
      <c r="J53" s="362">
        <v>4492</v>
      </c>
      <c r="K53" s="362">
        <v>3391</v>
      </c>
      <c r="L53" s="362">
        <v>1436</v>
      </c>
      <c r="M53" s="363">
        <v>1149</v>
      </c>
    </row>
    <row r="54" spans="2:13" ht="27.75" customHeight="1">
      <c r="B54" s="111"/>
      <c r="C54" s="112"/>
      <c r="D54" s="112"/>
      <c r="E54" s="113"/>
      <c r="F54" s="113"/>
      <c r="G54" s="113"/>
      <c r="H54" s="113"/>
      <c r="I54" s="114"/>
      <c r="J54" s="114"/>
      <c r="K54" s="114"/>
      <c r="L54" s="114"/>
      <c r="M54" s="114"/>
    </row>
    <row r="55" spans="2:13"/>
  </sheetData>
  <sheetProtection algorithmName="SHA-512" hashValue="BEsOq4tHc00gK6IlCajqvdzjXJoE3wAWpcsV59o/ZlqEJKPaz4YmkgO6ZMSKOHqd4psvBGk51d+wPOtxYLR++g==" saltValue="pMZEE4p/fn3OVlCoWsy6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8" orientation="landscape" cellComments="asDisplayed"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7"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532</v>
      </c>
      <c r="G54" s="119" t="s">
        <v>533</v>
      </c>
      <c r="H54" s="120" t="s">
        <v>534</v>
      </c>
    </row>
    <row r="55" spans="2:8" ht="52.5" customHeight="1">
      <c r="B55" s="121"/>
      <c r="C55" s="1211" t="s">
        <v>46</v>
      </c>
      <c r="D55" s="1211"/>
      <c r="E55" s="1212"/>
      <c r="F55" s="122">
        <v>2237</v>
      </c>
      <c r="G55" s="122">
        <v>2478</v>
      </c>
      <c r="H55" s="123">
        <v>2329</v>
      </c>
    </row>
    <row r="56" spans="2:8" ht="52.5" customHeight="1">
      <c r="B56" s="124"/>
      <c r="C56" s="1213" t="s">
        <v>47</v>
      </c>
      <c r="D56" s="1213"/>
      <c r="E56" s="1214"/>
      <c r="F56" s="125">
        <v>572</v>
      </c>
      <c r="G56" s="125">
        <v>818</v>
      </c>
      <c r="H56" s="126">
        <v>793</v>
      </c>
    </row>
    <row r="57" spans="2:8" ht="53.25" customHeight="1">
      <c r="B57" s="124"/>
      <c r="C57" s="1215" t="s">
        <v>48</v>
      </c>
      <c r="D57" s="1215"/>
      <c r="E57" s="1216"/>
      <c r="F57" s="127">
        <v>1468</v>
      </c>
      <c r="G57" s="127">
        <v>1915</v>
      </c>
      <c r="H57" s="128">
        <v>2677</v>
      </c>
    </row>
    <row r="58" spans="2:8" ht="45.75" customHeight="1">
      <c r="B58" s="129"/>
      <c r="C58" s="1203" t="s">
        <v>564</v>
      </c>
      <c r="D58" s="1204"/>
      <c r="E58" s="1205"/>
      <c r="F58" s="130">
        <v>0</v>
      </c>
      <c r="G58" s="130">
        <v>400</v>
      </c>
      <c r="H58" s="131">
        <v>1188</v>
      </c>
    </row>
    <row r="59" spans="2:8" ht="45.75" customHeight="1">
      <c r="B59" s="129"/>
      <c r="C59" s="1203" t="s">
        <v>565</v>
      </c>
      <c r="D59" s="1204"/>
      <c r="E59" s="1205"/>
      <c r="F59" s="130">
        <v>1000</v>
      </c>
      <c r="G59" s="130">
        <v>1150</v>
      </c>
      <c r="H59" s="131">
        <v>1150</v>
      </c>
    </row>
    <row r="60" spans="2:8" ht="45.75" customHeight="1">
      <c r="B60" s="129"/>
      <c r="C60" s="1203" t="s">
        <v>566</v>
      </c>
      <c r="D60" s="1204"/>
      <c r="E60" s="1205"/>
      <c r="F60" s="130">
        <v>303</v>
      </c>
      <c r="G60" s="130">
        <v>296</v>
      </c>
      <c r="H60" s="131">
        <v>277</v>
      </c>
    </row>
    <row r="61" spans="2:8" ht="45.75" customHeight="1">
      <c r="B61" s="129"/>
      <c r="C61" s="1203" t="s">
        <v>567</v>
      </c>
      <c r="D61" s="1204"/>
      <c r="E61" s="1205"/>
      <c r="F61" s="130">
        <v>22</v>
      </c>
      <c r="G61" s="130">
        <v>34</v>
      </c>
      <c r="H61" s="131">
        <v>32</v>
      </c>
    </row>
    <row r="62" spans="2:8" ht="45.75" customHeight="1" thickBot="1">
      <c r="B62" s="132"/>
      <c r="C62" s="1206" t="s">
        <v>568</v>
      </c>
      <c r="D62" s="1207"/>
      <c r="E62" s="1208"/>
      <c r="F62" s="133">
        <v>36</v>
      </c>
      <c r="G62" s="133">
        <v>34</v>
      </c>
      <c r="H62" s="134">
        <v>28</v>
      </c>
    </row>
    <row r="63" spans="2:8" ht="52.5" customHeight="1" thickBot="1">
      <c r="B63" s="135"/>
      <c r="C63" s="1209" t="s">
        <v>49</v>
      </c>
      <c r="D63" s="1209"/>
      <c r="E63" s="1210"/>
      <c r="F63" s="136">
        <v>4276</v>
      </c>
      <c r="G63" s="136">
        <v>5211</v>
      </c>
      <c r="H63" s="137">
        <v>5799</v>
      </c>
    </row>
    <row r="64" spans="2:8"/>
  </sheetData>
  <sheetProtection algorithmName="SHA-512" hashValue="TrvESiDRdxmsuH4YK/5hf5aaiOZaGF5b5Iy0qNrq1ywhchTigzjDFalXzj+xL9JPt60WMxoTGUiZjN3A/3LhLw==" saltValue="tGQqcHGQbxVoG9bTya88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cellComments="asDisplayed"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529</v>
      </c>
      <c r="G2" s="151"/>
      <c r="H2" s="152"/>
    </row>
    <row r="3" spans="1:8">
      <c r="A3" s="148" t="s">
        <v>522</v>
      </c>
      <c r="B3" s="153"/>
      <c r="C3" s="154"/>
      <c r="D3" s="155">
        <v>168600</v>
      </c>
      <c r="E3" s="156"/>
      <c r="F3" s="157">
        <v>93492</v>
      </c>
      <c r="G3" s="158"/>
      <c r="H3" s="159"/>
    </row>
    <row r="4" spans="1:8">
      <c r="A4" s="160"/>
      <c r="B4" s="161"/>
      <c r="C4" s="162"/>
      <c r="D4" s="163">
        <v>140957</v>
      </c>
      <c r="E4" s="164"/>
      <c r="F4" s="165">
        <v>53316</v>
      </c>
      <c r="G4" s="166"/>
      <c r="H4" s="167"/>
    </row>
    <row r="5" spans="1:8">
      <c r="A5" s="148" t="s">
        <v>524</v>
      </c>
      <c r="B5" s="153"/>
      <c r="C5" s="154"/>
      <c r="D5" s="155">
        <v>174334</v>
      </c>
      <c r="E5" s="156"/>
      <c r="F5" s="157">
        <v>94796</v>
      </c>
      <c r="G5" s="158"/>
      <c r="H5" s="159"/>
    </row>
    <row r="6" spans="1:8">
      <c r="A6" s="160"/>
      <c r="B6" s="161"/>
      <c r="C6" s="162"/>
      <c r="D6" s="163">
        <v>126476</v>
      </c>
      <c r="E6" s="164"/>
      <c r="F6" s="165">
        <v>55781</v>
      </c>
      <c r="G6" s="166"/>
      <c r="H6" s="167"/>
    </row>
    <row r="7" spans="1:8">
      <c r="A7" s="148" t="s">
        <v>525</v>
      </c>
      <c r="B7" s="153"/>
      <c r="C7" s="154"/>
      <c r="D7" s="155">
        <v>81479</v>
      </c>
      <c r="E7" s="156"/>
      <c r="F7" s="157">
        <v>97758</v>
      </c>
      <c r="G7" s="158"/>
      <c r="H7" s="159"/>
    </row>
    <row r="8" spans="1:8">
      <c r="A8" s="160"/>
      <c r="B8" s="161"/>
      <c r="C8" s="162"/>
      <c r="D8" s="163">
        <v>47561</v>
      </c>
      <c r="E8" s="164"/>
      <c r="F8" s="165">
        <v>45946</v>
      </c>
      <c r="G8" s="166"/>
      <c r="H8" s="167"/>
    </row>
    <row r="9" spans="1:8">
      <c r="A9" s="148" t="s">
        <v>526</v>
      </c>
      <c r="B9" s="153"/>
      <c r="C9" s="154"/>
      <c r="D9" s="155">
        <v>89654</v>
      </c>
      <c r="E9" s="156"/>
      <c r="F9" s="157">
        <v>91338</v>
      </c>
      <c r="G9" s="158"/>
      <c r="H9" s="159"/>
    </row>
    <row r="10" spans="1:8">
      <c r="A10" s="160"/>
      <c r="B10" s="161"/>
      <c r="C10" s="162"/>
      <c r="D10" s="163">
        <v>51038</v>
      </c>
      <c r="E10" s="164"/>
      <c r="F10" s="165">
        <v>43989</v>
      </c>
      <c r="G10" s="166"/>
      <c r="H10" s="167"/>
    </row>
    <row r="11" spans="1:8">
      <c r="A11" s="148" t="s">
        <v>527</v>
      </c>
      <c r="B11" s="153"/>
      <c r="C11" s="154"/>
      <c r="D11" s="155">
        <v>127690</v>
      </c>
      <c r="E11" s="156"/>
      <c r="F11" s="157">
        <v>103975</v>
      </c>
      <c r="G11" s="158"/>
      <c r="H11" s="159"/>
    </row>
    <row r="12" spans="1:8">
      <c r="A12" s="160"/>
      <c r="B12" s="161"/>
      <c r="C12" s="168"/>
      <c r="D12" s="163">
        <v>84586</v>
      </c>
      <c r="E12" s="164"/>
      <c r="F12" s="165">
        <v>52698</v>
      </c>
      <c r="G12" s="166"/>
      <c r="H12" s="167"/>
    </row>
    <row r="13" spans="1:8">
      <c r="A13" s="148"/>
      <c r="B13" s="153"/>
      <c r="C13" s="169"/>
      <c r="D13" s="170">
        <v>128351</v>
      </c>
      <c r="E13" s="171"/>
      <c r="F13" s="172">
        <v>96272</v>
      </c>
      <c r="G13" s="173"/>
      <c r="H13" s="159"/>
    </row>
    <row r="14" spans="1:8">
      <c r="A14" s="160"/>
      <c r="B14" s="161"/>
      <c r="C14" s="162"/>
      <c r="D14" s="163">
        <v>90124</v>
      </c>
      <c r="E14" s="164"/>
      <c r="F14" s="165">
        <v>50346</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2.25</v>
      </c>
      <c r="C19" s="174">
        <f>ROUND(VALUE(SUBSTITUTE(実質収支比率等に係る経年分析!G$48,"▲","-")),2)</f>
        <v>7.63</v>
      </c>
      <c r="D19" s="174">
        <f>ROUND(VALUE(SUBSTITUTE(実質収支比率等に係る経年分析!H$48,"▲","-")),2)</f>
        <v>11.54</v>
      </c>
      <c r="E19" s="174">
        <f>ROUND(VALUE(SUBSTITUTE(実質収支比率等に係る経年分析!I$48,"▲","-")),2)</f>
        <v>10.49</v>
      </c>
      <c r="F19" s="174">
        <f>ROUND(VALUE(SUBSTITUTE(実質収支比率等に係る経年分析!J$48,"▲","-")),2)</f>
        <v>6.25</v>
      </c>
    </row>
    <row r="20" spans="1:11">
      <c r="A20" s="174" t="s">
        <v>53</v>
      </c>
      <c r="B20" s="174">
        <f>ROUND(VALUE(SUBSTITUTE(実質収支比率等に係る経年分析!F$47,"▲","-")),2)</f>
        <v>32.17</v>
      </c>
      <c r="C20" s="174">
        <f>ROUND(VALUE(SUBSTITUTE(実質収支比率等に係る経年分析!G$47,"▲","-")),2)</f>
        <v>32.07</v>
      </c>
      <c r="D20" s="174">
        <f>ROUND(VALUE(SUBSTITUTE(実質収支比率等に係る経年分析!H$47,"▲","-")),2)</f>
        <v>34.700000000000003</v>
      </c>
      <c r="E20" s="174">
        <f>ROUND(VALUE(SUBSTITUTE(実質収支比率等に係る経年分析!I$47,"▲","-")),2)</f>
        <v>39.020000000000003</v>
      </c>
      <c r="F20" s="174">
        <f>ROUND(VALUE(SUBSTITUTE(実質収支比率等に係る経年分析!J$47,"▲","-")),2)</f>
        <v>36.770000000000003</v>
      </c>
    </row>
    <row r="21" spans="1:11">
      <c r="A21" s="174" t="s">
        <v>54</v>
      </c>
      <c r="B21" s="174">
        <f>IF(ISNUMBER(VALUE(SUBSTITUTE(実質収支比率等に係る経年分析!F$49,"▲","-"))),ROUND(VALUE(SUBSTITUTE(実質収支比率等に係る経年分析!F$49,"▲","-")),2),NA())</f>
        <v>-4.12</v>
      </c>
      <c r="C21" s="174">
        <f>IF(ISNUMBER(VALUE(SUBSTITUTE(実質収支比率等に係る経年分析!G$49,"▲","-"))),ROUND(VALUE(SUBSTITUTE(実質収支比率等に係る経年分析!G$49,"▲","-")),2),NA())</f>
        <v>4.1100000000000003</v>
      </c>
      <c r="D21" s="174">
        <f>IF(ISNUMBER(VALUE(SUBSTITUTE(実質収支比率等に係る経年分析!H$49,"▲","-"))),ROUND(VALUE(SUBSTITUTE(実質収支比率等に係る経年分析!H$49,"▲","-")),2),NA())</f>
        <v>2.3199999999999998</v>
      </c>
      <c r="E21" s="174">
        <f>IF(ISNUMBER(VALUE(SUBSTITUTE(実質収支比率等に係る経年分析!I$49,"▲","-"))),ROUND(VALUE(SUBSTITUTE(実質収支比率等に係る経年分析!I$49,"▲","-")),2),NA())</f>
        <v>-2.14</v>
      </c>
      <c r="F21" s="174">
        <f>IF(ISNUMBER(VALUE(SUBSTITUTE(実質収支比率等に係る経年分析!J$49,"▲","-"))),ROUND(VALUE(SUBSTITUTE(実質収支比率等に係る経年分析!J$49,"▲","-")),2),NA())</f>
        <v>-10.89</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2.7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3.89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6.85</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0.05</v>
      </c>
    </row>
    <row r="28" spans="1:11">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5.1100000000000003</v>
      </c>
      <c r="C28" s="175" t="e">
        <f>IF(ROUND(VALUE(SUBSTITUTE(連結実質赤字比率に係る赤字・黒字の構成分析!F$42,"▲", "-")), 2) &gt;= 0, ABS(ROUND(VALUE(SUBSTITUTE(連結実質赤字比率に係る赤字・黒字の構成分析!F$42,"▲", "-")), 2)), NA())</f>
        <v>#N/A</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七釜温泉配湯事業特別会計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c r="A30" s="175" t="str">
        <f>IF(連結実質赤字比率に係る赤字・黒字の構成分析!C$40="",NA(),連結実質赤字比率に係る赤字・黒字の構成分析!C$40)</f>
        <v>国民健康保険事業特別会計（事業勘定）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0.14000000000000001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0.12</v>
      </c>
    </row>
    <row r="31" spans="1:11">
      <c r="A31" s="175" t="str">
        <f>IF(連結実質赤字比率に係る赤字・黒字の構成分析!C$39="",NA(),連結実質赤字比率に係る赤字・黒字の構成分析!C$39)</f>
        <v>介護保険事業特別会計（保険事業勘定）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0.65</v>
      </c>
    </row>
    <row r="32" spans="1:11">
      <c r="A32" s="175" t="str">
        <f>IF(連結実質赤字比率に係る赤字・黒字の構成分析!C$38="",NA(),連結実質赤字比率に係る赤字・黒字の構成分析!C$38)</f>
        <v>浜坂温泉配湯事業会計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1.74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2.0299999999999998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2.29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2.62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2.81</v>
      </c>
    </row>
    <row r="33" spans="1:16">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7.21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4.95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7.67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3.67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6.24</v>
      </c>
    </row>
    <row r="34" spans="1:16">
      <c r="A34" s="175" t="str">
        <f>IF(連結実質赤字比率に係る赤字・黒字の構成分析!C$36="",NA(),連結実質赤字比率に係る赤字・黒字の構成分析!C$36)</f>
        <v>公立浜坂病院事業会計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3.05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3.71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7.53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8.59</v>
      </c>
    </row>
    <row r="35" spans="1:16">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12.25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13.73</v>
      </c>
    </row>
    <row r="36" spans="1:16">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5.28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7.31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10.199999999999999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12.74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14.95</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1383</v>
      </c>
      <c r="E42" s="176"/>
      <c r="F42" s="176"/>
      <c r="G42" s="176">
        <f>'実質公債費比率（分子）の構造'!L$52</f>
        <v>1302</v>
      </c>
      <c r="H42" s="176"/>
      <c r="I42" s="176"/>
      <c r="J42" s="176">
        <f>'実質公債費比率（分子）の構造'!M$52</f>
        <v>1328</v>
      </c>
      <c r="K42" s="176"/>
      <c r="L42" s="176"/>
      <c r="M42" s="176">
        <f>'実質公債費比率（分子）の構造'!N$52</f>
        <v>1437</v>
      </c>
      <c r="N42" s="176"/>
      <c r="O42" s="176"/>
      <c r="P42" s="176">
        <f>'実質公債費比率（分子）の構造'!O$52</f>
        <v>1470</v>
      </c>
    </row>
    <row r="43" spans="1:16">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1</v>
      </c>
      <c r="L43" s="176"/>
      <c r="M43" s="176"/>
      <c r="N43" s="176">
        <f>'実質公債費比率（分子）の構造'!O$51</f>
        <v>1</v>
      </c>
      <c r="O43" s="176"/>
      <c r="P43" s="176"/>
    </row>
    <row r="44" spans="1:16">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c r="A45" s="176" t="s">
        <v>63</v>
      </c>
      <c r="B45" s="176">
        <f>'実質公債費比率（分子）の構造'!K$49</f>
        <v>0</v>
      </c>
      <c r="C45" s="176"/>
      <c r="D45" s="176"/>
      <c r="E45" s="176">
        <f>'実質公債費比率（分子）の構造'!L$49</f>
        <v>0</v>
      </c>
      <c r="F45" s="176"/>
      <c r="G45" s="176"/>
      <c r="H45" s="176">
        <f>'実質公債費比率（分子）の構造'!M$49</f>
        <v>0</v>
      </c>
      <c r="I45" s="176"/>
      <c r="J45" s="176"/>
      <c r="K45" s="176">
        <f>'実質公債費比率（分子）の構造'!N$49</f>
        <v>0</v>
      </c>
      <c r="L45" s="176"/>
      <c r="M45" s="176"/>
      <c r="N45" s="176">
        <f>'実質公債費比率（分子）の構造'!O$49</f>
        <v>0</v>
      </c>
      <c r="O45" s="176"/>
      <c r="P45" s="176"/>
    </row>
    <row r="46" spans="1:16">
      <c r="A46" s="176" t="s">
        <v>64</v>
      </c>
      <c r="B46" s="176">
        <f>'実質公債費比率（分子）の構造'!K$48</f>
        <v>500</v>
      </c>
      <c r="C46" s="176"/>
      <c r="D46" s="176"/>
      <c r="E46" s="176">
        <f>'実質公債費比率（分子）の構造'!L$48</f>
        <v>464</v>
      </c>
      <c r="F46" s="176"/>
      <c r="G46" s="176"/>
      <c r="H46" s="176">
        <f>'実質公債費比率（分子）の構造'!M$48</f>
        <v>468</v>
      </c>
      <c r="I46" s="176"/>
      <c r="J46" s="176"/>
      <c r="K46" s="176">
        <f>'実質公債費比率（分子）の構造'!N$48</f>
        <v>499</v>
      </c>
      <c r="L46" s="176"/>
      <c r="M46" s="176"/>
      <c r="N46" s="176">
        <f>'実質公債費比率（分子）の構造'!O$48</f>
        <v>415</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1437</v>
      </c>
      <c r="C49" s="176"/>
      <c r="D49" s="176"/>
      <c r="E49" s="176">
        <f>'実質公債費比率（分子）の構造'!L$45</f>
        <v>1377</v>
      </c>
      <c r="F49" s="176"/>
      <c r="G49" s="176"/>
      <c r="H49" s="176">
        <f>'実質公債費比率（分子）の構造'!M$45</f>
        <v>1444</v>
      </c>
      <c r="I49" s="176"/>
      <c r="J49" s="176"/>
      <c r="K49" s="176">
        <f>'実質公債費比率（分子）の構造'!N$45</f>
        <v>1516</v>
      </c>
      <c r="L49" s="176"/>
      <c r="M49" s="176"/>
      <c r="N49" s="176">
        <f>'実質公債費比率（分子）の構造'!O$45</f>
        <v>1614</v>
      </c>
      <c r="O49" s="176"/>
      <c r="P49" s="176"/>
    </row>
    <row r="50" spans="1:16">
      <c r="A50" s="176" t="s">
        <v>67</v>
      </c>
      <c r="B50" s="176" t="e">
        <f>NA()</f>
        <v>#N/A</v>
      </c>
      <c r="C50" s="176">
        <f>IF(ISNUMBER('実質公債費比率（分子）の構造'!K$53),'実質公債費比率（分子）の構造'!K$53,NA())</f>
        <v>554</v>
      </c>
      <c r="D50" s="176" t="e">
        <f>NA()</f>
        <v>#N/A</v>
      </c>
      <c r="E50" s="176" t="e">
        <f>NA()</f>
        <v>#N/A</v>
      </c>
      <c r="F50" s="176">
        <f>IF(ISNUMBER('実質公債費比率（分子）の構造'!L$53),'実質公債費比率（分子）の構造'!L$53,NA())</f>
        <v>539</v>
      </c>
      <c r="G50" s="176" t="e">
        <f>NA()</f>
        <v>#N/A</v>
      </c>
      <c r="H50" s="176" t="e">
        <f>NA()</f>
        <v>#N/A</v>
      </c>
      <c r="I50" s="176">
        <f>IF(ISNUMBER('実質公債費比率（分子）の構造'!M$53),'実質公債費比率（分子）の構造'!M$53,NA())</f>
        <v>584</v>
      </c>
      <c r="J50" s="176" t="e">
        <f>NA()</f>
        <v>#N/A</v>
      </c>
      <c r="K50" s="176" t="e">
        <f>NA()</f>
        <v>#N/A</v>
      </c>
      <c r="L50" s="176">
        <f>IF(ISNUMBER('実質公債費比率（分子）の構造'!N$53),'実質公債費比率（分子）の構造'!N$53,NA())</f>
        <v>579</v>
      </c>
      <c r="M50" s="176" t="e">
        <f>NA()</f>
        <v>#N/A</v>
      </c>
      <c r="N50" s="176" t="e">
        <f>NA()</f>
        <v>#N/A</v>
      </c>
      <c r="O50" s="176">
        <f>IF(ISNUMBER('実質公債費比率（分子）の構造'!O$53),'実質公債費比率（分子）の構造'!O$53,NA())</f>
        <v>560</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12649</v>
      </c>
      <c r="E56" s="175"/>
      <c r="F56" s="175"/>
      <c r="G56" s="175">
        <f>'将来負担比率（分子）の構造'!J$52</f>
        <v>12637</v>
      </c>
      <c r="H56" s="175"/>
      <c r="I56" s="175"/>
      <c r="J56" s="175">
        <f>'将来負担比率（分子）の構造'!K$52</f>
        <v>12503</v>
      </c>
      <c r="K56" s="175"/>
      <c r="L56" s="175"/>
      <c r="M56" s="175">
        <f>'将来負担比率（分子）の構造'!L$52</f>
        <v>12029</v>
      </c>
      <c r="N56" s="175"/>
      <c r="O56" s="175"/>
      <c r="P56" s="175">
        <f>'将来負担比率（分子）の構造'!M$52</f>
        <v>11885</v>
      </c>
    </row>
    <row r="57" spans="1:16">
      <c r="A57" s="175" t="s">
        <v>42</v>
      </c>
      <c r="B57" s="175"/>
      <c r="C57" s="175"/>
      <c r="D57" s="175">
        <f>'将来負担比率（分子）の構造'!I$51</f>
        <v>192</v>
      </c>
      <c r="E57" s="175"/>
      <c r="F57" s="175"/>
      <c r="G57" s="175">
        <f>'将来負担比率（分子）の構造'!J$51</f>
        <v>152</v>
      </c>
      <c r="H57" s="175"/>
      <c r="I57" s="175"/>
      <c r="J57" s="175">
        <f>'将来負担比率（分子）の構造'!K$51</f>
        <v>125</v>
      </c>
      <c r="K57" s="175"/>
      <c r="L57" s="175"/>
      <c r="M57" s="175">
        <f>'将来負担比率（分子）の構造'!L$51</f>
        <v>1329</v>
      </c>
      <c r="N57" s="175"/>
      <c r="O57" s="175"/>
      <c r="P57" s="175">
        <f>'将来負担比率（分子）の構造'!M$51</f>
        <v>1113</v>
      </c>
    </row>
    <row r="58" spans="1:16">
      <c r="A58" s="175" t="s">
        <v>41</v>
      </c>
      <c r="B58" s="175"/>
      <c r="C58" s="175"/>
      <c r="D58" s="175">
        <f>'将来負担比率（分子）の構造'!I$50</f>
        <v>3294</v>
      </c>
      <c r="E58" s="175"/>
      <c r="F58" s="175"/>
      <c r="G58" s="175">
        <f>'将来負担比率（分子）の構造'!J$50</f>
        <v>3445</v>
      </c>
      <c r="H58" s="175"/>
      <c r="I58" s="175"/>
      <c r="J58" s="175">
        <f>'将来負担比率（分子）の構造'!K$50</f>
        <v>3819</v>
      </c>
      <c r="K58" s="175"/>
      <c r="L58" s="175"/>
      <c r="M58" s="175">
        <f>'将来負担比率（分子）の構造'!L$50</f>
        <v>4186</v>
      </c>
      <c r="N58" s="175"/>
      <c r="O58" s="175"/>
      <c r="P58" s="175">
        <f>'将来負担比率（分子）の構造'!M$50</f>
        <v>4153</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1429</v>
      </c>
      <c r="C62" s="175"/>
      <c r="D62" s="175"/>
      <c r="E62" s="175">
        <f>'将来負担比率（分子）の構造'!J$45</f>
        <v>1418</v>
      </c>
      <c r="F62" s="175"/>
      <c r="G62" s="175"/>
      <c r="H62" s="175">
        <f>'将来負担比率（分子）の構造'!K$45</f>
        <v>1344</v>
      </c>
      <c r="I62" s="175"/>
      <c r="J62" s="175"/>
      <c r="K62" s="175">
        <f>'将来負担比率（分子）の構造'!L$45</f>
        <v>1362</v>
      </c>
      <c r="L62" s="175"/>
      <c r="M62" s="175"/>
      <c r="N62" s="175">
        <f>'将来負担比率（分子）の構造'!M$45</f>
        <v>1228</v>
      </c>
      <c r="O62" s="175"/>
      <c r="P62" s="175"/>
    </row>
    <row r="63" spans="1:16">
      <c r="A63" s="175" t="s">
        <v>34</v>
      </c>
      <c r="B63" s="175">
        <f>'将来負担比率（分子）の構造'!I$44</f>
        <v>2</v>
      </c>
      <c r="C63" s="175"/>
      <c r="D63" s="175"/>
      <c r="E63" s="175">
        <f>'将来負担比率（分子）の構造'!J$44</f>
        <v>2</v>
      </c>
      <c r="F63" s="175"/>
      <c r="G63" s="175"/>
      <c r="H63" s="175">
        <f>'将来負担比率（分子）の構造'!K$44</f>
        <v>1</v>
      </c>
      <c r="I63" s="175"/>
      <c r="J63" s="175"/>
      <c r="K63" s="175">
        <f>'将来負担比率（分子）の構造'!L$44</f>
        <v>1</v>
      </c>
      <c r="L63" s="175"/>
      <c r="M63" s="175"/>
      <c r="N63" s="175">
        <f>'将来負担比率（分子）の構造'!M$44</f>
        <v>7</v>
      </c>
      <c r="O63" s="175"/>
      <c r="P63" s="175"/>
    </row>
    <row r="64" spans="1:16">
      <c r="A64" s="175" t="s">
        <v>33</v>
      </c>
      <c r="B64" s="175">
        <f>'将来負担比率（分子）の構造'!I$43</f>
        <v>4423</v>
      </c>
      <c r="C64" s="175"/>
      <c r="D64" s="175"/>
      <c r="E64" s="175">
        <f>'将来負担比率（分子）の構造'!J$43</f>
        <v>4103</v>
      </c>
      <c r="F64" s="175"/>
      <c r="G64" s="175"/>
      <c r="H64" s="175">
        <f>'将来負担比率（分子）の構造'!K$43</f>
        <v>3672</v>
      </c>
      <c r="I64" s="175"/>
      <c r="J64" s="175"/>
      <c r="K64" s="175">
        <f>'将来負担比率（分子）の構造'!L$43</f>
        <v>3445</v>
      </c>
      <c r="L64" s="175"/>
      <c r="M64" s="175"/>
      <c r="N64" s="175">
        <f>'将来負担比率（分子）の構造'!M$43</f>
        <v>3062</v>
      </c>
      <c r="O64" s="175"/>
      <c r="P64" s="175"/>
    </row>
    <row r="65" spans="1:16">
      <c r="A65" s="175" t="s">
        <v>32</v>
      </c>
      <c r="B65" s="175">
        <f>'将来負担比率（分子）の構造'!I$42</f>
        <v>2</v>
      </c>
      <c r="C65" s="175"/>
      <c r="D65" s="175"/>
      <c r="E65" s="175">
        <f>'将来負担比率（分子）の構造'!J$42</f>
        <v>1</v>
      </c>
      <c r="F65" s="175"/>
      <c r="G65" s="175"/>
      <c r="H65" s="175">
        <f>'将来負担比率（分子）の構造'!K$42</f>
        <v>1</v>
      </c>
      <c r="I65" s="175"/>
      <c r="J65" s="175"/>
      <c r="K65" s="175">
        <f>'将来負担比率（分子）の構造'!L$42</f>
        <v>0</v>
      </c>
      <c r="L65" s="175"/>
      <c r="M65" s="175"/>
      <c r="N65" s="175" t="str">
        <f>'将来負担比率（分子）の構造'!M$42</f>
        <v>-</v>
      </c>
      <c r="O65" s="175"/>
      <c r="P65" s="175"/>
    </row>
    <row r="66" spans="1:16">
      <c r="A66" s="175" t="s">
        <v>31</v>
      </c>
      <c r="B66" s="175">
        <f>'将来負担比率（分子）の構造'!I$41</f>
        <v>14464</v>
      </c>
      <c r="C66" s="175"/>
      <c r="D66" s="175"/>
      <c r="E66" s="175">
        <f>'将来負担比率（分子）の構造'!J$41</f>
        <v>15202</v>
      </c>
      <c r="F66" s="175"/>
      <c r="G66" s="175"/>
      <c r="H66" s="175">
        <f>'将来負担比率（分子）の構造'!K$41</f>
        <v>14820</v>
      </c>
      <c r="I66" s="175"/>
      <c r="J66" s="175"/>
      <c r="K66" s="175">
        <f>'将来負担比率（分子）の構造'!L$41</f>
        <v>14173</v>
      </c>
      <c r="L66" s="175"/>
      <c r="M66" s="175"/>
      <c r="N66" s="175">
        <f>'将来負担比率（分子）の構造'!M$41</f>
        <v>14003</v>
      </c>
      <c r="O66" s="175"/>
      <c r="P66" s="175"/>
    </row>
    <row r="67" spans="1:16">
      <c r="A67" s="175" t="s">
        <v>71</v>
      </c>
      <c r="B67" s="175" t="e">
        <f>NA()</f>
        <v>#N/A</v>
      </c>
      <c r="C67" s="175">
        <f>IF(ISNUMBER('将来負担比率（分子）の構造'!I$53), IF('将来負担比率（分子）の構造'!I$53 &lt; 0, 0, '将来負担比率（分子）の構造'!I$53), NA())</f>
        <v>4185</v>
      </c>
      <c r="D67" s="175" t="e">
        <f>NA()</f>
        <v>#N/A</v>
      </c>
      <c r="E67" s="175" t="e">
        <f>NA()</f>
        <v>#N/A</v>
      </c>
      <c r="F67" s="175">
        <f>IF(ISNUMBER('将来負担比率（分子）の構造'!J$53), IF('将来負担比率（分子）の構造'!J$53 &lt; 0, 0, '将来負担比率（分子）の構造'!J$53), NA())</f>
        <v>4492</v>
      </c>
      <c r="G67" s="175" t="e">
        <f>NA()</f>
        <v>#N/A</v>
      </c>
      <c r="H67" s="175" t="e">
        <f>NA()</f>
        <v>#N/A</v>
      </c>
      <c r="I67" s="175">
        <f>IF(ISNUMBER('将来負担比率（分子）の構造'!K$53), IF('将来負担比率（分子）の構造'!K$53 &lt; 0, 0, '将来負担比率（分子）の構造'!K$53), NA())</f>
        <v>3391</v>
      </c>
      <c r="J67" s="175" t="e">
        <f>NA()</f>
        <v>#N/A</v>
      </c>
      <c r="K67" s="175" t="e">
        <f>NA()</f>
        <v>#N/A</v>
      </c>
      <c r="L67" s="175">
        <f>IF(ISNUMBER('将来負担比率（分子）の構造'!L$53), IF('将来負担比率（分子）の構造'!L$53 &lt; 0, 0, '将来負担比率（分子）の構造'!L$53), NA())</f>
        <v>1436</v>
      </c>
      <c r="M67" s="175" t="e">
        <f>NA()</f>
        <v>#N/A</v>
      </c>
      <c r="N67" s="175" t="e">
        <f>NA()</f>
        <v>#N/A</v>
      </c>
      <c r="O67" s="175">
        <f>IF(ISNUMBER('将来負担比率（分子）の構造'!M$53), IF('将来負担比率（分子）の構造'!M$53 &lt; 0, 0, '将来負担比率（分子）の構造'!M$53), NA())</f>
        <v>1149</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2237</v>
      </c>
      <c r="C72" s="179">
        <f>基金残高に係る経年分析!G55</f>
        <v>2478</v>
      </c>
      <c r="D72" s="179">
        <f>基金残高に係る経年分析!H55</f>
        <v>2329</v>
      </c>
    </row>
    <row r="73" spans="1:16">
      <c r="A73" s="178" t="s">
        <v>74</v>
      </c>
      <c r="B73" s="179">
        <f>基金残高に係る経年分析!F56</f>
        <v>572</v>
      </c>
      <c r="C73" s="179">
        <f>基金残高に係る経年分析!G56</f>
        <v>818</v>
      </c>
      <c r="D73" s="179">
        <f>基金残高に係る経年分析!H56</f>
        <v>793</v>
      </c>
    </row>
    <row r="74" spans="1:16">
      <c r="A74" s="178" t="s">
        <v>75</v>
      </c>
      <c r="B74" s="179">
        <f>基金残高に係る経年分析!F57</f>
        <v>1468</v>
      </c>
      <c r="C74" s="179">
        <f>基金残高に係る経年分析!G57</f>
        <v>1915</v>
      </c>
      <c r="D74" s="179">
        <f>基金残高に係る経年分析!H57</f>
        <v>2677</v>
      </c>
    </row>
  </sheetData>
  <sheetProtection algorithmName="SHA-512" hashValue="h/XOOXWoF6PMaEbPuVfWOzedgBOl8iPxfHy2h4pDFrXWr9nYUgu3YYcJynt3u0qfPyPtb+bkBDk17Dv+S8GQHg==" saltValue="8NAGPEVBCCXi/tvXVIGc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215</v>
      </c>
      <c r="C5" s="680"/>
      <c r="D5" s="680"/>
      <c r="E5" s="680"/>
      <c r="F5" s="680"/>
      <c r="G5" s="680"/>
      <c r="H5" s="680"/>
      <c r="I5" s="680"/>
      <c r="J5" s="680"/>
      <c r="K5" s="680"/>
      <c r="L5" s="680"/>
      <c r="M5" s="680"/>
      <c r="N5" s="680"/>
      <c r="O5" s="680"/>
      <c r="P5" s="680"/>
      <c r="Q5" s="681"/>
      <c r="R5" s="676">
        <v>1379514</v>
      </c>
      <c r="S5" s="677"/>
      <c r="T5" s="677"/>
      <c r="U5" s="677"/>
      <c r="V5" s="677"/>
      <c r="W5" s="677"/>
      <c r="X5" s="677"/>
      <c r="Y5" s="702"/>
      <c r="Z5" s="715">
        <v>9.8000000000000007</v>
      </c>
      <c r="AA5" s="715"/>
      <c r="AB5" s="715"/>
      <c r="AC5" s="715"/>
      <c r="AD5" s="716">
        <v>1379514</v>
      </c>
      <c r="AE5" s="716"/>
      <c r="AF5" s="716"/>
      <c r="AG5" s="716"/>
      <c r="AH5" s="716"/>
      <c r="AI5" s="716"/>
      <c r="AJ5" s="716"/>
      <c r="AK5" s="716"/>
      <c r="AL5" s="703">
        <v>21.6</v>
      </c>
      <c r="AM5" s="685"/>
      <c r="AN5" s="685"/>
      <c r="AO5" s="704"/>
      <c r="AP5" s="679" t="s">
        <v>216</v>
      </c>
      <c r="AQ5" s="680"/>
      <c r="AR5" s="680"/>
      <c r="AS5" s="680"/>
      <c r="AT5" s="680"/>
      <c r="AU5" s="680"/>
      <c r="AV5" s="680"/>
      <c r="AW5" s="680"/>
      <c r="AX5" s="680"/>
      <c r="AY5" s="680"/>
      <c r="AZ5" s="680"/>
      <c r="BA5" s="680"/>
      <c r="BB5" s="680"/>
      <c r="BC5" s="680"/>
      <c r="BD5" s="680"/>
      <c r="BE5" s="680"/>
      <c r="BF5" s="681"/>
      <c r="BG5" s="621">
        <v>1350490</v>
      </c>
      <c r="BH5" s="622"/>
      <c r="BI5" s="622"/>
      <c r="BJ5" s="622"/>
      <c r="BK5" s="622"/>
      <c r="BL5" s="622"/>
      <c r="BM5" s="622"/>
      <c r="BN5" s="623"/>
      <c r="BO5" s="659">
        <v>97.9</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c r="B6" s="618" t="s">
        <v>220</v>
      </c>
      <c r="C6" s="619"/>
      <c r="D6" s="619"/>
      <c r="E6" s="619"/>
      <c r="F6" s="619"/>
      <c r="G6" s="619"/>
      <c r="H6" s="619"/>
      <c r="I6" s="619"/>
      <c r="J6" s="619"/>
      <c r="K6" s="619"/>
      <c r="L6" s="619"/>
      <c r="M6" s="619"/>
      <c r="N6" s="619"/>
      <c r="O6" s="619"/>
      <c r="P6" s="619"/>
      <c r="Q6" s="620"/>
      <c r="R6" s="621">
        <v>104577</v>
      </c>
      <c r="S6" s="622"/>
      <c r="T6" s="622"/>
      <c r="U6" s="622"/>
      <c r="V6" s="622"/>
      <c r="W6" s="622"/>
      <c r="X6" s="622"/>
      <c r="Y6" s="623"/>
      <c r="Z6" s="659">
        <v>0.7</v>
      </c>
      <c r="AA6" s="659"/>
      <c r="AB6" s="659"/>
      <c r="AC6" s="659"/>
      <c r="AD6" s="660">
        <v>104577</v>
      </c>
      <c r="AE6" s="660"/>
      <c r="AF6" s="660"/>
      <c r="AG6" s="660"/>
      <c r="AH6" s="660"/>
      <c r="AI6" s="660"/>
      <c r="AJ6" s="660"/>
      <c r="AK6" s="660"/>
      <c r="AL6" s="624">
        <v>1.6</v>
      </c>
      <c r="AM6" s="625"/>
      <c r="AN6" s="625"/>
      <c r="AO6" s="661"/>
      <c r="AP6" s="618" t="s">
        <v>221</v>
      </c>
      <c r="AQ6" s="619"/>
      <c r="AR6" s="619"/>
      <c r="AS6" s="619"/>
      <c r="AT6" s="619"/>
      <c r="AU6" s="619"/>
      <c r="AV6" s="619"/>
      <c r="AW6" s="619"/>
      <c r="AX6" s="619"/>
      <c r="AY6" s="619"/>
      <c r="AZ6" s="619"/>
      <c r="BA6" s="619"/>
      <c r="BB6" s="619"/>
      <c r="BC6" s="619"/>
      <c r="BD6" s="619"/>
      <c r="BE6" s="619"/>
      <c r="BF6" s="620"/>
      <c r="BG6" s="621">
        <v>1350490</v>
      </c>
      <c r="BH6" s="622"/>
      <c r="BI6" s="622"/>
      <c r="BJ6" s="622"/>
      <c r="BK6" s="622"/>
      <c r="BL6" s="622"/>
      <c r="BM6" s="622"/>
      <c r="BN6" s="623"/>
      <c r="BO6" s="659">
        <v>97.9</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100490</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100490</v>
      </c>
      <c r="DR6" s="622"/>
      <c r="DS6" s="622"/>
      <c r="DT6" s="622"/>
      <c r="DU6" s="622"/>
      <c r="DV6" s="622"/>
      <c r="DW6" s="622"/>
      <c r="DX6" s="622"/>
      <c r="DY6" s="622"/>
      <c r="DZ6" s="622"/>
      <c r="EA6" s="622"/>
      <c r="EB6" s="622"/>
      <c r="EC6" s="658"/>
    </row>
    <row r="7" spans="2:143" ht="11.25" customHeight="1">
      <c r="B7" s="618" t="s">
        <v>223</v>
      </c>
      <c r="C7" s="619"/>
      <c r="D7" s="619"/>
      <c r="E7" s="619"/>
      <c r="F7" s="619"/>
      <c r="G7" s="619"/>
      <c r="H7" s="619"/>
      <c r="I7" s="619"/>
      <c r="J7" s="619"/>
      <c r="K7" s="619"/>
      <c r="L7" s="619"/>
      <c r="M7" s="619"/>
      <c r="N7" s="619"/>
      <c r="O7" s="619"/>
      <c r="P7" s="619"/>
      <c r="Q7" s="620"/>
      <c r="R7" s="621">
        <v>694</v>
      </c>
      <c r="S7" s="622"/>
      <c r="T7" s="622"/>
      <c r="U7" s="622"/>
      <c r="V7" s="622"/>
      <c r="W7" s="622"/>
      <c r="X7" s="622"/>
      <c r="Y7" s="623"/>
      <c r="Z7" s="659">
        <v>0</v>
      </c>
      <c r="AA7" s="659"/>
      <c r="AB7" s="659"/>
      <c r="AC7" s="659"/>
      <c r="AD7" s="660">
        <v>694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577855</v>
      </c>
      <c r="BH7" s="622"/>
      <c r="BI7" s="622"/>
      <c r="BJ7" s="622"/>
      <c r="BK7" s="622"/>
      <c r="BL7" s="622"/>
      <c r="BM7" s="622"/>
      <c r="BN7" s="623"/>
      <c r="BO7" s="659">
        <v>41.9</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1817558</v>
      </c>
      <c r="CS7" s="622"/>
      <c r="CT7" s="622"/>
      <c r="CU7" s="622"/>
      <c r="CV7" s="622"/>
      <c r="CW7" s="622"/>
      <c r="CX7" s="622"/>
      <c r="CY7" s="623"/>
      <c r="CZ7" s="659">
        <v>13.6</v>
      </c>
      <c r="DA7" s="659"/>
      <c r="DB7" s="659"/>
      <c r="DC7" s="659"/>
      <c r="DD7" s="627">
        <v>203678</v>
      </c>
      <c r="DE7" s="622"/>
      <c r="DF7" s="622"/>
      <c r="DG7" s="622"/>
      <c r="DH7" s="622"/>
      <c r="DI7" s="622"/>
      <c r="DJ7" s="622"/>
      <c r="DK7" s="622"/>
      <c r="DL7" s="622"/>
      <c r="DM7" s="622"/>
      <c r="DN7" s="622"/>
      <c r="DO7" s="622"/>
      <c r="DP7" s="623"/>
      <c r="DQ7" s="627">
        <v>1190151</v>
      </c>
      <c r="DR7" s="622"/>
      <c r="DS7" s="622"/>
      <c r="DT7" s="622"/>
      <c r="DU7" s="622"/>
      <c r="DV7" s="622"/>
      <c r="DW7" s="622"/>
      <c r="DX7" s="622"/>
      <c r="DY7" s="622"/>
      <c r="DZ7" s="622"/>
      <c r="EA7" s="622"/>
      <c r="EB7" s="622"/>
      <c r="EC7" s="658"/>
    </row>
    <row r="8" spans="2:143" ht="11.25" customHeight="1">
      <c r="B8" s="618" t="s">
        <v>226</v>
      </c>
      <c r="C8" s="619"/>
      <c r="D8" s="619"/>
      <c r="E8" s="619"/>
      <c r="F8" s="619"/>
      <c r="G8" s="619"/>
      <c r="H8" s="619"/>
      <c r="I8" s="619"/>
      <c r="J8" s="619"/>
      <c r="K8" s="619"/>
      <c r="L8" s="619"/>
      <c r="M8" s="619"/>
      <c r="N8" s="619"/>
      <c r="O8" s="619"/>
      <c r="P8" s="619"/>
      <c r="Q8" s="620"/>
      <c r="R8" s="621">
        <v>12732</v>
      </c>
      <c r="S8" s="622"/>
      <c r="T8" s="622"/>
      <c r="U8" s="622"/>
      <c r="V8" s="622"/>
      <c r="W8" s="622"/>
      <c r="X8" s="622"/>
      <c r="Y8" s="623"/>
      <c r="Z8" s="659">
        <v>0.1</v>
      </c>
      <c r="AA8" s="659"/>
      <c r="AB8" s="659"/>
      <c r="AC8" s="659"/>
      <c r="AD8" s="660">
        <v>12732</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22366</v>
      </c>
      <c r="BH8" s="622"/>
      <c r="BI8" s="622"/>
      <c r="BJ8" s="622"/>
      <c r="BK8" s="622"/>
      <c r="BL8" s="622"/>
      <c r="BM8" s="622"/>
      <c r="BN8" s="623"/>
      <c r="BO8" s="659">
        <v>1.6</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2494457</v>
      </c>
      <c r="CS8" s="622"/>
      <c r="CT8" s="622"/>
      <c r="CU8" s="622"/>
      <c r="CV8" s="622"/>
      <c r="CW8" s="622"/>
      <c r="CX8" s="622"/>
      <c r="CY8" s="623"/>
      <c r="CZ8" s="659">
        <v>18.7</v>
      </c>
      <c r="DA8" s="659"/>
      <c r="DB8" s="659"/>
      <c r="DC8" s="659"/>
      <c r="DD8" s="627">
        <v>28230</v>
      </c>
      <c r="DE8" s="622"/>
      <c r="DF8" s="622"/>
      <c r="DG8" s="622"/>
      <c r="DH8" s="622"/>
      <c r="DI8" s="622"/>
      <c r="DJ8" s="622"/>
      <c r="DK8" s="622"/>
      <c r="DL8" s="622"/>
      <c r="DM8" s="622"/>
      <c r="DN8" s="622"/>
      <c r="DO8" s="622"/>
      <c r="DP8" s="623"/>
      <c r="DQ8" s="627">
        <v>1601580</v>
      </c>
      <c r="DR8" s="622"/>
      <c r="DS8" s="622"/>
      <c r="DT8" s="622"/>
      <c r="DU8" s="622"/>
      <c r="DV8" s="622"/>
      <c r="DW8" s="622"/>
      <c r="DX8" s="622"/>
      <c r="DY8" s="622"/>
      <c r="DZ8" s="622"/>
      <c r="EA8" s="622"/>
      <c r="EB8" s="622"/>
      <c r="EC8" s="658"/>
    </row>
    <row r="9" spans="2:143" ht="11.25" customHeight="1">
      <c r="B9" s="618" t="s">
        <v>229</v>
      </c>
      <c r="C9" s="619"/>
      <c r="D9" s="619"/>
      <c r="E9" s="619"/>
      <c r="F9" s="619"/>
      <c r="G9" s="619"/>
      <c r="H9" s="619"/>
      <c r="I9" s="619"/>
      <c r="J9" s="619"/>
      <c r="K9" s="619"/>
      <c r="L9" s="619"/>
      <c r="M9" s="619"/>
      <c r="N9" s="619"/>
      <c r="O9" s="619"/>
      <c r="P9" s="619"/>
      <c r="Q9" s="620"/>
      <c r="R9" s="621">
        <v>13578</v>
      </c>
      <c r="S9" s="622"/>
      <c r="T9" s="622"/>
      <c r="U9" s="622"/>
      <c r="V9" s="622"/>
      <c r="W9" s="622"/>
      <c r="X9" s="622"/>
      <c r="Y9" s="623"/>
      <c r="Z9" s="659">
        <v>0.1</v>
      </c>
      <c r="AA9" s="659"/>
      <c r="AB9" s="659"/>
      <c r="AC9" s="659"/>
      <c r="AD9" s="660">
        <v>13578</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494087</v>
      </c>
      <c r="BH9" s="622"/>
      <c r="BI9" s="622"/>
      <c r="BJ9" s="622"/>
      <c r="BK9" s="622"/>
      <c r="BL9" s="622"/>
      <c r="BM9" s="622"/>
      <c r="BN9" s="623"/>
      <c r="BO9" s="659">
        <v>35.799999999999997</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1244087</v>
      </c>
      <c r="CS9" s="622"/>
      <c r="CT9" s="622"/>
      <c r="CU9" s="622"/>
      <c r="CV9" s="622"/>
      <c r="CW9" s="622"/>
      <c r="CX9" s="622"/>
      <c r="CY9" s="623"/>
      <c r="CZ9" s="659">
        <v>9.3000000000000007</v>
      </c>
      <c r="DA9" s="659"/>
      <c r="DB9" s="659"/>
      <c r="DC9" s="659"/>
      <c r="DD9" s="627">
        <v>7725</v>
      </c>
      <c r="DE9" s="622"/>
      <c r="DF9" s="622"/>
      <c r="DG9" s="622"/>
      <c r="DH9" s="622"/>
      <c r="DI9" s="622"/>
      <c r="DJ9" s="622"/>
      <c r="DK9" s="622"/>
      <c r="DL9" s="622"/>
      <c r="DM9" s="622"/>
      <c r="DN9" s="622"/>
      <c r="DO9" s="622"/>
      <c r="DP9" s="623"/>
      <c r="DQ9" s="627">
        <v>1082451</v>
      </c>
      <c r="DR9" s="622"/>
      <c r="DS9" s="622"/>
      <c r="DT9" s="622"/>
      <c r="DU9" s="622"/>
      <c r="DV9" s="622"/>
      <c r="DW9" s="622"/>
      <c r="DX9" s="622"/>
      <c r="DY9" s="622"/>
      <c r="DZ9" s="622"/>
      <c r="EA9" s="622"/>
      <c r="EB9" s="622"/>
      <c r="EC9" s="658"/>
    </row>
    <row r="10" spans="2:143" ht="11.25" customHeight="1">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33395</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16062</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15762</v>
      </c>
      <c r="DR10" s="622"/>
      <c r="DS10" s="622"/>
      <c r="DT10" s="622"/>
      <c r="DU10" s="622"/>
      <c r="DV10" s="622"/>
      <c r="DW10" s="622"/>
      <c r="DX10" s="622"/>
      <c r="DY10" s="622"/>
      <c r="DZ10" s="622"/>
      <c r="EA10" s="622"/>
      <c r="EB10" s="622"/>
      <c r="EC10" s="658"/>
    </row>
    <row r="11" spans="2:143" ht="11.25" customHeight="1">
      <c r="B11" s="618" t="s">
        <v>235</v>
      </c>
      <c r="C11" s="619"/>
      <c r="D11" s="619"/>
      <c r="E11" s="619"/>
      <c r="F11" s="619"/>
      <c r="G11" s="619"/>
      <c r="H11" s="619"/>
      <c r="I11" s="619"/>
      <c r="J11" s="619"/>
      <c r="K11" s="619"/>
      <c r="L11" s="619"/>
      <c r="M11" s="619"/>
      <c r="N11" s="619"/>
      <c r="O11" s="619"/>
      <c r="P11" s="619"/>
      <c r="Q11" s="620"/>
      <c r="R11" s="621">
        <v>315740</v>
      </c>
      <c r="S11" s="622"/>
      <c r="T11" s="622"/>
      <c r="U11" s="622"/>
      <c r="V11" s="622"/>
      <c r="W11" s="622"/>
      <c r="X11" s="622"/>
      <c r="Y11" s="623"/>
      <c r="Z11" s="624">
        <v>2.2000000000000002</v>
      </c>
      <c r="AA11" s="625"/>
      <c r="AB11" s="625"/>
      <c r="AC11" s="626"/>
      <c r="AD11" s="627">
        <v>315740</v>
      </c>
      <c r="AE11" s="622"/>
      <c r="AF11" s="622"/>
      <c r="AG11" s="622"/>
      <c r="AH11" s="622"/>
      <c r="AI11" s="622"/>
      <c r="AJ11" s="622"/>
      <c r="AK11" s="623"/>
      <c r="AL11" s="624">
        <v>4.9000000000000004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28007</v>
      </c>
      <c r="BH11" s="622"/>
      <c r="BI11" s="622"/>
      <c r="BJ11" s="622"/>
      <c r="BK11" s="622"/>
      <c r="BL11" s="622"/>
      <c r="BM11" s="622"/>
      <c r="BN11" s="623"/>
      <c r="BO11" s="659">
        <v>2</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1089250</v>
      </c>
      <c r="CS11" s="622"/>
      <c r="CT11" s="622"/>
      <c r="CU11" s="622"/>
      <c r="CV11" s="622"/>
      <c r="CW11" s="622"/>
      <c r="CX11" s="622"/>
      <c r="CY11" s="623"/>
      <c r="CZ11" s="659">
        <v>8.1</v>
      </c>
      <c r="DA11" s="659"/>
      <c r="DB11" s="659"/>
      <c r="DC11" s="659"/>
      <c r="DD11" s="627">
        <v>442720</v>
      </c>
      <c r="DE11" s="622"/>
      <c r="DF11" s="622"/>
      <c r="DG11" s="622"/>
      <c r="DH11" s="622"/>
      <c r="DI11" s="622"/>
      <c r="DJ11" s="622"/>
      <c r="DK11" s="622"/>
      <c r="DL11" s="622"/>
      <c r="DM11" s="622"/>
      <c r="DN11" s="622"/>
      <c r="DO11" s="622"/>
      <c r="DP11" s="623"/>
      <c r="DQ11" s="627">
        <v>289810</v>
      </c>
      <c r="DR11" s="622"/>
      <c r="DS11" s="622"/>
      <c r="DT11" s="622"/>
      <c r="DU11" s="622"/>
      <c r="DV11" s="622"/>
      <c r="DW11" s="622"/>
      <c r="DX11" s="622"/>
      <c r="DY11" s="622"/>
      <c r="DZ11" s="622"/>
      <c r="EA11" s="622"/>
      <c r="EB11" s="622"/>
      <c r="EC11" s="658"/>
    </row>
    <row r="12" spans="2:143" ht="11.25" customHeight="1">
      <c r="B12" s="618" t="s">
        <v>238</v>
      </c>
      <c r="C12" s="619"/>
      <c r="D12" s="619"/>
      <c r="E12" s="619"/>
      <c r="F12" s="619"/>
      <c r="G12" s="619"/>
      <c r="H12" s="619"/>
      <c r="I12" s="619"/>
      <c r="J12" s="619"/>
      <c r="K12" s="619"/>
      <c r="L12" s="619"/>
      <c r="M12" s="619"/>
      <c r="N12" s="619"/>
      <c r="O12" s="619"/>
      <c r="P12" s="619"/>
      <c r="Q12" s="620"/>
      <c r="R12" s="621">
        <v>4508</v>
      </c>
      <c r="S12" s="622"/>
      <c r="T12" s="622"/>
      <c r="U12" s="622"/>
      <c r="V12" s="622"/>
      <c r="W12" s="622"/>
      <c r="X12" s="622"/>
      <c r="Y12" s="623"/>
      <c r="Z12" s="659">
        <v>0</v>
      </c>
      <c r="AA12" s="659"/>
      <c r="AB12" s="659"/>
      <c r="AC12" s="659"/>
      <c r="AD12" s="660">
        <v>4508</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636927</v>
      </c>
      <c r="BH12" s="622"/>
      <c r="BI12" s="622"/>
      <c r="BJ12" s="622"/>
      <c r="BK12" s="622"/>
      <c r="BL12" s="622"/>
      <c r="BM12" s="622"/>
      <c r="BN12" s="623"/>
      <c r="BO12" s="659">
        <v>46.2</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481453</v>
      </c>
      <c r="CS12" s="622"/>
      <c r="CT12" s="622"/>
      <c r="CU12" s="622"/>
      <c r="CV12" s="622"/>
      <c r="CW12" s="622"/>
      <c r="CX12" s="622"/>
      <c r="CY12" s="623"/>
      <c r="CZ12" s="659">
        <v>3.6</v>
      </c>
      <c r="DA12" s="659"/>
      <c r="DB12" s="659"/>
      <c r="DC12" s="659"/>
      <c r="DD12" s="627">
        <v>28142</v>
      </c>
      <c r="DE12" s="622"/>
      <c r="DF12" s="622"/>
      <c r="DG12" s="622"/>
      <c r="DH12" s="622"/>
      <c r="DI12" s="622"/>
      <c r="DJ12" s="622"/>
      <c r="DK12" s="622"/>
      <c r="DL12" s="622"/>
      <c r="DM12" s="622"/>
      <c r="DN12" s="622"/>
      <c r="DO12" s="622"/>
      <c r="DP12" s="623"/>
      <c r="DQ12" s="627">
        <v>309941</v>
      </c>
      <c r="DR12" s="622"/>
      <c r="DS12" s="622"/>
      <c r="DT12" s="622"/>
      <c r="DU12" s="622"/>
      <c r="DV12" s="622"/>
      <c r="DW12" s="622"/>
      <c r="DX12" s="622"/>
      <c r="DY12" s="622"/>
      <c r="DZ12" s="622"/>
      <c r="EA12" s="622"/>
      <c r="EB12" s="622"/>
      <c r="EC12" s="658"/>
    </row>
    <row r="13" spans="2:143" ht="11.25" customHeight="1">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628236</v>
      </c>
      <c r="BH13" s="622"/>
      <c r="BI13" s="622"/>
      <c r="BJ13" s="622"/>
      <c r="BK13" s="622"/>
      <c r="BL13" s="622"/>
      <c r="BM13" s="622"/>
      <c r="BN13" s="623"/>
      <c r="BO13" s="659">
        <v>45.5</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2468311</v>
      </c>
      <c r="CS13" s="622"/>
      <c r="CT13" s="622"/>
      <c r="CU13" s="622"/>
      <c r="CV13" s="622"/>
      <c r="CW13" s="622"/>
      <c r="CX13" s="622"/>
      <c r="CY13" s="623"/>
      <c r="CZ13" s="659">
        <v>18.5</v>
      </c>
      <c r="DA13" s="659"/>
      <c r="DB13" s="659"/>
      <c r="DC13" s="659"/>
      <c r="DD13" s="627">
        <v>853260</v>
      </c>
      <c r="DE13" s="622"/>
      <c r="DF13" s="622"/>
      <c r="DG13" s="622"/>
      <c r="DH13" s="622"/>
      <c r="DI13" s="622"/>
      <c r="DJ13" s="622"/>
      <c r="DK13" s="622"/>
      <c r="DL13" s="622"/>
      <c r="DM13" s="622"/>
      <c r="DN13" s="622"/>
      <c r="DO13" s="622"/>
      <c r="DP13" s="623"/>
      <c r="DQ13" s="627">
        <v>955588</v>
      </c>
      <c r="DR13" s="622"/>
      <c r="DS13" s="622"/>
      <c r="DT13" s="622"/>
      <c r="DU13" s="622"/>
      <c r="DV13" s="622"/>
      <c r="DW13" s="622"/>
      <c r="DX13" s="622"/>
      <c r="DY13" s="622"/>
      <c r="DZ13" s="622"/>
      <c r="EA13" s="622"/>
      <c r="EB13" s="622"/>
      <c r="EC13" s="658"/>
    </row>
    <row r="14" spans="2:143" ht="11.25" customHeight="1">
      <c r="B14" s="618" t="s">
        <v>244</v>
      </c>
      <c r="C14" s="619"/>
      <c r="D14" s="619"/>
      <c r="E14" s="619"/>
      <c r="F14" s="619"/>
      <c r="G14" s="619"/>
      <c r="H14" s="619"/>
      <c r="I14" s="619"/>
      <c r="J14" s="619"/>
      <c r="K14" s="619"/>
      <c r="L14" s="619"/>
      <c r="M14" s="619"/>
      <c r="N14" s="619"/>
      <c r="O14" s="619"/>
      <c r="P14" s="619"/>
      <c r="Q14" s="620"/>
      <c r="R14" s="621">
        <v>855</v>
      </c>
      <c r="S14" s="622"/>
      <c r="T14" s="622"/>
      <c r="U14" s="622"/>
      <c r="V14" s="622"/>
      <c r="W14" s="622"/>
      <c r="X14" s="622"/>
      <c r="Y14" s="623"/>
      <c r="Z14" s="659">
        <v>0</v>
      </c>
      <c r="AA14" s="659"/>
      <c r="AB14" s="659"/>
      <c r="AC14" s="659"/>
      <c r="AD14" s="660">
        <v>855</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62776</v>
      </c>
      <c r="BH14" s="622"/>
      <c r="BI14" s="622"/>
      <c r="BJ14" s="622"/>
      <c r="BK14" s="622"/>
      <c r="BL14" s="622"/>
      <c r="BM14" s="622"/>
      <c r="BN14" s="623"/>
      <c r="BO14" s="659">
        <v>4.5999999999999996</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535449</v>
      </c>
      <c r="CS14" s="622"/>
      <c r="CT14" s="622"/>
      <c r="CU14" s="622"/>
      <c r="CV14" s="622"/>
      <c r="CW14" s="622"/>
      <c r="CX14" s="622"/>
      <c r="CY14" s="623"/>
      <c r="CZ14" s="659">
        <v>4</v>
      </c>
      <c r="DA14" s="659"/>
      <c r="DB14" s="659"/>
      <c r="DC14" s="659"/>
      <c r="DD14" s="627">
        <v>48874</v>
      </c>
      <c r="DE14" s="622"/>
      <c r="DF14" s="622"/>
      <c r="DG14" s="622"/>
      <c r="DH14" s="622"/>
      <c r="DI14" s="622"/>
      <c r="DJ14" s="622"/>
      <c r="DK14" s="622"/>
      <c r="DL14" s="622"/>
      <c r="DM14" s="622"/>
      <c r="DN14" s="622"/>
      <c r="DO14" s="622"/>
      <c r="DP14" s="623"/>
      <c r="DQ14" s="627">
        <v>419084</v>
      </c>
      <c r="DR14" s="622"/>
      <c r="DS14" s="622"/>
      <c r="DT14" s="622"/>
      <c r="DU14" s="622"/>
      <c r="DV14" s="622"/>
      <c r="DW14" s="622"/>
      <c r="DX14" s="622"/>
      <c r="DY14" s="622"/>
      <c r="DZ14" s="622"/>
      <c r="EA14" s="622"/>
      <c r="EB14" s="622"/>
      <c r="EC14" s="658"/>
    </row>
    <row r="15" spans="2:143" ht="11.25" customHeight="1">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72932</v>
      </c>
      <c r="BH15" s="622"/>
      <c r="BI15" s="622"/>
      <c r="BJ15" s="622"/>
      <c r="BK15" s="622"/>
      <c r="BL15" s="622"/>
      <c r="BM15" s="622"/>
      <c r="BN15" s="623"/>
      <c r="BO15" s="659">
        <v>5.3</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846804</v>
      </c>
      <c r="CS15" s="622"/>
      <c r="CT15" s="622"/>
      <c r="CU15" s="622"/>
      <c r="CV15" s="622"/>
      <c r="CW15" s="622"/>
      <c r="CX15" s="622"/>
      <c r="CY15" s="623"/>
      <c r="CZ15" s="659">
        <v>6.3</v>
      </c>
      <c r="DA15" s="659"/>
      <c r="DB15" s="659"/>
      <c r="DC15" s="659"/>
      <c r="DD15" s="627">
        <v>59342</v>
      </c>
      <c r="DE15" s="622"/>
      <c r="DF15" s="622"/>
      <c r="DG15" s="622"/>
      <c r="DH15" s="622"/>
      <c r="DI15" s="622"/>
      <c r="DJ15" s="622"/>
      <c r="DK15" s="622"/>
      <c r="DL15" s="622"/>
      <c r="DM15" s="622"/>
      <c r="DN15" s="622"/>
      <c r="DO15" s="622"/>
      <c r="DP15" s="623"/>
      <c r="DQ15" s="627">
        <v>730495</v>
      </c>
      <c r="DR15" s="622"/>
      <c r="DS15" s="622"/>
      <c r="DT15" s="622"/>
      <c r="DU15" s="622"/>
      <c r="DV15" s="622"/>
      <c r="DW15" s="622"/>
      <c r="DX15" s="622"/>
      <c r="DY15" s="622"/>
      <c r="DZ15" s="622"/>
      <c r="EA15" s="622"/>
      <c r="EB15" s="622"/>
      <c r="EC15" s="658"/>
    </row>
    <row r="16" spans="2:143" ht="11.25" customHeight="1">
      <c r="B16" s="618" t="s">
        <v>250</v>
      </c>
      <c r="C16" s="619"/>
      <c r="D16" s="619"/>
      <c r="E16" s="619"/>
      <c r="F16" s="619"/>
      <c r="G16" s="619"/>
      <c r="H16" s="619"/>
      <c r="I16" s="619"/>
      <c r="J16" s="619"/>
      <c r="K16" s="619"/>
      <c r="L16" s="619"/>
      <c r="M16" s="619"/>
      <c r="N16" s="619"/>
      <c r="O16" s="619"/>
      <c r="P16" s="619"/>
      <c r="Q16" s="620"/>
      <c r="R16" s="621">
        <v>15567</v>
      </c>
      <c r="S16" s="622"/>
      <c r="T16" s="622"/>
      <c r="U16" s="622"/>
      <c r="V16" s="622"/>
      <c r="W16" s="622"/>
      <c r="X16" s="622"/>
      <c r="Y16" s="623"/>
      <c r="Z16" s="659">
        <v>0.1</v>
      </c>
      <c r="AA16" s="659"/>
      <c r="AB16" s="659"/>
      <c r="AC16" s="659"/>
      <c r="AD16" s="660">
        <v>15567</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657691</v>
      </c>
      <c r="CS16" s="622"/>
      <c r="CT16" s="622"/>
      <c r="CU16" s="622"/>
      <c r="CV16" s="622"/>
      <c r="CW16" s="622"/>
      <c r="CX16" s="622"/>
      <c r="CY16" s="623"/>
      <c r="CZ16" s="659">
        <v>4.9000000000000004</v>
      </c>
      <c r="DA16" s="659"/>
      <c r="DB16" s="659"/>
      <c r="DC16" s="659"/>
      <c r="DD16" s="627" t="s">
        <v>122</v>
      </c>
      <c r="DE16" s="622"/>
      <c r="DF16" s="622"/>
      <c r="DG16" s="622"/>
      <c r="DH16" s="622"/>
      <c r="DI16" s="622"/>
      <c r="DJ16" s="622"/>
      <c r="DK16" s="622"/>
      <c r="DL16" s="622"/>
      <c r="DM16" s="622"/>
      <c r="DN16" s="622"/>
      <c r="DO16" s="622"/>
      <c r="DP16" s="623"/>
      <c r="DQ16" s="627">
        <v>203289</v>
      </c>
      <c r="DR16" s="622"/>
      <c r="DS16" s="622"/>
      <c r="DT16" s="622"/>
      <c r="DU16" s="622"/>
      <c r="DV16" s="622"/>
      <c r="DW16" s="622"/>
      <c r="DX16" s="622"/>
      <c r="DY16" s="622"/>
      <c r="DZ16" s="622"/>
      <c r="EA16" s="622"/>
      <c r="EB16" s="622"/>
      <c r="EC16" s="658"/>
    </row>
    <row r="17" spans="2:133" ht="11.25" customHeight="1">
      <c r="B17" s="618" t="s">
        <v>253</v>
      </c>
      <c r="C17" s="619"/>
      <c r="D17" s="619"/>
      <c r="E17" s="619"/>
      <c r="F17" s="619"/>
      <c r="G17" s="619"/>
      <c r="H17" s="619"/>
      <c r="I17" s="619"/>
      <c r="J17" s="619"/>
      <c r="K17" s="619"/>
      <c r="L17" s="619"/>
      <c r="M17" s="619"/>
      <c r="N17" s="619"/>
      <c r="O17" s="619"/>
      <c r="P17" s="619"/>
      <c r="Q17" s="620"/>
      <c r="R17" s="621">
        <v>26477</v>
      </c>
      <c r="S17" s="622"/>
      <c r="T17" s="622"/>
      <c r="U17" s="622"/>
      <c r="V17" s="622"/>
      <c r="W17" s="622"/>
      <c r="X17" s="622"/>
      <c r="Y17" s="623"/>
      <c r="Z17" s="659">
        <v>0.2</v>
      </c>
      <c r="AA17" s="659"/>
      <c r="AB17" s="659"/>
      <c r="AC17" s="659"/>
      <c r="AD17" s="660">
        <v>26477</v>
      </c>
      <c r="AE17" s="660"/>
      <c r="AF17" s="660"/>
      <c r="AG17" s="660"/>
      <c r="AH17" s="660"/>
      <c r="AI17" s="660"/>
      <c r="AJ17" s="660"/>
      <c r="AK17" s="660"/>
      <c r="AL17" s="624">
        <v>0.4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1614379</v>
      </c>
      <c r="CS17" s="622"/>
      <c r="CT17" s="622"/>
      <c r="CU17" s="622"/>
      <c r="CV17" s="622"/>
      <c r="CW17" s="622"/>
      <c r="CX17" s="622"/>
      <c r="CY17" s="623"/>
      <c r="CZ17" s="659">
        <v>12.1</v>
      </c>
      <c r="DA17" s="659"/>
      <c r="DB17" s="659"/>
      <c r="DC17" s="659"/>
      <c r="DD17" s="627" t="s">
        <v>122</v>
      </c>
      <c r="DE17" s="622"/>
      <c r="DF17" s="622"/>
      <c r="DG17" s="622"/>
      <c r="DH17" s="622"/>
      <c r="DI17" s="622"/>
      <c r="DJ17" s="622"/>
      <c r="DK17" s="622"/>
      <c r="DL17" s="622"/>
      <c r="DM17" s="622"/>
      <c r="DN17" s="622"/>
      <c r="DO17" s="622"/>
      <c r="DP17" s="623"/>
      <c r="DQ17" s="627">
        <v>1401982</v>
      </c>
      <c r="DR17" s="622"/>
      <c r="DS17" s="622"/>
      <c r="DT17" s="622"/>
      <c r="DU17" s="622"/>
      <c r="DV17" s="622"/>
      <c r="DW17" s="622"/>
      <c r="DX17" s="622"/>
      <c r="DY17" s="622"/>
      <c r="DZ17" s="622"/>
      <c r="EA17" s="622"/>
      <c r="EB17" s="622"/>
      <c r="EC17" s="658"/>
    </row>
    <row r="18" spans="2:133" ht="11.25" customHeight="1">
      <c r="B18" s="618" t="s">
        <v>256</v>
      </c>
      <c r="C18" s="619"/>
      <c r="D18" s="619"/>
      <c r="E18" s="619"/>
      <c r="F18" s="619"/>
      <c r="G18" s="619"/>
      <c r="H18" s="619"/>
      <c r="I18" s="619"/>
      <c r="J18" s="619"/>
      <c r="K18" s="619"/>
      <c r="L18" s="619"/>
      <c r="M18" s="619"/>
      <c r="N18" s="619"/>
      <c r="O18" s="619"/>
      <c r="P18" s="619"/>
      <c r="Q18" s="620"/>
      <c r="R18" s="621">
        <v>5170</v>
      </c>
      <c r="S18" s="622"/>
      <c r="T18" s="622"/>
      <c r="U18" s="622"/>
      <c r="V18" s="622"/>
      <c r="W18" s="622"/>
      <c r="X18" s="622"/>
      <c r="Y18" s="623"/>
      <c r="Z18" s="659">
        <v>0</v>
      </c>
      <c r="AA18" s="659"/>
      <c r="AB18" s="659"/>
      <c r="AC18" s="659"/>
      <c r="AD18" s="660">
        <v>5170</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c r="B19" s="618" t="s">
        <v>259</v>
      </c>
      <c r="C19" s="619"/>
      <c r="D19" s="619"/>
      <c r="E19" s="619"/>
      <c r="F19" s="619"/>
      <c r="G19" s="619"/>
      <c r="H19" s="619"/>
      <c r="I19" s="619"/>
      <c r="J19" s="619"/>
      <c r="K19" s="619"/>
      <c r="L19" s="619"/>
      <c r="M19" s="619"/>
      <c r="N19" s="619"/>
      <c r="O19" s="619"/>
      <c r="P19" s="619"/>
      <c r="Q19" s="620"/>
      <c r="R19" s="621">
        <v>5170</v>
      </c>
      <c r="S19" s="622"/>
      <c r="T19" s="622"/>
      <c r="U19" s="622"/>
      <c r="V19" s="622"/>
      <c r="W19" s="622"/>
      <c r="X19" s="622"/>
      <c r="Y19" s="623"/>
      <c r="Z19" s="659">
        <v>0</v>
      </c>
      <c r="AA19" s="659"/>
      <c r="AB19" s="659"/>
      <c r="AC19" s="659"/>
      <c r="AD19" s="660">
        <v>5170</v>
      </c>
      <c r="AE19" s="660"/>
      <c r="AF19" s="660"/>
      <c r="AG19" s="660"/>
      <c r="AH19" s="660"/>
      <c r="AI19" s="660"/>
      <c r="AJ19" s="660"/>
      <c r="AK19" s="660"/>
      <c r="AL19" s="624">
        <v>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29024</v>
      </c>
      <c r="BH19" s="622"/>
      <c r="BI19" s="622"/>
      <c r="BJ19" s="622"/>
      <c r="BK19" s="622"/>
      <c r="BL19" s="622"/>
      <c r="BM19" s="622"/>
      <c r="BN19" s="623"/>
      <c r="BO19" s="659">
        <v>2.1</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29024</v>
      </c>
      <c r="BH20" s="622"/>
      <c r="BI20" s="622"/>
      <c r="BJ20" s="622"/>
      <c r="BK20" s="622"/>
      <c r="BL20" s="622"/>
      <c r="BM20" s="622"/>
      <c r="BN20" s="623"/>
      <c r="BO20" s="659">
        <v>2.1</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13365991</v>
      </c>
      <c r="CS20" s="622"/>
      <c r="CT20" s="622"/>
      <c r="CU20" s="622"/>
      <c r="CV20" s="622"/>
      <c r="CW20" s="622"/>
      <c r="CX20" s="622"/>
      <c r="CY20" s="623"/>
      <c r="CZ20" s="659">
        <v>100</v>
      </c>
      <c r="DA20" s="659"/>
      <c r="DB20" s="659"/>
      <c r="DC20" s="659"/>
      <c r="DD20" s="627">
        <v>1671971</v>
      </c>
      <c r="DE20" s="622"/>
      <c r="DF20" s="622"/>
      <c r="DG20" s="622"/>
      <c r="DH20" s="622"/>
      <c r="DI20" s="622"/>
      <c r="DJ20" s="622"/>
      <c r="DK20" s="622"/>
      <c r="DL20" s="622"/>
      <c r="DM20" s="622"/>
      <c r="DN20" s="622"/>
      <c r="DO20" s="622"/>
      <c r="DP20" s="623"/>
      <c r="DQ20" s="627">
        <v>8300623</v>
      </c>
      <c r="DR20" s="622"/>
      <c r="DS20" s="622"/>
      <c r="DT20" s="622"/>
      <c r="DU20" s="622"/>
      <c r="DV20" s="622"/>
      <c r="DW20" s="622"/>
      <c r="DX20" s="622"/>
      <c r="DY20" s="622"/>
      <c r="DZ20" s="622"/>
      <c r="EA20" s="622"/>
      <c r="EB20" s="622"/>
      <c r="EC20" s="658"/>
    </row>
    <row r="21" spans="2:133" ht="11.25" customHeight="1">
      <c r="B21" s="618" t="s">
        <v>265</v>
      </c>
      <c r="C21" s="619"/>
      <c r="D21" s="619"/>
      <c r="E21" s="619"/>
      <c r="F21" s="619"/>
      <c r="G21" s="619"/>
      <c r="H21" s="619"/>
      <c r="I21" s="619"/>
      <c r="J21" s="619"/>
      <c r="K21" s="619"/>
      <c r="L21" s="619"/>
      <c r="M21" s="619"/>
      <c r="N21" s="619"/>
      <c r="O21" s="619"/>
      <c r="P21" s="619"/>
      <c r="Q21" s="620"/>
      <c r="R21" s="621">
        <v>5386897</v>
      </c>
      <c r="S21" s="622"/>
      <c r="T21" s="622"/>
      <c r="U21" s="622"/>
      <c r="V21" s="622"/>
      <c r="W21" s="622"/>
      <c r="X21" s="622"/>
      <c r="Y21" s="623"/>
      <c r="Z21" s="659">
        <v>38.299999999999997</v>
      </c>
      <c r="AA21" s="659"/>
      <c r="AB21" s="659"/>
      <c r="AC21" s="659"/>
      <c r="AD21" s="660">
        <v>4489379</v>
      </c>
      <c r="AE21" s="660"/>
      <c r="AF21" s="660"/>
      <c r="AG21" s="660"/>
      <c r="AH21" s="660"/>
      <c r="AI21" s="660"/>
      <c r="AJ21" s="660"/>
      <c r="AK21" s="660"/>
      <c r="AL21" s="624">
        <v>70.3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29024</v>
      </c>
      <c r="BH21" s="622"/>
      <c r="BI21" s="622"/>
      <c r="BJ21" s="622"/>
      <c r="BK21" s="622"/>
      <c r="BL21" s="622"/>
      <c r="BM21" s="622"/>
      <c r="BN21" s="623"/>
      <c r="BO21" s="659">
        <v>2.1</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267</v>
      </c>
      <c r="C22" s="619"/>
      <c r="D22" s="619"/>
      <c r="E22" s="619"/>
      <c r="F22" s="619"/>
      <c r="G22" s="619"/>
      <c r="H22" s="619"/>
      <c r="I22" s="619"/>
      <c r="J22" s="619"/>
      <c r="K22" s="619"/>
      <c r="L22" s="619"/>
      <c r="M22" s="619"/>
      <c r="N22" s="619"/>
      <c r="O22" s="619"/>
      <c r="P22" s="619"/>
      <c r="Q22" s="620"/>
      <c r="R22" s="621">
        <v>4489379</v>
      </c>
      <c r="S22" s="622"/>
      <c r="T22" s="622"/>
      <c r="U22" s="622"/>
      <c r="V22" s="622"/>
      <c r="W22" s="622"/>
      <c r="X22" s="622"/>
      <c r="Y22" s="623"/>
      <c r="Z22" s="659">
        <v>31.9</v>
      </c>
      <c r="AA22" s="659"/>
      <c r="AB22" s="659"/>
      <c r="AC22" s="659"/>
      <c r="AD22" s="660">
        <v>4489379</v>
      </c>
      <c r="AE22" s="660"/>
      <c r="AF22" s="660"/>
      <c r="AG22" s="660"/>
      <c r="AH22" s="660"/>
      <c r="AI22" s="660"/>
      <c r="AJ22" s="660"/>
      <c r="AK22" s="660"/>
      <c r="AL22" s="624">
        <v>70.3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270</v>
      </c>
      <c r="C23" s="619"/>
      <c r="D23" s="619"/>
      <c r="E23" s="619"/>
      <c r="F23" s="619"/>
      <c r="G23" s="619"/>
      <c r="H23" s="619"/>
      <c r="I23" s="619"/>
      <c r="J23" s="619"/>
      <c r="K23" s="619"/>
      <c r="L23" s="619"/>
      <c r="M23" s="619"/>
      <c r="N23" s="619"/>
      <c r="O23" s="619"/>
      <c r="P23" s="619"/>
      <c r="Q23" s="620"/>
      <c r="R23" s="621">
        <v>897518</v>
      </c>
      <c r="S23" s="622"/>
      <c r="T23" s="622"/>
      <c r="U23" s="622"/>
      <c r="V23" s="622"/>
      <c r="W23" s="622"/>
      <c r="X23" s="622"/>
      <c r="Y23" s="623"/>
      <c r="Z23" s="659">
        <v>6.4</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4726854</v>
      </c>
      <c r="CS24" s="677"/>
      <c r="CT24" s="677"/>
      <c r="CU24" s="677"/>
      <c r="CV24" s="677"/>
      <c r="CW24" s="677"/>
      <c r="CX24" s="677"/>
      <c r="CY24" s="702"/>
      <c r="CZ24" s="703">
        <v>35.4</v>
      </c>
      <c r="DA24" s="685"/>
      <c r="DB24" s="685"/>
      <c r="DC24" s="705"/>
      <c r="DD24" s="701">
        <v>3674309</v>
      </c>
      <c r="DE24" s="677"/>
      <c r="DF24" s="677"/>
      <c r="DG24" s="677"/>
      <c r="DH24" s="677"/>
      <c r="DI24" s="677"/>
      <c r="DJ24" s="677"/>
      <c r="DK24" s="702"/>
      <c r="DL24" s="701">
        <v>3403316</v>
      </c>
      <c r="DM24" s="677"/>
      <c r="DN24" s="677"/>
      <c r="DO24" s="677"/>
      <c r="DP24" s="677"/>
      <c r="DQ24" s="677"/>
      <c r="DR24" s="677"/>
      <c r="DS24" s="677"/>
      <c r="DT24" s="677"/>
      <c r="DU24" s="677"/>
      <c r="DV24" s="702"/>
      <c r="DW24" s="703">
        <v>53.1</v>
      </c>
      <c r="DX24" s="685"/>
      <c r="DY24" s="685"/>
      <c r="DZ24" s="685"/>
      <c r="EA24" s="685"/>
      <c r="EB24" s="685"/>
      <c r="EC24" s="704"/>
    </row>
    <row r="25" spans="2:133" ht="11.25" customHeight="1">
      <c r="B25" s="618" t="s">
        <v>280</v>
      </c>
      <c r="C25" s="619"/>
      <c r="D25" s="619"/>
      <c r="E25" s="619"/>
      <c r="F25" s="619"/>
      <c r="G25" s="619"/>
      <c r="H25" s="619"/>
      <c r="I25" s="619"/>
      <c r="J25" s="619"/>
      <c r="K25" s="619"/>
      <c r="L25" s="619"/>
      <c r="M25" s="619"/>
      <c r="N25" s="619"/>
      <c r="O25" s="619"/>
      <c r="P25" s="619"/>
      <c r="Q25" s="620"/>
      <c r="R25" s="621">
        <v>7266309</v>
      </c>
      <c r="S25" s="622"/>
      <c r="T25" s="622"/>
      <c r="U25" s="622"/>
      <c r="V25" s="622"/>
      <c r="W25" s="622"/>
      <c r="X25" s="622"/>
      <c r="Y25" s="623"/>
      <c r="Z25" s="659">
        <v>51.7</v>
      </c>
      <c r="AA25" s="659"/>
      <c r="AB25" s="659"/>
      <c r="AC25" s="659"/>
      <c r="AD25" s="660">
        <v>6368791</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1941565</v>
      </c>
      <c r="CS25" s="634"/>
      <c r="CT25" s="634"/>
      <c r="CU25" s="634"/>
      <c r="CV25" s="634"/>
      <c r="CW25" s="634"/>
      <c r="CX25" s="634"/>
      <c r="CY25" s="635"/>
      <c r="CZ25" s="624">
        <v>14.5</v>
      </c>
      <c r="DA25" s="636"/>
      <c r="DB25" s="636"/>
      <c r="DC25" s="637"/>
      <c r="DD25" s="627">
        <v>1764125</v>
      </c>
      <c r="DE25" s="634"/>
      <c r="DF25" s="634"/>
      <c r="DG25" s="634"/>
      <c r="DH25" s="634"/>
      <c r="DI25" s="634"/>
      <c r="DJ25" s="634"/>
      <c r="DK25" s="635"/>
      <c r="DL25" s="627">
        <v>1733561</v>
      </c>
      <c r="DM25" s="634"/>
      <c r="DN25" s="634"/>
      <c r="DO25" s="634"/>
      <c r="DP25" s="634"/>
      <c r="DQ25" s="634"/>
      <c r="DR25" s="634"/>
      <c r="DS25" s="634"/>
      <c r="DT25" s="634"/>
      <c r="DU25" s="634"/>
      <c r="DV25" s="635"/>
      <c r="DW25" s="624">
        <v>27</v>
      </c>
      <c r="DX25" s="636"/>
      <c r="DY25" s="636"/>
      <c r="DZ25" s="636"/>
      <c r="EA25" s="636"/>
      <c r="EB25" s="636"/>
      <c r="EC25" s="648"/>
    </row>
    <row r="26" spans="2:133" ht="11.25" customHeight="1">
      <c r="B26" s="618" t="s">
        <v>283</v>
      </c>
      <c r="C26" s="619"/>
      <c r="D26" s="619"/>
      <c r="E26" s="619"/>
      <c r="F26" s="619"/>
      <c r="G26" s="619"/>
      <c r="H26" s="619"/>
      <c r="I26" s="619"/>
      <c r="J26" s="619"/>
      <c r="K26" s="619"/>
      <c r="L26" s="619"/>
      <c r="M26" s="619"/>
      <c r="N26" s="619"/>
      <c r="O26" s="619"/>
      <c r="P26" s="619"/>
      <c r="Q26" s="620"/>
      <c r="R26" s="621">
        <v>1927</v>
      </c>
      <c r="S26" s="622"/>
      <c r="T26" s="622"/>
      <c r="U26" s="622"/>
      <c r="V26" s="622"/>
      <c r="W26" s="622"/>
      <c r="X26" s="622"/>
      <c r="Y26" s="623"/>
      <c r="Z26" s="659">
        <v>0</v>
      </c>
      <c r="AA26" s="659"/>
      <c r="AB26" s="659"/>
      <c r="AC26" s="659"/>
      <c r="AD26" s="660">
        <v>1927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852654</v>
      </c>
      <c r="CS26" s="622"/>
      <c r="CT26" s="622"/>
      <c r="CU26" s="622"/>
      <c r="CV26" s="622"/>
      <c r="CW26" s="622"/>
      <c r="CX26" s="622"/>
      <c r="CY26" s="623"/>
      <c r="CZ26" s="624">
        <v>6.4</v>
      </c>
      <c r="DA26" s="636"/>
      <c r="DB26" s="636"/>
      <c r="DC26" s="637"/>
      <c r="DD26" s="627">
        <v>754461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c r="B27" s="618" t="s">
        <v>286</v>
      </c>
      <c r="C27" s="619"/>
      <c r="D27" s="619"/>
      <c r="E27" s="619"/>
      <c r="F27" s="619"/>
      <c r="G27" s="619"/>
      <c r="H27" s="619"/>
      <c r="I27" s="619"/>
      <c r="J27" s="619"/>
      <c r="K27" s="619"/>
      <c r="L27" s="619"/>
      <c r="M27" s="619"/>
      <c r="N27" s="619"/>
      <c r="O27" s="619"/>
      <c r="P27" s="619"/>
      <c r="Q27" s="620"/>
      <c r="R27" s="621">
        <v>8465</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1379514</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1170984</v>
      </c>
      <c r="CS27" s="634"/>
      <c r="CT27" s="634"/>
      <c r="CU27" s="634"/>
      <c r="CV27" s="634"/>
      <c r="CW27" s="634"/>
      <c r="CX27" s="634"/>
      <c r="CY27" s="635"/>
      <c r="CZ27" s="624">
        <v>8.8000000000000007</v>
      </c>
      <c r="DA27" s="636"/>
      <c r="DB27" s="636"/>
      <c r="DC27" s="637"/>
      <c r="DD27" s="627">
        <v>508276</v>
      </c>
      <c r="DE27" s="634"/>
      <c r="DF27" s="634"/>
      <c r="DG27" s="634"/>
      <c r="DH27" s="634"/>
      <c r="DI27" s="634"/>
      <c r="DJ27" s="634"/>
      <c r="DK27" s="635"/>
      <c r="DL27" s="627">
        <v>267847</v>
      </c>
      <c r="DM27" s="634"/>
      <c r="DN27" s="634"/>
      <c r="DO27" s="634"/>
      <c r="DP27" s="634"/>
      <c r="DQ27" s="634"/>
      <c r="DR27" s="634"/>
      <c r="DS27" s="634"/>
      <c r="DT27" s="634"/>
      <c r="DU27" s="634"/>
      <c r="DV27" s="635"/>
      <c r="DW27" s="624">
        <v>4.2</v>
      </c>
      <c r="DX27" s="636"/>
      <c r="DY27" s="636"/>
      <c r="DZ27" s="636"/>
      <c r="EA27" s="636"/>
      <c r="EB27" s="636"/>
      <c r="EC27" s="648"/>
    </row>
    <row r="28" spans="2:133" ht="11.25" customHeight="1">
      <c r="B28" s="618" t="s">
        <v>289</v>
      </c>
      <c r="C28" s="619"/>
      <c r="D28" s="619"/>
      <c r="E28" s="619"/>
      <c r="F28" s="619"/>
      <c r="G28" s="619"/>
      <c r="H28" s="619"/>
      <c r="I28" s="619"/>
      <c r="J28" s="619"/>
      <c r="K28" s="619"/>
      <c r="L28" s="619"/>
      <c r="M28" s="619"/>
      <c r="N28" s="619"/>
      <c r="O28" s="619"/>
      <c r="P28" s="619"/>
      <c r="Q28" s="620"/>
      <c r="R28" s="621">
        <v>1154165</v>
      </c>
      <c r="S28" s="622"/>
      <c r="T28" s="622"/>
      <c r="U28" s="622"/>
      <c r="V28" s="622"/>
      <c r="W28" s="622"/>
      <c r="X28" s="622"/>
      <c r="Y28" s="623"/>
      <c r="Z28" s="659">
        <v>8.1999999999999993</v>
      </c>
      <c r="AA28" s="659"/>
      <c r="AB28" s="659"/>
      <c r="AC28" s="659"/>
      <c r="AD28" s="660">
        <v>8859</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1614305</v>
      </c>
      <c r="CS28" s="622"/>
      <c r="CT28" s="622"/>
      <c r="CU28" s="622"/>
      <c r="CV28" s="622"/>
      <c r="CW28" s="622"/>
      <c r="CX28" s="622"/>
      <c r="CY28" s="623"/>
      <c r="CZ28" s="624">
        <v>12.1</v>
      </c>
      <c r="DA28" s="636"/>
      <c r="DB28" s="636"/>
      <c r="DC28" s="637"/>
      <c r="DD28" s="627">
        <v>1401908</v>
      </c>
      <c r="DE28" s="622"/>
      <c r="DF28" s="622"/>
      <c r="DG28" s="622"/>
      <c r="DH28" s="622"/>
      <c r="DI28" s="622"/>
      <c r="DJ28" s="622"/>
      <c r="DK28" s="623"/>
      <c r="DL28" s="627">
        <v>1401908</v>
      </c>
      <c r="DM28" s="622"/>
      <c r="DN28" s="622"/>
      <c r="DO28" s="622"/>
      <c r="DP28" s="622"/>
      <c r="DQ28" s="622"/>
      <c r="DR28" s="622"/>
      <c r="DS28" s="622"/>
      <c r="DT28" s="622"/>
      <c r="DU28" s="622"/>
      <c r="DV28" s="623"/>
      <c r="DW28" s="624">
        <v>21.9</v>
      </c>
      <c r="DX28" s="636"/>
      <c r="DY28" s="636"/>
      <c r="DZ28" s="636"/>
      <c r="EA28" s="636"/>
      <c r="EB28" s="636"/>
      <c r="EC28" s="648"/>
    </row>
    <row r="29" spans="2:133" ht="11.25" customHeight="1">
      <c r="B29" s="618" t="s">
        <v>291</v>
      </c>
      <c r="C29" s="619"/>
      <c r="D29" s="619"/>
      <c r="E29" s="619"/>
      <c r="F29" s="619"/>
      <c r="G29" s="619"/>
      <c r="H29" s="619"/>
      <c r="I29" s="619"/>
      <c r="J29" s="619"/>
      <c r="K29" s="619"/>
      <c r="L29" s="619"/>
      <c r="M29" s="619"/>
      <c r="N29" s="619"/>
      <c r="O29" s="619"/>
      <c r="P29" s="619"/>
      <c r="Q29" s="620"/>
      <c r="R29" s="621">
        <v>51066</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1613690</v>
      </c>
      <c r="CS29" s="634"/>
      <c r="CT29" s="634"/>
      <c r="CU29" s="634"/>
      <c r="CV29" s="634"/>
      <c r="CW29" s="634"/>
      <c r="CX29" s="634"/>
      <c r="CY29" s="635"/>
      <c r="CZ29" s="624">
        <v>12.1</v>
      </c>
      <c r="DA29" s="636"/>
      <c r="DB29" s="636"/>
      <c r="DC29" s="637"/>
      <c r="DD29" s="627">
        <v>1401293</v>
      </c>
      <c r="DE29" s="634"/>
      <c r="DF29" s="634"/>
      <c r="DG29" s="634"/>
      <c r="DH29" s="634"/>
      <c r="DI29" s="634"/>
      <c r="DJ29" s="634"/>
      <c r="DK29" s="635"/>
      <c r="DL29" s="627">
        <v>1401293</v>
      </c>
      <c r="DM29" s="634"/>
      <c r="DN29" s="634"/>
      <c r="DO29" s="634"/>
      <c r="DP29" s="634"/>
      <c r="DQ29" s="634"/>
      <c r="DR29" s="634"/>
      <c r="DS29" s="634"/>
      <c r="DT29" s="634"/>
      <c r="DU29" s="634"/>
      <c r="DV29" s="635"/>
      <c r="DW29" s="624">
        <v>21.9</v>
      </c>
      <c r="DX29" s="636"/>
      <c r="DY29" s="636"/>
      <c r="DZ29" s="636"/>
      <c r="EA29" s="636"/>
      <c r="EB29" s="636"/>
      <c r="EC29" s="648"/>
    </row>
    <row r="30" spans="2:133" ht="11.25" customHeight="1">
      <c r="B30" s="618" t="s">
        <v>293</v>
      </c>
      <c r="C30" s="619"/>
      <c r="D30" s="619"/>
      <c r="E30" s="619"/>
      <c r="F30" s="619"/>
      <c r="G30" s="619"/>
      <c r="H30" s="619"/>
      <c r="I30" s="619"/>
      <c r="J30" s="619"/>
      <c r="K30" s="619"/>
      <c r="L30" s="619"/>
      <c r="M30" s="619"/>
      <c r="N30" s="619"/>
      <c r="O30" s="619"/>
      <c r="P30" s="619"/>
      <c r="Q30" s="620"/>
      <c r="R30" s="621">
        <v>1394050</v>
      </c>
      <c r="S30" s="622"/>
      <c r="T30" s="622"/>
      <c r="U30" s="622"/>
      <c r="V30" s="622"/>
      <c r="W30" s="622"/>
      <c r="X30" s="622"/>
      <c r="Y30" s="623"/>
      <c r="Z30" s="659">
        <v>9.9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1562510</v>
      </c>
      <c r="CS30" s="622"/>
      <c r="CT30" s="622"/>
      <c r="CU30" s="622"/>
      <c r="CV30" s="622"/>
      <c r="CW30" s="622"/>
      <c r="CX30" s="622"/>
      <c r="CY30" s="623"/>
      <c r="CZ30" s="624">
        <v>11.7</v>
      </c>
      <c r="DA30" s="636"/>
      <c r="DB30" s="636"/>
      <c r="DC30" s="637"/>
      <c r="DD30" s="627">
        <v>1353472</v>
      </c>
      <c r="DE30" s="622"/>
      <c r="DF30" s="622"/>
      <c r="DG30" s="622"/>
      <c r="DH30" s="622"/>
      <c r="DI30" s="622"/>
      <c r="DJ30" s="622"/>
      <c r="DK30" s="623"/>
      <c r="DL30" s="627">
        <v>1353472</v>
      </c>
      <c r="DM30" s="622"/>
      <c r="DN30" s="622"/>
      <c r="DO30" s="622"/>
      <c r="DP30" s="622"/>
      <c r="DQ30" s="622"/>
      <c r="DR30" s="622"/>
      <c r="DS30" s="622"/>
      <c r="DT30" s="622"/>
      <c r="DU30" s="622"/>
      <c r="DV30" s="623"/>
      <c r="DW30" s="624">
        <v>21.1</v>
      </c>
      <c r="DX30" s="636"/>
      <c r="DY30" s="636"/>
      <c r="DZ30" s="636"/>
      <c r="EA30" s="636"/>
      <c r="EB30" s="636"/>
      <c r="EC30" s="648"/>
    </row>
    <row r="31" spans="2:133" ht="11.25" customHeight="1">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9" t="s">
        <v>177</v>
      </c>
      <c r="AY31" s="680"/>
      <c r="AZ31" s="680"/>
      <c r="BA31" s="680"/>
      <c r="BB31" s="680"/>
      <c r="BC31" s="680"/>
      <c r="BD31" s="680"/>
      <c r="BE31" s="680"/>
      <c r="BF31" s="681"/>
      <c r="BG31" s="683">
        <v>99.5</v>
      </c>
      <c r="BH31" s="684"/>
      <c r="BI31" s="684"/>
      <c r="BJ31" s="684"/>
      <c r="BK31" s="684"/>
      <c r="BL31" s="684"/>
      <c r="BM31" s="685">
        <v>96</v>
      </c>
      <c r="BN31" s="684"/>
      <c r="BO31" s="684"/>
      <c r="BP31" s="684"/>
      <c r="BQ31" s="686"/>
      <c r="BR31" s="683">
        <v>99.4</v>
      </c>
      <c r="BS31" s="684"/>
      <c r="BT31" s="684"/>
      <c r="BU31" s="684"/>
      <c r="BV31" s="684"/>
      <c r="BW31" s="684"/>
      <c r="BX31" s="685">
        <v>94.3</v>
      </c>
      <c r="BY31" s="684"/>
      <c r="BZ31" s="684"/>
      <c r="CA31" s="684"/>
      <c r="CB31" s="686"/>
      <c r="CD31" s="642"/>
      <c r="CE31" s="643"/>
      <c r="CF31" s="618" t="s">
        <v>300</v>
      </c>
      <c r="CG31" s="619"/>
      <c r="CH31" s="619"/>
      <c r="CI31" s="619"/>
      <c r="CJ31" s="619"/>
      <c r="CK31" s="619"/>
      <c r="CL31" s="619"/>
      <c r="CM31" s="619"/>
      <c r="CN31" s="619"/>
      <c r="CO31" s="619"/>
      <c r="CP31" s="619"/>
      <c r="CQ31" s="620"/>
      <c r="CR31" s="621">
        <v>51180</v>
      </c>
      <c r="CS31" s="634"/>
      <c r="CT31" s="634"/>
      <c r="CU31" s="634"/>
      <c r="CV31" s="634"/>
      <c r="CW31" s="634"/>
      <c r="CX31" s="634"/>
      <c r="CY31" s="635"/>
      <c r="CZ31" s="624">
        <v>0.4</v>
      </c>
      <c r="DA31" s="636"/>
      <c r="DB31" s="636"/>
      <c r="DC31" s="637"/>
      <c r="DD31" s="627">
        <v>47821</v>
      </c>
      <c r="DE31" s="634"/>
      <c r="DF31" s="634"/>
      <c r="DG31" s="634"/>
      <c r="DH31" s="634"/>
      <c r="DI31" s="634"/>
      <c r="DJ31" s="634"/>
      <c r="DK31" s="635"/>
      <c r="DL31" s="627">
        <v>47821</v>
      </c>
      <c r="DM31" s="634"/>
      <c r="DN31" s="634"/>
      <c r="DO31" s="634"/>
      <c r="DP31" s="634"/>
      <c r="DQ31" s="634"/>
      <c r="DR31" s="634"/>
      <c r="DS31" s="634"/>
      <c r="DT31" s="634"/>
      <c r="DU31" s="634"/>
      <c r="DV31" s="635"/>
      <c r="DW31" s="624">
        <v>0.7</v>
      </c>
      <c r="DX31" s="636"/>
      <c r="DY31" s="636"/>
      <c r="DZ31" s="636"/>
      <c r="EA31" s="636"/>
      <c r="EB31" s="636"/>
      <c r="EC31" s="648"/>
    </row>
    <row r="32" spans="2:133" ht="11.25" customHeight="1">
      <c r="B32" s="618" t="s">
        <v>301</v>
      </c>
      <c r="C32" s="619"/>
      <c r="D32" s="619"/>
      <c r="E32" s="619"/>
      <c r="F32" s="619"/>
      <c r="G32" s="619"/>
      <c r="H32" s="619"/>
      <c r="I32" s="619"/>
      <c r="J32" s="619"/>
      <c r="K32" s="619"/>
      <c r="L32" s="619"/>
      <c r="M32" s="619"/>
      <c r="N32" s="619"/>
      <c r="O32" s="619"/>
      <c r="P32" s="619"/>
      <c r="Q32" s="620"/>
      <c r="R32" s="621">
        <v>854548</v>
      </c>
      <c r="S32" s="622"/>
      <c r="T32" s="622"/>
      <c r="U32" s="622"/>
      <c r="V32" s="622"/>
      <c r="W32" s="622"/>
      <c r="X32" s="622"/>
      <c r="Y32" s="623"/>
      <c r="Z32" s="659">
        <v>6.1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99.5</v>
      </c>
      <c r="BH32" s="634"/>
      <c r="BI32" s="634"/>
      <c r="BJ32" s="634"/>
      <c r="BK32" s="634"/>
      <c r="BL32" s="634"/>
      <c r="BM32" s="625">
        <v>97</v>
      </c>
      <c r="BN32" s="634"/>
      <c r="BO32" s="634"/>
      <c r="BP32" s="634"/>
      <c r="BQ32" s="657"/>
      <c r="BR32" s="692">
        <v>99.4</v>
      </c>
      <c r="BS32" s="634"/>
      <c r="BT32" s="634"/>
      <c r="BU32" s="634"/>
      <c r="BV32" s="634"/>
      <c r="BW32" s="634"/>
      <c r="BX32" s="625">
        <v>96.9</v>
      </c>
      <c r="BY32" s="634"/>
      <c r="BZ32" s="634"/>
      <c r="CA32" s="634"/>
      <c r="CB32" s="657"/>
      <c r="CD32" s="644"/>
      <c r="CE32" s="645"/>
      <c r="CF32" s="618" t="s">
        <v>304</v>
      </c>
      <c r="CG32" s="619"/>
      <c r="CH32" s="619"/>
      <c r="CI32" s="619"/>
      <c r="CJ32" s="619"/>
      <c r="CK32" s="619"/>
      <c r="CL32" s="619"/>
      <c r="CM32" s="619"/>
      <c r="CN32" s="619"/>
      <c r="CO32" s="619"/>
      <c r="CP32" s="619"/>
      <c r="CQ32" s="620"/>
      <c r="CR32" s="621">
        <v>615</v>
      </c>
      <c r="CS32" s="622"/>
      <c r="CT32" s="622"/>
      <c r="CU32" s="622"/>
      <c r="CV32" s="622"/>
      <c r="CW32" s="622"/>
      <c r="CX32" s="622"/>
      <c r="CY32" s="623"/>
      <c r="CZ32" s="624">
        <v>0</v>
      </c>
      <c r="DA32" s="636"/>
      <c r="DB32" s="636"/>
      <c r="DC32" s="637"/>
      <c r="DD32" s="627">
        <v>615</v>
      </c>
      <c r="DE32" s="622"/>
      <c r="DF32" s="622"/>
      <c r="DG32" s="622"/>
      <c r="DH32" s="622"/>
      <c r="DI32" s="622"/>
      <c r="DJ32" s="622"/>
      <c r="DK32" s="623"/>
      <c r="DL32" s="627">
        <v>615</v>
      </c>
      <c r="DM32" s="622"/>
      <c r="DN32" s="622"/>
      <c r="DO32" s="622"/>
      <c r="DP32" s="622"/>
      <c r="DQ32" s="622"/>
      <c r="DR32" s="622"/>
      <c r="DS32" s="622"/>
      <c r="DT32" s="622"/>
      <c r="DU32" s="622"/>
      <c r="DV32" s="623"/>
      <c r="DW32" s="624">
        <v>0</v>
      </c>
      <c r="DX32" s="636"/>
      <c r="DY32" s="636"/>
      <c r="DZ32" s="636"/>
      <c r="EA32" s="636"/>
      <c r="EB32" s="636"/>
      <c r="EC32" s="648"/>
    </row>
    <row r="33" spans="2:133" ht="11.25" customHeight="1">
      <c r="B33" s="618" t="s">
        <v>305</v>
      </c>
      <c r="C33" s="619"/>
      <c r="D33" s="619"/>
      <c r="E33" s="619"/>
      <c r="F33" s="619"/>
      <c r="G33" s="619"/>
      <c r="H33" s="619"/>
      <c r="I33" s="619"/>
      <c r="J33" s="619"/>
      <c r="K33" s="619"/>
      <c r="L33" s="619"/>
      <c r="M33" s="619"/>
      <c r="N33" s="619"/>
      <c r="O33" s="619"/>
      <c r="P33" s="619"/>
      <c r="Q33" s="620"/>
      <c r="R33" s="621">
        <v>20387</v>
      </c>
      <c r="S33" s="622"/>
      <c r="T33" s="622"/>
      <c r="U33" s="622"/>
      <c r="V33" s="622"/>
      <c r="W33" s="622"/>
      <c r="X33" s="622"/>
      <c r="Y33" s="623"/>
      <c r="Z33" s="659">
        <v>0.1</v>
      </c>
      <c r="AA33" s="659"/>
      <c r="AB33" s="659"/>
      <c r="AC33" s="659"/>
      <c r="AD33" s="660">
        <v>4466</v>
      </c>
      <c r="AE33" s="660"/>
      <c r="AF33" s="660"/>
      <c r="AG33" s="660"/>
      <c r="AH33" s="660"/>
      <c r="AI33" s="660"/>
      <c r="AJ33" s="660"/>
      <c r="AK33" s="660"/>
      <c r="AL33" s="624">
        <v>0.1</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99.4</v>
      </c>
      <c r="BH33" s="606"/>
      <c r="BI33" s="606"/>
      <c r="BJ33" s="606"/>
      <c r="BK33" s="606"/>
      <c r="BL33" s="606"/>
      <c r="BM33" s="652">
        <v>94.2</v>
      </c>
      <c r="BN33" s="606"/>
      <c r="BO33" s="606"/>
      <c r="BP33" s="606"/>
      <c r="BQ33" s="669"/>
      <c r="BR33" s="682">
        <v>99.3</v>
      </c>
      <c r="BS33" s="606"/>
      <c r="BT33" s="606"/>
      <c r="BU33" s="606"/>
      <c r="BV33" s="606"/>
      <c r="BW33" s="606"/>
      <c r="BX33" s="652">
        <v>91.2</v>
      </c>
      <c r="BY33" s="606"/>
      <c r="BZ33" s="606"/>
      <c r="CA33" s="606"/>
      <c r="CB33" s="669"/>
      <c r="CD33" s="618" t="s">
        <v>307</v>
      </c>
      <c r="CE33" s="619"/>
      <c r="CF33" s="619"/>
      <c r="CG33" s="619"/>
      <c r="CH33" s="619"/>
      <c r="CI33" s="619"/>
      <c r="CJ33" s="619"/>
      <c r="CK33" s="619"/>
      <c r="CL33" s="619"/>
      <c r="CM33" s="619"/>
      <c r="CN33" s="619"/>
      <c r="CO33" s="619"/>
      <c r="CP33" s="619"/>
      <c r="CQ33" s="620"/>
      <c r="CR33" s="621">
        <v>6309475</v>
      </c>
      <c r="CS33" s="634"/>
      <c r="CT33" s="634"/>
      <c r="CU33" s="634"/>
      <c r="CV33" s="634"/>
      <c r="CW33" s="634"/>
      <c r="CX33" s="634"/>
      <c r="CY33" s="635"/>
      <c r="CZ33" s="624">
        <v>47.2</v>
      </c>
      <c r="DA33" s="636"/>
      <c r="DB33" s="636"/>
      <c r="DC33" s="637"/>
      <c r="DD33" s="627">
        <v>4294092</v>
      </c>
      <c r="DE33" s="634"/>
      <c r="DF33" s="634"/>
      <c r="DG33" s="634"/>
      <c r="DH33" s="634"/>
      <c r="DI33" s="634"/>
      <c r="DJ33" s="634"/>
      <c r="DK33" s="635"/>
      <c r="DL33" s="627">
        <v>2385788</v>
      </c>
      <c r="DM33" s="634"/>
      <c r="DN33" s="634"/>
      <c r="DO33" s="634"/>
      <c r="DP33" s="634"/>
      <c r="DQ33" s="634"/>
      <c r="DR33" s="634"/>
      <c r="DS33" s="634"/>
      <c r="DT33" s="634"/>
      <c r="DU33" s="634"/>
      <c r="DV33" s="635"/>
      <c r="DW33" s="624">
        <v>37.200000000000003</v>
      </c>
      <c r="DX33" s="636"/>
      <c r="DY33" s="636"/>
      <c r="DZ33" s="636"/>
      <c r="EA33" s="636"/>
      <c r="EB33" s="636"/>
      <c r="EC33" s="648"/>
    </row>
    <row r="34" spans="2:133" ht="11.25" customHeight="1">
      <c r="B34" s="618" t="s">
        <v>308</v>
      </c>
      <c r="C34" s="619"/>
      <c r="D34" s="619"/>
      <c r="E34" s="619"/>
      <c r="F34" s="619"/>
      <c r="G34" s="619"/>
      <c r="H34" s="619"/>
      <c r="I34" s="619"/>
      <c r="J34" s="619"/>
      <c r="K34" s="619"/>
      <c r="L34" s="619"/>
      <c r="M34" s="619"/>
      <c r="N34" s="619"/>
      <c r="O34" s="619"/>
      <c r="P34" s="619"/>
      <c r="Q34" s="620"/>
      <c r="R34" s="621">
        <v>282777</v>
      </c>
      <c r="S34" s="622"/>
      <c r="T34" s="622"/>
      <c r="U34" s="622"/>
      <c r="V34" s="622"/>
      <c r="W34" s="622"/>
      <c r="X34" s="622"/>
      <c r="Y34" s="623"/>
      <c r="Z34" s="659">
        <v>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1844328</v>
      </c>
      <c r="CS34" s="622"/>
      <c r="CT34" s="622"/>
      <c r="CU34" s="622"/>
      <c r="CV34" s="622"/>
      <c r="CW34" s="622"/>
      <c r="CX34" s="622"/>
      <c r="CY34" s="623"/>
      <c r="CZ34" s="624">
        <v>13.8</v>
      </c>
      <c r="DA34" s="636"/>
      <c r="DB34" s="636"/>
      <c r="DC34" s="637"/>
      <c r="DD34" s="627">
        <v>1237870</v>
      </c>
      <c r="DE34" s="622"/>
      <c r="DF34" s="622"/>
      <c r="DG34" s="622"/>
      <c r="DH34" s="622"/>
      <c r="DI34" s="622"/>
      <c r="DJ34" s="622"/>
      <c r="DK34" s="623"/>
      <c r="DL34" s="627">
        <v>802278</v>
      </c>
      <c r="DM34" s="622"/>
      <c r="DN34" s="622"/>
      <c r="DO34" s="622"/>
      <c r="DP34" s="622"/>
      <c r="DQ34" s="622"/>
      <c r="DR34" s="622"/>
      <c r="DS34" s="622"/>
      <c r="DT34" s="622"/>
      <c r="DU34" s="622"/>
      <c r="DV34" s="623"/>
      <c r="DW34" s="624">
        <v>12.5</v>
      </c>
      <c r="DX34" s="636"/>
      <c r="DY34" s="636"/>
      <c r="DZ34" s="636"/>
      <c r="EA34" s="636"/>
      <c r="EB34" s="636"/>
      <c r="EC34" s="648"/>
    </row>
    <row r="35" spans="2:133" ht="11.25" customHeight="1">
      <c r="B35" s="618" t="s">
        <v>310</v>
      </c>
      <c r="C35" s="619"/>
      <c r="D35" s="619"/>
      <c r="E35" s="619"/>
      <c r="F35" s="619"/>
      <c r="G35" s="619"/>
      <c r="H35" s="619"/>
      <c r="I35" s="619"/>
      <c r="J35" s="619"/>
      <c r="K35" s="619"/>
      <c r="L35" s="619"/>
      <c r="M35" s="619"/>
      <c r="N35" s="619"/>
      <c r="O35" s="619"/>
      <c r="P35" s="619"/>
      <c r="Q35" s="620"/>
      <c r="R35" s="621">
        <v>653023</v>
      </c>
      <c r="S35" s="622"/>
      <c r="T35" s="622"/>
      <c r="U35" s="622"/>
      <c r="V35" s="622"/>
      <c r="W35" s="622"/>
      <c r="X35" s="622"/>
      <c r="Y35" s="623"/>
      <c r="Z35" s="659">
        <v>4.5999999999999996</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205221</v>
      </c>
      <c r="CS35" s="634"/>
      <c r="CT35" s="634"/>
      <c r="CU35" s="634"/>
      <c r="CV35" s="634"/>
      <c r="CW35" s="634"/>
      <c r="CX35" s="634"/>
      <c r="CY35" s="635"/>
      <c r="CZ35" s="624">
        <v>1.5</v>
      </c>
      <c r="DA35" s="636"/>
      <c r="DB35" s="636"/>
      <c r="DC35" s="637"/>
      <c r="DD35" s="627">
        <v>159933</v>
      </c>
      <c r="DE35" s="634"/>
      <c r="DF35" s="634"/>
      <c r="DG35" s="634"/>
      <c r="DH35" s="634"/>
      <c r="DI35" s="634"/>
      <c r="DJ35" s="634"/>
      <c r="DK35" s="635"/>
      <c r="DL35" s="627">
        <v>103019</v>
      </c>
      <c r="DM35" s="634"/>
      <c r="DN35" s="634"/>
      <c r="DO35" s="634"/>
      <c r="DP35" s="634"/>
      <c r="DQ35" s="634"/>
      <c r="DR35" s="634"/>
      <c r="DS35" s="634"/>
      <c r="DT35" s="634"/>
      <c r="DU35" s="634"/>
      <c r="DV35" s="635"/>
      <c r="DW35" s="624">
        <v>1.6</v>
      </c>
      <c r="DX35" s="636"/>
      <c r="DY35" s="636"/>
      <c r="DZ35" s="636"/>
      <c r="EA35" s="636"/>
      <c r="EB35" s="636"/>
      <c r="EC35" s="648"/>
    </row>
    <row r="36" spans="2:133" ht="11.25" customHeight="1">
      <c r="B36" s="618" t="s">
        <v>314</v>
      </c>
      <c r="C36" s="619"/>
      <c r="D36" s="619"/>
      <c r="E36" s="619"/>
      <c r="F36" s="619"/>
      <c r="G36" s="619"/>
      <c r="H36" s="619"/>
      <c r="I36" s="619"/>
      <c r="J36" s="619"/>
      <c r="K36" s="619"/>
      <c r="L36" s="619"/>
      <c r="M36" s="619"/>
      <c r="N36" s="619"/>
      <c r="O36" s="619"/>
      <c r="P36" s="619"/>
      <c r="Q36" s="620"/>
      <c r="R36" s="621">
        <v>510225</v>
      </c>
      <c r="S36" s="622"/>
      <c r="T36" s="622"/>
      <c r="U36" s="622"/>
      <c r="V36" s="622"/>
      <c r="W36" s="622"/>
      <c r="X36" s="622"/>
      <c r="Y36" s="623"/>
      <c r="Z36" s="659">
        <v>3.6</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1925234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7816</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2104133</v>
      </c>
      <c r="CS36" s="622"/>
      <c r="CT36" s="622"/>
      <c r="CU36" s="622"/>
      <c r="CV36" s="622"/>
      <c r="CW36" s="622"/>
      <c r="CX36" s="622"/>
      <c r="CY36" s="623"/>
      <c r="CZ36" s="624">
        <v>15.7</v>
      </c>
      <c r="DA36" s="636"/>
      <c r="DB36" s="636"/>
      <c r="DC36" s="637"/>
      <c r="DD36" s="627">
        <v>1735755</v>
      </c>
      <c r="DE36" s="622"/>
      <c r="DF36" s="622"/>
      <c r="DG36" s="622"/>
      <c r="DH36" s="622"/>
      <c r="DI36" s="622"/>
      <c r="DJ36" s="622"/>
      <c r="DK36" s="623"/>
      <c r="DL36" s="627">
        <v>870635</v>
      </c>
      <c r="DM36" s="622"/>
      <c r="DN36" s="622"/>
      <c r="DO36" s="622"/>
      <c r="DP36" s="622"/>
      <c r="DQ36" s="622"/>
      <c r="DR36" s="622"/>
      <c r="DS36" s="622"/>
      <c r="DT36" s="622"/>
      <c r="DU36" s="622"/>
      <c r="DV36" s="623"/>
      <c r="DW36" s="624">
        <v>13.6</v>
      </c>
      <c r="DX36" s="636"/>
      <c r="DY36" s="636"/>
      <c r="DZ36" s="636"/>
      <c r="EA36" s="636"/>
      <c r="EB36" s="636"/>
      <c r="EC36" s="648"/>
    </row>
    <row r="37" spans="2:133" ht="11.25" customHeight="1">
      <c r="B37" s="618" t="s">
        <v>318</v>
      </c>
      <c r="C37" s="619"/>
      <c r="D37" s="619"/>
      <c r="E37" s="619"/>
      <c r="F37" s="619"/>
      <c r="G37" s="619"/>
      <c r="H37" s="619"/>
      <c r="I37" s="619"/>
      <c r="J37" s="619"/>
      <c r="K37" s="619"/>
      <c r="L37" s="619"/>
      <c r="M37" s="619"/>
      <c r="N37" s="619"/>
      <c r="O37" s="619"/>
      <c r="P37" s="619"/>
      <c r="Q37" s="620"/>
      <c r="R37" s="621">
        <v>473484</v>
      </c>
      <c r="S37" s="622"/>
      <c r="T37" s="622"/>
      <c r="U37" s="622"/>
      <c r="V37" s="622"/>
      <c r="W37" s="622"/>
      <c r="X37" s="622"/>
      <c r="Y37" s="623"/>
      <c r="Z37" s="659">
        <v>3.4</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554202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-11806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461966</v>
      </c>
      <c r="CS37" s="634"/>
      <c r="CT37" s="634"/>
      <c r="CU37" s="634"/>
      <c r="CV37" s="634"/>
      <c r="CW37" s="634"/>
      <c r="CX37" s="634"/>
      <c r="CY37" s="635"/>
      <c r="CZ37" s="624">
        <v>3.5</v>
      </c>
      <c r="DA37" s="636"/>
      <c r="DB37" s="636"/>
      <c r="DC37" s="637"/>
      <c r="DD37" s="627">
        <v>381718</v>
      </c>
      <c r="DE37" s="634"/>
      <c r="DF37" s="634"/>
      <c r="DG37" s="634"/>
      <c r="DH37" s="634"/>
      <c r="DI37" s="634"/>
      <c r="DJ37" s="634"/>
      <c r="DK37" s="635"/>
      <c r="DL37" s="627">
        <v>379661</v>
      </c>
      <c r="DM37" s="634"/>
      <c r="DN37" s="634"/>
      <c r="DO37" s="634"/>
      <c r="DP37" s="634"/>
      <c r="DQ37" s="634"/>
      <c r="DR37" s="634"/>
      <c r="DS37" s="634"/>
      <c r="DT37" s="634"/>
      <c r="DU37" s="634"/>
      <c r="DV37" s="635"/>
      <c r="DW37" s="624">
        <v>5.9</v>
      </c>
      <c r="DX37" s="636"/>
      <c r="DY37" s="636"/>
      <c r="DZ37" s="636"/>
      <c r="EA37" s="636"/>
      <c r="EB37" s="636"/>
      <c r="EC37" s="648"/>
    </row>
    <row r="38" spans="2:133" ht="11.25" customHeight="1">
      <c r="B38" s="618" t="s">
        <v>322</v>
      </c>
      <c r="C38" s="619"/>
      <c r="D38" s="619"/>
      <c r="E38" s="619"/>
      <c r="F38" s="619"/>
      <c r="G38" s="619"/>
      <c r="H38" s="619"/>
      <c r="I38" s="619"/>
      <c r="J38" s="619"/>
      <c r="K38" s="619"/>
      <c r="L38" s="619"/>
      <c r="M38" s="619"/>
      <c r="N38" s="619"/>
      <c r="O38" s="619"/>
      <c r="P38" s="619"/>
      <c r="Q38" s="620"/>
      <c r="R38" s="621">
        <v>1392544</v>
      </c>
      <c r="S38" s="622"/>
      <c r="T38" s="622"/>
      <c r="U38" s="622"/>
      <c r="V38" s="622"/>
      <c r="W38" s="622"/>
      <c r="X38" s="622"/>
      <c r="Y38" s="623"/>
      <c r="Z38" s="659">
        <v>9.9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497029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1917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763132</v>
      </c>
      <c r="CS38" s="622"/>
      <c r="CT38" s="622"/>
      <c r="CU38" s="622"/>
      <c r="CV38" s="622"/>
      <c r="CW38" s="622"/>
      <c r="CX38" s="622"/>
      <c r="CY38" s="623"/>
      <c r="CZ38" s="624">
        <v>5.7</v>
      </c>
      <c r="DA38" s="636"/>
      <c r="DB38" s="636"/>
      <c r="DC38" s="637"/>
      <c r="DD38" s="627">
        <v>639717</v>
      </c>
      <c r="DE38" s="622"/>
      <c r="DF38" s="622"/>
      <c r="DG38" s="622"/>
      <c r="DH38" s="622"/>
      <c r="DI38" s="622"/>
      <c r="DJ38" s="622"/>
      <c r="DK38" s="623"/>
      <c r="DL38" s="627">
        <v>609856</v>
      </c>
      <c r="DM38" s="622"/>
      <c r="DN38" s="622"/>
      <c r="DO38" s="622"/>
      <c r="DP38" s="622"/>
      <c r="DQ38" s="622"/>
      <c r="DR38" s="622"/>
      <c r="DS38" s="622"/>
      <c r="DT38" s="622"/>
      <c r="DU38" s="622"/>
      <c r="DV38" s="623"/>
      <c r="DW38" s="624">
        <v>9.5</v>
      </c>
      <c r="DX38" s="636"/>
      <c r="DY38" s="636"/>
      <c r="DZ38" s="636"/>
      <c r="EA38" s="636"/>
      <c r="EB38" s="636"/>
      <c r="EC38" s="648"/>
    </row>
    <row r="39" spans="2:133" ht="11.25" customHeight="1">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110731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2892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970177</v>
      </c>
      <c r="CS39" s="634"/>
      <c r="CT39" s="634"/>
      <c r="CU39" s="634"/>
      <c r="CV39" s="634"/>
      <c r="CW39" s="634"/>
      <c r="CX39" s="634"/>
      <c r="CY39" s="635"/>
      <c r="CZ39" s="624">
        <v>7.3</v>
      </c>
      <c r="DA39" s="636"/>
      <c r="DB39" s="636"/>
      <c r="DC39" s="637"/>
      <c r="DD39" s="627">
        <v>202333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c r="B40" s="618" t="s">
        <v>330</v>
      </c>
      <c r="C40" s="619"/>
      <c r="D40" s="619"/>
      <c r="E40" s="619"/>
      <c r="F40" s="619"/>
      <c r="G40" s="619"/>
      <c r="H40" s="619"/>
      <c r="I40" s="619"/>
      <c r="J40" s="619"/>
      <c r="K40" s="619"/>
      <c r="L40" s="619"/>
      <c r="M40" s="619"/>
      <c r="N40" s="619"/>
      <c r="O40" s="619"/>
      <c r="P40" s="619"/>
      <c r="Q40" s="620"/>
      <c r="R40" s="621">
        <v>27544</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140</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83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422484</v>
      </c>
      <c r="CS40" s="622"/>
      <c r="CT40" s="622"/>
      <c r="CU40" s="622"/>
      <c r="CV40" s="622"/>
      <c r="CW40" s="622"/>
      <c r="CX40" s="622"/>
      <c r="CY40" s="623"/>
      <c r="CZ40" s="624">
        <v>3.2</v>
      </c>
      <c r="DA40" s="636"/>
      <c r="DB40" s="636"/>
      <c r="DC40" s="637"/>
      <c r="DD40" s="627">
        <v>318484</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c r="B41" s="602" t="s">
        <v>335</v>
      </c>
      <c r="C41" s="603"/>
      <c r="D41" s="603"/>
      <c r="E41" s="603"/>
      <c r="F41" s="603"/>
      <c r="G41" s="603"/>
      <c r="H41" s="603"/>
      <c r="I41" s="603"/>
      <c r="J41" s="603"/>
      <c r="K41" s="603"/>
      <c r="L41" s="603"/>
      <c r="M41" s="603"/>
      <c r="N41" s="603"/>
      <c r="O41" s="603"/>
      <c r="P41" s="603"/>
      <c r="Q41" s="604"/>
      <c r="R41" s="605">
        <v>14062970</v>
      </c>
      <c r="S41" s="646"/>
      <c r="T41" s="646"/>
      <c r="U41" s="646"/>
      <c r="V41" s="646"/>
      <c r="W41" s="646"/>
      <c r="X41" s="646"/>
      <c r="Y41" s="649"/>
      <c r="Z41" s="650">
        <v>100</v>
      </c>
      <c r="AA41" s="650"/>
      <c r="AB41" s="650"/>
      <c r="AC41" s="650"/>
      <c r="AD41" s="651">
        <v>6384043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157259</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339</v>
      </c>
      <c r="AR42" s="667"/>
      <c r="AS42" s="667"/>
      <c r="AT42" s="667"/>
      <c r="AU42" s="667"/>
      <c r="AV42" s="667"/>
      <c r="AW42" s="667"/>
      <c r="AX42" s="667"/>
      <c r="AY42" s="668"/>
      <c r="AZ42" s="605">
        <v>605873</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440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2329662</v>
      </c>
      <c r="CS42" s="634"/>
      <c r="CT42" s="634"/>
      <c r="CU42" s="634"/>
      <c r="CV42" s="634"/>
      <c r="CW42" s="634"/>
      <c r="CX42" s="634"/>
      <c r="CY42" s="635"/>
      <c r="CZ42" s="624">
        <v>17.399999999999999</v>
      </c>
      <c r="DA42" s="636"/>
      <c r="DB42" s="636"/>
      <c r="DC42" s="637"/>
      <c r="DD42" s="627">
        <v>332222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342</v>
      </c>
      <c r="CD43" s="618" t="s">
        <v>343</v>
      </c>
      <c r="CE43" s="619"/>
      <c r="CF43" s="619"/>
      <c r="CG43" s="619"/>
      <c r="CH43" s="619"/>
      <c r="CI43" s="619"/>
      <c r="CJ43" s="619"/>
      <c r="CK43" s="619"/>
      <c r="CL43" s="619"/>
      <c r="CM43" s="619"/>
      <c r="CN43" s="619"/>
      <c r="CO43" s="619"/>
      <c r="CP43" s="619"/>
      <c r="CQ43" s="620"/>
      <c r="CR43" s="621">
        <v>98806</v>
      </c>
      <c r="CS43" s="634"/>
      <c r="CT43" s="634"/>
      <c r="CU43" s="634"/>
      <c r="CV43" s="634"/>
      <c r="CW43" s="634"/>
      <c r="CX43" s="634"/>
      <c r="CY43" s="635"/>
      <c r="CZ43" s="624">
        <v>0.7</v>
      </c>
      <c r="DA43" s="636"/>
      <c r="DB43" s="636"/>
      <c r="DC43" s="637"/>
      <c r="DD43" s="627">
        <v>85341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1671971</v>
      </c>
      <c r="CS44" s="622"/>
      <c r="CT44" s="622"/>
      <c r="CU44" s="622"/>
      <c r="CV44" s="622"/>
      <c r="CW44" s="622"/>
      <c r="CX44" s="622"/>
      <c r="CY44" s="623"/>
      <c r="CZ44" s="624">
        <v>12.5</v>
      </c>
      <c r="DA44" s="625"/>
      <c r="DB44" s="625"/>
      <c r="DC44" s="626"/>
      <c r="DD44" s="627">
        <v>128933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464281</v>
      </c>
      <c r="CS45" s="634"/>
      <c r="CT45" s="634"/>
      <c r="CU45" s="634"/>
      <c r="CV45" s="634"/>
      <c r="CW45" s="634"/>
      <c r="CX45" s="634"/>
      <c r="CY45" s="635"/>
      <c r="CZ45" s="624">
        <v>3.5</v>
      </c>
      <c r="DA45" s="636"/>
      <c r="DB45" s="636"/>
      <c r="DC45" s="637"/>
      <c r="DD45" s="627">
        <v>3040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348</v>
      </c>
      <c r="CG46" s="619"/>
      <c r="CH46" s="619"/>
      <c r="CI46" s="619"/>
      <c r="CJ46" s="619"/>
      <c r="CK46" s="619"/>
      <c r="CL46" s="619"/>
      <c r="CM46" s="619"/>
      <c r="CN46" s="619"/>
      <c r="CO46" s="619"/>
      <c r="CP46" s="619"/>
      <c r="CQ46" s="620"/>
      <c r="CR46" s="621">
        <v>1107564</v>
      </c>
      <c r="CS46" s="622"/>
      <c r="CT46" s="622"/>
      <c r="CU46" s="622"/>
      <c r="CV46" s="622"/>
      <c r="CW46" s="622"/>
      <c r="CX46" s="622"/>
      <c r="CY46" s="623"/>
      <c r="CZ46" s="624">
        <v>8.3000000000000007</v>
      </c>
      <c r="DA46" s="625"/>
      <c r="DB46" s="625"/>
      <c r="DC46" s="626"/>
      <c r="DD46" s="627">
        <v>125467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349</v>
      </c>
      <c r="CG47" s="619"/>
      <c r="CH47" s="619"/>
      <c r="CI47" s="619"/>
      <c r="CJ47" s="619"/>
      <c r="CK47" s="619"/>
      <c r="CL47" s="619"/>
      <c r="CM47" s="619"/>
      <c r="CN47" s="619"/>
      <c r="CO47" s="619"/>
      <c r="CP47" s="619"/>
      <c r="CQ47" s="620"/>
      <c r="CR47" s="621">
        <v>657691</v>
      </c>
      <c r="CS47" s="634"/>
      <c r="CT47" s="634"/>
      <c r="CU47" s="634"/>
      <c r="CV47" s="634"/>
      <c r="CW47" s="634"/>
      <c r="CX47" s="634"/>
      <c r="CY47" s="635"/>
      <c r="CZ47" s="624">
        <v>4.9000000000000004</v>
      </c>
      <c r="DA47" s="636"/>
      <c r="DB47" s="636"/>
      <c r="DC47" s="637"/>
      <c r="DD47" s="627">
        <v>203289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351</v>
      </c>
      <c r="CE49" s="603"/>
      <c r="CF49" s="603"/>
      <c r="CG49" s="603"/>
      <c r="CH49" s="603"/>
      <c r="CI49" s="603"/>
      <c r="CJ49" s="603"/>
      <c r="CK49" s="603"/>
      <c r="CL49" s="603"/>
      <c r="CM49" s="603"/>
      <c r="CN49" s="603"/>
      <c r="CO49" s="603"/>
      <c r="CP49" s="603"/>
      <c r="CQ49" s="604"/>
      <c r="CR49" s="605">
        <v>13365991</v>
      </c>
      <c r="CS49" s="606"/>
      <c r="CT49" s="606"/>
      <c r="CU49" s="606"/>
      <c r="CV49" s="606"/>
      <c r="CW49" s="606"/>
      <c r="CX49" s="606"/>
      <c r="CY49" s="607"/>
      <c r="CZ49" s="608">
        <v>100</v>
      </c>
      <c r="DA49" s="609"/>
      <c r="DB49" s="609"/>
      <c r="DC49" s="610"/>
      <c r="DD49" s="611">
        <v>8300623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uzCzj40lI46BaOq89W2XIUd6yWpMFQC4BYtSUewVCYeoagsSmGqbagmfnVb7WNzNvIPor7ogNN/ysLB9Xhdqw==" saltValue="eZNqPYk0RDkkcvnKOUJV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cellComments="asDisplayed"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2" zoomScale="70" zoomScaleNormal="25"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c r="A7" s="236">
        <v>1</v>
      </c>
      <c r="B7" s="1047" t="s">
        <v>374</v>
      </c>
      <c r="C7" s="1048"/>
      <c r="D7" s="1048"/>
      <c r="E7" s="1048"/>
      <c r="F7" s="1048"/>
      <c r="G7" s="1048"/>
      <c r="H7" s="1048"/>
      <c r="I7" s="1048"/>
      <c r="J7" s="1048"/>
      <c r="K7" s="1048"/>
      <c r="L7" s="1048"/>
      <c r="M7" s="1048"/>
      <c r="N7" s="1048"/>
      <c r="O7" s="1048"/>
      <c r="P7" s="1049"/>
      <c r="Q7" s="1102">
        <v>12833</v>
      </c>
      <c r="R7" s="1103"/>
      <c r="S7" s="1103"/>
      <c r="T7" s="1103"/>
      <c r="U7" s="1103"/>
      <c r="V7" s="1103">
        <v>12213</v>
      </c>
      <c r="W7" s="1103"/>
      <c r="X7" s="1103"/>
      <c r="Y7" s="1103"/>
      <c r="Z7" s="1103"/>
      <c r="AA7" s="1103">
        <v>621</v>
      </c>
      <c r="AB7" s="1103"/>
      <c r="AC7" s="1103"/>
      <c r="AD7" s="1103"/>
      <c r="AE7" s="1104"/>
      <c r="AF7" s="1105">
        <v>395</v>
      </c>
      <c r="AG7" s="1106"/>
      <c r="AH7" s="1106"/>
      <c r="AI7" s="1106"/>
      <c r="AJ7" s="1107"/>
      <c r="AK7" s="1108" t="s">
        <v>554</v>
      </c>
      <c r="AL7" s="1109"/>
      <c r="AM7" s="1109"/>
      <c r="AN7" s="1109"/>
      <c r="AO7" s="1109"/>
      <c r="AP7" s="1109">
        <v>12980</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563</v>
      </c>
      <c r="BT7" s="1100"/>
      <c r="BU7" s="1100"/>
      <c r="BV7" s="1100"/>
      <c r="BW7" s="1100"/>
      <c r="BX7" s="1100"/>
      <c r="BY7" s="1100"/>
      <c r="BZ7" s="1100"/>
      <c r="CA7" s="1100"/>
      <c r="CB7" s="1100"/>
      <c r="CC7" s="1100"/>
      <c r="CD7" s="1100"/>
      <c r="CE7" s="1100"/>
      <c r="CF7" s="1100"/>
      <c r="CG7" s="1112"/>
      <c r="CH7" s="1096">
        <v>-3</v>
      </c>
      <c r="CI7" s="1097"/>
      <c r="CJ7" s="1097"/>
      <c r="CK7" s="1097"/>
      <c r="CL7" s="1098"/>
      <c r="CM7" s="1096">
        <v>93</v>
      </c>
      <c r="CN7" s="1097"/>
      <c r="CO7" s="1097"/>
      <c r="CP7" s="1097"/>
      <c r="CQ7" s="1098"/>
      <c r="CR7" s="1096">
        <v>10</v>
      </c>
      <c r="CS7" s="1097"/>
      <c r="CT7" s="1097"/>
      <c r="CU7" s="1097"/>
      <c r="CV7" s="1098"/>
      <c r="CW7" s="1096" t="s">
        <v>492</v>
      </c>
      <c r="CX7" s="1097"/>
      <c r="CY7" s="1097"/>
      <c r="CZ7" s="1097"/>
      <c r="DA7" s="1098"/>
      <c r="DB7" s="1096" t="s">
        <v>492</v>
      </c>
      <c r="DC7" s="1097"/>
      <c r="DD7" s="1097"/>
      <c r="DE7" s="1097"/>
      <c r="DF7" s="1098"/>
      <c r="DG7" s="1096" t="s">
        <v>492</v>
      </c>
      <c r="DH7" s="1097"/>
      <c r="DI7" s="1097"/>
      <c r="DJ7" s="1097"/>
      <c r="DK7" s="1098"/>
      <c r="DL7" s="1096" t="s">
        <v>492</v>
      </c>
      <c r="DM7" s="1097"/>
      <c r="DN7" s="1097"/>
      <c r="DO7" s="1097"/>
      <c r="DP7" s="1098"/>
      <c r="DQ7" s="1096" t="s">
        <v>492</v>
      </c>
      <c r="DR7" s="1097"/>
      <c r="DS7" s="1097"/>
      <c r="DT7" s="1097"/>
      <c r="DU7" s="1098"/>
      <c r="DV7" s="1099"/>
      <c r="DW7" s="1100"/>
      <c r="DX7" s="1100"/>
      <c r="DY7" s="1100"/>
      <c r="DZ7" s="1101"/>
      <c r="EA7" s="234"/>
    </row>
    <row r="8" spans="1:131" s="235" customFormat="1" ht="26.25" customHeight="1">
      <c r="A8" s="238">
        <v>2</v>
      </c>
      <c r="B8" s="1030" t="s">
        <v>375</v>
      </c>
      <c r="C8" s="1031"/>
      <c r="D8" s="1031"/>
      <c r="E8" s="1031"/>
      <c r="F8" s="1031"/>
      <c r="G8" s="1031"/>
      <c r="H8" s="1031"/>
      <c r="I8" s="1031"/>
      <c r="J8" s="1031"/>
      <c r="K8" s="1031"/>
      <c r="L8" s="1031"/>
      <c r="M8" s="1031"/>
      <c r="N8" s="1031"/>
      <c r="O8" s="1031"/>
      <c r="P8" s="1032"/>
      <c r="Q8" s="1038">
        <v>1230</v>
      </c>
      <c r="R8" s="1039"/>
      <c r="S8" s="1039"/>
      <c r="T8" s="1039"/>
      <c r="U8" s="1039"/>
      <c r="V8" s="1039">
        <v>1153</v>
      </c>
      <c r="W8" s="1039"/>
      <c r="X8" s="1039"/>
      <c r="Y8" s="1039"/>
      <c r="Z8" s="1039"/>
      <c r="AA8" s="1039">
        <v>76</v>
      </c>
      <c r="AB8" s="1039"/>
      <c r="AC8" s="1039"/>
      <c r="AD8" s="1039"/>
      <c r="AE8" s="1040"/>
      <c r="AF8" s="1035">
        <v>1</v>
      </c>
      <c r="AG8" s="1036"/>
      <c r="AH8" s="1036"/>
      <c r="AI8" s="1036"/>
      <c r="AJ8" s="1037"/>
      <c r="AK8" s="1080" t="s">
        <v>554</v>
      </c>
      <c r="AL8" s="1081"/>
      <c r="AM8" s="1081"/>
      <c r="AN8" s="1081"/>
      <c r="AO8" s="1081"/>
      <c r="AP8" s="1081">
        <v>1023</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377</v>
      </c>
      <c r="B23" s="937" t="s">
        <v>378</v>
      </c>
      <c r="C23" s="938"/>
      <c r="D23" s="938"/>
      <c r="E23" s="938"/>
      <c r="F23" s="938"/>
      <c r="G23" s="938"/>
      <c r="H23" s="938"/>
      <c r="I23" s="938"/>
      <c r="J23" s="938"/>
      <c r="K23" s="938"/>
      <c r="L23" s="938"/>
      <c r="M23" s="938"/>
      <c r="N23" s="938"/>
      <c r="O23" s="938"/>
      <c r="P23" s="948"/>
      <c r="Q23" s="1067">
        <v>14063</v>
      </c>
      <c r="R23" s="1061"/>
      <c r="S23" s="1061"/>
      <c r="T23" s="1061"/>
      <c r="U23" s="1061"/>
      <c r="V23" s="1061">
        <v>13366</v>
      </c>
      <c r="W23" s="1061"/>
      <c r="X23" s="1061"/>
      <c r="Y23" s="1061"/>
      <c r="Z23" s="1061"/>
      <c r="AA23" s="1061">
        <v>697</v>
      </c>
      <c r="AB23" s="1061"/>
      <c r="AC23" s="1061"/>
      <c r="AD23" s="1061"/>
      <c r="AE23" s="1068"/>
      <c r="AF23" s="1069">
        <v>396</v>
      </c>
      <c r="AG23" s="1061"/>
      <c r="AH23" s="1061"/>
      <c r="AI23" s="1061"/>
      <c r="AJ23" s="1070"/>
      <c r="AK23" s="1071"/>
      <c r="AL23" s="1072"/>
      <c r="AM23" s="1072"/>
      <c r="AN23" s="1072"/>
      <c r="AO23" s="1072"/>
      <c r="AP23" s="1061">
        <v>14003</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7" t="s">
        <v>389</v>
      </c>
      <c r="C28" s="1048"/>
      <c r="D28" s="1048"/>
      <c r="E28" s="1048"/>
      <c r="F28" s="1048"/>
      <c r="G28" s="1048"/>
      <c r="H28" s="1048"/>
      <c r="I28" s="1048"/>
      <c r="J28" s="1048"/>
      <c r="K28" s="1048"/>
      <c r="L28" s="1048"/>
      <c r="M28" s="1048"/>
      <c r="N28" s="1048"/>
      <c r="O28" s="1048"/>
      <c r="P28" s="1049"/>
      <c r="Q28" s="1050">
        <v>1775</v>
      </c>
      <c r="R28" s="1051"/>
      <c r="S28" s="1051"/>
      <c r="T28" s="1051"/>
      <c r="U28" s="1051"/>
      <c r="V28" s="1051">
        <v>1767</v>
      </c>
      <c r="W28" s="1051"/>
      <c r="X28" s="1051"/>
      <c r="Y28" s="1051"/>
      <c r="Z28" s="1051"/>
      <c r="AA28" s="1051">
        <v>8</v>
      </c>
      <c r="AB28" s="1051"/>
      <c r="AC28" s="1051"/>
      <c r="AD28" s="1051"/>
      <c r="AE28" s="1052"/>
      <c r="AF28" s="1053">
        <v>8</v>
      </c>
      <c r="AG28" s="1051"/>
      <c r="AH28" s="1051"/>
      <c r="AI28" s="1051"/>
      <c r="AJ28" s="1054"/>
      <c r="AK28" s="1042">
        <v>127</v>
      </c>
      <c r="AL28" s="1043"/>
      <c r="AM28" s="1043"/>
      <c r="AN28" s="1043"/>
      <c r="AO28" s="1043"/>
      <c r="AP28" s="1043" t="s">
        <v>555</v>
      </c>
      <c r="AQ28" s="1043"/>
      <c r="AR28" s="1043"/>
      <c r="AS28" s="1043"/>
      <c r="AT28" s="1043"/>
      <c r="AU28" s="1043" t="s">
        <v>555</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0" t="s">
        <v>390</v>
      </c>
      <c r="C29" s="1031"/>
      <c r="D29" s="1031"/>
      <c r="E29" s="1031"/>
      <c r="F29" s="1031"/>
      <c r="G29" s="1031"/>
      <c r="H29" s="1031"/>
      <c r="I29" s="1031"/>
      <c r="J29" s="1031"/>
      <c r="K29" s="1031"/>
      <c r="L29" s="1031"/>
      <c r="M29" s="1031"/>
      <c r="N29" s="1031"/>
      <c r="O29" s="1031"/>
      <c r="P29" s="1032"/>
      <c r="Q29" s="1038">
        <v>82</v>
      </c>
      <c r="R29" s="1039"/>
      <c r="S29" s="1039"/>
      <c r="T29" s="1039"/>
      <c r="U29" s="1039"/>
      <c r="V29" s="1039">
        <v>82</v>
      </c>
      <c r="W29" s="1039"/>
      <c r="X29" s="1039"/>
      <c r="Y29" s="1039"/>
      <c r="Z29" s="1039"/>
      <c r="AA29" s="1039">
        <v>0</v>
      </c>
      <c r="AB29" s="1039"/>
      <c r="AC29" s="1039"/>
      <c r="AD29" s="1039"/>
      <c r="AE29" s="1040"/>
      <c r="AF29" s="1035">
        <v>0</v>
      </c>
      <c r="AG29" s="1036"/>
      <c r="AH29" s="1036"/>
      <c r="AI29" s="1036"/>
      <c r="AJ29" s="1037"/>
      <c r="AK29" s="980">
        <v>35</v>
      </c>
      <c r="AL29" s="971"/>
      <c r="AM29" s="971"/>
      <c r="AN29" s="971"/>
      <c r="AO29" s="971"/>
      <c r="AP29" s="971">
        <v>11</v>
      </c>
      <c r="AQ29" s="971"/>
      <c r="AR29" s="971"/>
      <c r="AS29" s="971"/>
      <c r="AT29" s="971"/>
      <c r="AU29" s="971">
        <v>4</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0" t="s">
        <v>391</v>
      </c>
      <c r="C30" s="1031"/>
      <c r="D30" s="1031"/>
      <c r="E30" s="1031"/>
      <c r="F30" s="1031"/>
      <c r="G30" s="1031"/>
      <c r="H30" s="1031"/>
      <c r="I30" s="1031"/>
      <c r="J30" s="1031"/>
      <c r="K30" s="1031"/>
      <c r="L30" s="1031"/>
      <c r="M30" s="1031"/>
      <c r="N30" s="1031"/>
      <c r="O30" s="1031"/>
      <c r="P30" s="1032"/>
      <c r="Q30" s="1038">
        <v>1957</v>
      </c>
      <c r="R30" s="1039"/>
      <c r="S30" s="1039"/>
      <c r="T30" s="1039"/>
      <c r="U30" s="1039"/>
      <c r="V30" s="1039">
        <v>1916</v>
      </c>
      <c r="W30" s="1039"/>
      <c r="X30" s="1039"/>
      <c r="Y30" s="1039"/>
      <c r="Z30" s="1039"/>
      <c r="AA30" s="1039">
        <v>41</v>
      </c>
      <c r="AB30" s="1039"/>
      <c r="AC30" s="1039"/>
      <c r="AD30" s="1039"/>
      <c r="AE30" s="1040"/>
      <c r="AF30" s="1035">
        <v>41</v>
      </c>
      <c r="AG30" s="1036"/>
      <c r="AH30" s="1036"/>
      <c r="AI30" s="1036"/>
      <c r="AJ30" s="1037"/>
      <c r="AK30" s="980">
        <v>310</v>
      </c>
      <c r="AL30" s="971"/>
      <c r="AM30" s="971"/>
      <c r="AN30" s="971"/>
      <c r="AO30" s="971"/>
      <c r="AP30" s="971" t="s">
        <v>555</v>
      </c>
      <c r="AQ30" s="971"/>
      <c r="AR30" s="971"/>
      <c r="AS30" s="971"/>
      <c r="AT30" s="971"/>
      <c r="AU30" s="971" t="s">
        <v>555</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0" t="s">
        <v>392</v>
      </c>
      <c r="C31" s="1031"/>
      <c r="D31" s="1031"/>
      <c r="E31" s="1031"/>
      <c r="F31" s="1031"/>
      <c r="G31" s="1031"/>
      <c r="H31" s="1031"/>
      <c r="I31" s="1031"/>
      <c r="J31" s="1031"/>
      <c r="K31" s="1031"/>
      <c r="L31" s="1031"/>
      <c r="M31" s="1031"/>
      <c r="N31" s="1031"/>
      <c r="O31" s="1031"/>
      <c r="P31" s="1032"/>
      <c r="Q31" s="1038">
        <v>246</v>
      </c>
      <c r="R31" s="1039"/>
      <c r="S31" s="1039"/>
      <c r="T31" s="1039"/>
      <c r="U31" s="1039"/>
      <c r="V31" s="1039">
        <v>243</v>
      </c>
      <c r="W31" s="1039"/>
      <c r="X31" s="1039"/>
      <c r="Y31" s="1039"/>
      <c r="Z31" s="1039"/>
      <c r="AA31" s="1039">
        <v>3</v>
      </c>
      <c r="AB31" s="1039"/>
      <c r="AC31" s="1039"/>
      <c r="AD31" s="1039"/>
      <c r="AE31" s="1040"/>
      <c r="AF31" s="1035">
        <v>3</v>
      </c>
      <c r="AG31" s="1036"/>
      <c r="AH31" s="1036"/>
      <c r="AI31" s="1036"/>
      <c r="AJ31" s="1037"/>
      <c r="AK31" s="980">
        <v>68</v>
      </c>
      <c r="AL31" s="971"/>
      <c r="AM31" s="971"/>
      <c r="AN31" s="971"/>
      <c r="AO31" s="971"/>
      <c r="AP31" s="971" t="s">
        <v>555</v>
      </c>
      <c r="AQ31" s="971"/>
      <c r="AR31" s="971"/>
      <c r="AS31" s="971"/>
      <c r="AT31" s="971"/>
      <c r="AU31" s="971" t="s">
        <v>555</v>
      </c>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0" t="s">
        <v>393</v>
      </c>
      <c r="C32" s="1031"/>
      <c r="D32" s="1031"/>
      <c r="E32" s="1031"/>
      <c r="F32" s="1031"/>
      <c r="G32" s="1031"/>
      <c r="H32" s="1031"/>
      <c r="I32" s="1031"/>
      <c r="J32" s="1031"/>
      <c r="K32" s="1031"/>
      <c r="L32" s="1031"/>
      <c r="M32" s="1031"/>
      <c r="N32" s="1031"/>
      <c r="O32" s="1031"/>
      <c r="P32" s="1032"/>
      <c r="Q32" s="1038">
        <v>454</v>
      </c>
      <c r="R32" s="1039"/>
      <c r="S32" s="1039"/>
      <c r="T32" s="1039"/>
      <c r="U32" s="1039"/>
      <c r="V32" s="1039">
        <v>370</v>
      </c>
      <c r="W32" s="1039"/>
      <c r="X32" s="1039"/>
      <c r="Y32" s="1039"/>
      <c r="Z32" s="1039"/>
      <c r="AA32" s="1039">
        <v>84</v>
      </c>
      <c r="AB32" s="1039"/>
      <c r="AC32" s="1039"/>
      <c r="AD32" s="1039"/>
      <c r="AE32" s="1040"/>
      <c r="AF32" s="1035">
        <v>870</v>
      </c>
      <c r="AG32" s="1036"/>
      <c r="AH32" s="1036"/>
      <c r="AI32" s="1036"/>
      <c r="AJ32" s="1037"/>
      <c r="AK32" s="980">
        <v>111</v>
      </c>
      <c r="AL32" s="971"/>
      <c r="AM32" s="971"/>
      <c r="AN32" s="971"/>
      <c r="AO32" s="971"/>
      <c r="AP32" s="971">
        <v>2453</v>
      </c>
      <c r="AQ32" s="971"/>
      <c r="AR32" s="971"/>
      <c r="AS32" s="971"/>
      <c r="AT32" s="971"/>
      <c r="AU32" s="971">
        <v>706</v>
      </c>
      <c r="AV32" s="971"/>
      <c r="AW32" s="971"/>
      <c r="AX32" s="971"/>
      <c r="AY32" s="971"/>
      <c r="AZ32" s="1041" t="s">
        <v>555</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0" t="s">
        <v>395</v>
      </c>
      <c r="C33" s="1031"/>
      <c r="D33" s="1031"/>
      <c r="E33" s="1031"/>
      <c r="F33" s="1031"/>
      <c r="G33" s="1031"/>
      <c r="H33" s="1031"/>
      <c r="I33" s="1031"/>
      <c r="J33" s="1031"/>
      <c r="K33" s="1031"/>
      <c r="L33" s="1031"/>
      <c r="M33" s="1031"/>
      <c r="N33" s="1031"/>
      <c r="O33" s="1031"/>
      <c r="P33" s="1032"/>
      <c r="Q33" s="1038">
        <v>886</v>
      </c>
      <c r="R33" s="1039"/>
      <c r="S33" s="1039"/>
      <c r="T33" s="1039"/>
      <c r="U33" s="1039"/>
      <c r="V33" s="1039">
        <v>731</v>
      </c>
      <c r="W33" s="1039"/>
      <c r="X33" s="1039"/>
      <c r="Y33" s="1039"/>
      <c r="Z33" s="1039"/>
      <c r="AA33" s="1039">
        <v>155</v>
      </c>
      <c r="AB33" s="1039"/>
      <c r="AC33" s="1039"/>
      <c r="AD33" s="1039"/>
      <c r="AE33" s="1040"/>
      <c r="AF33" s="1035">
        <v>947</v>
      </c>
      <c r="AG33" s="1036"/>
      <c r="AH33" s="1036"/>
      <c r="AI33" s="1036"/>
      <c r="AJ33" s="1037"/>
      <c r="AK33" s="980">
        <v>528</v>
      </c>
      <c r="AL33" s="971"/>
      <c r="AM33" s="971"/>
      <c r="AN33" s="971"/>
      <c r="AO33" s="971"/>
      <c r="AP33" s="971">
        <v>3063</v>
      </c>
      <c r="AQ33" s="971"/>
      <c r="AR33" s="971"/>
      <c r="AS33" s="971"/>
      <c r="AT33" s="971"/>
      <c r="AU33" s="971">
        <v>2215</v>
      </c>
      <c r="AV33" s="971"/>
      <c r="AW33" s="971"/>
      <c r="AX33" s="971"/>
      <c r="AY33" s="971"/>
      <c r="AZ33" s="1041" t="s">
        <v>555</v>
      </c>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0" t="s">
        <v>396</v>
      </c>
      <c r="C34" s="1031"/>
      <c r="D34" s="1031"/>
      <c r="E34" s="1031"/>
      <c r="F34" s="1031"/>
      <c r="G34" s="1031"/>
      <c r="H34" s="1031"/>
      <c r="I34" s="1031"/>
      <c r="J34" s="1031"/>
      <c r="K34" s="1031"/>
      <c r="L34" s="1031"/>
      <c r="M34" s="1031"/>
      <c r="N34" s="1031"/>
      <c r="O34" s="1031"/>
      <c r="P34" s="1032"/>
      <c r="Q34" s="1038">
        <v>1392</v>
      </c>
      <c r="R34" s="1039"/>
      <c r="S34" s="1039"/>
      <c r="T34" s="1039"/>
      <c r="U34" s="1039"/>
      <c r="V34" s="1039">
        <v>1411</v>
      </c>
      <c r="W34" s="1039"/>
      <c r="X34" s="1039"/>
      <c r="Y34" s="1039"/>
      <c r="Z34" s="1039"/>
      <c r="AA34" s="1039">
        <v>-19</v>
      </c>
      <c r="AB34" s="1039"/>
      <c r="AC34" s="1039"/>
      <c r="AD34" s="1039"/>
      <c r="AE34" s="1040"/>
      <c r="AF34" s="1035">
        <v>545</v>
      </c>
      <c r="AG34" s="1036"/>
      <c r="AH34" s="1036"/>
      <c r="AI34" s="1036"/>
      <c r="AJ34" s="1037"/>
      <c r="AK34" s="980">
        <v>554</v>
      </c>
      <c r="AL34" s="971"/>
      <c r="AM34" s="971"/>
      <c r="AN34" s="971"/>
      <c r="AO34" s="971"/>
      <c r="AP34" s="971">
        <v>408</v>
      </c>
      <c r="AQ34" s="971"/>
      <c r="AR34" s="971"/>
      <c r="AS34" s="971"/>
      <c r="AT34" s="971"/>
      <c r="AU34" s="971">
        <v>137</v>
      </c>
      <c r="AV34" s="971"/>
      <c r="AW34" s="971"/>
      <c r="AX34" s="971"/>
      <c r="AY34" s="971"/>
      <c r="AZ34" s="1041" t="s">
        <v>555</v>
      </c>
      <c r="BA34" s="1041"/>
      <c r="BB34" s="1041"/>
      <c r="BC34" s="1041"/>
      <c r="BD34" s="1041"/>
      <c r="BE34" s="972" t="s">
        <v>394</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0" t="s">
        <v>397</v>
      </c>
      <c r="C35" s="1031"/>
      <c r="D35" s="1031"/>
      <c r="E35" s="1031"/>
      <c r="F35" s="1031"/>
      <c r="G35" s="1031"/>
      <c r="H35" s="1031"/>
      <c r="I35" s="1031"/>
      <c r="J35" s="1031"/>
      <c r="K35" s="1031"/>
      <c r="L35" s="1031"/>
      <c r="M35" s="1031"/>
      <c r="N35" s="1031"/>
      <c r="O35" s="1031"/>
      <c r="P35" s="1032"/>
      <c r="Q35" s="1038">
        <v>47</v>
      </c>
      <c r="R35" s="1039"/>
      <c r="S35" s="1039"/>
      <c r="T35" s="1039"/>
      <c r="U35" s="1039"/>
      <c r="V35" s="1039">
        <v>44</v>
      </c>
      <c r="W35" s="1039"/>
      <c r="X35" s="1039"/>
      <c r="Y35" s="1039"/>
      <c r="Z35" s="1039"/>
      <c r="AA35" s="1039">
        <v>3</v>
      </c>
      <c r="AB35" s="1039"/>
      <c r="AC35" s="1039"/>
      <c r="AD35" s="1039"/>
      <c r="AE35" s="1040"/>
      <c r="AF35" s="1035">
        <v>178</v>
      </c>
      <c r="AG35" s="1036"/>
      <c r="AH35" s="1036"/>
      <c r="AI35" s="1036"/>
      <c r="AJ35" s="1037"/>
      <c r="AK35" s="980">
        <v>10</v>
      </c>
      <c r="AL35" s="971"/>
      <c r="AM35" s="971"/>
      <c r="AN35" s="971"/>
      <c r="AO35" s="971"/>
      <c r="AP35" s="971">
        <v>93</v>
      </c>
      <c r="AQ35" s="971"/>
      <c r="AR35" s="971"/>
      <c r="AS35" s="971"/>
      <c r="AT35" s="971"/>
      <c r="AU35" s="971">
        <v>0</v>
      </c>
      <c r="AV35" s="971"/>
      <c r="AW35" s="971"/>
      <c r="AX35" s="971"/>
      <c r="AY35" s="971"/>
      <c r="AZ35" s="1041" t="s">
        <v>555</v>
      </c>
      <c r="BA35" s="1041"/>
      <c r="BB35" s="1041"/>
      <c r="BC35" s="1041"/>
      <c r="BD35" s="1041"/>
      <c r="BE35" s="972" t="s">
        <v>394</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0" t="s">
        <v>398</v>
      </c>
      <c r="C36" s="1031"/>
      <c r="D36" s="1031"/>
      <c r="E36" s="1031"/>
      <c r="F36" s="1031"/>
      <c r="G36" s="1031"/>
      <c r="H36" s="1031"/>
      <c r="I36" s="1031"/>
      <c r="J36" s="1031"/>
      <c r="K36" s="1031"/>
      <c r="L36" s="1031"/>
      <c r="M36" s="1031"/>
      <c r="N36" s="1031"/>
      <c r="O36" s="1031"/>
      <c r="P36" s="1032"/>
      <c r="Q36" s="1038">
        <v>11</v>
      </c>
      <c r="R36" s="1039"/>
      <c r="S36" s="1039"/>
      <c r="T36" s="1039"/>
      <c r="U36" s="1039"/>
      <c r="V36" s="1039">
        <v>7</v>
      </c>
      <c r="W36" s="1039"/>
      <c r="X36" s="1039"/>
      <c r="Y36" s="1039"/>
      <c r="Z36" s="1039"/>
      <c r="AA36" s="1039">
        <v>4</v>
      </c>
      <c r="AB36" s="1039"/>
      <c r="AC36" s="1039"/>
      <c r="AD36" s="1039"/>
      <c r="AE36" s="1040"/>
      <c r="AF36" s="1035">
        <v>3</v>
      </c>
      <c r="AG36" s="1036"/>
      <c r="AH36" s="1036"/>
      <c r="AI36" s="1036"/>
      <c r="AJ36" s="1037"/>
      <c r="AK36" s="980">
        <v>0</v>
      </c>
      <c r="AL36" s="971"/>
      <c r="AM36" s="971"/>
      <c r="AN36" s="971"/>
      <c r="AO36" s="971"/>
      <c r="AP36" s="971" t="s">
        <v>555</v>
      </c>
      <c r="AQ36" s="971"/>
      <c r="AR36" s="971"/>
      <c r="AS36" s="971"/>
      <c r="AT36" s="971"/>
      <c r="AU36" s="971" t="s">
        <v>555</v>
      </c>
      <c r="AV36" s="971"/>
      <c r="AW36" s="971"/>
      <c r="AX36" s="971"/>
      <c r="AY36" s="971"/>
      <c r="AZ36" s="1041" t="s">
        <v>555</v>
      </c>
      <c r="BA36" s="1041"/>
      <c r="BB36" s="1041"/>
      <c r="BC36" s="1041"/>
      <c r="BD36" s="1041"/>
      <c r="BE36" s="972" t="s">
        <v>399</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377</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2596</v>
      </c>
      <c r="AG63" s="959"/>
      <c r="AH63" s="959"/>
      <c r="AI63" s="959"/>
      <c r="AJ63" s="1022"/>
      <c r="AK63" s="1023"/>
      <c r="AL63" s="963"/>
      <c r="AM63" s="963"/>
      <c r="AN63" s="963"/>
      <c r="AO63" s="963"/>
      <c r="AP63" s="959">
        <v>6028</v>
      </c>
      <c r="AQ63" s="959"/>
      <c r="AR63" s="959"/>
      <c r="AS63" s="959"/>
      <c r="AT63" s="959"/>
      <c r="AU63" s="959">
        <v>3062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403</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404</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556</v>
      </c>
      <c r="C68" s="986"/>
      <c r="D68" s="986"/>
      <c r="E68" s="986"/>
      <c r="F68" s="986"/>
      <c r="G68" s="986"/>
      <c r="H68" s="986"/>
      <c r="I68" s="986"/>
      <c r="J68" s="986"/>
      <c r="K68" s="986"/>
      <c r="L68" s="986"/>
      <c r="M68" s="986"/>
      <c r="N68" s="986"/>
      <c r="O68" s="986"/>
      <c r="P68" s="987"/>
      <c r="Q68" s="988">
        <v>812</v>
      </c>
      <c r="R68" s="982"/>
      <c r="S68" s="982"/>
      <c r="T68" s="982"/>
      <c r="U68" s="982"/>
      <c r="V68" s="982">
        <v>755</v>
      </c>
      <c r="W68" s="982"/>
      <c r="X68" s="982"/>
      <c r="Y68" s="982"/>
      <c r="Z68" s="982"/>
      <c r="AA68" s="982">
        <v>57</v>
      </c>
      <c r="AB68" s="982"/>
      <c r="AC68" s="982"/>
      <c r="AD68" s="982"/>
      <c r="AE68" s="982"/>
      <c r="AF68" s="982">
        <v>56</v>
      </c>
      <c r="AG68" s="982"/>
      <c r="AH68" s="982"/>
      <c r="AI68" s="982"/>
      <c r="AJ68" s="982"/>
      <c r="AK68" s="982" t="s">
        <v>555</v>
      </c>
      <c r="AL68" s="982"/>
      <c r="AM68" s="982"/>
      <c r="AN68" s="982"/>
      <c r="AO68" s="982"/>
      <c r="AP68" s="982" t="s">
        <v>555</v>
      </c>
      <c r="AQ68" s="982"/>
      <c r="AR68" s="982"/>
      <c r="AS68" s="982"/>
      <c r="AT68" s="982"/>
      <c r="AU68" s="982" t="s">
        <v>555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557</v>
      </c>
      <c r="C69" s="975"/>
      <c r="D69" s="975"/>
      <c r="E69" s="975"/>
      <c r="F69" s="975"/>
      <c r="G69" s="975"/>
      <c r="H69" s="975"/>
      <c r="I69" s="975"/>
      <c r="J69" s="975"/>
      <c r="K69" s="975"/>
      <c r="L69" s="975"/>
      <c r="M69" s="975"/>
      <c r="N69" s="975"/>
      <c r="O69" s="975"/>
      <c r="P69" s="976"/>
      <c r="Q69" s="977">
        <v>921</v>
      </c>
      <c r="R69" s="971"/>
      <c r="S69" s="971"/>
      <c r="T69" s="971"/>
      <c r="U69" s="971"/>
      <c r="V69" s="971">
        <v>909</v>
      </c>
      <c r="W69" s="971"/>
      <c r="X69" s="971"/>
      <c r="Y69" s="971"/>
      <c r="Z69" s="971"/>
      <c r="AA69" s="971">
        <v>12</v>
      </c>
      <c r="AB69" s="971"/>
      <c r="AC69" s="971"/>
      <c r="AD69" s="971"/>
      <c r="AE69" s="971"/>
      <c r="AF69" s="971">
        <v>12</v>
      </c>
      <c r="AG69" s="971"/>
      <c r="AH69" s="971"/>
      <c r="AI69" s="971"/>
      <c r="AJ69" s="971"/>
      <c r="AK69" s="971" t="s">
        <v>555</v>
      </c>
      <c r="AL69" s="971"/>
      <c r="AM69" s="971"/>
      <c r="AN69" s="971"/>
      <c r="AO69" s="971"/>
      <c r="AP69" s="971" t="s">
        <v>555</v>
      </c>
      <c r="AQ69" s="971"/>
      <c r="AR69" s="971"/>
      <c r="AS69" s="971"/>
      <c r="AT69" s="971"/>
      <c r="AU69" s="971" t="s">
        <v>555</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558</v>
      </c>
      <c r="C70" s="975"/>
      <c r="D70" s="975"/>
      <c r="E70" s="975"/>
      <c r="F70" s="975"/>
      <c r="G70" s="975"/>
      <c r="H70" s="975"/>
      <c r="I70" s="975"/>
      <c r="J70" s="975"/>
      <c r="K70" s="975"/>
      <c r="L70" s="975"/>
      <c r="M70" s="975"/>
      <c r="N70" s="975"/>
      <c r="O70" s="975"/>
      <c r="P70" s="976"/>
      <c r="Q70" s="977">
        <v>113</v>
      </c>
      <c r="R70" s="971"/>
      <c r="S70" s="971"/>
      <c r="T70" s="971"/>
      <c r="U70" s="971"/>
      <c r="V70" s="971">
        <v>110</v>
      </c>
      <c r="W70" s="971"/>
      <c r="X70" s="971"/>
      <c r="Y70" s="971"/>
      <c r="Z70" s="971"/>
      <c r="AA70" s="971">
        <v>2</v>
      </c>
      <c r="AB70" s="971"/>
      <c r="AC70" s="971"/>
      <c r="AD70" s="971"/>
      <c r="AE70" s="971"/>
      <c r="AF70" s="971">
        <v>2</v>
      </c>
      <c r="AG70" s="971"/>
      <c r="AH70" s="971"/>
      <c r="AI70" s="971"/>
      <c r="AJ70" s="971"/>
      <c r="AK70" s="971" t="s">
        <v>492</v>
      </c>
      <c r="AL70" s="971"/>
      <c r="AM70" s="971"/>
      <c r="AN70" s="971"/>
      <c r="AO70" s="971"/>
      <c r="AP70" s="971" t="s">
        <v>492</v>
      </c>
      <c r="AQ70" s="971"/>
      <c r="AR70" s="971"/>
      <c r="AS70" s="971"/>
      <c r="AT70" s="971"/>
      <c r="AU70" s="971" t="s">
        <v>492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559</v>
      </c>
      <c r="C71" s="975"/>
      <c r="D71" s="975"/>
      <c r="E71" s="975"/>
      <c r="F71" s="975"/>
      <c r="G71" s="975"/>
      <c r="H71" s="975"/>
      <c r="I71" s="975"/>
      <c r="J71" s="975"/>
      <c r="K71" s="975"/>
      <c r="L71" s="975"/>
      <c r="M71" s="975"/>
      <c r="N71" s="975"/>
      <c r="O71" s="975"/>
      <c r="P71" s="976"/>
      <c r="Q71" s="977">
        <v>11414</v>
      </c>
      <c r="R71" s="971"/>
      <c r="S71" s="971"/>
      <c r="T71" s="971"/>
      <c r="U71" s="971"/>
      <c r="V71" s="971">
        <v>7873</v>
      </c>
      <c r="W71" s="971"/>
      <c r="X71" s="971"/>
      <c r="Y71" s="971"/>
      <c r="Z71" s="971"/>
      <c r="AA71" s="971">
        <v>3540</v>
      </c>
      <c r="AB71" s="971"/>
      <c r="AC71" s="971"/>
      <c r="AD71" s="971"/>
      <c r="AE71" s="971"/>
      <c r="AF71" s="971">
        <v>3540</v>
      </c>
      <c r="AG71" s="971"/>
      <c r="AH71" s="971"/>
      <c r="AI71" s="971"/>
      <c r="AJ71" s="971"/>
      <c r="AK71" s="971" t="s">
        <v>492</v>
      </c>
      <c r="AL71" s="971"/>
      <c r="AM71" s="971"/>
      <c r="AN71" s="971"/>
      <c r="AO71" s="971"/>
      <c r="AP71" s="971" t="s">
        <v>492</v>
      </c>
      <c r="AQ71" s="971"/>
      <c r="AR71" s="971"/>
      <c r="AS71" s="971"/>
      <c r="AT71" s="971"/>
      <c r="AU71" s="971" t="s">
        <v>492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t="s">
        <v>560</v>
      </c>
      <c r="C72" s="975"/>
      <c r="D72" s="975"/>
      <c r="E72" s="975"/>
      <c r="F72" s="975"/>
      <c r="G72" s="975"/>
      <c r="H72" s="975"/>
      <c r="I72" s="975"/>
      <c r="J72" s="975"/>
      <c r="K72" s="975"/>
      <c r="L72" s="975"/>
      <c r="M72" s="975"/>
      <c r="N72" s="975"/>
      <c r="O72" s="975"/>
      <c r="P72" s="976"/>
      <c r="Q72" s="977">
        <v>12</v>
      </c>
      <c r="R72" s="971"/>
      <c r="S72" s="971"/>
      <c r="T72" s="971"/>
      <c r="U72" s="971"/>
      <c r="V72" s="971">
        <v>11</v>
      </c>
      <c r="W72" s="971"/>
      <c r="X72" s="971"/>
      <c r="Y72" s="971"/>
      <c r="Z72" s="971"/>
      <c r="AA72" s="971">
        <v>1</v>
      </c>
      <c r="AB72" s="971"/>
      <c r="AC72" s="971"/>
      <c r="AD72" s="971"/>
      <c r="AE72" s="971"/>
      <c r="AF72" s="971">
        <v>1</v>
      </c>
      <c r="AG72" s="971"/>
      <c r="AH72" s="971"/>
      <c r="AI72" s="971"/>
      <c r="AJ72" s="971"/>
      <c r="AK72" s="971" t="s">
        <v>492</v>
      </c>
      <c r="AL72" s="971"/>
      <c r="AM72" s="971"/>
      <c r="AN72" s="971"/>
      <c r="AO72" s="971"/>
      <c r="AP72" s="971" t="s">
        <v>492</v>
      </c>
      <c r="AQ72" s="971"/>
      <c r="AR72" s="971"/>
      <c r="AS72" s="971"/>
      <c r="AT72" s="971"/>
      <c r="AU72" s="971" t="s">
        <v>492</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t="s">
        <v>561</v>
      </c>
      <c r="C73" s="975"/>
      <c r="D73" s="975"/>
      <c r="E73" s="975"/>
      <c r="F73" s="975"/>
      <c r="G73" s="975"/>
      <c r="H73" s="975"/>
      <c r="I73" s="975"/>
      <c r="J73" s="975"/>
      <c r="K73" s="975"/>
      <c r="L73" s="975"/>
      <c r="M73" s="975"/>
      <c r="N73" s="975"/>
      <c r="O73" s="975"/>
      <c r="P73" s="976"/>
      <c r="Q73" s="977">
        <v>684</v>
      </c>
      <c r="R73" s="971"/>
      <c r="S73" s="971"/>
      <c r="T73" s="971"/>
      <c r="U73" s="971"/>
      <c r="V73" s="971">
        <v>181</v>
      </c>
      <c r="W73" s="971"/>
      <c r="X73" s="971"/>
      <c r="Y73" s="971"/>
      <c r="Z73" s="971"/>
      <c r="AA73" s="971">
        <v>503</v>
      </c>
      <c r="AB73" s="971"/>
      <c r="AC73" s="971"/>
      <c r="AD73" s="971"/>
      <c r="AE73" s="971"/>
      <c r="AF73" s="971">
        <v>503</v>
      </c>
      <c r="AG73" s="971"/>
      <c r="AH73" s="971"/>
      <c r="AI73" s="971"/>
      <c r="AJ73" s="971"/>
      <c r="AK73" s="971" t="s">
        <v>555</v>
      </c>
      <c r="AL73" s="971"/>
      <c r="AM73" s="971"/>
      <c r="AN73" s="971"/>
      <c r="AO73" s="971"/>
      <c r="AP73" s="971" t="s">
        <v>492</v>
      </c>
      <c r="AQ73" s="971"/>
      <c r="AR73" s="971"/>
      <c r="AS73" s="971"/>
      <c r="AT73" s="971"/>
      <c r="AU73" s="971" t="s">
        <v>492</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t="s">
        <v>562</v>
      </c>
      <c r="C74" s="975"/>
      <c r="D74" s="975"/>
      <c r="E74" s="975"/>
      <c r="F74" s="975"/>
      <c r="G74" s="975"/>
      <c r="H74" s="975"/>
      <c r="I74" s="975"/>
      <c r="J74" s="975"/>
      <c r="K74" s="975"/>
      <c r="L74" s="975"/>
      <c r="M74" s="975"/>
      <c r="N74" s="975"/>
      <c r="O74" s="975"/>
      <c r="P74" s="976"/>
      <c r="Q74" s="977">
        <v>871279</v>
      </c>
      <c r="R74" s="971"/>
      <c r="S74" s="971"/>
      <c r="T74" s="971"/>
      <c r="U74" s="971"/>
      <c r="V74" s="971">
        <v>850651</v>
      </c>
      <c r="W74" s="971"/>
      <c r="X74" s="971"/>
      <c r="Y74" s="971"/>
      <c r="Z74" s="971"/>
      <c r="AA74" s="971">
        <v>20628</v>
      </c>
      <c r="AB74" s="971"/>
      <c r="AC74" s="971"/>
      <c r="AD74" s="971"/>
      <c r="AE74" s="971"/>
      <c r="AF74" s="971">
        <v>20628</v>
      </c>
      <c r="AG74" s="971"/>
      <c r="AH74" s="971"/>
      <c r="AI74" s="971"/>
      <c r="AJ74" s="971"/>
      <c r="AK74" s="971" t="s">
        <v>555</v>
      </c>
      <c r="AL74" s="971"/>
      <c r="AM74" s="971"/>
      <c r="AN74" s="971"/>
      <c r="AO74" s="971"/>
      <c r="AP74" s="971" t="s">
        <v>492</v>
      </c>
      <c r="AQ74" s="971"/>
      <c r="AR74" s="971"/>
      <c r="AS74" s="971"/>
      <c r="AT74" s="971"/>
      <c r="AU74" s="971" t="s">
        <v>492</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377</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24742</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30" customFormat="1" ht="26.25" customHeight="1">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1444312</v>
      </c>
      <c r="AB110" s="889"/>
      <c r="AC110" s="889"/>
      <c r="AD110" s="889"/>
      <c r="AE110" s="890"/>
      <c r="AF110" s="891">
        <v>1515709</v>
      </c>
      <c r="AG110" s="889"/>
      <c r="AH110" s="889"/>
      <c r="AI110" s="889"/>
      <c r="AJ110" s="890"/>
      <c r="AK110" s="891">
        <v>1613690</v>
      </c>
      <c r="AL110" s="889"/>
      <c r="AM110" s="889"/>
      <c r="AN110" s="889"/>
      <c r="AO110" s="890"/>
      <c r="AP110" s="892">
        <v>31.8</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14820187</v>
      </c>
      <c r="BR110" s="842"/>
      <c r="BS110" s="842"/>
      <c r="BT110" s="842"/>
      <c r="BU110" s="842"/>
      <c r="BV110" s="842">
        <v>14173220</v>
      </c>
      <c r="BW110" s="842"/>
      <c r="BX110" s="842"/>
      <c r="BY110" s="842"/>
      <c r="BZ110" s="842"/>
      <c r="CA110" s="842">
        <v>14003254</v>
      </c>
      <c r="CB110" s="842"/>
      <c r="CC110" s="842"/>
      <c r="CD110" s="842"/>
      <c r="CE110" s="842"/>
      <c r="CF110" s="866">
        <v>275.89999999999998</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v>887</v>
      </c>
      <c r="BR111" s="817"/>
      <c r="BS111" s="817"/>
      <c r="BT111" s="817"/>
      <c r="BU111" s="817"/>
      <c r="BV111" s="817">
        <v>423</v>
      </c>
      <c r="BW111" s="817"/>
      <c r="BX111" s="817"/>
      <c r="BY111" s="817"/>
      <c r="BZ111" s="817"/>
      <c r="CA111" s="817" t="s">
        <v>122</v>
      </c>
      <c r="CB111" s="817"/>
      <c r="CC111" s="817"/>
      <c r="CD111" s="817"/>
      <c r="CE111" s="817"/>
      <c r="CF111" s="875" t="s">
        <v>122</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3672280</v>
      </c>
      <c r="BR112" s="817"/>
      <c r="BS112" s="817"/>
      <c r="BT112" s="817"/>
      <c r="BU112" s="817"/>
      <c r="BV112" s="817">
        <v>3444559</v>
      </c>
      <c r="BW112" s="817"/>
      <c r="BX112" s="817"/>
      <c r="BY112" s="817"/>
      <c r="BZ112" s="817"/>
      <c r="CA112" s="817">
        <v>3062337</v>
      </c>
      <c r="CB112" s="817"/>
      <c r="CC112" s="817"/>
      <c r="CD112" s="817"/>
      <c r="CE112" s="817"/>
      <c r="CF112" s="875">
        <v>60.3</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467919</v>
      </c>
      <c r="AB113" s="919"/>
      <c r="AC113" s="919"/>
      <c r="AD113" s="919"/>
      <c r="AE113" s="920"/>
      <c r="AF113" s="921">
        <v>499464</v>
      </c>
      <c r="AG113" s="919"/>
      <c r="AH113" s="919"/>
      <c r="AI113" s="919"/>
      <c r="AJ113" s="920"/>
      <c r="AK113" s="921">
        <v>415393</v>
      </c>
      <c r="AL113" s="919"/>
      <c r="AM113" s="919"/>
      <c r="AN113" s="919"/>
      <c r="AO113" s="920"/>
      <c r="AP113" s="922">
        <v>8.1999999999999993</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1362</v>
      </c>
      <c r="BR113" s="817"/>
      <c r="BS113" s="817"/>
      <c r="BT113" s="817"/>
      <c r="BU113" s="817"/>
      <c r="BV113" s="817">
        <v>908</v>
      </c>
      <c r="BW113" s="817"/>
      <c r="BX113" s="817"/>
      <c r="BY113" s="817"/>
      <c r="BZ113" s="817"/>
      <c r="CA113" s="817">
        <v>7277</v>
      </c>
      <c r="CB113" s="817"/>
      <c r="CC113" s="817"/>
      <c r="CD113" s="817"/>
      <c r="CE113" s="817"/>
      <c r="CF113" s="875">
        <v>0.1</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468</v>
      </c>
      <c r="AB114" s="780"/>
      <c r="AC114" s="780"/>
      <c r="AD114" s="780"/>
      <c r="AE114" s="781"/>
      <c r="AF114" s="782">
        <v>470</v>
      </c>
      <c r="AG114" s="780"/>
      <c r="AH114" s="780"/>
      <c r="AI114" s="780"/>
      <c r="AJ114" s="781"/>
      <c r="AK114" s="782">
        <v>463</v>
      </c>
      <c r="AL114" s="780"/>
      <c r="AM114" s="780"/>
      <c r="AN114" s="780"/>
      <c r="AO114" s="781"/>
      <c r="AP114" s="824">
        <v>0</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1343596</v>
      </c>
      <c r="BR114" s="817"/>
      <c r="BS114" s="817"/>
      <c r="BT114" s="817"/>
      <c r="BU114" s="817"/>
      <c r="BV114" s="817">
        <v>1362230</v>
      </c>
      <c r="BW114" s="817"/>
      <c r="BX114" s="817"/>
      <c r="BY114" s="817"/>
      <c r="BZ114" s="817"/>
      <c r="CA114" s="817">
        <v>1227607</v>
      </c>
      <c r="CB114" s="817"/>
      <c r="CC114" s="817"/>
      <c r="CD114" s="817"/>
      <c r="CE114" s="817"/>
      <c r="CF114" s="875">
        <v>24.2</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472</v>
      </c>
      <c r="AB115" s="919"/>
      <c r="AC115" s="919"/>
      <c r="AD115" s="919"/>
      <c r="AE115" s="920"/>
      <c r="AF115" s="921">
        <v>464</v>
      </c>
      <c r="AG115" s="919"/>
      <c r="AH115" s="919"/>
      <c r="AI115" s="919"/>
      <c r="AJ115" s="920"/>
      <c r="AK115" s="921">
        <v>423</v>
      </c>
      <c r="AL115" s="919"/>
      <c r="AM115" s="919"/>
      <c r="AN115" s="919"/>
      <c r="AO115" s="920"/>
      <c r="AP115" s="922">
        <v>0</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168</v>
      </c>
      <c r="AB116" s="780"/>
      <c r="AC116" s="780"/>
      <c r="AD116" s="780"/>
      <c r="AE116" s="781"/>
      <c r="AF116" s="782">
        <v>862</v>
      </c>
      <c r="AG116" s="780"/>
      <c r="AH116" s="780"/>
      <c r="AI116" s="780"/>
      <c r="AJ116" s="781"/>
      <c r="AK116" s="782">
        <v>615</v>
      </c>
      <c r="AL116" s="780"/>
      <c r="AM116" s="780"/>
      <c r="AN116" s="780"/>
      <c r="AO116" s="781"/>
      <c r="AP116" s="824">
        <v>0</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1913339</v>
      </c>
      <c r="AB117" s="903"/>
      <c r="AC117" s="903"/>
      <c r="AD117" s="903"/>
      <c r="AE117" s="904"/>
      <c r="AF117" s="905">
        <v>2016969</v>
      </c>
      <c r="AG117" s="903"/>
      <c r="AH117" s="903"/>
      <c r="AI117" s="903"/>
      <c r="AJ117" s="904"/>
      <c r="AK117" s="905">
        <v>2030584</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446</v>
      </c>
      <c r="BP119" s="878"/>
      <c r="BQ119" s="879">
        <v>19838312</v>
      </c>
      <c r="BR119" s="845"/>
      <c r="BS119" s="845"/>
      <c r="BT119" s="845"/>
      <c r="BU119" s="845"/>
      <c r="BV119" s="845">
        <v>18981340</v>
      </c>
      <c r="BW119" s="845"/>
      <c r="BX119" s="845"/>
      <c r="BY119" s="845"/>
      <c r="BZ119" s="845"/>
      <c r="CA119" s="845">
        <v>18300475</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887</v>
      </c>
      <c r="DH119" s="764"/>
      <c r="DI119" s="764"/>
      <c r="DJ119" s="764"/>
      <c r="DK119" s="765"/>
      <c r="DL119" s="766">
        <v>423</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3818814</v>
      </c>
      <c r="BR120" s="842"/>
      <c r="BS120" s="842"/>
      <c r="BT120" s="842"/>
      <c r="BU120" s="842"/>
      <c r="BV120" s="842">
        <v>4186352</v>
      </c>
      <c r="BW120" s="842"/>
      <c r="BX120" s="842"/>
      <c r="BY120" s="842"/>
      <c r="BZ120" s="842"/>
      <c r="CA120" s="842">
        <v>4153482</v>
      </c>
      <c r="CB120" s="842"/>
      <c r="CC120" s="842"/>
      <c r="CD120" s="842"/>
      <c r="CE120" s="842"/>
      <c r="CF120" s="866">
        <v>81.8</v>
      </c>
      <c r="CG120" s="867"/>
      <c r="CH120" s="867"/>
      <c r="CI120" s="867"/>
      <c r="CJ120" s="867"/>
      <c r="CK120" s="868" t="s">
        <v>450</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2983158</v>
      </c>
      <c r="DH120" s="842"/>
      <c r="DI120" s="842"/>
      <c r="DJ120" s="842"/>
      <c r="DK120" s="842"/>
      <c r="DL120" s="842">
        <v>2692973</v>
      </c>
      <c r="DM120" s="842"/>
      <c r="DN120" s="842"/>
      <c r="DO120" s="842"/>
      <c r="DP120" s="842"/>
      <c r="DQ120" s="842">
        <v>2214847</v>
      </c>
      <c r="DR120" s="842"/>
      <c r="DS120" s="842"/>
      <c r="DT120" s="842"/>
      <c r="DU120" s="842"/>
      <c r="DV120" s="843">
        <v>43.6</v>
      </c>
      <c r="DW120" s="843"/>
      <c r="DX120" s="843"/>
      <c r="DY120" s="843"/>
      <c r="DZ120" s="844"/>
    </row>
    <row r="121" spans="1:130" s="230" customFormat="1" ht="26.25" customHeight="1">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124832</v>
      </c>
      <c r="BR121" s="817"/>
      <c r="BS121" s="817"/>
      <c r="BT121" s="817"/>
      <c r="BU121" s="817"/>
      <c r="BV121" s="817">
        <v>1329366</v>
      </c>
      <c r="BW121" s="817"/>
      <c r="BX121" s="817"/>
      <c r="BY121" s="817"/>
      <c r="BZ121" s="817"/>
      <c r="CA121" s="817">
        <v>1112943</v>
      </c>
      <c r="CB121" s="817"/>
      <c r="CC121" s="817"/>
      <c r="CD121" s="817"/>
      <c r="CE121" s="817"/>
      <c r="CF121" s="875">
        <v>21.9</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524544</v>
      </c>
      <c r="DH121" s="817"/>
      <c r="DI121" s="817"/>
      <c r="DJ121" s="817"/>
      <c r="DK121" s="817"/>
      <c r="DL121" s="817">
        <v>599185</v>
      </c>
      <c r="DM121" s="817"/>
      <c r="DN121" s="817"/>
      <c r="DO121" s="817"/>
      <c r="DP121" s="817"/>
      <c r="DQ121" s="817">
        <v>706472</v>
      </c>
      <c r="DR121" s="817"/>
      <c r="DS121" s="817"/>
      <c r="DT121" s="817"/>
      <c r="DU121" s="817"/>
      <c r="DV121" s="794">
        <v>13.9</v>
      </c>
      <c r="DW121" s="794"/>
      <c r="DX121" s="794"/>
      <c r="DY121" s="794"/>
      <c r="DZ121" s="795"/>
    </row>
    <row r="122" spans="1:130" s="230" customFormat="1" ht="26.25" customHeight="1">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12503286</v>
      </c>
      <c r="BR122" s="845"/>
      <c r="BS122" s="845"/>
      <c r="BT122" s="845"/>
      <c r="BU122" s="845"/>
      <c r="BV122" s="845">
        <v>12029363</v>
      </c>
      <c r="BW122" s="845"/>
      <c r="BX122" s="845"/>
      <c r="BY122" s="845"/>
      <c r="BZ122" s="845"/>
      <c r="CA122" s="845">
        <v>11885050</v>
      </c>
      <c r="CB122" s="845"/>
      <c r="CC122" s="845"/>
      <c r="CD122" s="845"/>
      <c r="CE122" s="845"/>
      <c r="CF122" s="846">
        <v>234.2</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161101</v>
      </c>
      <c r="DH122" s="817"/>
      <c r="DI122" s="817"/>
      <c r="DJ122" s="817"/>
      <c r="DK122" s="817"/>
      <c r="DL122" s="817">
        <v>148251</v>
      </c>
      <c r="DM122" s="817"/>
      <c r="DN122" s="817"/>
      <c r="DO122" s="817"/>
      <c r="DP122" s="817"/>
      <c r="DQ122" s="817">
        <v>137133</v>
      </c>
      <c r="DR122" s="817"/>
      <c r="DS122" s="817"/>
      <c r="DT122" s="817"/>
      <c r="DU122" s="817"/>
      <c r="DV122" s="794">
        <v>2.7</v>
      </c>
      <c r="DW122" s="794"/>
      <c r="DX122" s="794"/>
      <c r="DY122" s="794"/>
      <c r="DZ122" s="795"/>
    </row>
    <row r="123" spans="1:130" s="230" customFormat="1" ht="26.25" customHeight="1">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454</v>
      </c>
      <c r="BP123" s="878"/>
      <c r="BQ123" s="832">
        <v>16446932</v>
      </c>
      <c r="BR123" s="833"/>
      <c r="BS123" s="833"/>
      <c r="BT123" s="833"/>
      <c r="BU123" s="833"/>
      <c r="BV123" s="833">
        <v>17545081</v>
      </c>
      <c r="BW123" s="833"/>
      <c r="BX123" s="833"/>
      <c r="BY123" s="833"/>
      <c r="BZ123" s="833"/>
      <c r="CA123" s="833">
        <v>17151475</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v>3477</v>
      </c>
      <c r="DH123" s="780"/>
      <c r="DI123" s="780"/>
      <c r="DJ123" s="780"/>
      <c r="DK123" s="781"/>
      <c r="DL123" s="782">
        <v>4150</v>
      </c>
      <c r="DM123" s="780"/>
      <c r="DN123" s="780"/>
      <c r="DO123" s="780"/>
      <c r="DP123" s="781"/>
      <c r="DQ123" s="782">
        <v>3885</v>
      </c>
      <c r="DR123" s="780"/>
      <c r="DS123" s="780"/>
      <c r="DT123" s="780"/>
      <c r="DU123" s="781"/>
      <c r="DV123" s="824">
        <v>0.1</v>
      </c>
      <c r="DW123" s="825"/>
      <c r="DX123" s="825"/>
      <c r="DY123" s="825"/>
      <c r="DZ123" s="826"/>
    </row>
    <row r="124" spans="1:130" s="230" customFormat="1" ht="26.25" customHeight="1" thickBot="1">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65</v>
      </c>
      <c r="BR124" s="831"/>
      <c r="BS124" s="831"/>
      <c r="BT124" s="831"/>
      <c r="BU124" s="831"/>
      <c r="BV124" s="831">
        <v>28.2</v>
      </c>
      <c r="BW124" s="831"/>
      <c r="BX124" s="831"/>
      <c r="BY124" s="831"/>
      <c r="BZ124" s="831"/>
      <c r="CA124" s="831">
        <v>22.6</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v>472</v>
      </c>
      <c r="AB125" s="780"/>
      <c r="AC125" s="780"/>
      <c r="AD125" s="780"/>
      <c r="AE125" s="781"/>
      <c r="AF125" s="782">
        <v>464</v>
      </c>
      <c r="AG125" s="780"/>
      <c r="AH125" s="780"/>
      <c r="AI125" s="780"/>
      <c r="AJ125" s="781"/>
      <c r="AK125" s="782">
        <v>423</v>
      </c>
      <c r="AL125" s="780"/>
      <c r="AM125" s="780"/>
      <c r="AN125" s="780"/>
      <c r="AO125" s="781"/>
      <c r="AP125" s="824">
        <v>0</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97689</v>
      </c>
      <c r="AB128" s="801"/>
      <c r="AC128" s="801"/>
      <c r="AD128" s="801"/>
      <c r="AE128" s="802"/>
      <c r="AF128" s="803">
        <v>169196</v>
      </c>
      <c r="AG128" s="801"/>
      <c r="AH128" s="801"/>
      <c r="AI128" s="801"/>
      <c r="AJ128" s="802"/>
      <c r="AK128" s="803">
        <v>212397</v>
      </c>
      <c r="AL128" s="801"/>
      <c r="AM128" s="801"/>
      <c r="AN128" s="801"/>
      <c r="AO128" s="802"/>
      <c r="AP128" s="804"/>
      <c r="AQ128" s="805"/>
      <c r="AR128" s="805"/>
      <c r="AS128" s="805"/>
      <c r="AT128" s="806"/>
      <c r="AU128" s="232"/>
      <c r="AV128" s="232"/>
      <c r="AW128" s="232"/>
      <c r="AX128" s="807" t="s">
        <v>468</v>
      </c>
      <c r="AY128" s="808"/>
      <c r="AZ128" s="808"/>
      <c r="BA128" s="808"/>
      <c r="BB128" s="808"/>
      <c r="BC128" s="808"/>
      <c r="BD128" s="808"/>
      <c r="BE128" s="809"/>
      <c r="BF128" s="786" t="s">
        <v>122</v>
      </c>
      <c r="BG128" s="787"/>
      <c r="BH128" s="787"/>
      <c r="BI128" s="787"/>
      <c r="BJ128" s="787"/>
      <c r="BK128" s="787"/>
      <c r="BL128" s="810"/>
      <c r="BM128" s="786">
        <v>14.3</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6445966</v>
      </c>
      <c r="AB129" s="780"/>
      <c r="AC129" s="780"/>
      <c r="AD129" s="780"/>
      <c r="AE129" s="781"/>
      <c r="AF129" s="782">
        <v>6351374</v>
      </c>
      <c r="AG129" s="780"/>
      <c r="AH129" s="780"/>
      <c r="AI129" s="780"/>
      <c r="AJ129" s="781"/>
      <c r="AK129" s="782">
        <v>6333388</v>
      </c>
      <c r="AL129" s="780"/>
      <c r="AM129" s="780"/>
      <c r="AN129" s="780"/>
      <c r="AO129" s="781"/>
      <c r="AP129" s="783"/>
      <c r="AQ129" s="784"/>
      <c r="AR129" s="784"/>
      <c r="AS129" s="784"/>
      <c r="AT129" s="785"/>
      <c r="AU129" s="233"/>
      <c r="AV129" s="233"/>
      <c r="AW129" s="233"/>
      <c r="AX129" s="751" t="s">
        <v>471</v>
      </c>
      <c r="AY129" s="752"/>
      <c r="AZ129" s="752"/>
      <c r="BA129" s="752"/>
      <c r="BB129" s="752"/>
      <c r="BC129" s="752"/>
      <c r="BD129" s="752"/>
      <c r="BE129" s="753"/>
      <c r="BF129" s="770" t="s">
        <v>122</v>
      </c>
      <c r="BG129" s="771"/>
      <c r="BH129" s="771"/>
      <c r="BI129" s="771"/>
      <c r="BJ129" s="771"/>
      <c r="BK129" s="771"/>
      <c r="BL129" s="772"/>
      <c r="BM129" s="770">
        <v>19.3</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1229499</v>
      </c>
      <c r="AB130" s="780"/>
      <c r="AC130" s="780"/>
      <c r="AD130" s="780"/>
      <c r="AE130" s="781"/>
      <c r="AF130" s="782">
        <v>1267311</v>
      </c>
      <c r="AG130" s="780"/>
      <c r="AH130" s="780"/>
      <c r="AI130" s="780"/>
      <c r="AJ130" s="781"/>
      <c r="AK130" s="782">
        <v>1257899</v>
      </c>
      <c r="AL130" s="780"/>
      <c r="AM130" s="780"/>
      <c r="AN130" s="780"/>
      <c r="AO130" s="781"/>
      <c r="AP130" s="783"/>
      <c r="AQ130" s="784"/>
      <c r="AR130" s="784"/>
      <c r="AS130" s="784"/>
      <c r="AT130" s="785"/>
      <c r="AU130" s="233"/>
      <c r="AV130" s="233"/>
      <c r="AW130" s="233"/>
      <c r="AX130" s="751" t="s">
        <v>474</v>
      </c>
      <c r="AY130" s="752"/>
      <c r="AZ130" s="752"/>
      <c r="BA130" s="752"/>
      <c r="BB130" s="752"/>
      <c r="BC130" s="752"/>
      <c r="BD130" s="752"/>
      <c r="BE130" s="753"/>
      <c r="BF130" s="754">
        <v>11.2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5216467</v>
      </c>
      <c r="AB131" s="764"/>
      <c r="AC131" s="764"/>
      <c r="AD131" s="764"/>
      <c r="AE131" s="765"/>
      <c r="AF131" s="766">
        <v>5084063</v>
      </c>
      <c r="AG131" s="764"/>
      <c r="AH131" s="764"/>
      <c r="AI131" s="764"/>
      <c r="AJ131" s="765"/>
      <c r="AK131" s="766">
        <v>5075489</v>
      </c>
      <c r="AL131" s="764"/>
      <c r="AM131" s="764"/>
      <c r="AN131" s="764"/>
      <c r="AO131" s="765"/>
      <c r="AP131" s="767"/>
      <c r="AQ131" s="768"/>
      <c r="AR131" s="768"/>
      <c r="AS131" s="768"/>
      <c r="AT131" s="769"/>
      <c r="AU131" s="233"/>
      <c r="AV131" s="233"/>
      <c r="AW131" s="233"/>
      <c r="AX131" s="729" t="s">
        <v>476</v>
      </c>
      <c r="AY131" s="730"/>
      <c r="AZ131" s="730"/>
      <c r="BA131" s="730"/>
      <c r="BB131" s="730"/>
      <c r="BC131" s="730"/>
      <c r="BD131" s="730"/>
      <c r="BE131" s="731"/>
      <c r="BF131" s="732">
        <v>22.6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11.236551479999999</v>
      </c>
      <c r="AB132" s="745"/>
      <c r="AC132" s="745"/>
      <c r="AD132" s="745"/>
      <c r="AE132" s="746"/>
      <c r="AF132" s="747">
        <v>11.417285740000001</v>
      </c>
      <c r="AG132" s="745"/>
      <c r="AH132" s="745"/>
      <c r="AI132" s="745"/>
      <c r="AJ132" s="746"/>
      <c r="AK132" s="747">
        <v>11.03909397</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11</v>
      </c>
      <c r="AB133" s="724"/>
      <c r="AC133" s="724"/>
      <c r="AD133" s="724"/>
      <c r="AE133" s="725"/>
      <c r="AF133" s="723">
        <v>11.1</v>
      </c>
      <c r="AG133" s="724"/>
      <c r="AH133" s="724"/>
      <c r="AI133" s="724"/>
      <c r="AJ133" s="725"/>
      <c r="AK133" s="723">
        <v>11.2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F26Q2PFo3rnLVSxll8EZ3eNaPGFysOsG9tKk/rejHi8AhR14uNVJVhf/VBfVmrKtidYfy8j3WHo5PtXOiJ1+Q==" saltValue="SPKMfNZx57ALWowClaU/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28" orientation="landscape" cellComments="asDisplayed"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480</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3brfMglYc5XgZPAwLz/dfDvnMWOaew0nwWH6gp80vTQ2Vykhc9zKRSsehtEF+6mhrrP/npKstTb2HU0DXt50QQ==" saltValue="1Fyxf26dRub4BSpIiIir9g==" spinCount="100000" sheet="1" objects="1" scenarios="1"/>
  <dataConsolidate/>
  <phoneticPr fontId="2"/>
  <printOptions horizontalCentered="1"/>
  <pageMargins left="0" right="0" top="0.39370078740157483" bottom="0.39370078740157483" header="0.19685039370078741" footer="0.19685039370078741"/>
  <pageSetup paperSize="8" scale="63" orientation="landscape" cellComments="asDisplayed"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6" zoomScale="70" zoomScaleNormal="7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W3wC/0sabNfUfGoSDOdjPAFNRTM3j8fjcrrj8n+NlaZ752xpDTPPGBPaOLlJbyPJkytcSnTWgQIbmOkWwqg2g==" saltValue="g0bsJ4HYYtCIghI8PuHqzw=="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483</v>
      </c>
      <c r="AP7" s="272"/>
      <c r="AQ7" s="273" t="s">
        <v>484</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485</v>
      </c>
      <c r="AQ8" s="279" t="s">
        <v>486</v>
      </c>
      <c r="AR8" s="280" t="s">
        <v>487</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488</v>
      </c>
      <c r="AL9" s="1131"/>
      <c r="AM9" s="1131"/>
      <c r="AN9" s="1132"/>
      <c r="AO9" s="281">
        <v>1941565</v>
      </c>
      <c r="AP9" s="281">
        <v>148279</v>
      </c>
      <c r="AQ9" s="282">
        <v>111034</v>
      </c>
      <c r="AR9" s="283">
        <v>33.5</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489</v>
      </c>
      <c r="AL10" s="1131"/>
      <c r="AM10" s="1131"/>
      <c r="AN10" s="1132"/>
      <c r="AO10" s="284">
        <v>295053</v>
      </c>
      <c r="AP10" s="284">
        <v>22533</v>
      </c>
      <c r="AQ10" s="285">
        <v>15617</v>
      </c>
      <c r="AR10" s="286">
        <v>44.3</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490</v>
      </c>
      <c r="AL11" s="1131"/>
      <c r="AM11" s="1131"/>
      <c r="AN11" s="1132"/>
      <c r="AO11" s="284">
        <v>35580</v>
      </c>
      <c r="AP11" s="284">
        <v>2717</v>
      </c>
      <c r="AQ11" s="285">
        <v>1538</v>
      </c>
      <c r="AR11" s="286">
        <v>76.7</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491</v>
      </c>
      <c r="AL12" s="1131"/>
      <c r="AM12" s="1131"/>
      <c r="AN12" s="1132"/>
      <c r="AO12" s="284" t="s">
        <v>492</v>
      </c>
      <c r="AP12" s="284" t="s">
        <v>492</v>
      </c>
      <c r="AQ12" s="285">
        <v>0</v>
      </c>
      <c r="AR12" s="286" t="s">
        <v>492</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493</v>
      </c>
      <c r="AL13" s="1131"/>
      <c r="AM13" s="1131"/>
      <c r="AN13" s="1132"/>
      <c r="AO13" s="284" t="s">
        <v>492</v>
      </c>
      <c r="AP13" s="284" t="s">
        <v>492</v>
      </c>
      <c r="AQ13" s="285">
        <v>4378</v>
      </c>
      <c r="AR13" s="286" t="s">
        <v>492</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494</v>
      </c>
      <c r="AL14" s="1131"/>
      <c r="AM14" s="1131"/>
      <c r="AN14" s="1132"/>
      <c r="AO14" s="284">
        <v>98806</v>
      </c>
      <c r="AP14" s="284">
        <v>7546</v>
      </c>
      <c r="AQ14" s="285">
        <v>2499</v>
      </c>
      <c r="AR14" s="286">
        <v>202</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495</v>
      </c>
      <c r="AL15" s="1134"/>
      <c r="AM15" s="1134"/>
      <c r="AN15" s="1135"/>
      <c r="AO15" s="284">
        <v>-177913</v>
      </c>
      <c r="AP15" s="284">
        <v>-13587</v>
      </c>
      <c r="AQ15" s="285">
        <v>-6867</v>
      </c>
      <c r="AR15" s="286">
        <v>97.9</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2193091</v>
      </c>
      <c r="AP16" s="284">
        <v>167488</v>
      </c>
      <c r="AQ16" s="285">
        <v>128199</v>
      </c>
      <c r="AR16" s="286">
        <v>30.6</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500</v>
      </c>
      <c r="AL21" s="1137"/>
      <c r="AM21" s="1137"/>
      <c r="AN21" s="1138"/>
      <c r="AO21" s="297">
        <v>12.07</v>
      </c>
      <c r="AP21" s="298">
        <v>10.85</v>
      </c>
      <c r="AQ21" s="299">
        <v>1.22</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501</v>
      </c>
      <c r="AL22" s="1137"/>
      <c r="AM22" s="1137"/>
      <c r="AN22" s="1138"/>
      <c r="AO22" s="302">
        <v>96.4</v>
      </c>
      <c r="AP22" s="303">
        <v>96.2</v>
      </c>
      <c r="AQ22" s="304">
        <v>0.2</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c r="A27" s="309"/>
      <c r="AO27" s="262"/>
      <c r="AP27" s="262"/>
      <c r="AQ27" s="262"/>
      <c r="AR27" s="262"/>
      <c r="AS27" s="262"/>
      <c r="AT27" s="262"/>
    </row>
    <row r="28" spans="1:46" ht="17.2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483</v>
      </c>
      <c r="AP30" s="272"/>
      <c r="AQ30" s="273" t="s">
        <v>484</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485</v>
      </c>
      <c r="AQ31" s="279" t="s">
        <v>486</v>
      </c>
      <c r="AR31" s="280" t="s">
        <v>487</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505</v>
      </c>
      <c r="AL32" s="1121"/>
      <c r="AM32" s="1121"/>
      <c r="AN32" s="1122"/>
      <c r="AO32" s="312">
        <v>1613690</v>
      </c>
      <c r="AP32" s="312">
        <v>123239</v>
      </c>
      <c r="AQ32" s="313">
        <v>62185</v>
      </c>
      <c r="AR32" s="314">
        <v>98.2</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506</v>
      </c>
      <c r="AL33" s="1121"/>
      <c r="AM33" s="1121"/>
      <c r="AN33" s="1122"/>
      <c r="AO33" s="312" t="s">
        <v>492</v>
      </c>
      <c r="AP33" s="312" t="s">
        <v>492</v>
      </c>
      <c r="AQ33" s="313" t="s">
        <v>492</v>
      </c>
      <c r="AR33" s="314" t="s">
        <v>492</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507</v>
      </c>
      <c r="AL34" s="1121"/>
      <c r="AM34" s="1121"/>
      <c r="AN34" s="1122"/>
      <c r="AO34" s="312" t="s">
        <v>492</v>
      </c>
      <c r="AP34" s="312" t="s">
        <v>492</v>
      </c>
      <c r="AQ34" s="313" t="s">
        <v>492</v>
      </c>
      <c r="AR34" s="314" t="s">
        <v>492</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508</v>
      </c>
      <c r="AL35" s="1121"/>
      <c r="AM35" s="1121"/>
      <c r="AN35" s="1122"/>
      <c r="AO35" s="312">
        <v>415393</v>
      </c>
      <c r="AP35" s="312">
        <v>31724</v>
      </c>
      <c r="AQ35" s="313">
        <v>15497</v>
      </c>
      <c r="AR35" s="314">
        <v>104.7</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509</v>
      </c>
      <c r="AL36" s="1121"/>
      <c r="AM36" s="1121"/>
      <c r="AN36" s="1122"/>
      <c r="AO36" s="312">
        <v>463</v>
      </c>
      <c r="AP36" s="312">
        <v>35</v>
      </c>
      <c r="AQ36" s="313">
        <v>3842</v>
      </c>
      <c r="AR36" s="314">
        <v>-99.1</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510</v>
      </c>
      <c r="AL37" s="1121"/>
      <c r="AM37" s="1121"/>
      <c r="AN37" s="1122"/>
      <c r="AO37" s="312">
        <v>423</v>
      </c>
      <c r="AP37" s="312">
        <v>32</v>
      </c>
      <c r="AQ37" s="313">
        <v>306</v>
      </c>
      <c r="AR37" s="314">
        <v>-89.5</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511</v>
      </c>
      <c r="AL38" s="1124"/>
      <c r="AM38" s="1124"/>
      <c r="AN38" s="1125"/>
      <c r="AO38" s="315">
        <v>615</v>
      </c>
      <c r="AP38" s="315">
        <v>47</v>
      </c>
      <c r="AQ38" s="316">
        <v>4</v>
      </c>
      <c r="AR38" s="304">
        <v>1075</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512</v>
      </c>
      <c r="AL39" s="1124"/>
      <c r="AM39" s="1124"/>
      <c r="AN39" s="1125"/>
      <c r="AO39" s="312">
        <v>-212397</v>
      </c>
      <c r="AP39" s="312">
        <v>-16221</v>
      </c>
      <c r="AQ39" s="313">
        <v>-2250</v>
      </c>
      <c r="AR39" s="314">
        <v>620.9</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513</v>
      </c>
      <c r="AL40" s="1121"/>
      <c r="AM40" s="1121"/>
      <c r="AN40" s="1122"/>
      <c r="AO40" s="312">
        <v>-1257899</v>
      </c>
      <c r="AP40" s="312">
        <v>-96067</v>
      </c>
      <c r="AQ40" s="313">
        <v>-52332</v>
      </c>
      <c r="AR40" s="314">
        <v>83.6</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560288</v>
      </c>
      <c r="AP41" s="312">
        <v>42790</v>
      </c>
      <c r="AQ41" s="313">
        <v>27253</v>
      </c>
      <c r="AR41" s="314">
        <v>57</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483</v>
      </c>
      <c r="AN49" s="1115" t="s">
        <v>516</v>
      </c>
      <c r="AO49" s="1116"/>
      <c r="AP49" s="1116"/>
      <c r="AQ49" s="1116"/>
      <c r="AR49" s="1117"/>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517</v>
      </c>
      <c r="AO50" s="329" t="s">
        <v>518</v>
      </c>
      <c r="AP50" s="330" t="s">
        <v>519</v>
      </c>
      <c r="AQ50" s="331" t="s">
        <v>520</v>
      </c>
      <c r="AR50" s="332" t="s">
        <v>521</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2410649</v>
      </c>
      <c r="AN51" s="334">
        <v>168600</v>
      </c>
      <c r="AO51" s="335">
        <v>154.1</v>
      </c>
      <c r="AP51" s="336">
        <v>93492</v>
      </c>
      <c r="AQ51" s="337">
        <v>-13.6</v>
      </c>
      <c r="AR51" s="338">
        <v>167.7</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2015399</v>
      </c>
      <c r="AN52" s="342">
        <v>140957</v>
      </c>
      <c r="AO52" s="343">
        <v>212</v>
      </c>
      <c r="AP52" s="344">
        <v>53316</v>
      </c>
      <c r="AQ52" s="345">
        <v>6</v>
      </c>
      <c r="AR52" s="346">
        <v>206</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2435439</v>
      </c>
      <c r="AN53" s="334">
        <v>174334</v>
      </c>
      <c r="AO53" s="335">
        <v>3.4</v>
      </c>
      <c r="AP53" s="336">
        <v>94796</v>
      </c>
      <c r="AQ53" s="337">
        <v>1.4</v>
      </c>
      <c r="AR53" s="338">
        <v>2</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1766868</v>
      </c>
      <c r="AN54" s="342">
        <v>126476</v>
      </c>
      <c r="AO54" s="343">
        <v>-10.3</v>
      </c>
      <c r="AP54" s="344">
        <v>55781</v>
      </c>
      <c r="AQ54" s="345">
        <v>4.5999999999999996</v>
      </c>
      <c r="AR54" s="346">
        <v>-14.9</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1110885</v>
      </c>
      <c r="AN55" s="334">
        <v>81479</v>
      </c>
      <c r="AO55" s="335">
        <v>-53.3</v>
      </c>
      <c r="AP55" s="336">
        <v>97758</v>
      </c>
      <c r="AQ55" s="337">
        <v>3.1</v>
      </c>
      <c r="AR55" s="338">
        <v>-56.4</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648452</v>
      </c>
      <c r="AN56" s="342">
        <v>47561</v>
      </c>
      <c r="AO56" s="343">
        <v>-62.4</v>
      </c>
      <c r="AP56" s="344">
        <v>45946</v>
      </c>
      <c r="AQ56" s="345">
        <v>-17.600000000000001</v>
      </c>
      <c r="AR56" s="346">
        <v>-44.8</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1202795</v>
      </c>
      <c r="AN57" s="334">
        <v>89654</v>
      </c>
      <c r="AO57" s="335">
        <v>10</v>
      </c>
      <c r="AP57" s="336">
        <v>91338</v>
      </c>
      <c r="AQ57" s="337">
        <v>-6.6</v>
      </c>
      <c r="AR57" s="338">
        <v>16.600000000000001</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684724</v>
      </c>
      <c r="AN58" s="342">
        <v>51038</v>
      </c>
      <c r="AO58" s="343">
        <v>7.3</v>
      </c>
      <c r="AP58" s="344">
        <v>43989</v>
      </c>
      <c r="AQ58" s="345">
        <v>-4.3</v>
      </c>
      <c r="AR58" s="346">
        <v>11.6</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1671971</v>
      </c>
      <c r="AN59" s="334">
        <v>127690</v>
      </c>
      <c r="AO59" s="335">
        <v>42.4</v>
      </c>
      <c r="AP59" s="336">
        <v>103975</v>
      </c>
      <c r="AQ59" s="337">
        <v>13.8</v>
      </c>
      <c r="AR59" s="338">
        <v>28.6</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1107564</v>
      </c>
      <c r="AN60" s="342">
        <v>84586</v>
      </c>
      <c r="AO60" s="343">
        <v>65.7</v>
      </c>
      <c r="AP60" s="344">
        <v>52698</v>
      </c>
      <c r="AQ60" s="345">
        <v>19.8</v>
      </c>
      <c r="AR60" s="346">
        <v>45.9</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1766348</v>
      </c>
      <c r="AN61" s="349">
        <v>128351</v>
      </c>
      <c r="AO61" s="350">
        <v>31.3</v>
      </c>
      <c r="AP61" s="351">
        <v>96272</v>
      </c>
      <c r="AQ61" s="352">
        <v>-0.4</v>
      </c>
      <c r="AR61" s="338">
        <v>31.7</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1244601</v>
      </c>
      <c r="AN62" s="342">
        <v>90124</v>
      </c>
      <c r="AO62" s="343">
        <v>42.5</v>
      </c>
      <c r="AP62" s="344">
        <v>50346</v>
      </c>
      <c r="AQ62" s="345">
        <v>1.7</v>
      </c>
      <c r="AR62" s="346">
        <v>40.799999999999997</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Z6QPLSjYIlu9BLIRK1N7O25hMiyTWIekcHSJpZHkk4zdBgQBrIJoPqwd6kz0QT3K2TDyXI/09aTp+uNI1ncZUg==" saltValue="9xbhZBqYUcLduGRK8zJBR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60" orientation="landscape" cellComments="asDisplayed"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85" zoomScaleNormal="85"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480</v>
      </c>
    </row>
    <row r="121" spans="125:125" ht="13.5" hidden="1" customHeight="1">
      <c r="DU121" s="259"/>
    </row>
  </sheetData>
  <sheetProtection algorithmName="SHA-512" hashValue="VjPPjU/MGjedvTQglU8S9Z6tFxuvw1zKPynJT7DeM1TCtrbt3Qso7mSSaWSc+VKKqxeKRAVWF16hFMI2OixOWg==" saltValue="R4KvW5r0rGAplrSjCTxLtw=="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480</v>
      </c>
    </row>
  </sheetData>
  <sheetProtection algorithmName="SHA-512" hashValue="uIsSlasw91JWsqWsl57yoncxMUWALrO4habKvgqt+8ipV3RrqKq56QPlt9VkEljOkvxamiNszM38zWC+iaxNUQ==" saltValue="ks+rMmlcD6jbSgvMSSpzKg=="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s="1"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39" t="s">
        <v>3</v>
      </c>
      <c r="D47" s="1139"/>
      <c r="E47" s="1140"/>
      <c r="F47" s="11">
        <v>32.17</v>
      </c>
      <c r="G47" s="12">
        <v>32.07</v>
      </c>
      <c r="H47" s="12">
        <v>34.700000000000003</v>
      </c>
      <c r="I47" s="12">
        <v>39.020000000000003</v>
      </c>
      <c r="J47" s="13">
        <v>36.770000000000003</v>
      </c>
    </row>
    <row r="48" spans="2:10" ht="57.75" customHeight="1">
      <c r="B48" s="14"/>
      <c r="C48" s="1141" t="s">
        <v>4</v>
      </c>
      <c r="D48" s="1141"/>
      <c r="E48" s="1142"/>
      <c r="F48" s="15">
        <v>2.25</v>
      </c>
      <c r="G48" s="16">
        <v>7.63</v>
      </c>
      <c r="H48" s="16">
        <v>11.54</v>
      </c>
      <c r="I48" s="16">
        <v>10.49</v>
      </c>
      <c r="J48" s="17">
        <v>6.25</v>
      </c>
    </row>
    <row r="49" spans="2:10" ht="57.75" customHeight="1" thickBot="1">
      <c r="B49" s="18"/>
      <c r="C49" s="1143" t="s">
        <v>5</v>
      </c>
      <c r="D49" s="1143"/>
      <c r="E49" s="1144"/>
      <c r="F49" s="19" t="s">
        <v>535</v>
      </c>
      <c r="G49" s="20">
        <v>4.1100000000000003</v>
      </c>
      <c r="H49" s="20">
        <v>2.3199999999999998</v>
      </c>
      <c r="I49" s="20" t="s">
        <v>536</v>
      </c>
      <c r="J49" s="21" t="s">
        <v>537</v>
      </c>
    </row>
    <row r="50" spans="2:10"/>
  </sheetData>
  <sheetProtection algorithmName="SHA-512" hashValue="KetvOdyb7XS9dyvwscBGd77V0wEKNCVzXnISVUI5pZ4qACjg6heaC9Zspwqh0W13bvYYxNtYwwsWsAkdrmLWdA==" saltValue="tha3J5SFnhRcOdM56Cp11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1" orientation="landscape" cellComments="asDisplayed"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SonLOAdmin</cp:lastModifiedBy>
  <cp:lastPrinted>2025-03-14T06:39:22Z</cp:lastPrinted>
  <dcterms:created xsi:type="dcterms:W3CDTF">2025-02-19T03:43:10Z</dcterms:created>
  <dcterms:modified xsi:type="dcterms:W3CDTF">2025-03-14T06:43:21Z</dcterms:modified>
  <cp:category/>
</cp:coreProperties>
</file>