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40 香美町○\"/>
    </mc:Choice>
  </mc:AlternateContent>
  <xr:revisionPtr revIDLastSave="0" documentId="13_ncr:1_{E7E29203-7C4E-4AEE-ADC6-6F1D763F650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U34" i="10"/>
  <c r="U35" i="10" s="1"/>
  <c r="C34" i="10"/>
  <c r="U36" i="10" l="1"/>
  <c r="BE34"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<sst xmlns="http://schemas.openxmlformats.org/spreadsheetml/2006/main" count="1058" uniqueCount="568">
  <si>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</si>
  <si>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</si>
  <si>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</si>
  <si>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</si>
  <si>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</si>
  <si>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</si>
  <si>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</si>
  <si>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</si>
  <si>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</si>
  <si>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</si>
  <si>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</si>
  <si>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</si>
  <si>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</si>
  <si>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</si>
  <si>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</si>
  <si>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</si>
  <si>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</si>
  <si>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</si>
  <si>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</si>
  <si>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</si>
  <si>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</si>
  <si>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</si>
  <si>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</si>
  <si>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</si>
  <si>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</si>
  <si>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</si>
  <si>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</si>
  <si>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</si>
  <si>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</si>
  <si>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</si>
  <si>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</si>
  <si>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</si>
  <si>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</si>
  <si>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</si>
  <si>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</si>
  <si>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</si>
  <si>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</si>
  <si>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</si>
  <si>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</si>
  <si>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</si>
  <si>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</si>
  <si>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</si>
  <si>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</si>
  <si>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</si>
  <si>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</si>
  <si>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</si>
  <si>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</si>
  <si>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</si>
  <si>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</si>
  <si>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</si>
  <si>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</si>
  <si>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</si>
  <si>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</si>
  <si>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</si>
  <si>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</si>
  <si>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</si>
  <si>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</si>
  <si>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</si>
  <si>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</si>
  <si>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</si>
  <si>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</si>
  <si>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</si>
  <si>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</si>
  <si>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</si>
  <si>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</si>
  <si>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</si>
  <si>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</si>
  <si>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</si>
  <si>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</si>
  <si>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</si>
  <si>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</si>
  <si>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</si>
  <si>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</si>
  <si>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</si>
  <si>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</si>
  <si>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</si>
  <si>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</si>
  <si>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</si>
  <si>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</si>
  <si>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</si>
  <si>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</si>
  <si>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</si>
  <si>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</si>
  <si>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</si>
  <si>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</si>
  <si>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</si>
  <si>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</si>
  <si>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</si>
  <si>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</si>
  <si>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</si>
  <si>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</si>
  <si>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</si>
  <si>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</si>
  <si>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</si>
  <si>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</si>
  <si>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</si>
  <si>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</si>
  <si>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</si>
  <si>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</si>
  <si>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</si>
  <si>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</si>
  <si>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</si>
  <si>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</si>
  <si>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</si>
  <si>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</si>
  <si>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</si>
  <si>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</si>
  <si>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</si>
  <si>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</si>
  <si>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</si>
  <si>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</si>
  <si>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</si>
  <si>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</si>
  <si>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</si>
  <si>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</si>
  <si>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</si>
  <si>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</si>
  <si>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</si>
  <si>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</si>
  <si>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</si>
  <si>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</si>
  <si>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</si>
  <si>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</si>
  <si>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</si>
  <si>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</si>
  <si>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</si>
  <si>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</si>
  <si>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</si>
  <si>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</si>
  <si>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</si>
  <si>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</si>
  <si>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</si>
  <si>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</si>
  <si>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</si>
  <si>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</si>
  <si>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</si>
  <si>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</si>
  <si>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</si>
  <si>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</si>
  <si>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</si>
  <si>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</si>
  <si>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</si>
  <si>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</si>
  <si>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</si>
  <si>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</si>
  <si>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</si>
  <si>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</si>
  <si>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</si>
  <si>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</si>
  <si>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</si>
  <si>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</si>
  <si>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</si>
  <si>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</si>
  <si>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</si>
  <si>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</si>
  <si>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</si>
  <si>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</si>
  <si>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</si>
  <si>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</si>
  <si>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</si>
  <si>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</si>
  <si>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</si>
  <si>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</si>
  <si>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</si>
  <si>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</si>
  <si>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</si>
  <si>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</si>
  <si>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</si>
  <si>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</si>
  <si>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</si>
  <si>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</si>
  <si>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</si>
  <si>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</si>
  <si>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</si>
  <si>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</si>
  <si>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</si>
  <si>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</si>
  <si>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</si>
  <si>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</si>
  <si>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</si>
  <si>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</si>
  <si>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</si>
  <si>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</si>
  <si>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</si>
  <si>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</si>
  <si>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</si>
  <si>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</si>
  <si>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</si>
  <si>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</si>
  <si>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</si>
  <si>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</si>
  <si>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</si>
  <si>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</si>
  <si>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</si>
  <si>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</si>
  <si>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</si>
  <si>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</si>
  <si>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</si>
  <si>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</si>
  <si>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</si>
  <si>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</si>
  <si>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</si>
  <si>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</si>
  <si>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兵庫県香美町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</si>
  <si>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</si>
  <si>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</si>
  <si>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</si>
  <si>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</si>
  <si>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</si>
  <si>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</si>
  <si>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</si>
  <si>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</si>
  <si>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</si>
  <si>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</si>
  <si>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</si>
  <si>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</si>
  <si>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</si>
  <si>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</si>
  <si>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</si>
  <si>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</si>
  <si>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</si>
  <si>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</si>
  <si>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</si>
  <si>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</si>
  <si>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</si>
  <si>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</si>
  <si>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</si>
  <si>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</si>
  <si>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</si>
  <si>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</si>
  <si>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</si>
  <si>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</si>
  <si>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</si>
  <si>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</si>
  <si>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</si>
  <si>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</si>
  <si>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</si>
  <si>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</si>
  <si>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</si>
  <si>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</si>
  <si>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</si>
  <si>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</si>
  <si>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</si>
  <si>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</si>
  <si>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</si>
  <si>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</si>
  <si>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</si>
  <si>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</si>
  <si>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</si>
  <si>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</si>
  <si>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</si>
  <si>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</si>
  <si>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</si>
  <si>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</si>
  <si>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</si>
  <si>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</si>
  <si>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</si>
  <si>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</si>
  <si>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</si>
  <si>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</si>
  <si>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</si>
  <si>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</si>
  <si>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</si>
  <si>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</si>
  <si>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</si>
  <si>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</si>
  <si>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</si>
  <si>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</si>
  <si>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</si>
  <si>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</si>
  <si>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</si>
  <si>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</si>
  <si>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</si>
  <si>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</si>
  <si>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</si>
  <si>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</si>
  <si>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</si>
  <si>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</si>
  <si>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</si>
  <si>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</si>
  <si>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</si>
  <si>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</si>
  <si>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</si>
  <si>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</si>
  <si>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</si>
  <si>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</si>
  <si>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</si>
  <si>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</si>
  <si>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</si>
  <si>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</si>
  <si>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</si>
  <si>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</si>
  <si>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</si>
  <si>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</si>
  <si>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</si>
  <si>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</si>
  <si>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</si>
  <si>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</si>
  <si>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</si>
  <si>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</si>
  <si>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</si>
  <si>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</si>
  <si>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</si>
  <si>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</si>
  <si>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</si>
  <si>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</si>
  <si>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</si>
  <si>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</si>
  <si>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</si>
  <si>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</si>
  <si>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</si>
  <si>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</si>
  <si>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</si>
  <si>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</si>
  <si>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</si>
  <si>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</si>
  <si>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</si>
  <si>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</si>
  <si>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</si>
  <si>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</si>
  <si>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</si>
  <si>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</si>
  <si>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</si>
  <si>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</si>
  <si>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</si>
  <si>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</si>
  <si>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</si>
  <si>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</si>
  <si>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</si>
  <si>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</si>
  <si>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</si>
  <si>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</si>
  <si>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</si>
  <si>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</si>
  <si>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</si>
  <si>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</si>
  <si>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</si>
  <si>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</si>
  <si>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</si>
  <si>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</si>
  <si>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</si>
  <si>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</si>
  <si>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</si>
  <si>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</si>
  <si>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</si>
  <si>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</si>
  <si>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</si>
  <si>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</si>
  <si>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</si>
  <si>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</si>
  <si>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</si>
  <si>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</si>
  <si>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</si>
  <si>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</si>
  <si>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兵庫県香美町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</si>
  <si>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</si>
  <si>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</si>
  <si>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</si>
  <si>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</si>
  <si>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</si>
  <si>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</si>
  <si>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</si>
  <si>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</si>
  <si>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</si>
  <si>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</si>
  <si>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</si>
  <si>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</si>
  <si>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</si>
  <si>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</si>
  <si>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</si>
  <si>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</si>
  <si>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</si>
  <si>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</si>
  <si>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</si>
  <si>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</si>
  <si>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</si>
  <si>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</si>
  <si>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</si>
  <si>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</si>
  <si>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</si>
  <si>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</si>
  <si>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</si>
  <si>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</si>
  <si>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</si>
  <si>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</si>
  <si>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</si>
  <si>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</si>
  <si>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</si>
  <si>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</si>
  <si>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</si>
  <si>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</si>
  <si>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</si>
  <si>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</si>
  <si>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</si>
  <si>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</si>
  <si>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国民宿舎事業企業会計</t>
    <phoneticPr fontId="5"/>
  </si>
  <si>
    <t>町立地方卸売市場事業特別会計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</si>
  <si>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</si>
  <si>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</si>
  <si>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</si>
  <si>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</si>
  <si>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</si>
  <si>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</si>
  <si>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</si>
  <si>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</si>
  <si>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</si>
  <si>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</si>
  <si>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</si>
  <si>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</si>
  <si>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</si>
  <si>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</si>
  <si>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</si>
  <si>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</si>
  <si>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</si>
  <si>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</si>
  <si>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</si>
  <si>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</si>
  <si>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</si>
  <si>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</si>
  <si>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</si>
  <si>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</si>
  <si>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</si>
  <si>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</si>
  <si>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</si>
  <si>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</si>
  <si>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</si>
  <si>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</si>
  <si>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</si>
  <si>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</si>
  <si>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</si>
  <si>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</si>
  <si>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</si>
  <si>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</si>
  <si>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</si>
  <si>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</si>
  <si>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</si>
  <si>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</si>
  <si>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</si>
  <si>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</si>
  <si>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</si>
  <si>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</si>
  <si>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</si>
  <si>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</si>
  <si>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</si>
  <si>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</si>
  <si>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</si>
  <si>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</si>
  <si>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</si>
  <si>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</si>
  <si>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</si>
  <si>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</si>
  <si>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</si>
  <si>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</si>
  <si>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</si>
  <si>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</si>
  <si>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</si>
  <si>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</si>
  <si>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</si>
  <si>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</si>
  <si>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</si>
  <si>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</si>
  <si>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</si>
  <si>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</si>
  <si>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</si>
  <si>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</si>
  <si>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</si>
  <si>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</si>
  <si>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</si>
  <si>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</si>
  <si>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</si>
  <si>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</si>
  <si>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</si>
  <si>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</si>
  <si>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</si>
  <si>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</si>
  <si>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</si>
  <si>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</si>
  <si>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</si>
  <si>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</si>
  <si>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</si>
  <si>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</si>
  <si>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</si>
  <si>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</si>
  <si>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</si>
  <si>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</si>
  <si>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</si>
  <si>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</si>
  <si>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</si>
  <si>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</si>
  <si>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</si>
  <si>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</si>
  <si>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</si>
  <si>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</si>
  <si>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</si>
  <si>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</si>
  <si>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</si>
  <si>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</si>
  <si>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</si>
  <si>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</si>
  <si>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</si>
  <si>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</si>
  <si>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</si>
  <si>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</si>
  <si>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</si>
  <si>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</si>
  <si>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</si>
  <si>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</si>
  <si>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</si>
  <si>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</si>
  <si>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</si>
  <si>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</si>
  <si>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</si>
  <si>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</si>
  <si>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</si>
  <si>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</si>
  <si>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</si>
  <si>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</si>
  <si>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</si>
  <si>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</si>
  <si>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</si>
  <si>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</si>
  <si>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</si>
  <si>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</si>
  <si>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</si>
  <si>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</si>
  <si>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</si>
  <si>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</si>
  <si>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</si>
  <si>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</si>
  <si>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</si>
  <si>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</si>
  <si>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</si>
  <si>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</si>
  <si>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</si>
  <si>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</si>
  <si>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 5.85</t>
  </si>
  <si>
    <t>▲ 0.01</t>
  </si>
  <si>
    <t>▲ 8.04</t>
  </si>
  <si>
    <t>一般会計</t>
  </si>
  <si>
    <t>下水道事業企業会計</t>
  </si>
  <si>
    <t>介護保険事業特別会計</t>
  </si>
  <si>
    <t>公立香住病院事業企業会計</t>
  </si>
  <si>
    <t>水道事業企業会計</t>
  </si>
  <si>
    <t>国民健康保険事業特別会計</t>
  </si>
  <si>
    <t>後期高齢者医療保険事業特別会計</t>
  </si>
  <si>
    <t>国民宿舎事業企業会計</t>
  </si>
  <si>
    <t>その他会計（赤字）</t>
  </si>
  <si>
    <t>その他会計（黒字）</t>
  </si>
  <si>
    <t>R01</t>
    <phoneticPr fontId="5"/>
  </si>
  <si>
    <t>R02</t>
    <phoneticPr fontId="5"/>
  </si>
  <si>
    <t>R03</t>
    <phoneticPr fontId="5"/>
  </si>
  <si>
    <t>R04</t>
    <phoneticPr fontId="5"/>
  </si>
  <si>
    <t>R05</t>
    <phoneticPr fontId="5"/>
  </si>
  <si>
    <t>公立八鹿病院組合</t>
    <rPh sb="0" eb="6">
      <t>コウリツヨウカビョウイン</t>
    </rPh>
    <rPh sb="6" eb="8">
      <t>クミアイ</t>
    </rPh>
    <phoneticPr fontId="2"/>
  </si>
  <si>
    <t>北但行政事務組合</t>
    <rPh sb="0" eb="4">
      <t>ホクタンギョウセイ</t>
    </rPh>
    <rPh sb="4" eb="8">
      <t>ジムクミアイ</t>
    </rPh>
    <phoneticPr fontId="2"/>
  </si>
  <si>
    <t>美方郡広域事務組合</t>
    <rPh sb="0" eb="3">
      <t>ミカタグン</t>
    </rPh>
    <rPh sb="3" eb="5">
      <t>コウイキ</t>
    </rPh>
    <rPh sb="5" eb="9">
      <t>ジムクミアイ</t>
    </rPh>
    <phoneticPr fontId="2"/>
  </si>
  <si>
    <t>但馬広域行政事務組合</t>
    <rPh sb="0" eb="2">
      <t>タジマ</t>
    </rPh>
    <rPh sb="2" eb="6">
      <t>コウイキギョウセイ</t>
    </rPh>
    <rPh sb="6" eb="10">
      <t>ジムクミアイ</t>
    </rPh>
    <phoneticPr fontId="2"/>
  </si>
  <si>
    <t>兵庫県市町村職員退職手当組合</t>
    <rPh sb="0" eb="3">
      <t>ヒョウゴケン</t>
    </rPh>
    <rPh sb="3" eb="6">
      <t>シチョウソン</t>
    </rPh>
    <rPh sb="6" eb="8">
      <t>ショクイン</t>
    </rPh>
    <rPh sb="8" eb="12">
      <t>タイショクテアテ</t>
    </rPh>
    <rPh sb="12" eb="14">
      <t>クミアイ</t>
    </rPh>
    <phoneticPr fontId="2"/>
  </si>
  <si>
    <t>兵庫県町議会議員公務災害補償組合</t>
    <rPh sb="0" eb="3">
      <t>ヒョウゴケン</t>
    </rPh>
    <rPh sb="3" eb="6">
      <t>チョウギカイ</t>
    </rPh>
    <rPh sb="6" eb="8">
      <t>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</si>
  <si>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</si>
  <si>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</si>
  <si>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2"/>
  </si>
  <si>
    <t>㈱むらおか振興公社</t>
    <rPh sb="5" eb="7">
      <t>シンコウ</t>
    </rPh>
    <rPh sb="7" eb="9">
      <t>コウシャ</t>
    </rPh>
    <phoneticPr fontId="12"/>
  </si>
  <si>
    <t>地域振興基金</t>
    <rPh sb="0" eb="2">
      <t>チイキ</t>
    </rPh>
    <rPh sb="2" eb="4">
      <t>シンコウ</t>
    </rPh>
    <rPh sb="4" eb="6">
      <t>キキン</t>
    </rPh>
    <phoneticPr fontId="5"/>
  </si>
  <si>
    <t>ふるさとづくり基金</t>
    <rPh sb="7" eb="9">
      <t>キキン</t>
    </rPh>
    <phoneticPr fontId="2"/>
  </si>
  <si>
    <t>公共施設等管理基金</t>
    <rPh sb="0" eb="5">
      <t>コウキョウシセツトウ</t>
    </rPh>
    <rPh sb="5" eb="7">
      <t>カンリ</t>
    </rPh>
    <rPh sb="7" eb="9">
      <t>キキン</t>
    </rPh>
    <phoneticPr fontId="2"/>
  </si>
  <si>
    <t>温泉地域開発基金</t>
    <rPh sb="0" eb="4">
      <t>オンセンチイキ</t>
    </rPh>
    <rPh sb="4" eb="8">
      <t>カイハツキキン</t>
    </rPh>
    <phoneticPr fontId="2"/>
  </si>
  <si>
    <t>森林環境基金</t>
    <rPh sb="0" eb="4">
      <t>シンリンカンキョウ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</si>
</sst>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76413</c:v>
                </c:pt>
                <c:pt idx="3">
                  <c:v>66481</c:v>
                </c:pt>
                <c:pt idx="4">
                  <c:v>67825</c:v>
                </c:pt>
              </c:numCache>
            </c:numRef>
          </c:val>
          <c:smooth val="0"/>
          <c:extLst>
            <c:ext xmlns:c16="http://schemas.microsoft.com/office/drawing/2014/chart" uri="{C3380CC4-5D6E-409C-BE32-E72D297353CC}">
              <c16:uniqueId val="{00000000-94BC-419E-B401-8240B49A3C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109484</c:v>
                </c:pt>
                <c:pt idx="1">
                  <c:v>144539</c:v>
                </c:pt>
                <c:pt idx="2">
                  <c:v>117791</c:v>
                </c:pt>
                <c:pt idx="3">
                  <c:v>82001</c:v>
                </c:pt>
                <c:pt idx="4">
                  <c:v>75996</c:v>
                </c:pt>
              </c:numCache>
            </c:numRef>
          </c:val>
          <c:smooth val="0"/>
          <c:extLst>
            <c:ext xmlns:c16="http://schemas.microsoft.com/office/drawing/2014/chart" uri="{C3380CC4-5D6E-409C-BE32-E72D297353CC}">
              <c16:uniqueId val="{00000001-94BC-419E-B401-8240B49A3C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4.25</c:v>
                </c:pt>
                <c:pt idx="1">
                  <c:v>3.75</c:v>
                </c:pt>
                <c:pt idx="2">
                  <c:v>6.33</c:v>
                </c:pt>
                <c:pt idx="3">
                  <c:v>8.8800000000000008</c:v>
                </c:pt>
                <c:pt idx="4">
                  <c:v>7.98</c:v>
                </c:pt>
              </c:numCache>
            </c:numRef>
          </c:val>
          <c:extLst>
            <c:ext xmlns:c16="http://schemas.microsoft.com/office/drawing/2014/chart" uri="{C3380CC4-5D6E-409C-BE32-E72D297353CC}">
              <c16:uniqueId val="{00000000-B887-4831-B921-9315008CE3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46.01</c:v>
                </c:pt>
                <c:pt idx="1">
                  <c:v>41.15</c:v>
                </c:pt>
                <c:pt idx="2">
                  <c:v>45.49</c:v>
                </c:pt>
                <c:pt idx="3">
                  <c:v>48.04</c:v>
                </c:pt>
                <c:pt idx="4">
                  <c:v>45.68</c:v>
                </c:pt>
              </c:numCache>
            </c:numRef>
          </c:val>
          <c:extLst>
            <c:ext xmlns:c16="http://schemas.microsoft.com/office/drawing/2014/chart" uri="{C3380CC4-5D6E-409C-BE32-E72D297353CC}">
              <c16:uniqueId val="{00000001-B887-4831-B921-9315008CE3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-5.85</c:v>
                </c:pt>
                <c:pt idx="2">
                  <c:v>5.4</c:v>
                </c:pt>
                <c:pt idx="3">
                  <c:v>-0.01</c:v>
                </c:pt>
                <c:pt idx="4">
                  <c:v>-8.0399999999999991</c:v>
                </c:pt>
              </c:numCache>
            </c:numRef>
          </c:val>
          <c:smooth val="0"/>
          <c:extLst>
            <c:ext xmlns:c16="http://schemas.microsoft.com/office/drawing/2014/chart" uri="{C3380CC4-5D6E-409C-BE32-E72D297353CC}">
              <c16:uniqueId val="{00000002-B887-4831-B921-9315008CE3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DA-4CB7-BF42-44F9AA2C76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DA-4CB7-BF42-44F9AA2C7616}"/>
            </c:ext>
          </c:extLst>
        </c:ser>
        <c:ser>
          <c:idx val="2"/>
          <c:order val="2"/>
          <c:tx>
            <c:strRef>
              <c:f>データシート!$A$29</c:f>
              <c:strCache>
                <c:ptCount val="1"/>
                <c:pt idx="0">
                  <c:v>国民宿舎事業企業会計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9DDA-4CB7-BF42-44F9AA2C7616}"/>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9DDA-4CB7-BF42-44F9AA2C761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0.13</c:v>
                </c:pt>
                <c:pt idx="4">
                  <c:v>#N/A</c:v>
                </c:pt>
                <c:pt idx="5">
                  <c:v>0.13</c:v>
                </c:pt>
                <c:pt idx="6">
                  <c:v>#N/A</c:v>
                </c:pt>
                <c:pt idx="7">
                  <c:v>0.32</c:v>
                </c:pt>
                <c:pt idx="8">
                  <c:v>#N/A</c:v>
                </c:pt>
                <c:pt idx="9">
                  <c:v>7.0000000000000007E-2</c:v>
                </c:pt>
              </c:numCache>
            </c:numRef>
          </c:val>
          <c:extLst>
            <c:ext xmlns:c16="http://schemas.microsoft.com/office/drawing/2014/chart" uri="{C3380CC4-5D6E-409C-BE32-E72D297353CC}">
              <c16:uniqueId val="{00000004-9DDA-4CB7-BF42-44F9AA2C7616}"/>
            </c:ext>
          </c:extLst>
        </c:ser>
        <c:ser>
          <c:idx val="5"/>
          <c:order val="5"/>
          <c:tx>
            <c:strRef>
              <c:f>データシート!$A$32</c:f>
              <c:strCache>
                <c:ptCount val="1"/>
                <c:pt idx="0">
                  <c:v>水道事業企業会計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2.09</c:v>
                </c:pt>
                <c:pt idx="2">
                  <c:v>#N/A</c:v>
                </c:pt>
                <c:pt idx="3">
                  <c:v>1.25</c:v>
                </c:pt>
                <c:pt idx="4">
                  <c:v>#N/A</c:v>
                </c:pt>
                <c:pt idx="5">
                  <c:v>1.03</c:v>
                </c:pt>
                <c:pt idx="6">
                  <c:v>#N/A</c:v>
                </c:pt>
                <c:pt idx="7">
                  <c:v>0.21</c:v>
                </c:pt>
                <c:pt idx="8">
                  <c:v>#N/A</c:v>
                </c:pt>
                <c:pt idx="9">
                  <c:v>0.18</c:v>
                </c:pt>
              </c:numCache>
            </c:numRef>
          </c:val>
          <c:extLst>
            <c:ext xmlns:c16="http://schemas.microsoft.com/office/drawing/2014/chart" uri="{C3380CC4-5D6E-409C-BE32-E72D297353CC}">
              <c16:uniqueId val="{00000005-9DDA-4CB7-BF42-44F9AA2C7616}"/>
            </c:ext>
          </c:extLst>
        </c:ser>
        <c:ser>
          <c:idx val="6"/>
          <c:order val="6"/>
          <c:tx>
            <c:strRef>
              <c:f>データシート!$A$33</c:f>
              <c:strCache>
                <c:ptCount val="1"/>
                <c:pt idx="0">
                  <c:v>公立香住病院事業企業会計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0.49</c:v>
                </c:pt>
                <c:pt idx="4">
                  <c:v>#N/A</c:v>
                </c:pt>
                <c:pt idx="5">
                  <c:v>0.08</c:v>
                </c:pt>
                <c:pt idx="6">
                  <c:v>#N/A</c:v>
                </c:pt>
                <c:pt idx="7">
                  <c:v>0.27</c:v>
                </c:pt>
                <c:pt idx="8">
                  <c:v>#N/A</c:v>
                </c:pt>
                <c:pt idx="9">
                  <c:v>0.23</c:v>
                </c:pt>
              </c:numCache>
            </c:numRef>
          </c:val>
          <c:extLst>
            <c:ext xmlns:c16="http://schemas.microsoft.com/office/drawing/2014/chart" uri="{C3380CC4-5D6E-409C-BE32-E72D297353CC}">
              <c16:uniqueId val="{00000006-9DDA-4CB7-BF42-44F9AA2C761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0</c:v>
                </c:pt>
                <c:pt idx="4">
                  <c:v>#N/A</c:v>
                </c:pt>
                <c:pt idx="5">
                  <c:v>0.19</c:v>
                </c:pt>
                <c:pt idx="6">
                  <c:v>#N/A</c:v>
                </c:pt>
                <c:pt idx="7">
                  <c:v>0.62</c:v>
                </c:pt>
                <c:pt idx="8">
                  <c:v>#N/A</c:v>
                </c:pt>
                <c:pt idx="9">
                  <c:v>0.74</c:v>
                </c:pt>
              </c:numCache>
            </c:numRef>
          </c:val>
          <c:extLst>
            <c:ext xmlns:c16="http://schemas.microsoft.com/office/drawing/2014/chart" uri="{C3380CC4-5D6E-409C-BE32-E72D297353CC}">
              <c16:uniqueId val="{00000007-9DDA-4CB7-BF42-44F9AA2C7616}"/>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0.89</c:v>
                </c:pt>
                <c:pt idx="2">
                  <c:v>#N/A</c:v>
                </c:pt>
                <c:pt idx="3">
                  <c:v>0.92</c:v>
                </c:pt>
                <c:pt idx="4">
                  <c:v>#N/A</c:v>
                </c:pt>
                <c:pt idx="5">
                  <c:v>1</c:v>
                </c:pt>
                <c:pt idx="6">
                  <c:v>#N/A</c:v>
                </c:pt>
                <c:pt idx="7">
                  <c:v>1.1200000000000001</c:v>
                </c:pt>
                <c:pt idx="8">
                  <c:v>#N/A</c:v>
                </c:pt>
                <c:pt idx="9">
                  <c:v>1.03</c:v>
                </c:pt>
              </c:numCache>
            </c:numRef>
          </c:val>
          <c:extLst>
            <c:ext xmlns:c16="http://schemas.microsoft.com/office/drawing/2014/chart" uri="{C3380CC4-5D6E-409C-BE32-E72D297353CC}">
              <c16:uniqueId val="{00000008-9DDA-4CB7-BF42-44F9AA2C76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4.25</c:v>
                </c:pt>
                <c:pt idx="2">
                  <c:v>#N/A</c:v>
                </c:pt>
                <c:pt idx="3">
                  <c:v>3.74</c:v>
                </c:pt>
                <c:pt idx="4">
                  <c:v>#N/A</c:v>
                </c:pt>
                <c:pt idx="5">
                  <c:v>6.33</c:v>
                </c:pt>
                <c:pt idx="6">
                  <c:v>#N/A</c:v>
                </c:pt>
                <c:pt idx="7">
                  <c:v>8.8800000000000008</c:v>
                </c:pt>
                <c:pt idx="8">
                  <c:v>#N/A</c:v>
                </c:pt>
                <c:pt idx="9">
                  <c:v>7.98</c:v>
                </c:pt>
              </c:numCache>
            </c:numRef>
          </c:val>
          <c:extLst>
            <c:ext xmlns:c16="http://schemas.microsoft.com/office/drawing/2014/chart" uri="{C3380CC4-5D6E-409C-BE32-E72D297353CC}">
              <c16:uniqueId val="{00000009-9DDA-4CB7-BF42-44F9AA2C76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2175</c:v>
                </c:pt>
                <c:pt idx="5">
                  <c:v>2199</c:v>
                </c:pt>
                <c:pt idx="8">
                  <c:v>2120</c:v>
                </c:pt>
                <c:pt idx="11">
                  <c:v>2038</c:v>
                </c:pt>
                <c:pt idx="14">
                  <c:v>1993</c:v>
                </c:pt>
              </c:numCache>
            </c:numRef>
          </c:val>
          <c:extLst>
            <c:ext xmlns:c16="http://schemas.microsoft.com/office/drawing/2014/chart" uri="{C3380CC4-5D6E-409C-BE32-E72D297353CC}">
              <c16:uniqueId val="{00000000-8A92-4F9C-8A60-C6C12A4847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92-4F9C-8A60-C6C12A4847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2-8A92-4F9C-8A60-C6C12A4847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18</c:v>
                </c:pt>
                <c:pt idx="6">
                  <c:v>20</c:v>
                </c:pt>
                <c:pt idx="9">
                  <c:v>16</c:v>
                </c:pt>
                <c:pt idx="12">
                  <c:v>8</c:v>
                </c:pt>
              </c:numCache>
            </c:numRef>
          </c:val>
          <c:extLst>
            <c:ext xmlns:c16="http://schemas.microsoft.com/office/drawing/2014/chart" uri="{C3380CC4-5D6E-409C-BE32-E72D297353CC}">
              <c16:uniqueId val="{00000003-8A92-4F9C-8A60-C6C12A4847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741</c:v>
                </c:pt>
                <c:pt idx="3">
                  <c:v>852</c:v>
                </c:pt>
                <c:pt idx="6">
                  <c:v>775</c:v>
                </c:pt>
                <c:pt idx="9">
                  <c:v>758</c:v>
                </c:pt>
                <c:pt idx="12">
                  <c:v>840</c:v>
                </c:pt>
              </c:numCache>
            </c:numRef>
          </c:val>
          <c:extLst>
            <c:ext xmlns:c16="http://schemas.microsoft.com/office/drawing/2014/chart" uri="{C3380CC4-5D6E-409C-BE32-E72D297353CC}">
              <c16:uniqueId val="{00000004-8A92-4F9C-8A60-C6C12A4847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23</c:v>
                </c:pt>
                <c:pt idx="3">
                  <c:v>23</c:v>
                </c:pt>
                <c:pt idx="6">
                  <c:v>23</c:v>
                </c:pt>
                <c:pt idx="9">
                  <c:v>0</c:v>
                </c:pt>
                <c:pt idx="12">
                  <c:v>0</c:v>
                </c:pt>
              </c:numCache>
            </c:numRef>
          </c:val>
          <c:extLst>
            <c:ext xmlns:c16="http://schemas.microsoft.com/office/drawing/2014/chart" uri="{C3380CC4-5D6E-409C-BE32-E72D297353CC}">
              <c16:uniqueId val="{00000005-8A92-4F9C-8A60-C6C12A4847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92-4F9C-8A60-C6C12A4847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1934</c:v>
                </c:pt>
                <c:pt idx="3">
                  <c:v>1913</c:v>
                </c:pt>
                <c:pt idx="6">
                  <c:v>1851</c:v>
                </c:pt>
                <c:pt idx="9">
                  <c:v>1908</c:v>
                </c:pt>
                <c:pt idx="12">
                  <c:v>1889</c:v>
                </c:pt>
              </c:numCache>
            </c:numRef>
          </c:val>
          <c:extLst>
            <c:ext xmlns:c16="http://schemas.microsoft.com/office/drawing/2014/chart" uri="{C3380CC4-5D6E-409C-BE32-E72D297353CC}">
              <c16:uniqueId val="{00000007-8A92-4F9C-8A60-C6C12A4847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551</c:v>
                </c:pt>
                <c:pt idx="2">
                  <c:v>#N/A</c:v>
                </c:pt>
                <c:pt idx="3">
                  <c:v>#N/A</c:v>
                </c:pt>
                <c:pt idx="4">
                  <c:v>607</c:v>
                </c:pt>
                <c:pt idx="5">
                  <c:v>#N/A</c:v>
                </c:pt>
                <c:pt idx="6">
                  <c:v>#N/A</c:v>
                </c:pt>
                <c:pt idx="7">
                  <c:v>550</c:v>
                </c:pt>
                <c:pt idx="8">
                  <c:v>#N/A</c:v>
                </c:pt>
                <c:pt idx="9">
                  <c:v>#N/A</c:v>
                </c:pt>
                <c:pt idx="10">
                  <c:v>644</c:v>
                </c:pt>
                <c:pt idx="11">
                  <c:v>#N/A</c:v>
                </c:pt>
                <c:pt idx="12">
                  <c:v>#N/A</c:v>
                </c:pt>
                <c:pt idx="13">
                  <c:v>744</c:v>
                </c:pt>
                <c:pt idx="14">
                  <c:v>#N/A</c:v>
                </c:pt>
              </c:numCache>
            </c:numRef>
          </c:val>
          <c:smooth val="0"/>
          <c:extLst>
            <c:ext xmlns:c16="http://schemas.microsoft.com/office/drawing/2014/chart" uri="{C3380CC4-5D6E-409C-BE32-E72D297353CC}">
              <c16:uniqueId val="{00000008-8A92-4F9C-8A60-C6C12A4847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21943</c:v>
                </c:pt>
                <c:pt idx="5">
                  <c:v>21524</c:v>
                </c:pt>
                <c:pt idx="8">
                  <c:v>20806</c:v>
                </c:pt>
                <c:pt idx="11">
                  <c:v>19963</c:v>
                </c:pt>
                <c:pt idx="14">
                  <c:v>19362</c:v>
                </c:pt>
              </c:numCache>
            </c:numRef>
          </c:val>
          <c:extLst>
            <c:ext xmlns:c16="http://schemas.microsoft.com/office/drawing/2014/chart" uri="{C3380CC4-5D6E-409C-BE32-E72D297353CC}">
              <c16:uniqueId val="{00000000-2D2A-4DDB-A28D-AE9B594FFE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c:v>
                </c:pt>
                <c:pt idx="5">
                  <c:v>34</c:v>
                </c:pt>
                <c:pt idx="8">
                  <c:v>33</c:v>
                </c:pt>
                <c:pt idx="11">
                  <c:v>28</c:v>
                </c:pt>
                <c:pt idx="14">
                  <c:v>23</c:v>
                </c:pt>
              </c:numCache>
            </c:numRef>
          </c:val>
          <c:extLst>
            <c:ext xmlns:c16="http://schemas.microsoft.com/office/drawing/2014/chart" uri="{C3380CC4-5D6E-409C-BE32-E72D297353CC}">
              <c16:uniqueId val="{00000001-2D2A-4DDB-A28D-AE9B594FFE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6215</c:v>
                </c:pt>
                <c:pt idx="5">
                  <c:v>6418</c:v>
                </c:pt>
                <c:pt idx="8">
                  <c:v>6068</c:v>
                </c:pt>
                <c:pt idx="11">
                  <c:v>6708</c:v>
                </c:pt>
                <c:pt idx="14">
                  <c:v>7001</c:v>
                </c:pt>
              </c:numCache>
            </c:numRef>
          </c:val>
          <c:extLst>
            <c:ext xmlns:c16="http://schemas.microsoft.com/office/drawing/2014/chart" uri="{C3380CC4-5D6E-409C-BE32-E72D297353CC}">
              <c16:uniqueId val="{00000002-2D2A-4DDB-A28D-AE9B594FFE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2A-4DDB-A28D-AE9B594FFE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2A-4DDB-A28D-AE9B594FFE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A-4DDB-A28D-AE9B594FFE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2155</c:v>
                </c:pt>
                <c:pt idx="3">
                  <c:v>2140</c:v>
                </c:pt>
                <c:pt idx="6">
                  <c:v>2080</c:v>
                </c:pt>
                <c:pt idx="9">
                  <c:v>2094</c:v>
                </c:pt>
                <c:pt idx="12">
                  <c:v>1991</c:v>
                </c:pt>
              </c:numCache>
            </c:numRef>
          </c:val>
          <c:extLst>
            <c:ext xmlns:c16="http://schemas.microsoft.com/office/drawing/2014/chart" uri="{C3380CC4-5D6E-409C-BE32-E72D297353CC}">
              <c16:uniqueId val="{00000006-2D2A-4DDB-A28D-AE9B594FFE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149</c:v>
                </c:pt>
                <c:pt idx="3">
                  <c:v>148</c:v>
                </c:pt>
                <c:pt idx="6">
                  <c:v>129</c:v>
                </c:pt>
                <c:pt idx="9">
                  <c:v>102</c:v>
                </c:pt>
                <c:pt idx="12">
                  <c:v>88</c:v>
                </c:pt>
              </c:numCache>
            </c:numRef>
          </c:val>
          <c:extLst>
            <c:ext xmlns:c16="http://schemas.microsoft.com/office/drawing/2014/chart" uri="{C3380CC4-5D6E-409C-BE32-E72D297353CC}">
              <c16:uniqueId val="{00000007-2D2A-4DDB-A28D-AE9B594FFE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10184</c:v>
                </c:pt>
                <c:pt idx="3">
                  <c:v>9530</c:v>
                </c:pt>
                <c:pt idx="6">
                  <c:v>8782</c:v>
                </c:pt>
                <c:pt idx="9">
                  <c:v>8467</c:v>
                </c:pt>
                <c:pt idx="12">
                  <c:v>8106</c:v>
                </c:pt>
              </c:numCache>
            </c:numRef>
          </c:val>
          <c:extLst>
            <c:ext xmlns:c16="http://schemas.microsoft.com/office/drawing/2014/chart" uri="{C3380CC4-5D6E-409C-BE32-E72D297353CC}">
              <c16:uniqueId val="{00000008-2D2A-4DDB-A28D-AE9B594FFE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2D2A-4DDB-A28D-AE9B594FFE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19705</c:v>
                </c:pt>
                <c:pt idx="3">
                  <c:v>19944</c:v>
                </c:pt>
                <c:pt idx="6">
                  <c:v>19127</c:v>
                </c:pt>
                <c:pt idx="9">
                  <c:v>18329</c:v>
                </c:pt>
                <c:pt idx="12">
                  <c:v>17710</c:v>
                </c:pt>
              </c:numCache>
            </c:numRef>
          </c:val>
          <c:extLst>
            <c:ext xmlns:c16="http://schemas.microsoft.com/office/drawing/2014/chart" uri="{C3380CC4-5D6E-409C-BE32-E72D297353CC}">
              <c16:uniqueId val="{0000000A-2D2A-4DDB-A28D-AE9B594FFE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4004</c:v>
                </c:pt>
                <c:pt idx="2">
                  <c:v>#N/A</c:v>
                </c:pt>
                <c:pt idx="3">
                  <c:v>#N/A</c:v>
                </c:pt>
                <c:pt idx="4">
                  <c:v>3787</c:v>
                </c:pt>
                <c:pt idx="5">
                  <c:v>#N/A</c:v>
                </c:pt>
                <c:pt idx="6">
                  <c:v>#N/A</c:v>
                </c:pt>
                <c:pt idx="7">
                  <c:v>3212</c:v>
                </c:pt>
                <c:pt idx="8">
                  <c:v>#N/A</c:v>
                </c:pt>
                <c:pt idx="9">
                  <c:v>#N/A</c:v>
                </c:pt>
                <c:pt idx="10">
                  <c:v>2294</c:v>
                </c:pt>
                <c:pt idx="11">
                  <c:v>#N/A</c:v>
                </c:pt>
                <c:pt idx="12">
                  <c:v>#N/A</c:v>
                </c:pt>
                <c:pt idx="13">
                  <c:v>1509</c:v>
                </c:pt>
                <c:pt idx="14">
                  <c:v>#N/A</c:v>
                </c:pt>
              </c:numCache>
            </c:numRef>
          </c:val>
          <c:smooth val="0"/>
          <c:extLst>
            <c:ext xmlns:c16="http://schemas.microsoft.com/office/drawing/2014/chart" uri="{C3380CC4-5D6E-409C-BE32-E72D297353CC}">
              <c16:uniqueId val="{0000000B-2D2A-4DDB-A28D-AE9B594FFE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3900</c:v>
                </c:pt>
                <c:pt idx="1">
                  <c:v>3978</c:v>
                </c:pt>
                <c:pt idx="2">
                  <c:v>3762</c:v>
                </c:pt>
              </c:numCache>
            </c:numRef>
          </c:val>
          <c:extLst>
            <c:ext xmlns:c16="http://schemas.microsoft.com/office/drawing/2014/chart" uri="{C3380CC4-5D6E-409C-BE32-E72D297353CC}">
              <c16:uniqueId val="{00000000-D2D1-4710-A368-7306FB456C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424</c:v>
                </c:pt>
                <c:pt idx="1">
                  <c:v>410</c:v>
                </c:pt>
                <c:pt idx="2">
                  <c:v>444</c:v>
                </c:pt>
              </c:numCache>
            </c:numRef>
          </c:val>
          <c:extLst>
            <c:ext xmlns:c16="http://schemas.microsoft.com/office/drawing/2014/chart" uri="{C3380CC4-5D6E-409C-BE32-E72D297353CC}">
              <c16:uniqueId val="{00000001-D2D1-4710-A368-7306FB456C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2913</c:v>
                </c:pt>
                <c:pt idx="1">
                  <c:v>3478</c:v>
                </c:pt>
                <c:pt idx="2">
                  <c:v>3914</c:v>
                </c:pt>
              </c:numCache>
            </c:numRef>
          </c:val>
          <c:extLst>
            <c:ext xmlns:c16="http://schemas.microsoft.com/office/drawing/2014/chart" uri="{C3380CC4-5D6E-409C-BE32-E72D297353CC}">
              <c16:uniqueId val="{00000002-D2D1-4710-A368-7306FB456C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元利償還金は減少しているが、病院事業や水道事業などの公営企業債の元利償還金に対する繰入金の増加及び算入公債費等の減少により、令和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年度にかけての分子総額は増加している。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年度に満期一括償還債</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億円を発行しており、令和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年度までは償還に向けて毎年度積立を行ってきたため、残高は年々増加してきた。なお、減債基金積立相当額の積立ルールが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として設定しているのに対して、本町においては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年償還で毎年度の積立額を発行額の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年度は地方債発行額が償還額を下回ったため減少に転じている。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また、公営企業債等繰入見込額、退職手当負担見込額等の将来負担額は減少傾向となっている。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さらに、充当可能基金として、公共施設等管理基金を積み増していることや、ふるさと納税受入額の増加に伴いふるさとづくり基金積立額が増加していることもあり、将来負担比率の分子は年々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減債基金、ふるさとづくり基金、公共施設等管理基金等の残高が増となった一方で、財政調整基金、地域振興基金等は減となっており、基金全体の残高としては約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今後も、起債残高と標準財政規模とのバランスや基金の設置目的等を鑑み、各種基金の有効活用により、行政サービスの安定的な提供に努める。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財政調整基金について、適切な財源の確保と歳出の精査によって大規模な取崩しは回避しており、近年は前年度決算剰余金の積み立てなどにより増加傾向となっている。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普通交付税再算定により過去の臨時財政対策債における元利償還金の一部を償還するための基金の積み立てに要する経費として算定された臨時財政対策債償還基金費分を積み立てたことで、約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人口の減少や全国平均を上回る高齢化率に加え、第１次産業を中心とした町内経済の長引く低迷などにより、財政基盤が弱く、類似団体平均を大幅に下回っている。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年度は、景気回復に伴う消費拡大によって、財政力指数の算出基礎となる地方消費税交付金等の基準財政収入額が増となったことに加え、基準財政需要額が減少したため、単年度でみると前年度比で</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ポイント増加したが、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か年平均の財政力指数は前年度と同値となった。</a:t>
          </a:r>
          <a:endParaRPr kumimoji="1" lang="en-US" altLang="ja-JP" sz="1100" baseline="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年度は、人事院勧告等による給与見直し等の影響で経常収支比率の算出基礎となる経常経費充当一般財源が増となったことに加え、普通交付税等の経常一般財源が減になったことで、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161502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0521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65</xdr:row>
      <xdr:rowOff>60960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934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71544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87630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110702</xdr:rowOff>
    </xdr:from>
    <xdr:to>
      <xdr:col>23</xdr:col>
      <xdr:colOff>184150</xdr:colOff>
      <xdr:row>66</xdr:row>
      <xdr:rowOff>40852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82779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2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町の面積が広く、狭隘な谷筋に集落が広範囲に点在している地域特性もあり、支所配置などの行政経費が嵩むため、類似団体に比べて人口１人当たりの行政効率は低くなる現状にある。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132899</xdr:rowOff>
    </xdr:from>
    <xdr:to>
      <xdr:col>23</xdr:col>
      <xdr:colOff>133350</xdr:colOff>
      <xdr:row>85</xdr:row>
      <xdr:rowOff>156068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06149"/>
          <a:ext cx="838200" cy="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132280</xdr:rowOff>
    </xdr:from>
    <xdr:to>
      <xdr:col>19</xdr:col>
      <xdr:colOff>133350</xdr:colOff>
      <xdr:row>85</xdr:row>
      <xdr:rowOff>132899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705530"/>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110717</xdr:rowOff>
    </xdr:from>
    <xdr:to>
      <xdr:col>15</xdr:col>
      <xdr:colOff>82550</xdr:colOff>
      <xdr:row>85</xdr:row>
      <xdr:rowOff>132280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83967"/>
          <a:ext cx="889000" cy="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64564</xdr:rowOff>
    </xdr:from>
    <xdr:to>
      <xdr:col>11</xdr:col>
      <xdr:colOff>31750</xdr:colOff>
      <xdr:row>85</xdr:row>
      <xdr:rowOff>110717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66364"/>
          <a:ext cx="889000" cy="2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111161</xdr:rowOff>
    </xdr:from>
    <xdr:to>
      <xdr:col>7</xdr:col>
      <xdr:colOff>31750</xdr:colOff>
      <xdr:row>83</xdr:row>
      <xdr:rowOff>41311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51488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3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105268</xdr:rowOff>
    </xdr:from>
    <xdr:to>
      <xdr:col>23</xdr:col>
      <xdr:colOff>184150</xdr:colOff>
      <xdr:row>86</xdr:row>
      <xdr:rowOff>35418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6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77345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65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82099</xdr:rowOff>
    </xdr:from>
    <xdr:to>
      <xdr:col>19</xdr:col>
      <xdr:colOff>184150</xdr:colOff>
      <xdr:row>86</xdr:row>
      <xdr:rowOff>12249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6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168476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4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81480</xdr:rowOff>
    </xdr:from>
    <xdr:to>
      <xdr:col>15</xdr:col>
      <xdr:colOff>133350</xdr:colOff>
      <xdr:row>86</xdr:row>
      <xdr:rowOff>11630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167857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4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59917</xdr:rowOff>
    </xdr:from>
    <xdr:to>
      <xdr:col>11</xdr:col>
      <xdr:colOff>82550</xdr:colOff>
      <xdr:row>85</xdr:row>
      <xdr:rowOff>161517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146294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1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13764</xdr:rowOff>
    </xdr:from>
    <xdr:to>
      <xdr:col>7</xdr:col>
      <xdr:colOff>31750</xdr:colOff>
      <xdr:row>84</xdr:row>
      <xdr:rowOff>115364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100141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0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5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近年は出生数の減少等による人口減少の影響で増加傾向にあったが、令和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年度は職員数の減少により前年度比で</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　　　　</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421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128764</xdr:rowOff>
    </xdr:from>
    <xdr:to>
      <xdr:col>77</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87214"/>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92569</xdr:rowOff>
    </xdr:from>
    <xdr:to>
      <xdr:col>72</xdr:col>
      <xdr:colOff>203200</xdr:colOff>
      <xdr:row>61</xdr:row>
      <xdr:rowOff>128764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88547</xdr:rowOff>
    </xdr:from>
    <xdr:to>
      <xdr:col>68</xdr:col>
      <xdr:colOff>152400</xdr:colOff>
      <xdr:row>61</xdr:row>
      <xdr:rowOff>92569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58366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144851</xdr:rowOff>
    </xdr:from>
    <xdr:to>
      <xdr:col>64</xdr:col>
      <xdr:colOff>152400</xdr:colOff>
      <xdr:row>61</xdr:row>
      <xdr:rowOff>75001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85178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77964</xdr:rowOff>
    </xdr:from>
    <xdr:to>
      <xdr:col>73</xdr:col>
      <xdr:colOff>44450</xdr:colOff>
      <xdr:row>62</xdr:row>
      <xdr:rowOff>8114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164341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2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41769</xdr:rowOff>
    </xdr:from>
    <xdr:to>
      <xdr:col>68</xdr:col>
      <xdr:colOff>203200</xdr:colOff>
      <xdr:row>61</xdr:row>
      <xdr:rowOff>143369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128146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37747</xdr:rowOff>
    </xdr:from>
    <xdr:to>
      <xdr:col>64</xdr:col>
      <xdr:colOff>152400</xdr:colOff>
      <xdr:row>61</xdr:row>
      <xdr:rowOff>139347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124124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年度は公営企業債の元利償還金に対する繰入金の増加や算入公債費等の減少の影響により、前年度比で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ポイント悪化した。さらに、今後は近年実施してきた公共施設等の大規模改修の影響による上昇が見込まれる。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　　　</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43</xdr:row>
      <xdr:rowOff>30904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3890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154094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150723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年度は、公営企業債等への繰入見込額が減となったことや、充当可能基金のふるさとづくり基金等の積み立てが増となったことにより、前年度比で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年々改善はしているものの、今後も老朽化等に伴う大規模な施設整備の実施が続くことが見込まれるため、引き続き地方債残高等を計画的に管理し、財政の健全化に努める。　　　</a:t>
          </a:r>
          <a:r>
            <a:rPr kumimoji="1" lang="ja-JP" altLang="ja-JP" sz="1100">
              <a:solidFill>
                <a:schemeClr val="dk1"/>
              </a:solidFill>
              <a:effectLst/>
              <a:latin typeface="+mn-lt"/>
              <a:ea typeface="+mn-ea"/>
              <a:cs typeface="+mn-cs"/>
            </a:rPr>
            <a:t>　</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18385</xdr:rowOff>
    </xdr:from>
    <xdr:to>
      <xdr:col>81</xdr:col>
      <xdr:colOff>44450</xdr:colOff>
      <xdr:row>15</xdr:row>
      <xdr:rowOff>163165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9013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163165</xdr:rowOff>
    </xdr:from>
    <xdr:to>
      <xdr:col>77</xdr:col>
      <xdr:colOff>44450</xdr:colOff>
      <xdr:row>16</xdr:row>
      <xdr:rowOff>141091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349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141091</xdr:rowOff>
    </xdr:from>
    <xdr:to>
      <xdr:col>72</xdr:col>
      <xdr:colOff>203200</xdr:colOff>
      <xdr:row>17</xdr:row>
      <xdr:rowOff>86844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84291"/>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86844</xdr:rowOff>
    </xdr:from>
    <xdr:to>
      <xdr:col>68</xdr:col>
      <xdr:colOff>152400</xdr:colOff>
      <xdr:row>17</xdr:row>
      <xdr:rowOff>152340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0149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16087</xdr:rowOff>
    </xdr:from>
    <xdr:to>
      <xdr:col>68</xdr:col>
      <xdr:colOff>203200</xdr:colOff>
      <xdr:row>14</xdr:row>
      <xdr:rowOff>117687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127864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97427</xdr:rowOff>
    </xdr:from>
    <xdr:to>
      <xdr:col>64</xdr:col>
      <xdr:colOff>152400</xdr:colOff>
      <xdr:row>16</xdr:row>
      <xdr:rowOff>27577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6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37754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3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139035</xdr:rowOff>
    </xdr:from>
    <xdr:to>
      <xdr:col>81</xdr:col>
      <xdr:colOff>95250</xdr:colOff>
      <xdr:row>15</xdr:row>
      <xdr:rowOff>69185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111112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1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112365</xdr:rowOff>
    </xdr:from>
    <xdr:to>
      <xdr:col>77</xdr:col>
      <xdr:colOff>95250</xdr:colOff>
      <xdr:row>16</xdr:row>
      <xdr:rowOff>42515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27292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7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90291</xdr:rowOff>
    </xdr:from>
    <xdr:to>
      <xdr:col>73</xdr:col>
      <xdr:colOff>44450</xdr:colOff>
      <xdr:row>17</xdr:row>
      <xdr:rowOff>20441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5218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36044</xdr:rowOff>
    </xdr:from>
    <xdr:to>
      <xdr:col>68</xdr:col>
      <xdr:colOff>203200</xdr:colOff>
      <xdr:row>17</xdr:row>
      <xdr:rowOff>137644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122421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101540</xdr:rowOff>
    </xdr:from>
    <xdr:to>
      <xdr:col>64</xdr:col>
      <xdr:colOff>152400</xdr:colOff>
      <xdr:row>18</xdr:row>
      <xdr:rowOff>31690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16467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年度に会計年度任用職員の給与が人件費に計上されて以降は、類似団体とおおよそ同水準となり、令和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年度は人事院勧告等による給与見直しによって前年度比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486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ポイント増となっており、その要因として、給食費無償化に伴う充当財源の減による一般財源相当額の増等が挙げられる。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　　　　</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xdr:rowOff>
    </xdr:from>
    <xdr:to>
      <xdr:col>82</xdr:col>
      <xdr:colOff>107950</xdr:colOff>
      <xdr:row>14</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08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113284</xdr:rowOff>
    </xdr:from>
    <xdr:to>
      <xdr:col>78</xdr:col>
      <xdr:colOff>69850</xdr:colOff>
      <xdr:row>14</xdr:row>
      <xdr:rowOff>8128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1706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12</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70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113284</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70684"/>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100855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128778</xdr:rowOff>
    </xdr:from>
    <xdr:to>
      <xdr:col>78</xdr:col>
      <xdr:colOff>120650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69105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62484</xdr:rowOff>
    </xdr:from>
    <xdr:to>
      <xdr:col>74</xdr:col>
      <xdr:colOff>31750</xdr:colOff>
      <xdr:row>12</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2811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62484</xdr:rowOff>
    </xdr:from>
    <xdr:to>
      <xdr:col>69</xdr:col>
      <xdr:colOff>142875</xdr:colOff>
      <xdr:row>12</xdr:row>
      <xdr:rowOff>164084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2811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％となっており、類似団体内平均値と比べて</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低くなっている。その要因としては、単独事業として実施している乳幼児、こども医療費助成事業が過疎地域持続的発展特別事業債の特定財源を充当しているため、一般財源の額が相対的に少なくなっていることが挙げられる。また、福祉事務所設置町村ではないため、生活保護関連経費が無いことも要因の一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　　　　</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87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ポイント増となっており、その要因として、公立香住病院事業企業会計への繰出金の増等が挙げられる。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後期高齢者医療特別会計や介護保険特別会計などへの繰出金については、近年一定の水準で推移しているが、高齢化の影響等により増嵩が懸念されるため、今後も引き続き、経常経費の抑制及び自主財源の確保に努め、現在の水準を維持していく。</a:t>
          </a:r>
          <a:endParaRPr kumimoji="1" lang="en-US" altLang="ja-JP" sz="1300">
            <a:latin typeface="ＭＳ Ｐゴシック" panose="020B0600070205080204" pitchFamily="50" charset="-128"/>
            <a:ea typeface="ＭＳ Ｐゴシック" panose="020B0600070205080204" pitchFamily="50" charset="-128"/>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ポイント増となっており、その要因として、公立香住病院への企業会計繰出金の増等が挙げられる。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　　　　</a:t>
          </a:r>
          <a:r>
            <a:rPr kumimoji="1" lang="ja-JP" altLang="ja-JP" sz="1100">
              <a:solidFill>
                <a:schemeClr val="dk1"/>
              </a:solidFill>
              <a:effectLst/>
              <a:latin typeface="+mn-lt"/>
              <a:ea typeface="+mn-ea"/>
              <a:cs typeface="+mn-cs"/>
            </a:rPr>
            <a:t>　</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30661</xdr:rowOff>
    </xdr:from>
    <xdr:to>
      <xdr:col>82</xdr:col>
      <xdr:colOff>107950</xdr:colOff>
      <xdr:row>37</xdr:row>
      <xdr:rowOff>43724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7431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32294</xdr:rowOff>
    </xdr:from>
    <xdr:to>
      <xdr:col>78</xdr:col>
      <xdr:colOff>69850</xdr:colOff>
      <xdr:row>37</xdr:row>
      <xdr:rowOff>30661</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0449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044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4536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125928</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112866</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164374</xdr:rowOff>
    </xdr:from>
    <xdr:to>
      <xdr:col>82</xdr:col>
      <xdr:colOff>158750</xdr:colOff>
      <xdr:row>37</xdr:row>
      <xdr:rowOff>94524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136451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0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151311</xdr:rowOff>
    </xdr:from>
    <xdr:to>
      <xdr:col>78</xdr:col>
      <xdr:colOff>120650</xdr:colOff>
      <xdr:row>37</xdr:row>
      <xdr:rowOff>81461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66238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0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152944</xdr:rowOff>
    </xdr:from>
    <xdr:to>
      <xdr:col>74</xdr:col>
      <xdr:colOff>31750</xdr:colOff>
      <xdr:row>36</xdr:row>
      <xdr:rowOff>83094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125186</xdr:rowOff>
    </xdr:from>
    <xdr:to>
      <xdr:col>65</xdr:col>
      <xdr:colOff>53975</xdr:colOff>
      <xdr:row>37</xdr:row>
      <xdr:rowOff>55336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40113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同値になっており、その要因として、過疎対策事業債や緊急防災・減災事業債等の元利償還金が増加した一方で、余部鉄橋「空の駅」エレベーター整備事業のために発行した旧合併特例事業債の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年度に終了したこと等が挙げられる。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　　　</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6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595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147574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96774</xdr:rowOff>
    </xdr:from>
    <xdr:to>
      <xdr:col>6</xdr:col>
      <xdr:colOff>171450</xdr:colOff>
      <xdr:row>80</xdr:row>
      <xdr:rowOff>26924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11701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年度は、普通交付税の減等による経常一般財源の減や、給与見直しによる人件費の増等の影響により、前年度比で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ポイントの増加となった。なお、類似団体との乖離が縮まっていることから経常収支比率に占める公債費の割合は減少している。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今後も経常経費の抑制に継続して取り組むとともに、公債費の繰上償還や年度借入総額の抑制などを行い、財政の健全化に努める。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76</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240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83566</xdr:rowOff>
    </xdr:from>
    <xdr:to>
      <xdr:col>78</xdr:col>
      <xdr:colOff>69850</xdr:colOff>
      <xdr:row>75</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9941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83566</xdr:rowOff>
    </xdr:from>
    <xdr:to>
      <xdr:col>73</xdr:col>
      <xdr:colOff>180975</xdr:colOff>
      <xdr:row>74</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32766</xdr:rowOff>
    </xdr:from>
    <xdr:to>
      <xdr:col>74</xdr:col>
      <xdr:colOff>31750</xdr:colOff>
      <xdr:row>73</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144543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1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165595</xdr:rowOff>
    </xdr:from>
    <xdr:to>
      <xdr:col>29</xdr:col>
      <xdr:colOff>127000</xdr:colOff>
      <xdr:row>12</xdr:row>
      <xdr:rowOff>76060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99170"/>
          <a:ext cx="647700" cy="8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76060</xdr:rowOff>
    </xdr:from>
    <xdr:to>
      <xdr:col>26</xdr:col>
      <xdr:colOff>50800</xdr:colOff>
      <xdr:row>12</xdr:row>
      <xdr:rowOff>169532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81085"/>
          <a:ext cx="698500" cy="9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169532</xdr:rowOff>
    </xdr:from>
    <xdr:to>
      <xdr:col>22</xdr:col>
      <xdr:colOff>114300</xdr:colOff>
      <xdr:row>13</xdr:row>
      <xdr:rowOff>73508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74557"/>
          <a:ext cx="6985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73508</xdr:rowOff>
    </xdr:from>
    <xdr:to>
      <xdr:col>18</xdr:col>
      <xdr:colOff>177800</xdr:colOff>
      <xdr:row>14</xdr:row>
      <xdr:rowOff>36360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76344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167932</xdr:rowOff>
    </xdr:from>
    <xdr:to>
      <xdr:col>15</xdr:col>
      <xdr:colOff>101600</xdr:colOff>
      <xdr:row>17</xdr:row>
      <xdr:rowOff>98082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82859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114795</xdr:rowOff>
    </xdr:from>
    <xdr:to>
      <xdr:col>29</xdr:col>
      <xdr:colOff>177800</xdr:colOff>
      <xdr:row>12</xdr:row>
      <xdr:rowOff>44945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4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41508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7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25260</xdr:rowOff>
    </xdr:from>
    <xdr:to>
      <xdr:col>26</xdr:col>
      <xdr:colOff>101600</xdr:colOff>
      <xdr:row>12</xdr:row>
      <xdr:rowOff>126860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30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137037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118732</xdr:rowOff>
    </xdr:from>
    <xdr:to>
      <xdr:col>22</xdr:col>
      <xdr:colOff>165100</xdr:colOff>
      <xdr:row>13</xdr:row>
      <xdr:rowOff>48882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59059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9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22708</xdr:rowOff>
    </xdr:from>
    <xdr:to>
      <xdr:col>19</xdr:col>
      <xdr:colOff>38100</xdr:colOff>
      <xdr:row>13</xdr:row>
      <xdr:rowOff>124308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134485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157010</xdr:rowOff>
    </xdr:from>
    <xdr:to>
      <xdr:col>15</xdr:col>
      <xdr:colOff>101600</xdr:colOff>
      <xdr:row>14</xdr:row>
      <xdr:rowOff>87160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97337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124120</xdr:rowOff>
    </xdr:from>
    <xdr:to>
      <xdr:col>29</xdr:col>
      <xdr:colOff>127000</xdr:colOff>
      <xdr:row>34</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391570"/>
          <a:ext cx="647700" cy="17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296164</xdr:rowOff>
    </xdr:from>
    <xdr:to>
      <xdr:col>26</xdr:col>
      <xdr:colOff>50800</xdr:colOff>
      <xdr:row>35</xdr:row>
      <xdr:rowOff>107272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63614"/>
          <a:ext cx="698500" cy="15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48819</xdr:rowOff>
    </xdr:from>
    <xdr:to>
      <xdr:col>22</xdr:col>
      <xdr:colOff>114300</xdr:colOff>
      <xdr:row>35</xdr:row>
      <xdr:rowOff>107272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59169"/>
          <a:ext cx="698500" cy="5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48819</xdr:rowOff>
    </xdr:from>
    <xdr:to>
      <xdr:col>18</xdr:col>
      <xdr:colOff>177800</xdr:colOff>
      <xdr:row>35</xdr:row>
      <xdr:rowOff>145288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59169"/>
          <a:ext cx="6985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46242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73320</xdr:rowOff>
    </xdr:from>
    <xdr:to>
      <xdr:col>29</xdr:col>
      <xdr:colOff>177800</xdr:colOff>
      <xdr:row>34</xdr:row>
      <xdr:rowOff>174920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40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324797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24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245364</xdr:rowOff>
    </xdr:from>
    <xdr:to>
      <xdr:col>26</xdr:col>
      <xdr:colOff>101600</xdr:colOff>
      <xdr:row>35</xdr:row>
      <xdr:rowOff>4064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1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14241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8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56472</xdr:rowOff>
    </xdr:from>
    <xdr:to>
      <xdr:col>22</xdr:col>
      <xdr:colOff>165100</xdr:colOff>
      <xdr:row>35</xdr:row>
      <xdr:rowOff>158072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6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168249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3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340919</xdr:rowOff>
    </xdr:from>
    <xdr:to>
      <xdr:col>19</xdr:col>
      <xdr:colOff>38100</xdr:colOff>
      <xdr:row>35</xdr:row>
      <xdr:rowOff>99619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109796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94488</xdr:rowOff>
    </xdr:from>
    <xdr:to>
      <xdr:col>15</xdr:col>
      <xdr:colOff>101600</xdr:colOff>
      <xdr:row>35</xdr:row>
      <xdr:rowOff>196088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206265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87503</xdr:rowOff>
    </xdr:from>
    <xdr:to>
      <xdr:col>24</xdr:col>
      <xdr:colOff>63500</xdr:colOff>
      <xdr:row>31</xdr:row>
      <xdr:rowOff>42012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31003"/>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42012</xdr:rowOff>
    </xdr:from>
    <xdr:to>
      <xdr:col>19</xdr:col>
      <xdr:colOff>177800</xdr:colOff>
      <xdr:row>31</xdr:row>
      <xdr:rowOff>122311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356962"/>
          <a:ext cx="889000" cy="8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122311</xdr:rowOff>
    </xdr:from>
    <xdr:to>
      <xdr:col>15</xdr:col>
      <xdr:colOff>50800</xdr:colOff>
      <xdr:row>32</xdr:row>
      <xdr:rowOff>19868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37261"/>
          <a:ext cx="889000" cy="6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19868</xdr:rowOff>
    </xdr:from>
    <xdr:to>
      <xdr:col>10</xdr:col>
      <xdr:colOff>114300</xdr:colOff>
      <xdr:row>34</xdr:row>
      <xdr:rowOff>94239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06268"/>
          <a:ext cx="889000" cy="4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32443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81692</xdr:rowOff>
    </xdr:from>
    <xdr:to>
      <xdr:col>6</xdr:col>
      <xdr:colOff>38100</xdr:colOff>
      <xdr:row>37</xdr:row>
      <xdr:rowOff>11842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2969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4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36703</xdr:rowOff>
    </xdr:from>
    <xdr:to>
      <xdr:col>24</xdr:col>
      <xdr:colOff>114300</xdr:colOff>
      <xdr:row>30</xdr:row>
      <xdr:rowOff>138303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125945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9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162662</xdr:rowOff>
    </xdr:from>
    <xdr:to>
      <xdr:col>20</xdr:col>
      <xdr:colOff>38100</xdr:colOff>
      <xdr:row>31</xdr:row>
      <xdr:rowOff>92812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0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109339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8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71511</xdr:rowOff>
    </xdr:from>
    <xdr:to>
      <xdr:col>15</xdr:col>
      <xdr:colOff>101600</xdr:colOff>
      <xdr:row>32</xdr:row>
      <xdr:rowOff>1661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18188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6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140518</xdr:rowOff>
    </xdr:from>
    <xdr:to>
      <xdr:col>10</xdr:col>
      <xdr:colOff>165100</xdr:colOff>
      <xdr:row>32</xdr:row>
      <xdr:rowOff>70668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87195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3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43439</xdr:rowOff>
    </xdr:from>
    <xdr:to>
      <xdr:col>6</xdr:col>
      <xdr:colOff>38100</xdr:colOff>
      <xdr:row>34</xdr:row>
      <xdr:rowOff>145039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161566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53271</xdr:rowOff>
    </xdr:from>
    <xdr:to>
      <xdr:col>24</xdr:col>
      <xdr:colOff>63500</xdr:colOff>
      <xdr:row>55</xdr:row>
      <xdr:rowOff>81480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83021"/>
          <a:ext cx="8382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81480</xdr:rowOff>
    </xdr:from>
    <xdr:to>
      <xdr:col>19</xdr:col>
      <xdr:colOff>177800</xdr:colOff>
      <xdr:row>55</xdr:row>
      <xdr:rowOff>130410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11230"/>
          <a:ext cx="889000" cy="4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51790</xdr:rowOff>
    </xdr:from>
    <xdr:to>
      <xdr:col>15</xdr:col>
      <xdr:colOff>50800</xdr:colOff>
      <xdr:row>55</xdr:row>
      <xdr:rowOff>130410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481540"/>
          <a:ext cx="889000" cy="7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51790</xdr:rowOff>
    </xdr:from>
    <xdr:to>
      <xdr:col>10</xdr:col>
      <xdr:colOff>114300</xdr:colOff>
      <xdr:row>55</xdr:row>
      <xdr:rowOff>71056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81540"/>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156691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95164</xdr:rowOff>
    </xdr:from>
    <xdr:to>
      <xdr:col>6</xdr:col>
      <xdr:colOff>38100</xdr:colOff>
      <xdr:row>57</xdr:row>
      <xdr:rowOff>25314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16441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2471</xdr:rowOff>
    </xdr:from>
    <xdr:to>
      <xdr:col>24</xdr:col>
      <xdr:colOff>114300</xdr:colOff>
      <xdr:row>55</xdr:row>
      <xdr:rowOff>104071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25348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30680</xdr:rowOff>
    </xdr:from>
    <xdr:to>
      <xdr:col>20</xdr:col>
      <xdr:colOff>38100</xdr:colOff>
      <xdr:row>55</xdr:row>
      <xdr:rowOff>132280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148807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3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79610</xdr:rowOff>
    </xdr:from>
    <xdr:to>
      <xdr:col>15</xdr:col>
      <xdr:colOff>101600</xdr:colOff>
      <xdr:row>56</xdr:row>
      <xdr:rowOff>9760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26287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8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990</xdr:rowOff>
    </xdr:from>
    <xdr:to>
      <xdr:col>10</xdr:col>
      <xdr:colOff>165100</xdr:colOff>
      <xdr:row>55</xdr:row>
      <xdr:rowOff>102590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4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119117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0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20256</xdr:rowOff>
    </xdr:from>
    <xdr:to>
      <xdr:col>6</xdr:col>
      <xdr:colOff>38100</xdr:colOff>
      <xdr:row>55</xdr:row>
      <xdr:rowOff>121856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138383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2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117823</xdr:rowOff>
    </xdr:from>
    <xdr:to>
      <xdr:col>24</xdr:col>
      <xdr:colOff>63500</xdr:colOff>
      <xdr:row>76</xdr:row>
      <xdr:rowOff>30612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76573"/>
          <a:ext cx="8382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82390</xdr:rowOff>
    </xdr:from>
    <xdr:to>
      <xdr:col>19</xdr:col>
      <xdr:colOff>177800</xdr:colOff>
      <xdr:row>75</xdr:row>
      <xdr:rowOff>117823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769690"/>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82390</xdr:rowOff>
    </xdr:from>
    <xdr:to>
      <xdr:col>15</xdr:col>
      <xdr:colOff>50800</xdr:colOff>
      <xdr:row>75</xdr:row>
      <xdr:rowOff>81979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81979</xdr:rowOff>
    </xdr:from>
    <xdr:to>
      <xdr:col>10</xdr:col>
      <xdr:colOff>114300</xdr:colOff>
      <xdr:row>77</xdr:row>
      <xdr:rowOff>106987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136913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116811</xdr:rowOff>
    </xdr:from>
    <xdr:to>
      <xdr:col>6</xdr:col>
      <xdr:colOff>38100</xdr:colOff>
      <xdr:row>78</xdr:row>
      <xdr:rowOff>46961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38088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151262</xdr:rowOff>
    </xdr:from>
    <xdr:to>
      <xdr:col>24</xdr:col>
      <xdr:colOff>114300</xdr:colOff>
      <xdr:row>76</xdr:row>
      <xdr:rowOff>81412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67023</xdr:rowOff>
    </xdr:from>
    <xdr:to>
      <xdr:col>20</xdr:col>
      <xdr:colOff>38100</xdr:colOff>
      <xdr:row>75</xdr:row>
      <xdr:rowOff>168622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13700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31590</xdr:rowOff>
    </xdr:from>
    <xdr:to>
      <xdr:col>15</xdr:col>
      <xdr:colOff>101600</xdr:colOff>
      <xdr:row>74</xdr:row>
      <xdr:rowOff>133190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149717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31179</xdr:rowOff>
    </xdr:from>
    <xdr:to>
      <xdr:col>10</xdr:col>
      <xdr:colOff>165100</xdr:colOff>
      <xdr:row>75</xdr:row>
      <xdr:rowOff>132779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149306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56187</xdr:rowOff>
    </xdr:from>
    <xdr:to>
      <xdr:col>6</xdr:col>
      <xdr:colOff>38100</xdr:colOff>
      <xdr:row>77</xdr:row>
      <xdr:rowOff>157787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17345</xdr:rowOff>
    </xdr:from>
    <xdr:to>
      <xdr:col>24</xdr:col>
      <xdr:colOff>63500</xdr:colOff>
      <xdr:row>96</xdr:row>
      <xdr:rowOff>56728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76545"/>
          <a:ext cx="8382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117069</xdr:rowOff>
    </xdr:from>
    <xdr:to>
      <xdr:col>19</xdr:col>
      <xdr:colOff>177800</xdr:colOff>
      <xdr:row>96</xdr:row>
      <xdr:rowOff>56728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04819"/>
          <a:ext cx="889000" cy="1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117069</xdr:rowOff>
    </xdr:from>
    <xdr:to>
      <xdr:col>15</xdr:col>
      <xdr:colOff>50800</xdr:colOff>
      <xdr:row>97</xdr:row>
      <xdr:rowOff>22744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04819"/>
          <a:ext cx="889000" cy="24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22744</xdr:rowOff>
    </xdr:from>
    <xdr:to>
      <xdr:col>10</xdr:col>
      <xdr:colOff>114300</xdr:colOff>
      <xdr:row>97</xdr:row>
      <xdr:rowOff>69258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3394"/>
          <a:ext cx="889000" cy="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133729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47665</xdr:rowOff>
    </xdr:from>
    <xdr:to>
      <xdr:col>6</xdr:col>
      <xdr:colOff>38100</xdr:colOff>
      <xdr:row>97</xdr:row>
      <xdr:rowOff>149265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140392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137995</xdr:rowOff>
    </xdr:from>
    <xdr:to>
      <xdr:col>24</xdr:col>
      <xdr:colOff>114300</xdr:colOff>
      <xdr:row>96</xdr:row>
      <xdr:rowOff>68145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116422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5928</xdr:rowOff>
    </xdr:from>
    <xdr:to>
      <xdr:col>20</xdr:col>
      <xdr:colOff>38100</xdr:colOff>
      <xdr:row>96</xdr:row>
      <xdr:rowOff>107528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98655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66269</xdr:rowOff>
    </xdr:from>
    <xdr:to>
      <xdr:col>15</xdr:col>
      <xdr:colOff>101600</xdr:colOff>
      <xdr:row>95</xdr:row>
      <xdr:rowOff>167869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158996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143394</xdr:rowOff>
    </xdr:from>
    <xdr:to>
      <xdr:col>10</xdr:col>
      <xdr:colOff>165100</xdr:colOff>
      <xdr:row>97</xdr:row>
      <xdr:rowOff>73544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90071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18458</xdr:rowOff>
    </xdr:from>
    <xdr:to>
      <xdr:col>6</xdr:col>
      <xdr:colOff>38100</xdr:colOff>
      <xdr:row>97</xdr:row>
      <xdr:rowOff>120058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41946</xdr:rowOff>
    </xdr:from>
    <xdr:to>
      <xdr:col>55</xdr:col>
      <xdr:colOff>0</xdr:colOff>
      <xdr:row>33</xdr:row>
      <xdr:rowOff>79464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699796"/>
          <a:ext cx="838200" cy="3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79464</xdr:rowOff>
    </xdr:from>
    <xdr:to>
      <xdr:col>50</xdr:col>
      <xdr:colOff>114300</xdr:colOff>
      <xdr:row>34</xdr:row>
      <xdr:rowOff>34348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737314"/>
          <a:ext cx="889000" cy="1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45083</xdr:rowOff>
    </xdr:from>
    <xdr:to>
      <xdr:col>45</xdr:col>
      <xdr:colOff>177800</xdr:colOff>
      <xdr:row>34</xdr:row>
      <xdr:rowOff>34348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360033"/>
          <a:ext cx="8890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45083</xdr:rowOff>
    </xdr:from>
    <xdr:to>
      <xdr:col>41</xdr:col>
      <xdr:colOff>50800</xdr:colOff>
      <xdr:row>34</xdr:row>
      <xdr:rowOff>171311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139930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24051</xdr:rowOff>
    </xdr:from>
    <xdr:to>
      <xdr:col>36</xdr:col>
      <xdr:colOff>165100</xdr:colOff>
      <xdr:row>36</xdr:row>
      <xdr:rowOff>125651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116778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162596</xdr:rowOff>
    </xdr:from>
    <xdr:to>
      <xdr:col>55</xdr:col>
      <xdr:colOff>50800</xdr:colOff>
      <xdr:row>33</xdr:row>
      <xdr:rowOff>92746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6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14023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5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28664</xdr:rowOff>
    </xdr:from>
    <xdr:to>
      <xdr:col>50</xdr:col>
      <xdr:colOff>165100</xdr:colOff>
      <xdr:row>33</xdr:row>
      <xdr:rowOff>130264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146791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6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154998</xdr:rowOff>
    </xdr:from>
    <xdr:to>
      <xdr:col>46</xdr:col>
      <xdr:colOff>38100</xdr:colOff>
      <xdr:row>34</xdr:row>
      <xdr:rowOff>85148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101675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5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165733</xdr:rowOff>
    </xdr:from>
    <xdr:to>
      <xdr:col>41</xdr:col>
      <xdr:colOff>101600</xdr:colOff>
      <xdr:row>31</xdr:row>
      <xdr:rowOff>95883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112410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120511</xdr:rowOff>
    </xdr:from>
    <xdr:to>
      <xdr:col>36</xdr:col>
      <xdr:colOff>165100</xdr:colOff>
      <xdr:row>35</xdr:row>
      <xdr:rowOff>50661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67188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105402</xdr:rowOff>
    </xdr:from>
    <xdr:to>
      <xdr:col>55</xdr:col>
      <xdr:colOff>0</xdr:colOff>
      <xdr:row>55</xdr:row>
      <xdr:rowOff>151161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535152"/>
          <a:ext cx="8382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4132</xdr:rowOff>
    </xdr:from>
    <xdr:to>
      <xdr:col>50</xdr:col>
      <xdr:colOff>114300</xdr:colOff>
      <xdr:row>55</xdr:row>
      <xdr:rowOff>105402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262432"/>
          <a:ext cx="889000" cy="2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143213</xdr:rowOff>
    </xdr:from>
    <xdr:to>
      <xdr:col>45</xdr:col>
      <xdr:colOff>177800</xdr:colOff>
      <xdr:row>54</xdr:row>
      <xdr:rowOff>4132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058613"/>
          <a:ext cx="889000" cy="2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143213</xdr:rowOff>
    </xdr:from>
    <xdr:to>
      <xdr:col>41</xdr:col>
      <xdr:colOff>50800</xdr:colOff>
      <xdr:row>54</xdr:row>
      <xdr:rowOff>67432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058613"/>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128599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46205</xdr:rowOff>
    </xdr:from>
    <xdr:to>
      <xdr:col>36</xdr:col>
      <xdr:colOff>165100</xdr:colOff>
      <xdr:row>55</xdr:row>
      <xdr:rowOff>147805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138932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100361</xdr:rowOff>
    </xdr:from>
    <xdr:to>
      <xdr:col>55</xdr:col>
      <xdr:colOff>50800</xdr:colOff>
      <xdr:row>56</xdr:row>
      <xdr:rowOff>30511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123238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54602</xdr:rowOff>
    </xdr:from>
    <xdr:to>
      <xdr:col>50</xdr:col>
      <xdr:colOff>165100</xdr:colOff>
      <xdr:row>55</xdr:row>
      <xdr:rowOff>156202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1279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2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124782</xdr:rowOff>
    </xdr:from>
    <xdr:to>
      <xdr:col>46</xdr:col>
      <xdr:colOff>38100</xdr:colOff>
      <xdr:row>54</xdr:row>
      <xdr:rowOff>54932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2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71459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9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92413</xdr:rowOff>
    </xdr:from>
    <xdr:to>
      <xdr:col>41</xdr:col>
      <xdr:colOff>101600</xdr:colOff>
      <xdr:row>53</xdr:row>
      <xdr:rowOff>22563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0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39090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78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16632</xdr:rowOff>
    </xdr:from>
    <xdr:to>
      <xdr:col>36</xdr:col>
      <xdr:colOff>165100</xdr:colOff>
      <xdr:row>54</xdr:row>
      <xdr:rowOff>118232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134759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33934</xdr:rowOff>
    </xdr:from>
    <xdr:to>
      <xdr:col>55</xdr:col>
      <xdr:colOff>0</xdr:colOff>
      <xdr:row>78</xdr:row>
      <xdr:rowOff>50851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07034"/>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33934</xdr:rowOff>
    </xdr:from>
    <xdr:to>
      <xdr:col>50</xdr:col>
      <xdr:colOff>114300</xdr:colOff>
      <xdr:row>78</xdr:row>
      <xdr:rowOff>148710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7034"/>
          <a:ext cx="8890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75025</xdr:rowOff>
    </xdr:from>
    <xdr:to>
      <xdr:col>45</xdr:col>
      <xdr:colOff>177800</xdr:colOff>
      <xdr:row>78</xdr:row>
      <xdr:rowOff>148710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48125"/>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75025</xdr:rowOff>
    </xdr:from>
    <xdr:to>
      <xdr:col>41</xdr:col>
      <xdr:colOff>50800</xdr:colOff>
      <xdr:row>78</xdr:row>
      <xdr:rowOff>147396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48125"/>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xdr:rowOff>
    </xdr:from>
    <xdr:to>
      <xdr:col>55</xdr:col>
      <xdr:colOff>50800</xdr:colOff>
      <xdr:row>78</xdr:row>
      <xdr:rowOff>101651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149928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154584</xdr:rowOff>
    </xdr:from>
    <xdr:to>
      <xdr:col>50</xdr:col>
      <xdr:colOff>165100</xdr:colOff>
      <xdr:row>78</xdr:row>
      <xdr:rowOff>84734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75861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4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97910</xdr:rowOff>
    </xdr:from>
    <xdr:to>
      <xdr:col>46</xdr:col>
      <xdr:colOff>38100</xdr:colOff>
      <xdr:row>79</xdr:row>
      <xdr:rowOff>28060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19187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24225</xdr:rowOff>
    </xdr:from>
    <xdr:to>
      <xdr:col>41</xdr:col>
      <xdr:colOff>101600</xdr:colOff>
      <xdr:row>78</xdr:row>
      <xdr:rowOff>125825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116952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9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17873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82288</xdr:rowOff>
    </xdr:from>
    <xdr:to>
      <xdr:col>55</xdr:col>
      <xdr:colOff>0</xdr:colOff>
      <xdr:row>95</xdr:row>
      <xdr:rowOff>124623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70038"/>
          <a:ext cx="838200" cy="4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85108</xdr:rowOff>
    </xdr:from>
    <xdr:to>
      <xdr:col>50</xdr:col>
      <xdr:colOff>114300</xdr:colOff>
      <xdr:row>95</xdr:row>
      <xdr:rowOff>124623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029958"/>
          <a:ext cx="889000" cy="3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71588</xdr:rowOff>
    </xdr:from>
    <xdr:to>
      <xdr:col>45</xdr:col>
      <xdr:colOff>177800</xdr:colOff>
      <xdr:row>93</xdr:row>
      <xdr:rowOff>85108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1643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71588</xdr:rowOff>
    </xdr:from>
    <xdr:to>
      <xdr:col>41</xdr:col>
      <xdr:colOff>50800</xdr:colOff>
      <xdr:row>93</xdr:row>
      <xdr:rowOff>71774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16438"/>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19299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7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128099</xdr:rowOff>
    </xdr:from>
    <xdr:to>
      <xdr:col>36</xdr:col>
      <xdr:colOff>165100</xdr:colOff>
      <xdr:row>97</xdr:row>
      <xdr:rowOff>58249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49376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31488</xdr:rowOff>
    </xdr:from>
    <xdr:to>
      <xdr:col>55</xdr:col>
      <xdr:colOff>50800</xdr:colOff>
      <xdr:row>95</xdr:row>
      <xdr:rowOff>133088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54365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73823</xdr:rowOff>
    </xdr:from>
    <xdr:to>
      <xdr:col>50</xdr:col>
      <xdr:colOff>165100</xdr:colOff>
      <xdr:row>96</xdr:row>
      <xdr:rowOff>3973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20500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13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34308</xdr:rowOff>
    </xdr:from>
    <xdr:to>
      <xdr:col>46</xdr:col>
      <xdr:colOff>38100</xdr:colOff>
      <xdr:row>93</xdr:row>
      <xdr:rowOff>135908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152435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20788</xdr:rowOff>
    </xdr:from>
    <xdr:to>
      <xdr:col>41</xdr:col>
      <xdr:colOff>101600</xdr:colOff>
      <xdr:row>93</xdr:row>
      <xdr:rowOff>122388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138915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20974</xdr:rowOff>
    </xdr:from>
    <xdr:to>
      <xdr:col>36</xdr:col>
      <xdr:colOff>165100</xdr:colOff>
      <xdr:row>93</xdr:row>
      <xdr:rowOff>122574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139101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7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41739</xdr:rowOff>
    </xdr:from>
    <xdr:to>
      <xdr:col>85</xdr:col>
      <xdr:colOff>127000</xdr:colOff>
      <xdr:row>39</xdr:row>
      <xdr:rowOff>29961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556839"/>
          <a:ext cx="838200" cy="15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29961</xdr:rowOff>
    </xdr:from>
    <xdr:to>
      <xdr:col>81</xdr:col>
      <xdr:colOff>50800</xdr:colOff>
      <xdr:row>39</xdr:row>
      <xdr:rowOff>48369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16511"/>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48369</xdr:rowOff>
    </xdr:from>
    <xdr:to>
      <xdr:col>76</xdr:col>
      <xdr:colOff>114300</xdr:colOff>
      <xdr:row>39</xdr:row>
      <xdr:rowOff>93163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34919"/>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141235</xdr:rowOff>
    </xdr:from>
    <xdr:to>
      <xdr:col>71</xdr:col>
      <xdr:colOff>177800</xdr:colOff>
      <xdr:row>39</xdr:row>
      <xdr:rowOff>93163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6335"/>
          <a:ext cx="8890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121927</xdr:rowOff>
    </xdr:from>
    <xdr:to>
      <xdr:col>67</xdr:col>
      <xdr:colOff>101600</xdr:colOff>
      <xdr:row>39</xdr:row>
      <xdr:rowOff>52077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43204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72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162389</xdr:rowOff>
    </xdr:from>
    <xdr:to>
      <xdr:col>85</xdr:col>
      <xdr:colOff>177800</xdr:colOff>
      <xdr:row>38</xdr:row>
      <xdr:rowOff>92539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13816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150611</xdr:rowOff>
    </xdr:from>
    <xdr:to>
      <xdr:col>81</xdr:col>
      <xdr:colOff>101600</xdr:colOff>
      <xdr:row>39</xdr:row>
      <xdr:rowOff>80761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97288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44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169019</xdr:rowOff>
    </xdr:from>
    <xdr:to>
      <xdr:col>76</xdr:col>
      <xdr:colOff>165100</xdr:colOff>
      <xdr:row>39</xdr:row>
      <xdr:rowOff>99169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115696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5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42363</xdr:rowOff>
    </xdr:from>
    <xdr:to>
      <xdr:col>72</xdr:col>
      <xdr:colOff>38100</xdr:colOff>
      <xdr:row>39</xdr:row>
      <xdr:rowOff>143963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135090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90435</xdr:rowOff>
    </xdr:from>
    <xdr:to>
      <xdr:col>67</xdr:col>
      <xdr:colOff>101600</xdr:colOff>
      <xdr:row>39</xdr:row>
      <xdr:rowOff>20585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37112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153652</xdr:rowOff>
    </xdr:from>
    <xdr:to>
      <xdr:col>85</xdr:col>
      <xdr:colOff>127000</xdr:colOff>
      <xdr:row>73</xdr:row>
      <xdr:rowOff>165867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669502"/>
          <a:ext cx="8382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165867</xdr:rowOff>
    </xdr:from>
    <xdr:to>
      <xdr:col>81</xdr:col>
      <xdr:colOff>50800</xdr:colOff>
      <xdr:row>74</xdr:row>
      <xdr:rowOff>44374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681717"/>
          <a:ext cx="8890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164221</xdr:rowOff>
    </xdr:from>
    <xdr:to>
      <xdr:col>76</xdr:col>
      <xdr:colOff>114300</xdr:colOff>
      <xdr:row>74</xdr:row>
      <xdr:rowOff>44374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680071"/>
          <a:ext cx="889000" cy="5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164221</xdr:rowOff>
    </xdr:from>
    <xdr:to>
      <xdr:col>71</xdr:col>
      <xdr:colOff>177800</xdr:colOff>
      <xdr:row>73</xdr:row>
      <xdr:rowOff>170813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68007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86302</xdr:rowOff>
    </xdr:from>
    <xdr:to>
      <xdr:col>67</xdr:col>
      <xdr:colOff>101600</xdr:colOff>
      <xdr:row>77</xdr:row>
      <xdr:rowOff>16452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102852</xdr:rowOff>
    </xdr:from>
    <xdr:to>
      <xdr:col>85</xdr:col>
      <xdr:colOff>177800</xdr:colOff>
      <xdr:row>74</xdr:row>
      <xdr:rowOff>33002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6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125729</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7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115067</xdr:rowOff>
    </xdr:from>
    <xdr:to>
      <xdr:col>81</xdr:col>
      <xdr:colOff>101600</xdr:colOff>
      <xdr:row>74</xdr:row>
      <xdr:rowOff>45217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61744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0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165024</xdr:rowOff>
    </xdr:from>
    <xdr:to>
      <xdr:col>76</xdr:col>
      <xdr:colOff>165100</xdr:colOff>
      <xdr:row>74</xdr:row>
      <xdr:rowOff>95174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111701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45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113421</xdr:rowOff>
    </xdr:from>
    <xdr:to>
      <xdr:col>72</xdr:col>
      <xdr:colOff>38100</xdr:colOff>
      <xdr:row>74</xdr:row>
      <xdr:rowOff>43571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60098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4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120013</xdr:rowOff>
    </xdr:from>
    <xdr:to>
      <xdr:col>67</xdr:col>
      <xdr:colOff>101600</xdr:colOff>
      <xdr:row>74</xdr:row>
      <xdr:rowOff>50163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66690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4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41585</xdr:rowOff>
    </xdr:from>
    <xdr:to>
      <xdr:col>85</xdr:col>
      <xdr:colOff>127000</xdr:colOff>
      <xdr:row>96</xdr:row>
      <xdr:rowOff>125056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00785"/>
          <a:ext cx="838200" cy="8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125056</xdr:rowOff>
    </xdr:from>
    <xdr:to>
      <xdr:col>81</xdr:col>
      <xdr:colOff>50800</xdr:colOff>
      <xdr:row>97</xdr:row>
      <xdr:rowOff>35664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84256"/>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35664</xdr:rowOff>
    </xdr:from>
    <xdr:to>
      <xdr:col>76</xdr:col>
      <xdr:colOff>114300</xdr:colOff>
      <xdr:row>97</xdr:row>
      <xdr:rowOff>111885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66314"/>
          <a:ext cx="8890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111885</xdr:rowOff>
    </xdr:from>
    <xdr:to>
      <xdr:col>71</xdr:col>
      <xdr:colOff>177800</xdr:colOff>
      <xdr:row>97</xdr:row>
      <xdr:rowOff>156730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42535"/>
          <a:ext cx="889000" cy="4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94521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18952</xdr:rowOff>
    </xdr:from>
    <xdr:to>
      <xdr:col>67</xdr:col>
      <xdr:colOff>101600</xdr:colOff>
      <xdr:row>98</xdr:row>
      <xdr:rowOff>120552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111679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162235</xdr:rowOff>
    </xdr:from>
    <xdr:to>
      <xdr:col>85</xdr:col>
      <xdr:colOff>177800</xdr:colOff>
      <xdr:row>96</xdr:row>
      <xdr:rowOff>92385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13662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0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74256</xdr:rowOff>
    </xdr:from>
    <xdr:to>
      <xdr:col>81</xdr:col>
      <xdr:colOff>101600</xdr:colOff>
      <xdr:row>97</xdr:row>
      <xdr:rowOff>4406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156314</xdr:rowOff>
    </xdr:from>
    <xdr:to>
      <xdr:col>76</xdr:col>
      <xdr:colOff>165100</xdr:colOff>
      <xdr:row>97</xdr:row>
      <xdr:rowOff>86464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102991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61085</xdr:rowOff>
    </xdr:from>
    <xdr:to>
      <xdr:col>72</xdr:col>
      <xdr:colOff>38100</xdr:colOff>
      <xdr:row>97</xdr:row>
      <xdr:rowOff>162685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105930</xdr:rowOff>
    </xdr:from>
    <xdr:to>
      <xdr:col>67</xdr:col>
      <xdr:colOff>101600</xdr:colOff>
      <xdr:row>98</xdr:row>
      <xdr:rowOff>36080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52607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87305</xdr:rowOff>
    </xdr:from>
    <xdr:to>
      <xdr:col>116</xdr:col>
      <xdr:colOff>63500</xdr:colOff>
      <xdr:row>36</xdr:row>
      <xdr:rowOff>155428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59505"/>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109250</xdr:rowOff>
    </xdr:from>
    <xdr:to>
      <xdr:col>111</xdr:col>
      <xdr:colOff>177800</xdr:colOff>
      <xdr:row>36</xdr:row>
      <xdr:rowOff>155428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281450"/>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18267</xdr:rowOff>
    </xdr:from>
    <xdr:to>
      <xdr:col>107</xdr:col>
      <xdr:colOff>50800</xdr:colOff>
      <xdr:row>36</xdr:row>
      <xdr:rowOff>109250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190467"/>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18267</xdr:rowOff>
    </xdr:from>
    <xdr:to>
      <xdr:col>102</xdr:col>
      <xdr:colOff>114300</xdr:colOff>
      <xdr:row>36</xdr:row>
      <xdr:rowOff>61702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19046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89616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23795</xdr:rowOff>
    </xdr:from>
    <xdr:to>
      <xdr:col>98</xdr:col>
      <xdr:colOff>38100</xdr:colOff>
      <xdr:row>38</xdr:row>
      <xdr:rowOff>125395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116522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3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36505</xdr:rowOff>
    </xdr:from>
    <xdr:to>
      <xdr:col>116</xdr:col>
      <xdr:colOff>114300</xdr:colOff>
      <xdr:row>36</xdr:row>
      <xdr:rowOff>138105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59382</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104628</xdr:rowOff>
    </xdr:from>
    <xdr:to>
      <xdr:col>112</xdr:col>
      <xdr:colOff>38100</xdr:colOff>
      <xdr:row>37</xdr:row>
      <xdr:rowOff>34778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2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51305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60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58450</xdr:rowOff>
    </xdr:from>
    <xdr:to>
      <xdr:col>107</xdr:col>
      <xdr:colOff>101600</xdr:colOff>
      <xdr:row>36</xdr:row>
      <xdr:rowOff>160050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5127</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60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138917</xdr:rowOff>
    </xdr:from>
    <xdr:to>
      <xdr:col>102</xdr:col>
      <xdr:colOff>165100</xdr:colOff>
      <xdr:row>36</xdr:row>
      <xdr:rowOff>69067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85594</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9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10902</xdr:rowOff>
    </xdr:from>
    <xdr:to>
      <xdr:col>98</xdr:col>
      <xdr:colOff>38100</xdr:colOff>
      <xdr:row>36</xdr:row>
      <xdr:rowOff>112502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1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129029</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389111" y="59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70948</xdr:rowOff>
    </xdr:from>
    <xdr:to>
      <xdr:col>116</xdr:col>
      <xdr:colOff>63500</xdr:colOff>
      <xdr:row>57</xdr:row>
      <xdr:rowOff>79178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4359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79178</xdr:rowOff>
    </xdr:from>
    <xdr:to>
      <xdr:col>111</xdr:col>
      <xdr:colOff>177800</xdr:colOff>
      <xdr:row>57</xdr:row>
      <xdr:rowOff>80207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5182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80207</xdr:rowOff>
    </xdr:from>
    <xdr:to>
      <xdr:col>107</xdr:col>
      <xdr:colOff>50800</xdr:colOff>
      <xdr:row>57</xdr:row>
      <xdr:rowOff>85236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85236</xdr:rowOff>
    </xdr:from>
    <xdr:to>
      <xdr:col>102</xdr:col>
      <xdr:colOff>114300</xdr:colOff>
      <xdr:row>57</xdr:row>
      <xdr:rowOff>88094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578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101242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11747</xdr:rowOff>
    </xdr:from>
    <xdr:to>
      <xdr:col>98</xdr:col>
      <xdr:colOff>38100</xdr:colOff>
      <xdr:row>57</xdr:row>
      <xdr:rowOff>113347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129874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20148</xdr:rowOff>
    </xdr:from>
    <xdr:to>
      <xdr:col>116</xdr:col>
      <xdr:colOff>114300</xdr:colOff>
      <xdr:row>57</xdr:row>
      <xdr:rowOff>121748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150975</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28378</xdr:rowOff>
    </xdr:from>
    <xdr:to>
      <xdr:col>112</xdr:col>
      <xdr:colOff>38100</xdr:colOff>
      <xdr:row>57</xdr:row>
      <xdr:rowOff>129978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146505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29407</xdr:rowOff>
    </xdr:from>
    <xdr:to>
      <xdr:col>107</xdr:col>
      <xdr:colOff>101600</xdr:colOff>
      <xdr:row>57</xdr:row>
      <xdr:rowOff>131007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122134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34436</xdr:rowOff>
    </xdr:from>
    <xdr:to>
      <xdr:col>102</xdr:col>
      <xdr:colOff>165100</xdr:colOff>
      <xdr:row>57</xdr:row>
      <xdr:rowOff>136036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127163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37294</xdr:rowOff>
    </xdr:from>
    <xdr:to>
      <xdr:col>98</xdr:col>
      <xdr:colOff>38100</xdr:colOff>
      <xdr:row>57</xdr:row>
      <xdr:rowOff>138894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130021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40918</xdr:rowOff>
    </xdr:from>
    <xdr:to>
      <xdr:col>116</xdr:col>
      <xdr:colOff>63500</xdr:colOff>
      <xdr:row>77</xdr:row>
      <xdr:rowOff>43878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42568"/>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43878</xdr:rowOff>
    </xdr:from>
    <xdr:to>
      <xdr:col>111</xdr:col>
      <xdr:colOff>177800</xdr:colOff>
      <xdr:row>77</xdr:row>
      <xdr:rowOff>45779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45528"/>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39802</xdr:rowOff>
    </xdr:from>
    <xdr:to>
      <xdr:col>107</xdr:col>
      <xdr:colOff>50800</xdr:colOff>
      <xdr:row>77</xdr:row>
      <xdr:rowOff>45779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41452"/>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39802</xdr:rowOff>
    </xdr:from>
    <xdr:to>
      <xdr:col>102</xdr:col>
      <xdr:colOff>114300</xdr:colOff>
      <xdr:row>77</xdr:row>
      <xdr:rowOff>92405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41452"/>
          <a:ext cx="889000" cy="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129591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24788</xdr:rowOff>
    </xdr:from>
    <xdr:to>
      <xdr:col>98</xdr:col>
      <xdr:colOff>38100</xdr:colOff>
      <xdr:row>77</xdr:row>
      <xdr:rowOff>126388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142915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161568</xdr:rowOff>
    </xdr:from>
    <xdr:to>
      <xdr:col>116</xdr:col>
      <xdr:colOff>114300</xdr:colOff>
      <xdr:row>77</xdr:row>
      <xdr:rowOff>91718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9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12995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164528</xdr:rowOff>
    </xdr:from>
    <xdr:to>
      <xdr:col>112</xdr:col>
      <xdr:colOff>38100</xdr:colOff>
      <xdr:row>77</xdr:row>
      <xdr:rowOff>94678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111204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166429</xdr:rowOff>
    </xdr:from>
    <xdr:to>
      <xdr:col>107</xdr:col>
      <xdr:colOff>101600</xdr:colOff>
      <xdr:row>77</xdr:row>
      <xdr:rowOff>96579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113106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160452</xdr:rowOff>
    </xdr:from>
    <xdr:to>
      <xdr:col>102</xdr:col>
      <xdr:colOff>165100</xdr:colOff>
      <xdr:row>77</xdr:row>
      <xdr:rowOff>90602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107128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41605</xdr:rowOff>
    </xdr:from>
    <xdr:to>
      <xdr:col>98</xdr:col>
      <xdr:colOff>38100</xdr:colOff>
      <xdr:row>77</xdr:row>
      <xdr:rowOff>143205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134332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977,515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153,425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円となっており、前年度比及び類似団体と比べて高くなっている。その要因として、算出の基礎となる人口は減少する一方で、人事院勧告等により給与の見直しが行われたこと等が挙げられる。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円となっており、類似団体より高いが前年度と比べて低くなっている。その要因として、暖冬の影響から前年度と比較し除雪委託料が減となったことが挙げられる。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円となっており、類似団体より低いが前年度と比べて高くなっている。その要因として、物価高騰対策に係る生活者支援として住民税非課税世帯等に対し給付金を支給したこと等が挙げられる。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208,881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円となっており、前年度比及び類似団体と比べて高くなっている。その要因として、物価高騰への対策として商品券の配布による町民支援を実施したこと等が挙げられる。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75,996</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円となっており、類似団体より高いが前年度と比べて低くなっている。その要因として、小代中学校整備事業の完了による減等が挙げられる。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effectLst/>
              <a:latin typeface="ＭＳ Ｐゴシック" panose="020B0600070205080204" pitchFamily="50" charset="-128"/>
              <a:ea typeface="ＭＳ Ｐゴシック" panose="020B0600070205080204" pitchFamily="50" charset="-128"/>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15,657
15,470
368.77
16,333,811
15,304,954
657,282
8,235,103
17,709,893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66777</xdr:rowOff>
    </xdr:from>
    <xdr:to>
      <xdr:col>24</xdr:col>
      <xdr:colOff>63500</xdr:colOff>
      <xdr:row>35</xdr:row>
      <xdr:rowOff>121869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7527"/>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121869</xdr:rowOff>
    </xdr:from>
    <xdr:to>
      <xdr:col>19</xdr:col>
      <xdr:colOff>177800</xdr:colOff>
      <xdr:row>35</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261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141529</xdr:rowOff>
    </xdr:from>
    <xdr:to>
      <xdr:col>15</xdr:col>
      <xdr:colOff>50800</xdr:colOff>
      <xdr:row>36</xdr:row>
      <xdr:rowOff>12598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2279"/>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12598</xdr:rowOff>
    </xdr:from>
    <xdr:to>
      <xdr:col>10</xdr:col>
      <xdr:colOff>114300</xdr:colOff>
      <xdr:row>36</xdr:row>
      <xdr:rowOff>86665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4798"/>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44467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145305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15977</xdr:rowOff>
    </xdr:from>
    <xdr:to>
      <xdr:col>24</xdr:col>
      <xdr:colOff>114300</xdr:colOff>
      <xdr:row>35</xdr:row>
      <xdr:rowOff>117577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71069</xdr:rowOff>
    </xdr:from>
    <xdr:to>
      <xdr:col>20</xdr:col>
      <xdr:colOff>38100</xdr:colOff>
      <xdr:row>36</xdr:row>
      <xdr:rowOff>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17746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90729</xdr:rowOff>
    </xdr:from>
    <xdr:to>
      <xdr:col>15</xdr:col>
      <xdr:colOff>101600</xdr:colOff>
      <xdr:row>36</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37406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6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133248</xdr:rowOff>
    </xdr:from>
    <xdr:to>
      <xdr:col>10</xdr:col>
      <xdr:colOff>165100</xdr:colOff>
      <xdr:row>36</xdr:row>
      <xdr:rowOff>63398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79925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35865</xdr:rowOff>
    </xdr:from>
    <xdr:to>
      <xdr:col>6</xdr:col>
      <xdr:colOff>38100</xdr:colOff>
      <xdr:row>36</xdr:row>
      <xdr:rowOff>137465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128592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153060</xdr:rowOff>
    </xdr:from>
    <xdr:to>
      <xdr:col>24</xdr:col>
      <xdr:colOff>63500</xdr:colOff>
      <xdr:row>55</xdr:row>
      <xdr:rowOff>163517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2810"/>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126353</xdr:rowOff>
    </xdr:from>
    <xdr:to>
      <xdr:col>19</xdr:col>
      <xdr:colOff>177800</xdr:colOff>
      <xdr:row>55</xdr:row>
      <xdr:rowOff>153060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56103"/>
          <a:ext cx="889000" cy="2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144132</xdr:rowOff>
    </xdr:from>
    <xdr:to>
      <xdr:col>15</xdr:col>
      <xdr:colOff>50800</xdr:colOff>
      <xdr:row>55</xdr:row>
      <xdr:rowOff>126353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02432"/>
          <a:ext cx="889000" cy="1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144132</xdr:rowOff>
    </xdr:from>
    <xdr:to>
      <xdr:col>10</xdr:col>
      <xdr:colOff>114300</xdr:colOff>
      <xdr:row>57</xdr:row>
      <xdr:rowOff>40341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02432"/>
          <a:ext cx="889000" cy="4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17319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91291</xdr:rowOff>
    </xdr:from>
    <xdr:to>
      <xdr:col>6</xdr:col>
      <xdr:colOff>38100</xdr:colOff>
      <xdr:row>58</xdr:row>
      <xdr:rowOff>21441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12568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112717</xdr:rowOff>
    </xdr:from>
    <xdr:to>
      <xdr:col>24</xdr:col>
      <xdr:colOff>114300</xdr:colOff>
      <xdr:row>56</xdr:row>
      <xdr:rowOff>42867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4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102260</xdr:rowOff>
    </xdr:from>
    <xdr:to>
      <xdr:col>20</xdr:col>
      <xdr:colOff>38100</xdr:colOff>
      <xdr:row>56</xdr:row>
      <xdr:rowOff>32410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48937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0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75553</xdr:rowOff>
    </xdr:from>
    <xdr:to>
      <xdr:col>15</xdr:col>
      <xdr:colOff>101600</xdr:colOff>
      <xdr:row>56</xdr:row>
      <xdr:rowOff>5703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22230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93332</xdr:rowOff>
    </xdr:from>
    <xdr:to>
      <xdr:col>10</xdr:col>
      <xdr:colOff>165100</xdr:colOff>
      <xdr:row>55</xdr:row>
      <xdr:rowOff>23482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40009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2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160991</xdr:rowOff>
    </xdr:from>
    <xdr:to>
      <xdr:col>6</xdr:col>
      <xdr:colOff>38100</xdr:colOff>
      <xdr:row>57</xdr:row>
      <xdr:rowOff>91141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107668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67582</xdr:rowOff>
    </xdr:from>
    <xdr:to>
      <xdr:col>24</xdr:col>
      <xdr:colOff>63500</xdr:colOff>
      <xdr:row>74</xdr:row>
      <xdr:rowOff>159577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54882"/>
          <a:ext cx="838200" cy="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159577</xdr:rowOff>
    </xdr:from>
    <xdr:to>
      <xdr:col>19</xdr:col>
      <xdr:colOff>177800</xdr:colOff>
      <xdr:row>75</xdr:row>
      <xdr:rowOff>39192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46877"/>
          <a:ext cx="8890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39192</xdr:rowOff>
    </xdr:from>
    <xdr:to>
      <xdr:col>15</xdr:col>
      <xdr:colOff>50800</xdr:colOff>
      <xdr:row>76</xdr:row>
      <xdr:rowOff>150172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97942"/>
          <a:ext cx="8890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150172</xdr:rowOff>
    </xdr:from>
    <xdr:to>
      <xdr:col>10</xdr:col>
      <xdr:colOff>114300</xdr:colOff>
      <xdr:row>77</xdr:row>
      <xdr:rowOff>104431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96476</xdr:rowOff>
    </xdr:from>
    <xdr:to>
      <xdr:col>10</xdr:col>
      <xdr:colOff>165100</xdr:colOff>
      <xdr:row>78</xdr:row>
      <xdr:rowOff>26626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17753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150361</xdr:rowOff>
    </xdr:from>
    <xdr:to>
      <xdr:col>6</xdr:col>
      <xdr:colOff>38100</xdr:colOff>
      <xdr:row>78</xdr:row>
      <xdr:rowOff>80511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71638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16782</xdr:rowOff>
    </xdr:from>
    <xdr:to>
      <xdr:col>24</xdr:col>
      <xdr:colOff>114300</xdr:colOff>
      <xdr:row>74</xdr:row>
      <xdr:rowOff>118382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39659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5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108777</xdr:rowOff>
    </xdr:from>
    <xdr:to>
      <xdr:col>20</xdr:col>
      <xdr:colOff>38100</xdr:colOff>
      <xdr:row>75</xdr:row>
      <xdr:rowOff>38927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55454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159842</xdr:rowOff>
    </xdr:from>
    <xdr:to>
      <xdr:col>15</xdr:col>
      <xdr:colOff>101600</xdr:colOff>
      <xdr:row>75</xdr:row>
      <xdr:rowOff>89992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106519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99372</xdr:rowOff>
    </xdr:from>
    <xdr:to>
      <xdr:col>10</xdr:col>
      <xdr:colOff>165100</xdr:colOff>
      <xdr:row>77</xdr:row>
      <xdr:rowOff>29522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46049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53631</xdr:rowOff>
    </xdr:from>
    <xdr:to>
      <xdr:col>6</xdr:col>
      <xdr:colOff>38100</xdr:colOff>
      <xdr:row>77</xdr:row>
      <xdr:rowOff>155231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148692</xdr:rowOff>
    </xdr:from>
    <xdr:to>
      <xdr:col>24</xdr:col>
      <xdr:colOff>63500</xdr:colOff>
      <xdr:row>95</xdr:row>
      <xdr:rowOff>153708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6442"/>
          <a:ext cx="83820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143841</xdr:rowOff>
    </xdr:from>
    <xdr:to>
      <xdr:col>19</xdr:col>
      <xdr:colOff>177800</xdr:colOff>
      <xdr:row>95</xdr:row>
      <xdr:rowOff>148692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31591"/>
          <a:ext cx="8890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133248</xdr:rowOff>
    </xdr:from>
    <xdr:to>
      <xdr:col>15</xdr:col>
      <xdr:colOff>50800</xdr:colOff>
      <xdr:row>95</xdr:row>
      <xdr:rowOff>143841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249548"/>
          <a:ext cx="889000" cy="1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133248</xdr:rowOff>
    </xdr:from>
    <xdr:to>
      <xdr:col>10</xdr:col>
      <xdr:colOff>114300</xdr:colOff>
      <xdr:row>96</xdr:row>
      <xdr:rowOff>15442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9548"/>
          <a:ext cx="889000" cy="22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72186</xdr:rowOff>
    </xdr:from>
    <xdr:to>
      <xdr:col>10</xdr:col>
      <xdr:colOff>165100</xdr:colOff>
      <xdr:row>98</xdr:row>
      <xdr:rowOff>2336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164913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167463</xdr:rowOff>
    </xdr:from>
    <xdr:to>
      <xdr:col>6</xdr:col>
      <xdr:colOff>38100</xdr:colOff>
      <xdr:row>98</xdr:row>
      <xdr:rowOff>97613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88740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102908</xdr:rowOff>
    </xdr:from>
    <xdr:to>
      <xdr:col>24</xdr:col>
      <xdr:colOff>114300</xdr:colOff>
      <xdr:row>96</xdr:row>
      <xdr:rowOff>33058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125785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97892</xdr:rowOff>
    </xdr:from>
    <xdr:to>
      <xdr:col>20</xdr:col>
      <xdr:colOff>38100</xdr:colOff>
      <xdr:row>96</xdr:row>
      <xdr:rowOff>28042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44569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93041</xdr:rowOff>
    </xdr:from>
    <xdr:to>
      <xdr:col>15</xdr:col>
      <xdr:colOff>101600</xdr:colOff>
      <xdr:row>96</xdr:row>
      <xdr:rowOff>23191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39718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5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82448</xdr:rowOff>
    </xdr:from>
    <xdr:to>
      <xdr:col>10</xdr:col>
      <xdr:colOff>165100</xdr:colOff>
      <xdr:row>95</xdr:row>
      <xdr:rowOff>12598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29125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136092</xdr:rowOff>
    </xdr:from>
    <xdr:to>
      <xdr:col>6</xdr:col>
      <xdr:colOff>38100</xdr:colOff>
      <xdr:row>96</xdr:row>
      <xdr:rowOff>66242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2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82769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118669</xdr:rowOff>
    </xdr:from>
    <xdr:to>
      <xdr:col>55</xdr:col>
      <xdr:colOff>0</xdr:colOff>
      <xdr:row>37</xdr:row>
      <xdr:rowOff>43459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0869"/>
          <a:ext cx="8382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43459</xdr:rowOff>
    </xdr:from>
    <xdr:to>
      <xdr:col>50</xdr:col>
      <xdr:colOff>114300</xdr:colOff>
      <xdr:row>38</xdr:row>
      <xdr:rowOff>7569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87109"/>
          <a:ext cx="8890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121869</xdr:rowOff>
    </xdr:from>
    <xdr:to>
      <xdr:col>45</xdr:col>
      <xdr:colOff>177800</xdr:colOff>
      <xdr:row>38</xdr:row>
      <xdr:rowOff>7569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65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121869</xdr:rowOff>
    </xdr:from>
    <xdr:to>
      <xdr:col>41</xdr:col>
      <xdr:colOff>50800</xdr:colOff>
      <xdr:row>38</xdr:row>
      <xdr:rowOff>18542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62527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xdr:rowOff>
    </xdr:from>
    <xdr:to>
      <xdr:col>36</xdr:col>
      <xdr:colOff>165100</xdr:colOff>
      <xdr:row>38</xdr:row>
      <xdr:rowOff>106146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97273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67869</xdr:rowOff>
    </xdr:from>
    <xdr:to>
      <xdr:col>55</xdr:col>
      <xdr:colOff>50800</xdr:colOff>
      <xdr:row>36</xdr:row>
      <xdr:rowOff>169469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90746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164109</xdr:rowOff>
    </xdr:from>
    <xdr:to>
      <xdr:col>50</xdr:col>
      <xdr:colOff>165100</xdr:colOff>
      <xdr:row>37</xdr:row>
      <xdr:rowOff>94259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110786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128219</xdr:rowOff>
    </xdr:from>
    <xdr:to>
      <xdr:col>46</xdr:col>
      <xdr:colOff>38100</xdr:colOff>
      <xdr:row>38</xdr:row>
      <xdr:rowOff>58369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74896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71069</xdr:rowOff>
    </xdr:from>
    <xdr:to>
      <xdr:col>41</xdr:col>
      <xdr:colOff>101600</xdr:colOff>
      <xdr:row>38</xdr:row>
      <xdr:rowOff>1219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17746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85869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152197</xdr:rowOff>
    </xdr:from>
    <xdr:to>
      <xdr:col>55</xdr:col>
      <xdr:colOff>0</xdr:colOff>
      <xdr:row>55</xdr:row>
      <xdr:rowOff>28207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10497"/>
          <a:ext cx="8382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152197</xdr:rowOff>
    </xdr:from>
    <xdr:to>
      <xdr:col>50</xdr:col>
      <xdr:colOff>114300</xdr:colOff>
      <xdr:row>54</xdr:row>
      <xdr:rowOff>162738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10497"/>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129108</xdr:rowOff>
    </xdr:from>
    <xdr:to>
      <xdr:col>45</xdr:col>
      <xdr:colOff>177800</xdr:colOff>
      <xdr:row>54</xdr:row>
      <xdr:rowOff>162738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15958"/>
          <a:ext cx="889000" cy="2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129108</xdr:rowOff>
    </xdr:from>
    <xdr:to>
      <xdr:col>41</xdr:col>
      <xdr:colOff>50800</xdr:colOff>
      <xdr:row>56</xdr:row>
      <xdr:rowOff>4661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15958"/>
          <a:ext cx="889000" cy="3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147896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99454</xdr:rowOff>
    </xdr:from>
    <xdr:to>
      <xdr:col>36</xdr:col>
      <xdr:colOff>165100</xdr:colOff>
      <xdr:row>57</xdr:row>
      <xdr:rowOff>29604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20731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148857</xdr:rowOff>
    </xdr:from>
    <xdr:to>
      <xdr:col>55</xdr:col>
      <xdr:colOff>50800</xdr:colOff>
      <xdr:row>55</xdr:row>
      <xdr:rowOff>79007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0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101397</xdr:rowOff>
    </xdr:from>
    <xdr:to>
      <xdr:col>50</xdr:col>
      <xdr:colOff>165100</xdr:colOff>
      <xdr:row>55</xdr:row>
      <xdr:rowOff>31547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48074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111938</xdr:rowOff>
    </xdr:from>
    <xdr:to>
      <xdr:col>46</xdr:col>
      <xdr:colOff>38100</xdr:colOff>
      <xdr:row>55</xdr:row>
      <xdr:rowOff>42088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58615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78308</xdr:rowOff>
    </xdr:from>
    <xdr:to>
      <xdr:col>41</xdr:col>
      <xdr:colOff>101600</xdr:colOff>
      <xdr:row>54</xdr:row>
      <xdr:rowOff>8458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24985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9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125311</xdr:rowOff>
    </xdr:from>
    <xdr:to>
      <xdr:col>36</xdr:col>
      <xdr:colOff>165100</xdr:colOff>
      <xdr:row>56</xdr:row>
      <xdr:rowOff>55461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71988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111449</xdr:rowOff>
    </xdr:from>
    <xdr:to>
      <xdr:col>55</xdr:col>
      <xdr:colOff>0</xdr:colOff>
      <xdr:row>75</xdr:row>
      <xdr:rowOff>124079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284399"/>
          <a:ext cx="838200" cy="6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78625</xdr:rowOff>
    </xdr:from>
    <xdr:to>
      <xdr:col>50</xdr:col>
      <xdr:colOff>114300</xdr:colOff>
      <xdr:row>75</xdr:row>
      <xdr:rowOff>124079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37375"/>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74263</xdr:rowOff>
    </xdr:from>
    <xdr:to>
      <xdr:col>45</xdr:col>
      <xdr:colOff>177800</xdr:colOff>
      <xdr:row>75</xdr:row>
      <xdr:rowOff>78625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61563"/>
          <a:ext cx="889000" cy="1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74263</xdr:rowOff>
    </xdr:from>
    <xdr:to>
      <xdr:col>41</xdr:col>
      <xdr:colOff>50800</xdr:colOff>
      <xdr:row>76</xdr:row>
      <xdr:rowOff>42163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761563"/>
          <a:ext cx="889000" cy="3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20235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55735</xdr:rowOff>
    </xdr:from>
    <xdr:to>
      <xdr:col>36</xdr:col>
      <xdr:colOff>165100</xdr:colOff>
      <xdr:row>77</xdr:row>
      <xdr:rowOff>157335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148462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60649</xdr:rowOff>
    </xdr:from>
    <xdr:to>
      <xdr:col>55</xdr:col>
      <xdr:colOff>50800</xdr:colOff>
      <xdr:row>71</xdr:row>
      <xdr:rowOff>162249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83526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73279</xdr:rowOff>
    </xdr:from>
    <xdr:to>
      <xdr:col>50</xdr:col>
      <xdr:colOff>165100</xdr:colOff>
      <xdr:row>76</xdr:row>
      <xdr:rowOff>3429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19956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27825</xdr:rowOff>
    </xdr:from>
    <xdr:to>
      <xdr:col>46</xdr:col>
      <xdr:colOff>38100</xdr:colOff>
      <xdr:row>75</xdr:row>
      <xdr:rowOff>129425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145952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23463</xdr:rowOff>
    </xdr:from>
    <xdr:to>
      <xdr:col>41</xdr:col>
      <xdr:colOff>101600</xdr:colOff>
      <xdr:row>74</xdr:row>
      <xdr:rowOff>125063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141590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162813</xdr:rowOff>
    </xdr:from>
    <xdr:to>
      <xdr:col>36</xdr:col>
      <xdr:colOff>165100</xdr:colOff>
      <xdr:row>76</xdr:row>
      <xdr:rowOff>92963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109491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98513</xdr:rowOff>
    </xdr:from>
    <xdr:to>
      <xdr:col>55</xdr:col>
      <xdr:colOff>0</xdr:colOff>
      <xdr:row>93</xdr:row>
      <xdr:rowOff>148641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043363"/>
          <a:ext cx="8382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152564</xdr:rowOff>
    </xdr:from>
    <xdr:to>
      <xdr:col>50</xdr:col>
      <xdr:colOff>114300</xdr:colOff>
      <xdr:row>93</xdr:row>
      <xdr:rowOff>98513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925964"/>
          <a:ext cx="889000" cy="1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102400</xdr:rowOff>
    </xdr:from>
    <xdr:to>
      <xdr:col>45</xdr:col>
      <xdr:colOff>177800</xdr:colOff>
      <xdr:row>92</xdr:row>
      <xdr:rowOff>152564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75800"/>
          <a:ext cx="8890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102400</xdr:rowOff>
    </xdr:from>
    <xdr:to>
      <xdr:col>41</xdr:col>
      <xdr:colOff>50800</xdr:colOff>
      <xdr:row>95</xdr:row>
      <xdr:rowOff>154012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875800"/>
          <a:ext cx="889000" cy="5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49649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70168</xdr:rowOff>
    </xdr:from>
    <xdr:to>
      <xdr:col>36</xdr:col>
      <xdr:colOff>165100</xdr:colOff>
      <xdr:row>97</xdr:row>
      <xdr:rowOff>318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162895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97841</xdr:rowOff>
    </xdr:from>
    <xdr:to>
      <xdr:col>55</xdr:col>
      <xdr:colOff>50800</xdr:colOff>
      <xdr:row>94</xdr:row>
      <xdr:rowOff>27991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120718</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9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47713</xdr:rowOff>
    </xdr:from>
    <xdr:to>
      <xdr:col>50</xdr:col>
      <xdr:colOff>165100</xdr:colOff>
      <xdr:row>93</xdr:row>
      <xdr:rowOff>149313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165840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76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101764</xdr:rowOff>
    </xdr:from>
    <xdr:to>
      <xdr:col>46</xdr:col>
      <xdr:colOff>38100</xdr:colOff>
      <xdr:row>93</xdr:row>
      <xdr:rowOff>31914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8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48441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65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51600</xdr:rowOff>
    </xdr:from>
    <xdr:to>
      <xdr:col>41</xdr:col>
      <xdr:colOff>101600</xdr:colOff>
      <xdr:row>92</xdr:row>
      <xdr:rowOff>153200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169727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6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103212</xdr:rowOff>
    </xdr:from>
    <xdr:to>
      <xdr:col>36</xdr:col>
      <xdr:colOff>165100</xdr:colOff>
      <xdr:row>96</xdr:row>
      <xdr:rowOff>33362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9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49889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2377</xdr:rowOff>
    </xdr:from>
    <xdr:to>
      <xdr:col>85</xdr:col>
      <xdr:colOff>127000</xdr:colOff>
      <xdr:row>34</xdr:row>
      <xdr:rowOff>100348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3167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100348</xdr:rowOff>
    </xdr:from>
    <xdr:to>
      <xdr:col>81</xdr:col>
      <xdr:colOff>50800</xdr:colOff>
      <xdr:row>35</xdr:row>
      <xdr:rowOff>47313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929648"/>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5740</xdr:rowOff>
    </xdr:from>
    <xdr:to>
      <xdr:col>76</xdr:col>
      <xdr:colOff>114300</xdr:colOff>
      <xdr:row>35</xdr:row>
      <xdr:rowOff>47313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06490"/>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2540</xdr:rowOff>
    </xdr:from>
    <xdr:to>
      <xdr:col>71</xdr:col>
      <xdr:colOff>177800</xdr:colOff>
      <xdr:row>35</xdr:row>
      <xdr:rowOff>5740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488940"/>
          <a:ext cx="889000" cy="51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115170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157382</xdr:rowOff>
    </xdr:from>
    <xdr:to>
      <xdr:col>67</xdr:col>
      <xdr:colOff>101600</xdr:colOff>
      <xdr:row>36</xdr:row>
      <xdr:rowOff>87532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78659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123027</xdr:rowOff>
    </xdr:from>
    <xdr:to>
      <xdr:col>85</xdr:col>
      <xdr:colOff>177800</xdr:colOff>
      <xdr:row>34</xdr:row>
      <xdr:rowOff>53177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7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145904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49548</xdr:rowOff>
    </xdr:from>
    <xdr:to>
      <xdr:col>81</xdr:col>
      <xdr:colOff>101600</xdr:colOff>
      <xdr:row>34</xdr:row>
      <xdr:rowOff>151148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8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167675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65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167963</xdr:rowOff>
    </xdr:from>
    <xdr:to>
      <xdr:col>76</xdr:col>
      <xdr:colOff>165100</xdr:colOff>
      <xdr:row>35</xdr:row>
      <xdr:rowOff>98113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9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114640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7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126390</xdr:rowOff>
    </xdr:from>
    <xdr:to>
      <xdr:col>72</xdr:col>
      <xdr:colOff>38100</xdr:colOff>
      <xdr:row>35</xdr:row>
      <xdr:rowOff>56540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73067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123190</xdr:rowOff>
    </xdr:from>
    <xdr:to>
      <xdr:col>67</xdr:col>
      <xdr:colOff>101600</xdr:colOff>
      <xdr:row>32</xdr:row>
      <xdr:rowOff>53340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69867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2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52477</xdr:rowOff>
    </xdr:from>
    <xdr:to>
      <xdr:col>85</xdr:col>
      <xdr:colOff>127000</xdr:colOff>
      <xdr:row>54</xdr:row>
      <xdr:rowOff>80264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10777"/>
          <a:ext cx="838200" cy="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52477</xdr:rowOff>
    </xdr:from>
    <xdr:to>
      <xdr:col>81</xdr:col>
      <xdr:colOff>50800</xdr:colOff>
      <xdr:row>55</xdr:row>
      <xdr:rowOff>6096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10777"/>
          <a:ext cx="889000" cy="1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105131</xdr:rowOff>
    </xdr:from>
    <xdr:to>
      <xdr:col>76</xdr:col>
      <xdr:colOff>114300</xdr:colOff>
      <xdr:row>55</xdr:row>
      <xdr:rowOff>6096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20531"/>
          <a:ext cx="889000" cy="4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105131</xdr:rowOff>
    </xdr:from>
    <xdr:to>
      <xdr:col>71</xdr:col>
      <xdr:colOff>177800</xdr:colOff>
      <xdr:row>53</xdr:row>
      <xdr:rowOff>104966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20531"/>
          <a:ext cx="889000" cy="1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29464</xdr:rowOff>
    </xdr:from>
    <xdr:to>
      <xdr:col>85</xdr:col>
      <xdr:colOff>177800</xdr:colOff>
      <xdr:row>54</xdr:row>
      <xdr:rowOff>131064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52341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1677</xdr:rowOff>
    </xdr:from>
    <xdr:to>
      <xdr:col>81</xdr:col>
      <xdr:colOff>101600</xdr:colOff>
      <xdr:row>54</xdr:row>
      <xdr:rowOff>103277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119804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126746</xdr:rowOff>
    </xdr:from>
    <xdr:to>
      <xdr:col>76</xdr:col>
      <xdr:colOff>165100</xdr:colOff>
      <xdr:row>55</xdr:row>
      <xdr:rowOff>56896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73423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54331</xdr:rowOff>
    </xdr:from>
    <xdr:to>
      <xdr:col>72</xdr:col>
      <xdr:colOff>38100</xdr:colOff>
      <xdr:row>52</xdr:row>
      <xdr:rowOff>155931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9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1008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74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54166</xdr:rowOff>
    </xdr:from>
    <xdr:to>
      <xdr:col>67</xdr:col>
      <xdr:colOff>101600</xdr:colOff>
      <xdr:row>53</xdr:row>
      <xdr:rowOff>155766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843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9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41740</xdr:rowOff>
    </xdr:from>
    <xdr:to>
      <xdr:col>85</xdr:col>
      <xdr:colOff>127000</xdr:colOff>
      <xdr:row>79</xdr:row>
      <xdr:rowOff>29961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14840"/>
          <a:ext cx="838200" cy="1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29961</xdr:rowOff>
    </xdr:from>
    <xdr:to>
      <xdr:col>81</xdr:col>
      <xdr:colOff>50800</xdr:colOff>
      <xdr:row>79</xdr:row>
      <xdr:rowOff>48369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74511"/>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48369</xdr:rowOff>
    </xdr:from>
    <xdr:to>
      <xdr:col>76</xdr:col>
      <xdr:colOff>114300</xdr:colOff>
      <xdr:row>79</xdr:row>
      <xdr:rowOff>93163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92919"/>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141235</xdr:rowOff>
    </xdr:from>
    <xdr:to>
      <xdr:col>71</xdr:col>
      <xdr:colOff>177800</xdr:colOff>
      <xdr:row>79</xdr:row>
      <xdr:rowOff>93163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14335"/>
          <a:ext cx="889000" cy="1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88383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121024</xdr:rowOff>
    </xdr:from>
    <xdr:to>
      <xdr:col>67</xdr:col>
      <xdr:colOff>101600</xdr:colOff>
      <xdr:row>79</xdr:row>
      <xdr:rowOff>51174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9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42301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162390</xdr:rowOff>
    </xdr:from>
    <xdr:to>
      <xdr:col>85</xdr:col>
      <xdr:colOff>177800</xdr:colOff>
      <xdr:row>78</xdr:row>
      <xdr:rowOff>92540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3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13817</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1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150611</xdr:rowOff>
    </xdr:from>
    <xdr:to>
      <xdr:col>81</xdr:col>
      <xdr:colOff>101600</xdr:colOff>
      <xdr:row>79</xdr:row>
      <xdr:rowOff>80761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97288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169019</xdr:rowOff>
    </xdr:from>
    <xdr:to>
      <xdr:col>76</xdr:col>
      <xdr:colOff>165100</xdr:colOff>
      <xdr:row>79</xdr:row>
      <xdr:rowOff>99169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115696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42363</xdr:rowOff>
    </xdr:from>
    <xdr:to>
      <xdr:col>72</xdr:col>
      <xdr:colOff>38100</xdr:colOff>
      <xdr:row>79</xdr:row>
      <xdr:rowOff>143963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135090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90435</xdr:rowOff>
    </xdr:from>
    <xdr:to>
      <xdr:col>67</xdr:col>
      <xdr:colOff>101600</xdr:colOff>
      <xdr:row>79</xdr:row>
      <xdr:rowOff>20585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37112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3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153561</xdr:rowOff>
    </xdr:from>
    <xdr:to>
      <xdr:col>85</xdr:col>
      <xdr:colOff>127000</xdr:colOff>
      <xdr:row>93</xdr:row>
      <xdr:rowOff>165860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098411"/>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165860</xdr:rowOff>
    </xdr:from>
    <xdr:to>
      <xdr:col>81</xdr:col>
      <xdr:colOff>50800</xdr:colOff>
      <xdr:row>94</xdr:row>
      <xdr:rowOff>44045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10710"/>
          <a:ext cx="8890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164061</xdr:rowOff>
    </xdr:from>
    <xdr:to>
      <xdr:col>76</xdr:col>
      <xdr:colOff>114300</xdr:colOff>
      <xdr:row>94</xdr:row>
      <xdr:rowOff>44045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108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164061</xdr:rowOff>
    </xdr:from>
    <xdr:to>
      <xdr:col>71</xdr:col>
      <xdr:colOff>177800</xdr:colOff>
      <xdr:row>93</xdr:row>
      <xdr:rowOff>170659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0891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86271</xdr:rowOff>
    </xdr:from>
    <xdr:to>
      <xdr:col>67</xdr:col>
      <xdr:colOff>101600</xdr:colOff>
      <xdr:row>97</xdr:row>
      <xdr:rowOff>16421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102761</xdr:rowOff>
    </xdr:from>
    <xdr:to>
      <xdr:col>85</xdr:col>
      <xdr:colOff>177800</xdr:colOff>
      <xdr:row>94</xdr:row>
      <xdr:rowOff>32911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125638</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115060</xdr:rowOff>
    </xdr:from>
    <xdr:to>
      <xdr:col>81</xdr:col>
      <xdr:colOff>101600</xdr:colOff>
      <xdr:row>94</xdr:row>
      <xdr:rowOff>45210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61737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83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164695</xdr:rowOff>
    </xdr:from>
    <xdr:to>
      <xdr:col>76</xdr:col>
      <xdr:colOff>165100</xdr:colOff>
      <xdr:row>94</xdr:row>
      <xdr:rowOff>94845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111372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8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113261</xdr:rowOff>
    </xdr:from>
    <xdr:to>
      <xdr:col>72</xdr:col>
      <xdr:colOff>38100</xdr:colOff>
      <xdr:row>94</xdr:row>
      <xdr:rowOff>43411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59938</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8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119859</xdr:rowOff>
    </xdr:from>
    <xdr:to>
      <xdr:col>67</xdr:col>
      <xdr:colOff>101600</xdr:colOff>
      <xdr:row>94</xdr:row>
      <xdr:rowOff>50009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66536</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83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201,625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円となっており、前年度比及び類似団体と比べて高くなっている。その要因として、物価高騰対策に係る町民支援事業として給付金の支給や商品券の配布を実施したこと等が挙げられる。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55,279</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円となっており、類似団体より高いが前年度と比べて低くなっている。その要因として、畜産・酪農収益力強化整備等特別対策事業補助金の減等が挙げられる。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68,483</a:t>
          </a:r>
          <a:r>
            <a:rPr kumimoji="1" lang="ja-JP" altLang="en-US" sz="1300">
              <a:latin typeface="ＭＳ Ｐゴシック" panose="020B0600070205080204" pitchFamily="50" charset="-128"/>
              <a:ea typeface="ＭＳ Ｐゴシック" panose="020B0600070205080204" pitchFamily="50" charset="-128"/>
            </a:rPr>
            <a:t>円となっており、前年度以前と比べて大幅に高くなっている。その要因として、ふるさと納税に係るふるさとづくり事業費の予算計上科目変更による増等が挙げられる。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39,205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円となっており、前年度比及び類似団体と比べて高くなっている。その要因として、救助工作車整備事業の実施による美方郡広域事務組合負担金の増等が挙げられる。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20,999</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号に係る災害復旧事業の実施による増等が挙げられる。　　　　　</a:t>
          </a:r>
          <a:endParaRPr kumimoji="1" lang="en-US" altLang="ja-JP" sz="1300">
            <a:latin typeface="ＭＳ Ｐゴシック" panose="020B0600070205080204" pitchFamily="50" charset="-128"/>
            <a:ea typeface="ＭＳ Ｐゴシック" panose="020B0600070205080204" pitchFamily="50" charset="-128"/>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財政調整基金については、適切な財源の確保と歳出の精査によって大規模な取り崩しを回避しており、近年は前年度決算剰余金の積み立て等により増加傾向となっているが、令和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年台風</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号災害関連事業の実施等による財源不足分を取り崩したことなどが影響し、前年度と比べて減となった。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実質収支額の標準財政規模に対する割合は、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％程度で推移している。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年度まで、全ての会計で黒字となっている。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経営の健全化に向けた取組として、公営企業会計のうち水道事業企業会計では、将来的に資金不足が生じないようにするため、令和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年度に水道料金の改定を実施した。下水道事業企業会計では、企業債利息の負担軽減を図るため、令和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年度から下水道事業資本費平準化債の借入れを発行可能額の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に抑制するとともに、維持管理経費の削減を図るため、処理区の統合等を行ってきた。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また、公立香住病院事業企業会計においては、令和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カ年計画で、老朽化した透析棟の建て替え等を行う「旧館等改築事業」を進めるなど、持続的な医療を提供するための大型事業も行っている。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16333811</v>
      </c>
      <c r="BO4" s="358"/>
      <c r="BP4" s="358"/>
      <c r="BQ4" s="358"/>
      <c r="BR4" s="358"/>
      <c r="BS4" s="358"/>
      <c r="BT4" s="358"/>
      <c r="BU4" s="359"/>
      <c r="BV4" s="357">
        <v>15633949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v>
      </c>
      <c r="CU4" s="364"/>
      <c r="CV4" s="364"/>
      <c r="CW4" s="364"/>
      <c r="CX4" s="364"/>
      <c r="CY4" s="364"/>
      <c r="CZ4" s="364"/>
      <c r="DA4" s="365"/>
      <c r="DB4" s="363">
        <v>8.9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15304954</v>
      </c>
      <c r="BO5" s="395"/>
      <c r="BP5" s="395"/>
      <c r="BQ5" s="395"/>
      <c r="BR5" s="395"/>
      <c r="BS5" s="395"/>
      <c r="BT5" s="395"/>
      <c r="BU5" s="396"/>
      <c r="BV5" s="394">
        <v>14837020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90.2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1028857</v>
      </c>
      <c r="BO6" s="395"/>
      <c r="BP6" s="395"/>
      <c r="BQ6" s="395"/>
      <c r="BR6" s="395"/>
      <c r="BS6" s="395"/>
      <c r="BT6" s="395"/>
      <c r="BU6" s="396"/>
      <c r="BV6" s="394">
        <v>796929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v>
      </c>
      <c r="CU6" s="432"/>
      <c r="CV6" s="432"/>
      <c r="CW6" s="432"/>
      <c r="CX6" s="432"/>
      <c r="CY6" s="432"/>
      <c r="CZ6" s="432"/>
      <c r="DA6" s="433"/>
      <c r="DB6" s="431">
        <v>91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371575</v>
      </c>
      <c r="BO7" s="395"/>
      <c r="BP7" s="395"/>
      <c r="BQ7" s="395"/>
      <c r="BR7" s="395"/>
      <c r="BS7" s="395"/>
      <c r="BT7" s="395"/>
      <c r="BU7" s="396"/>
      <c r="BV7" s="394">
        <v>61263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8235103</v>
      </c>
      <c r="CU7" s="395"/>
      <c r="CV7" s="395"/>
      <c r="CW7" s="395"/>
      <c r="CX7" s="395"/>
      <c r="CY7" s="395"/>
      <c r="CZ7" s="395"/>
      <c r="DA7" s="396"/>
      <c r="DB7" s="394">
        <v>8281197</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657282</v>
      </c>
      <c r="BO8" s="395"/>
      <c r="BP8" s="395"/>
      <c r="BQ8" s="395"/>
      <c r="BR8" s="395"/>
      <c r="BS8" s="395"/>
      <c r="BT8" s="395"/>
      <c r="BU8" s="396"/>
      <c r="BV8" s="394">
        <v>735666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0.23</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16064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-78384</v>
      </c>
      <c r="BO9" s="395"/>
      <c r="BP9" s="395"/>
      <c r="BQ9" s="395"/>
      <c r="BR9" s="395"/>
      <c r="BS9" s="395"/>
      <c r="BT9" s="395"/>
      <c r="BU9" s="396"/>
      <c r="BV9" s="394">
        <v>192708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17.2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18070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58512</v>
      </c>
      <c r="BO10" s="395"/>
      <c r="BP10" s="395"/>
      <c r="BQ10" s="395"/>
      <c r="BR10" s="395"/>
      <c r="BS10" s="395"/>
      <c r="BT10" s="395"/>
      <c r="BU10" s="396"/>
      <c r="BV10" s="394">
        <v>135252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15657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642566</v>
      </c>
      <c r="BO12" s="395"/>
      <c r="BP12" s="395"/>
      <c r="BQ12" s="395"/>
      <c r="BR12" s="395"/>
      <c r="BS12" s="395"/>
      <c r="BT12" s="395"/>
      <c r="BU12" s="396"/>
      <c r="BV12" s="394">
        <v>328681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15470</v>
      </c>
      <c r="S13" s="479"/>
      <c r="T13" s="479"/>
      <c r="U13" s="479"/>
      <c r="V13" s="480"/>
      <c r="W13" s="410" t="s">
        <v>131</v>
      </c>
      <c r="X13" s="411"/>
      <c r="Y13" s="411"/>
      <c r="Z13" s="411"/>
      <c r="AA13" s="411"/>
      <c r="AB13" s="401"/>
      <c r="AC13" s="445">
        <v>836</v>
      </c>
      <c r="AD13" s="446"/>
      <c r="AE13" s="446"/>
      <c r="AF13" s="446"/>
      <c r="AG13" s="488"/>
      <c r="AH13" s="445">
        <v>1124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-662438</v>
      </c>
      <c r="BO13" s="395"/>
      <c r="BP13" s="395"/>
      <c r="BQ13" s="395"/>
      <c r="BR13" s="395"/>
      <c r="BS13" s="395"/>
      <c r="BT13" s="395"/>
      <c r="BU13" s="396"/>
      <c r="BV13" s="394">
        <v>-721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10.199999999999999</v>
      </c>
      <c r="CU13" s="392"/>
      <c r="CV13" s="392"/>
      <c r="CW13" s="392"/>
      <c r="CX13" s="392"/>
      <c r="CY13" s="392"/>
      <c r="CZ13" s="392"/>
      <c r="DA13" s="393"/>
      <c r="DB13" s="391">
        <v>9.4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16024</v>
      </c>
      <c r="S14" s="479"/>
      <c r="T14" s="479"/>
      <c r="U14" s="479"/>
      <c r="V14" s="480"/>
      <c r="W14" s="384"/>
      <c r="X14" s="385"/>
      <c r="Y14" s="385"/>
      <c r="Z14" s="385"/>
      <c r="AA14" s="385"/>
      <c r="AB14" s="374"/>
      <c r="AC14" s="481">
        <v>10.7</v>
      </c>
      <c r="AD14" s="482"/>
      <c r="AE14" s="482"/>
      <c r="AF14" s="482"/>
      <c r="AG14" s="483"/>
      <c r="AH14" s="481">
        <v>12.8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24.1</v>
      </c>
      <c r="CU14" s="493"/>
      <c r="CV14" s="493"/>
      <c r="CW14" s="493"/>
      <c r="CX14" s="493"/>
      <c r="CY14" s="493"/>
      <c r="CZ14" s="493"/>
      <c r="DA14" s="494"/>
      <c r="DB14" s="492">
        <v>36.700000000000003</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15878</v>
      </c>
      <c r="S15" s="479"/>
      <c r="T15" s="479"/>
      <c r="U15" s="479"/>
      <c r="V15" s="480"/>
      <c r="W15" s="410" t="s">
        <v>137</v>
      </c>
      <c r="X15" s="411"/>
      <c r="Y15" s="411"/>
      <c r="Z15" s="411"/>
      <c r="AA15" s="411"/>
      <c r="AB15" s="401"/>
      <c r="AC15" s="445">
        <v>2106</v>
      </c>
      <c r="AD15" s="446"/>
      <c r="AE15" s="446"/>
      <c r="AF15" s="446"/>
      <c r="AG15" s="488"/>
      <c r="AH15" s="445">
        <v>2490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1844326</v>
      </c>
      <c r="BO15" s="358"/>
      <c r="BP15" s="358"/>
      <c r="BQ15" s="358"/>
      <c r="BR15" s="358"/>
      <c r="BS15" s="358"/>
      <c r="BT15" s="358"/>
      <c r="BU15" s="359"/>
      <c r="BV15" s="357">
        <v>1813293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27.1</v>
      </c>
      <c r="AD16" s="482"/>
      <c r="AE16" s="482"/>
      <c r="AF16" s="482"/>
      <c r="AG16" s="483"/>
      <c r="AH16" s="481">
        <v>28.3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7751813</v>
      </c>
      <c r="BO16" s="395"/>
      <c r="BP16" s="395"/>
      <c r="BQ16" s="395"/>
      <c r="BR16" s="395"/>
      <c r="BS16" s="395"/>
      <c r="BT16" s="395"/>
      <c r="BU16" s="396"/>
      <c r="BV16" s="394">
        <v>7772060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4843</v>
      </c>
      <c r="AD17" s="446"/>
      <c r="AE17" s="446"/>
      <c r="AF17" s="446"/>
      <c r="AG17" s="488"/>
      <c r="AH17" s="445">
        <v>5200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2294054</v>
      </c>
      <c r="BO17" s="395"/>
      <c r="BP17" s="395"/>
      <c r="BQ17" s="395"/>
      <c r="BR17" s="395"/>
      <c r="BS17" s="395"/>
      <c r="BT17" s="395"/>
      <c r="BU17" s="396"/>
      <c r="BV17" s="394">
        <v>2263355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368.77</v>
      </c>
      <c r="M18" s="518"/>
      <c r="N18" s="518"/>
      <c r="O18" s="518"/>
      <c r="P18" s="518"/>
      <c r="Q18" s="518"/>
      <c r="R18" s="519"/>
      <c r="S18" s="519"/>
      <c r="T18" s="519"/>
      <c r="U18" s="519"/>
      <c r="V18" s="520"/>
      <c r="W18" s="412"/>
      <c r="X18" s="413"/>
      <c r="Y18" s="413"/>
      <c r="Z18" s="413"/>
      <c r="AA18" s="413"/>
      <c r="AB18" s="404"/>
      <c r="AC18" s="521">
        <v>62.2</v>
      </c>
      <c r="AD18" s="522"/>
      <c r="AE18" s="522"/>
      <c r="AF18" s="522"/>
      <c r="AG18" s="523"/>
      <c r="AH18" s="521">
        <v>59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7644896</v>
      </c>
      <c r="BO18" s="395"/>
      <c r="BP18" s="395"/>
      <c r="BQ18" s="395"/>
      <c r="BR18" s="395"/>
      <c r="BS18" s="395"/>
      <c r="BT18" s="395"/>
      <c r="BU18" s="396"/>
      <c r="BV18" s="394">
        <v>7541391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11802148</v>
      </c>
      <c r="BO19" s="395"/>
      <c r="BP19" s="395"/>
      <c r="BQ19" s="395"/>
      <c r="BR19" s="395"/>
      <c r="BS19" s="395"/>
      <c r="BT19" s="395"/>
      <c r="BU19" s="396"/>
      <c r="BV19" s="394">
        <v>11044500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5912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17709893</v>
      </c>
      <c r="BO22" s="358"/>
      <c r="BP22" s="358"/>
      <c r="BQ22" s="358"/>
      <c r="BR22" s="358"/>
      <c r="BS22" s="358"/>
      <c r="BT22" s="358"/>
      <c r="BU22" s="359"/>
      <c r="BV22" s="357">
        <v>18328863</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11897517</v>
      </c>
      <c r="BO23" s="395"/>
      <c r="BP23" s="395"/>
      <c r="BQ23" s="395"/>
      <c r="BR23" s="395"/>
      <c r="BS23" s="395"/>
      <c r="BT23" s="395"/>
      <c r="BU23" s="396"/>
      <c r="BV23" s="394">
        <v>12306629</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7520</v>
      </c>
      <c r="R24" s="446"/>
      <c r="S24" s="446"/>
      <c r="T24" s="446"/>
      <c r="U24" s="446"/>
      <c r="V24" s="488"/>
      <c r="W24" s="540"/>
      <c r="X24" s="541"/>
      <c r="Y24" s="542"/>
      <c r="Z24" s="444" t="s">
        <v>162</v>
      </c>
      <c r="AA24" s="424"/>
      <c r="AB24" s="424"/>
      <c r="AC24" s="424"/>
      <c r="AD24" s="424"/>
      <c r="AE24" s="424"/>
      <c r="AF24" s="424"/>
      <c r="AG24" s="425"/>
      <c r="AH24" s="445">
        <v>160</v>
      </c>
      <c r="AI24" s="446"/>
      <c r="AJ24" s="446"/>
      <c r="AK24" s="446"/>
      <c r="AL24" s="488"/>
      <c r="AM24" s="445">
        <v>500160</v>
      </c>
      <c r="AN24" s="446"/>
      <c r="AO24" s="446"/>
      <c r="AP24" s="446"/>
      <c r="AQ24" s="446"/>
      <c r="AR24" s="488"/>
      <c r="AS24" s="445">
        <v>3126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13826878</v>
      </c>
      <c r="BO24" s="395"/>
      <c r="BP24" s="395"/>
      <c r="BQ24" s="395"/>
      <c r="BR24" s="395"/>
      <c r="BS24" s="395"/>
      <c r="BT24" s="395"/>
      <c r="BU24" s="396"/>
      <c r="BV24" s="394">
        <v>14009141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929853</v>
      </c>
      <c r="BO25" s="358"/>
      <c r="BP25" s="358"/>
      <c r="BQ25" s="358"/>
      <c r="BR25" s="358"/>
      <c r="BS25" s="358"/>
      <c r="BT25" s="358"/>
      <c r="BU25" s="359"/>
      <c r="BV25" s="357">
        <v>65554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5640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19698</v>
      </c>
      <c r="AN26" s="446"/>
      <c r="AO26" s="446"/>
      <c r="AP26" s="446"/>
      <c r="AQ26" s="446"/>
      <c r="AR26" s="488"/>
      <c r="AS26" s="445">
        <v>2814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3210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33240</v>
      </c>
      <c r="AN27" s="446"/>
      <c r="AO27" s="446"/>
      <c r="AP27" s="446"/>
      <c r="AQ27" s="446"/>
      <c r="AR27" s="488"/>
      <c r="AS27" s="445">
        <v>3324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351841</v>
      </c>
      <c r="BO27" s="514"/>
      <c r="BP27" s="514"/>
      <c r="BQ27" s="514"/>
      <c r="BR27" s="514"/>
      <c r="BS27" s="514"/>
      <c r="BT27" s="514"/>
      <c r="BU27" s="515"/>
      <c r="BV27" s="513">
        <v>351838</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2370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3762143</v>
      </c>
      <c r="BO28" s="358"/>
      <c r="BP28" s="358"/>
      <c r="BQ28" s="358"/>
      <c r="BR28" s="358"/>
      <c r="BS28" s="358"/>
      <c r="BT28" s="358"/>
      <c r="BU28" s="359"/>
      <c r="BV28" s="357">
        <v>3978197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14</v>
      </c>
      <c r="M29" s="446"/>
      <c r="N29" s="446"/>
      <c r="O29" s="446"/>
      <c r="P29" s="488"/>
      <c r="Q29" s="445">
        <v>2140</v>
      </c>
      <c r="R29" s="446"/>
      <c r="S29" s="446"/>
      <c r="T29" s="446"/>
      <c r="U29" s="446"/>
      <c r="V29" s="488"/>
      <c r="W29" s="543"/>
      <c r="X29" s="544"/>
      <c r="Y29" s="545"/>
      <c r="Z29" s="444" t="s">
        <v>177</v>
      </c>
      <c r="AA29" s="424"/>
      <c r="AB29" s="424"/>
      <c r="AC29" s="424"/>
      <c r="AD29" s="424"/>
      <c r="AE29" s="424"/>
      <c r="AF29" s="424"/>
      <c r="AG29" s="425"/>
      <c r="AH29" s="445">
        <v>170</v>
      </c>
      <c r="AI29" s="446"/>
      <c r="AJ29" s="446"/>
      <c r="AK29" s="446"/>
      <c r="AL29" s="488"/>
      <c r="AM29" s="445">
        <v>533400</v>
      </c>
      <c r="AN29" s="446"/>
      <c r="AO29" s="446"/>
      <c r="AP29" s="446"/>
      <c r="AQ29" s="446"/>
      <c r="AR29" s="488"/>
      <c r="AS29" s="445">
        <v>3138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443634</v>
      </c>
      <c r="BO29" s="395"/>
      <c r="BP29" s="395"/>
      <c r="BQ29" s="395"/>
      <c r="BR29" s="395"/>
      <c r="BS29" s="395"/>
      <c r="BT29" s="395"/>
      <c r="BU29" s="396"/>
      <c r="BV29" s="394">
        <v>410132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3914355</v>
      </c>
      <c r="BO30" s="514"/>
      <c r="BP30" s="514"/>
      <c r="BQ30" s="514"/>
      <c r="BR30" s="514"/>
      <c r="BS30" s="514"/>
      <c r="BT30" s="514"/>
      <c r="BU30" s="515"/>
      <c r="BV30" s="513">
        <v>3478420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公立香住病院事業企業会計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IF('各会計、関係団体の財政状況及び健全化判断比率'!B35="","",'各会計、関係団体の財政状況及び健全化判断比率'!B35)</f>
        <v>町立地方卸売市場事業特別会計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公立八鹿病院組合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㈱むらおか振興公社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水道事業企業会計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北但行政事務組合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下水道事業企業会計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美方郡広域事務組合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国民宿舎事業企業会計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但馬広域行政事務組合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兵庫県市町村職員退職手当組合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兵庫県町議会議員公務災害補償組合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16</v>
      </c>
      <c r="BX40" s="584"/>
      <c r="BY40" s="585" t="str">
        <f>IF('各会計、関係団体の財政状況及び健全化判断比率'!B74="","",'各会計、関係団体の財政状況及び健全化判断比率'!B74)</f>
        <v>兵庫県後期高齢者医療広域連合（一般会計）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17</v>
      </c>
      <c r="BX41" s="584"/>
      <c r="BY41" s="585" t="str">
        <f>IF('各会計、関係団体の財政状況及び健全化判断比率'!B75="","",'各会計、関係団体の財政状況及び健全化判断比率'!B75)</f>
        <v>兵庫県後期高齢者医療広域連合（特別会計）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jVv6Mi7wCQfh9fEOviMykCuuXXQMA/InPSrsTzv2dGxsBf1qRxWZ6eWXjkPGMc7qZBWzL5ofddPfUtV9PjIKA==" saltValue="VJnbNHPiBdvFWR0pNyMk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C43" sqref="C43:E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4.25</v>
      </c>
      <c r="G34" s="33">
        <v>3.74</v>
      </c>
      <c r="H34" s="33">
        <v>6.33</v>
      </c>
      <c r="I34" s="33">
        <v>8.8800000000000008</v>
      </c>
      <c r="J34" s="34">
        <v>7.98</v>
      </c>
      <c r="K34" s="22"/>
      <c r="L34" s="22"/>
      <c r="M34" s="22"/>
      <c r="N34" s="22"/>
      <c r="O34" s="22"/>
      <c r="P34" s="22"/>
    </row>
    <row r="35" spans="1:16" ht="39" customHeight="1" x14ac:dyDescent="0.15">
      <c r="A35" s="22"/>
      <c r="B35" s="35"/>
      <c r="C35" s="1132" t="s">
        <v>539</v>
      </c>
      <c r="D35" s="1132"/>
      <c r="E35" s="1133"/>
      <c r="F35" s="36">
        <v>0.89</v>
      </c>
      <c r="G35" s="37">
        <v>0.92</v>
      </c>
      <c r="H35" s="37">
        <v>1</v>
      </c>
      <c r="I35" s="37">
        <v>1.1200000000000001</v>
      </c>
      <c r="J35" s="38">
        <v>1.03</v>
      </c>
      <c r="K35" s="22"/>
      <c r="L35" s="22"/>
      <c r="M35" s="22"/>
      <c r="N35" s="22"/>
      <c r="O35" s="22"/>
      <c r="P35" s="22"/>
    </row>
    <row r="36" spans="1:16" ht="39" customHeight="1" x14ac:dyDescent="0.15">
      <c r="A36" s="22"/>
      <c r="B36" s="35"/>
      <c r="C36" s="1132" t="s">
        <v>540</v>
      </c>
      <c r="D36" s="1132"/>
      <c r="E36" s="1133"/>
      <c r="F36" s="36">
        <v>0.7</v>
      </c>
      <c r="G36" s="37">
        <v>0</v>
      </c>
      <c r="H36" s="37">
        <v>0.19</v>
      </c>
      <c r="I36" s="37">
        <v>0.62</v>
      </c>
      <c r="J36" s="38">
        <v>0.74</v>
      </c>
      <c r="K36" s="22"/>
      <c r="L36" s="22"/>
      <c r="M36" s="22"/>
      <c r="N36" s="22"/>
      <c r="O36" s="22"/>
      <c r="P36" s="22"/>
    </row>
    <row r="37" spans="1:16" ht="39" customHeight="1" x14ac:dyDescent="0.15">
      <c r="A37" s="22"/>
      <c r="B37" s="35"/>
      <c r="C37" s="1132" t="s">
        <v>541</v>
      </c>
      <c r="D37" s="1132"/>
      <c r="E37" s="1133"/>
      <c r="F37" s="36">
        <v>0.78</v>
      </c>
      <c r="G37" s="37">
        <v>0.49</v>
      </c>
      <c r="H37" s="37">
        <v>0.08</v>
      </c>
      <c r="I37" s="37">
        <v>0.27</v>
      </c>
      <c r="J37" s="38">
        <v>0.23</v>
      </c>
      <c r="K37" s="22"/>
      <c r="L37" s="22"/>
      <c r="M37" s="22"/>
      <c r="N37" s="22"/>
      <c r="O37" s="22"/>
      <c r="P37" s="22"/>
    </row>
    <row r="38" spans="1:16" ht="39" customHeight="1" x14ac:dyDescent="0.15">
      <c r="A38" s="22"/>
      <c r="B38" s="35"/>
      <c r="C38" s="1132" t="s">
        <v>542</v>
      </c>
      <c r="D38" s="1132"/>
      <c r="E38" s="1133"/>
      <c r="F38" s="36">
        <v>2.09</v>
      </c>
      <c r="G38" s="37">
        <v>1.25</v>
      </c>
      <c r="H38" s="37">
        <v>1.03</v>
      </c>
      <c r="I38" s="37">
        <v>0.21</v>
      </c>
      <c r="J38" s="38">
        <v>0.18</v>
      </c>
      <c r="K38" s="22"/>
      <c r="L38" s="22"/>
      <c r="M38" s="22"/>
      <c r="N38" s="22"/>
      <c r="O38" s="22"/>
      <c r="P38" s="22"/>
    </row>
    <row r="39" spans="1:16" ht="39" customHeight="1" x14ac:dyDescent="0.15">
      <c r="A39" s="22"/>
      <c r="B39" s="35"/>
      <c r="C39" s="1132" t="s">
        <v>543</v>
      </c>
      <c r="D39" s="1132"/>
      <c r="E39" s="1133"/>
      <c r="F39" s="36">
        <v>0.17</v>
      </c>
      <c r="G39" s="37">
        <v>0.13</v>
      </c>
      <c r="H39" s="37">
        <v>0.13</v>
      </c>
      <c r="I39" s="37">
        <v>0.32</v>
      </c>
      <c r="J39" s="38">
        <v>7.0000000000000007E-2</v>
      </c>
      <c r="K39" s="22"/>
      <c r="L39" s="22"/>
      <c r="M39" s="22"/>
      <c r="N39" s="22"/>
      <c r="O39" s="22"/>
      <c r="P39" s="22"/>
    </row>
    <row r="40" spans="1:16" ht="39" customHeight="1" x14ac:dyDescent="0.15">
      <c r="A40" s="22"/>
      <c r="B40" s="35"/>
      <c r="C40" s="1132" t="s">
        <v>544</v>
      </c>
      <c r="D40" s="1132"/>
      <c r="E40" s="1133"/>
      <c r="F40" s="36">
        <v>0</v>
      </c>
      <c r="G40" s="37">
        <v>0.03</v>
      </c>
      <c r="H40" s="37">
        <v>0</v>
      </c>
      <c r="I40" s="37">
        <v>0</v>
      </c>
      <c r="J40" s="38">
        <v>7.0000000000000007E-2</v>
      </c>
      <c r="K40" s="22"/>
      <c r="L40" s="22"/>
      <c r="M40" s="22"/>
      <c r="N40" s="22"/>
      <c r="O40" s="22"/>
      <c r="P40" s="22"/>
    </row>
    <row r="41" spans="1:16" ht="39" customHeight="1" x14ac:dyDescent="0.15">
      <c r="A41" s="22"/>
      <c r="B41" s="35"/>
      <c r="C41" s="1132" t="s">
        <v>545</v>
      </c>
      <c r="D41" s="1132"/>
      <c r="E41" s="1133"/>
      <c r="F41" s="36" t="s">
        <v>491</v>
      </c>
      <c r="G41" s="37" t="s">
        <v>491</v>
      </c>
      <c r="H41" s="37" t="s">
        <v>491</v>
      </c>
      <c r="I41" s="37" t="s">
        <v>491</v>
      </c>
      <c r="J41" s="38">
        <v>0.01</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JP8TjqEHuDMuQDCiCctAt+d9sqHNdcdAQQgZO2+AvnfOC+e6DQjiWqmXDfdv4jWPmNl2ItePA+OpWyaryJJpg==" saltValue="RY0QrfKiTZDEvcYMJ3II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N60" sqref="N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1934</v>
      </c>
      <c r="L45" s="58">
        <v>1913</v>
      </c>
      <c r="M45" s="58">
        <v>1851</v>
      </c>
      <c r="N45" s="58">
        <v>1908</v>
      </c>
      <c r="O45" s="59">
        <v>1889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v>23</v>
      </c>
      <c r="L47" s="62">
        <v>23</v>
      </c>
      <c r="M47" s="62">
        <v>23</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741</v>
      </c>
      <c r="L48" s="62">
        <v>852</v>
      </c>
      <c r="M48" s="62">
        <v>775</v>
      </c>
      <c r="N48" s="62">
        <v>758</v>
      </c>
      <c r="O48" s="63">
        <v>840</v>
      </c>
      <c r="P48" s="46"/>
      <c r="Q48" s="46"/>
      <c r="R48" s="46"/>
      <c r="S48" s="46"/>
      <c r="T48" s="46"/>
      <c r="U48" s="46"/>
    </row>
    <row r="49" spans="1:21" ht="30.75" customHeight="1" x14ac:dyDescent="0.15">
      <c r="A49" s="46"/>
      <c r="B49" s="1140"/>
      <c r="C49" s="1141"/>
      <c r="D49" s="60"/>
      <c r="E49" s="1146" t="s">
        <v>14</v>
      </c>
      <c r="F49" s="1146"/>
      <c r="G49" s="1146"/>
      <c r="H49" s="1146"/>
      <c r="I49" s="1146"/>
      <c r="J49" s="1147"/>
      <c r="K49" s="61">
        <v>27</v>
      </c>
      <c r="L49" s="62">
        <v>18</v>
      </c>
      <c r="M49" s="62">
        <v>20</v>
      </c>
      <c r="N49" s="62">
        <v>16</v>
      </c>
      <c r="O49" s="63">
        <v>8</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0</v>
      </c>
      <c r="M50" s="62">
        <v>1</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2175</v>
      </c>
      <c r="L52" s="62">
        <v>2199</v>
      </c>
      <c r="M52" s="62">
        <v>2120</v>
      </c>
      <c r="N52" s="62">
        <v>2038</v>
      </c>
      <c r="O52" s="63">
        <v>1993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551</v>
      </c>
      <c r="L53" s="67">
        <v>607</v>
      </c>
      <c r="M53" s="67">
        <v>550</v>
      </c>
      <c r="N53" s="67">
        <v>644</v>
      </c>
      <c r="O53" s="68">
        <v>744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v>0</v>
      </c>
      <c r="L58" s="82">
        <v>0</v>
      </c>
      <c r="M58" s="82">
        <v>140</v>
      </c>
      <c r="N58" s="82">
        <v>0</v>
      </c>
      <c r="O58" s="83">
        <v>0</v>
      </c>
    </row>
    <row r="59" spans="1:21" ht="31.5" customHeight="1" x14ac:dyDescent="0.15">
      <c r="B59" s="1156"/>
      <c r="C59" s="1157"/>
      <c r="D59" s="1163" t="s">
        <v>26</v>
      </c>
      <c r="E59" s="1164"/>
      <c r="F59" s="1164"/>
      <c r="G59" s="1164"/>
      <c r="H59" s="1164"/>
      <c r="I59" s="1164"/>
      <c r="J59" s="1165"/>
      <c r="K59" s="84">
        <v>508</v>
      </c>
      <c r="L59" s="85">
        <v>606</v>
      </c>
      <c r="M59" s="85">
        <v>700</v>
      </c>
      <c r="N59" s="85">
        <v>0</v>
      </c>
      <c r="O59" s="86">
        <v>0</v>
      </c>
    </row>
    <row r="60" spans="1:21" ht="31.5" customHeight="1" thickBot="1" x14ac:dyDescent="0.2">
      <c r="B60" s="1158"/>
      <c r="C60" s="1159"/>
      <c r="D60" s="1166" t="s">
        <v>27</v>
      </c>
      <c r="E60" s="1167"/>
      <c r="F60" s="1167"/>
      <c r="G60" s="1167"/>
      <c r="H60" s="1167"/>
      <c r="I60" s="1167"/>
      <c r="J60" s="1168"/>
      <c r="K60" s="87">
        <v>70</v>
      </c>
      <c r="L60" s="88">
        <v>93</v>
      </c>
      <c r="M60" s="88">
        <v>117</v>
      </c>
      <c r="N60" s="88">
        <v>0</v>
      </c>
      <c r="O60" s="89">
        <v>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F1PpN2qVt/jkgiE7h/wlrG8IoJnUnpjAnxHQv0rS2ilyo6o2lQHcY3EHaprl2Hu45UV7j86c8ekcwZI5HsSUw==" saltValue="TN9R7SSZjdIHXRI+T4ex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5" sqref="L4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42">
        <v>19705</v>
      </c>
      <c r="J41" s="343">
        <v>19944</v>
      </c>
      <c r="K41" s="343">
        <v>19127</v>
      </c>
      <c r="L41" s="343">
        <v>18329</v>
      </c>
      <c r="M41" s="344">
        <v>17710</v>
      </c>
    </row>
    <row r="42" spans="2:13" ht="27.75" customHeight="1" x14ac:dyDescent="0.15">
      <c r="B42" s="1171"/>
      <c r="C42" s="1172"/>
      <c r="D42" s="104"/>
      <c r="E42" s="1177" t="s">
        <v>32</v>
      </c>
      <c r="F42" s="1177"/>
      <c r="G42" s="1177"/>
      <c r="H42" s="1178"/>
      <c r="I42" s="345">
        <v>2</v>
      </c>
      <c r="J42" s="346">
        <v>1</v>
      </c>
      <c r="K42" s="346">
        <v>1</v>
      </c>
      <c r="L42" s="346">
        <v>0</v>
      </c>
      <c r="M42" s="347" t="s">
        <v>491</v>
      </c>
    </row>
    <row r="43" spans="2:13" ht="27.75" customHeight="1" x14ac:dyDescent="0.15">
      <c r="B43" s="1171"/>
      <c r="C43" s="1172"/>
      <c r="D43" s="104"/>
      <c r="E43" s="1177" t="s">
        <v>33</v>
      </c>
      <c r="F43" s="1177"/>
      <c r="G43" s="1177"/>
      <c r="H43" s="1178"/>
      <c r="I43" s="345">
        <v>10184</v>
      </c>
      <c r="J43" s="346">
        <v>9530</v>
      </c>
      <c r="K43" s="346">
        <v>8782</v>
      </c>
      <c r="L43" s="346">
        <v>8467</v>
      </c>
      <c r="M43" s="347">
        <v>8106</v>
      </c>
    </row>
    <row r="44" spans="2:13" ht="27.75" customHeight="1" x14ac:dyDescent="0.15">
      <c r="B44" s="1171"/>
      <c r="C44" s="1172"/>
      <c r="D44" s="104"/>
      <c r="E44" s="1177" t="s">
        <v>34</v>
      </c>
      <c r="F44" s="1177"/>
      <c r="G44" s="1177"/>
      <c r="H44" s="1178"/>
      <c r="I44" s="345">
        <v>149</v>
      </c>
      <c r="J44" s="346">
        <v>148</v>
      </c>
      <c r="K44" s="346">
        <v>129</v>
      </c>
      <c r="L44" s="346">
        <v>102</v>
      </c>
      <c r="M44" s="347">
        <v>88</v>
      </c>
    </row>
    <row r="45" spans="2:13" ht="27.75" customHeight="1" x14ac:dyDescent="0.15">
      <c r="B45" s="1171"/>
      <c r="C45" s="1172"/>
      <c r="D45" s="104"/>
      <c r="E45" s="1177" t="s">
        <v>35</v>
      </c>
      <c r="F45" s="1177"/>
      <c r="G45" s="1177"/>
      <c r="H45" s="1178"/>
      <c r="I45" s="345">
        <v>2155</v>
      </c>
      <c r="J45" s="346">
        <v>2140</v>
      </c>
      <c r="K45" s="346">
        <v>2080</v>
      </c>
      <c r="L45" s="346">
        <v>2094</v>
      </c>
      <c r="M45" s="347">
        <v>1991</v>
      </c>
    </row>
    <row r="46" spans="2:13" ht="27.75" customHeight="1" x14ac:dyDescent="0.15">
      <c r="B46" s="1171"/>
      <c r="C46" s="1172"/>
      <c r="D46" s="105"/>
      <c r="E46" s="1177" t="s">
        <v>36</v>
      </c>
      <c r="F46" s="1177"/>
      <c r="G46" s="1177"/>
      <c r="H46" s="1178"/>
      <c r="I46" s="345" t="s">
        <v>491</v>
      </c>
      <c r="J46" s="346" t="s">
        <v>491</v>
      </c>
      <c r="K46" s="346" t="s">
        <v>491</v>
      </c>
      <c r="L46" s="346" t="s">
        <v>491</v>
      </c>
      <c r="M46" s="347" t="s">
        <v>491</v>
      </c>
    </row>
    <row r="47" spans="2:13" ht="27.75" customHeight="1" x14ac:dyDescent="0.15">
      <c r="B47" s="1171"/>
      <c r="C47" s="1172"/>
      <c r="D47" s="106"/>
      <c r="E47" s="1179" t="s">
        <v>37</v>
      </c>
      <c r="F47" s="1180"/>
      <c r="G47" s="1180"/>
      <c r="H47" s="1181"/>
      <c r="I47" s="345" t="s">
        <v>491</v>
      </c>
      <c r="J47" s="346" t="s">
        <v>491</v>
      </c>
      <c r="K47" s="346" t="s">
        <v>491</v>
      </c>
      <c r="L47" s="346" t="s">
        <v>491</v>
      </c>
      <c r="M47" s="347" t="s">
        <v>491</v>
      </c>
    </row>
    <row r="48" spans="2:13" ht="27.75" customHeight="1" x14ac:dyDescent="0.15">
      <c r="B48" s="1171"/>
      <c r="C48" s="1172"/>
      <c r="D48" s="104"/>
      <c r="E48" s="1177" t="s">
        <v>38</v>
      </c>
      <c r="F48" s="1177"/>
      <c r="G48" s="1177"/>
      <c r="H48" s="1178"/>
      <c r="I48" s="345" t="s">
        <v>491</v>
      </c>
      <c r="J48" s="346" t="s">
        <v>491</v>
      </c>
      <c r="K48" s="346" t="s">
        <v>491</v>
      </c>
      <c r="L48" s="346" t="s">
        <v>491</v>
      </c>
      <c r="M48" s="347" t="s">
        <v>491</v>
      </c>
    </row>
    <row r="49" spans="2:13" ht="27.75" customHeight="1" x14ac:dyDescent="0.15">
      <c r="B49" s="1173"/>
      <c r="C49" s="1174"/>
      <c r="D49" s="104"/>
      <c r="E49" s="1177" t="s">
        <v>39</v>
      </c>
      <c r="F49" s="1177"/>
      <c r="G49" s="1177"/>
      <c r="H49" s="1178"/>
      <c r="I49" s="345" t="s">
        <v>491</v>
      </c>
      <c r="J49" s="346" t="s">
        <v>491</v>
      </c>
      <c r="K49" s="346" t="s">
        <v>491</v>
      </c>
      <c r="L49" s="346" t="s">
        <v>491</v>
      </c>
      <c r="M49" s="347" t="s">
        <v>491</v>
      </c>
    </row>
    <row r="50" spans="2:13" ht="27.75" customHeight="1" x14ac:dyDescent="0.15">
      <c r="B50" s="1182" t="s">
        <v>40</v>
      </c>
      <c r="C50" s="1183"/>
      <c r="D50" s="107"/>
      <c r="E50" s="1177" t="s">
        <v>41</v>
      </c>
      <c r="F50" s="1177"/>
      <c r="G50" s="1177"/>
      <c r="H50" s="1178"/>
      <c r="I50" s="345">
        <v>6215</v>
      </c>
      <c r="J50" s="346">
        <v>6418</v>
      </c>
      <c r="K50" s="346">
        <v>6068</v>
      </c>
      <c r="L50" s="346">
        <v>6708</v>
      </c>
      <c r="M50" s="347">
        <v>7001</v>
      </c>
    </row>
    <row r="51" spans="2:13" ht="27.75" customHeight="1" x14ac:dyDescent="0.15">
      <c r="B51" s="1171"/>
      <c r="C51" s="1172"/>
      <c r="D51" s="104"/>
      <c r="E51" s="1177" t="s">
        <v>42</v>
      </c>
      <c r="F51" s="1177"/>
      <c r="G51" s="1177"/>
      <c r="H51" s="1178"/>
      <c r="I51" s="345">
        <v>33</v>
      </c>
      <c r="J51" s="346">
        <v>34</v>
      </c>
      <c r="K51" s="346">
        <v>33</v>
      </c>
      <c r="L51" s="346">
        <v>28</v>
      </c>
      <c r="M51" s="347">
        <v>23</v>
      </c>
    </row>
    <row r="52" spans="2:13" ht="27.75" customHeight="1" x14ac:dyDescent="0.15">
      <c r="B52" s="1173"/>
      <c r="C52" s="1174"/>
      <c r="D52" s="104"/>
      <c r="E52" s="1177" t="s">
        <v>43</v>
      </c>
      <c r="F52" s="1177"/>
      <c r="G52" s="1177"/>
      <c r="H52" s="1178"/>
      <c r="I52" s="345">
        <v>21943</v>
      </c>
      <c r="J52" s="346">
        <v>21524</v>
      </c>
      <c r="K52" s="346">
        <v>20806</v>
      </c>
      <c r="L52" s="346">
        <v>19963</v>
      </c>
      <c r="M52" s="347">
        <v>19362</v>
      </c>
    </row>
    <row r="53" spans="2:13" ht="27.75" customHeight="1" thickBot="1" x14ac:dyDescent="0.2">
      <c r="B53" s="1184" t="s">
        <v>19</v>
      </c>
      <c r="C53" s="1185"/>
      <c r="D53" s="108"/>
      <c r="E53" s="1186" t="s">
        <v>44</v>
      </c>
      <c r="F53" s="1186"/>
      <c r="G53" s="1186"/>
      <c r="H53" s="1187"/>
      <c r="I53" s="348">
        <v>4004</v>
      </c>
      <c r="J53" s="349">
        <v>3787</v>
      </c>
      <c r="K53" s="349">
        <v>3212</v>
      </c>
      <c r="L53" s="349">
        <v>2294</v>
      </c>
      <c r="M53" s="350">
        <v>1509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NVQFZ4UchzeihKHoQyu64pU0SjTO+i+V6EVPtVq0SAq13/oEnzwN2UQ9VR1g5O+XP7ngjdH+qLlq78oH43uQg==" saltValue="rTxPCbnOYj6fBN7hvScM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59" sqref="I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3900</v>
      </c>
      <c r="G55" s="120">
        <v>3978</v>
      </c>
      <c r="H55" s="121">
        <v>3762</v>
      </c>
    </row>
    <row r="56" spans="2:8" ht="52.5" customHeight="1" x14ac:dyDescent="0.15">
      <c r="B56" s="122"/>
      <c r="C56" s="1198" t="s">
        <v>47</v>
      </c>
      <c r="D56" s="1198"/>
      <c r="E56" s="1199"/>
      <c r="F56" s="123">
        <v>424</v>
      </c>
      <c r="G56" s="123">
        <v>410</v>
      </c>
      <c r="H56" s="124">
        <v>444</v>
      </c>
    </row>
    <row r="57" spans="2:8" ht="53.25" customHeight="1" x14ac:dyDescent="0.15">
      <c r="B57" s="122"/>
      <c r="C57" s="1200" t="s">
        <v>48</v>
      </c>
      <c r="D57" s="1200"/>
      <c r="E57" s="1201"/>
      <c r="F57" s="125">
        <v>2913</v>
      </c>
      <c r="G57" s="125">
        <v>3478</v>
      </c>
      <c r="H57" s="126">
        <v>3914</v>
      </c>
    </row>
    <row r="58" spans="2:8" ht="45.75" customHeight="1" x14ac:dyDescent="0.15">
      <c r="B58" s="127"/>
      <c r="C58" s="1188" t="s">
        <v>563</v>
      </c>
      <c r="D58" s="1189"/>
      <c r="E58" s="1190"/>
      <c r="F58" s="128">
        <v>1647</v>
      </c>
      <c r="G58" s="128">
        <v>1639</v>
      </c>
      <c r="H58" s="129">
        <v>1632</v>
      </c>
    </row>
    <row r="59" spans="2:8" ht="45.75" customHeight="1" x14ac:dyDescent="0.15">
      <c r="B59" s="127"/>
      <c r="C59" s="1188" t="s">
        <v>564</v>
      </c>
      <c r="D59" s="1189"/>
      <c r="E59" s="1190"/>
      <c r="F59" s="128">
        <v>486</v>
      </c>
      <c r="G59" s="128">
        <v>898</v>
      </c>
      <c r="H59" s="129">
        <v>1203</v>
      </c>
    </row>
    <row r="60" spans="2:8" ht="45.75" customHeight="1" x14ac:dyDescent="0.15">
      <c r="B60" s="127"/>
      <c r="C60" s="1188" t="s">
        <v>565</v>
      </c>
      <c r="D60" s="1189"/>
      <c r="E60" s="1190"/>
      <c r="F60" s="128">
        <v>649</v>
      </c>
      <c r="G60" s="128">
        <v>800</v>
      </c>
      <c r="H60" s="129">
        <v>936</v>
      </c>
    </row>
    <row r="61" spans="2:8" ht="45.75" customHeight="1" x14ac:dyDescent="0.15">
      <c r="B61" s="127"/>
      <c r="C61" s="1188" t="s">
        <v>566</v>
      </c>
      <c r="D61" s="1189"/>
      <c r="E61" s="1190"/>
      <c r="F61" s="128">
        <v>57</v>
      </c>
      <c r="G61" s="128">
        <v>58</v>
      </c>
      <c r="H61" s="129">
        <v>62</v>
      </c>
    </row>
    <row r="62" spans="2:8" ht="45.75" customHeight="1" thickBot="1" x14ac:dyDescent="0.2">
      <c r="B62" s="130"/>
      <c r="C62" s="1191" t="s">
        <v>567</v>
      </c>
      <c r="D62" s="1192"/>
      <c r="E62" s="1193"/>
      <c r="F62" s="131">
        <v>33</v>
      </c>
      <c r="G62" s="131">
        <v>47</v>
      </c>
      <c r="H62" s="132">
        <v>50</v>
      </c>
    </row>
    <row r="63" spans="2:8" ht="52.5" customHeight="1" thickBot="1" x14ac:dyDescent="0.2">
      <c r="B63" s="133"/>
      <c r="C63" s="1194" t="s">
        <v>49</v>
      </c>
      <c r="D63" s="1194"/>
      <c r="E63" s="1195"/>
      <c r="F63" s="134">
        <v>7237</v>
      </c>
      <c r="G63" s="134">
        <v>7867</v>
      </c>
      <c r="H63" s="135">
        <v>8120</v>
      </c>
    </row>
    <row r="64" spans="2:8" x14ac:dyDescent="0.15"/>
  </sheetData>
  <sheetProtection algorithmName="SHA-512" hashValue="oPux+mtQiYEIZU39MN1ch0SYa3s5Q1CpvmICWx8uDQl9YAYPUmCxfSXcTK1Npeaf0qbfpqHpHoK+jjqjNPP61g==" saltValue="sM7SSriOT7BmsiPatauN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109484</v>
      </c>
      <c r="E3" s="154"/>
      <c r="F3" s="155">
        <v>83103</v>
      </c>
      <c r="G3" s="156"/>
      <c r="H3" s="157"/>
    </row>
    <row r="4" spans="1:8" x14ac:dyDescent="0.15">
      <c r="A4" s="158"/>
      <c r="B4" s="159"/>
      <c r="C4" s="160"/>
      <c r="D4" s="161">
        <v>80322</v>
      </c>
      <c r="E4" s="162"/>
      <c r="F4" s="163">
        <v>41378</v>
      </c>
      <c r="G4" s="164"/>
      <c r="H4" s="165"/>
    </row>
    <row r="5" spans="1:8" x14ac:dyDescent="0.15">
      <c r="A5" s="146" t="s">
        <v>523</v>
      </c>
      <c r="B5" s="151"/>
      <c r="C5" s="152"/>
      <c r="D5" s="153">
        <v>144539</v>
      </c>
      <c r="E5" s="154"/>
      <c r="F5" s="155">
        <v>84459</v>
      </c>
      <c r="G5" s="156"/>
      <c r="H5" s="157"/>
    </row>
    <row r="6" spans="1:8" x14ac:dyDescent="0.15">
      <c r="A6" s="158"/>
      <c r="B6" s="159"/>
      <c r="C6" s="160"/>
      <c r="D6" s="161">
        <v>99919</v>
      </c>
      <c r="E6" s="162"/>
      <c r="F6" s="163">
        <v>47314</v>
      </c>
      <c r="G6" s="164"/>
      <c r="H6" s="165"/>
    </row>
    <row r="7" spans="1:8" x14ac:dyDescent="0.15">
      <c r="A7" s="146" t="s">
        <v>524</v>
      </c>
      <c r="B7" s="151"/>
      <c r="C7" s="152"/>
      <c r="D7" s="153">
        <v>117791</v>
      </c>
      <c r="E7" s="154"/>
      <c r="F7" s="155">
        <v>76413</v>
      </c>
      <c r="G7" s="156"/>
      <c r="H7" s="157"/>
    </row>
    <row r="8" spans="1:8" x14ac:dyDescent="0.15">
      <c r="A8" s="158"/>
      <c r="B8" s="159"/>
      <c r="C8" s="160"/>
      <c r="D8" s="161">
        <v>109713</v>
      </c>
      <c r="E8" s="162"/>
      <c r="F8" s="163">
        <v>39658</v>
      </c>
      <c r="G8" s="164"/>
      <c r="H8" s="165"/>
    </row>
    <row r="9" spans="1:8" x14ac:dyDescent="0.15">
      <c r="A9" s="146" t="s">
        <v>525</v>
      </c>
      <c r="B9" s="151"/>
      <c r="C9" s="152"/>
      <c r="D9" s="153">
        <v>82001</v>
      </c>
      <c r="E9" s="154"/>
      <c r="F9" s="155">
        <v>66481</v>
      </c>
      <c r="G9" s="156"/>
      <c r="H9" s="157"/>
    </row>
    <row r="10" spans="1:8" x14ac:dyDescent="0.15">
      <c r="A10" s="158"/>
      <c r="B10" s="159"/>
      <c r="C10" s="160"/>
      <c r="D10" s="161">
        <v>51177</v>
      </c>
      <c r="E10" s="162"/>
      <c r="F10" s="163">
        <v>36120</v>
      </c>
      <c r="G10" s="164"/>
      <c r="H10" s="165"/>
    </row>
    <row r="11" spans="1:8" x14ac:dyDescent="0.15">
      <c r="A11" s="146" t="s">
        <v>526</v>
      </c>
      <c r="B11" s="151"/>
      <c r="C11" s="152"/>
      <c r="D11" s="153">
        <v>75996</v>
      </c>
      <c r="E11" s="154"/>
      <c r="F11" s="155">
        <v>67825</v>
      </c>
      <c r="G11" s="156"/>
      <c r="H11" s="157"/>
    </row>
    <row r="12" spans="1:8" x14ac:dyDescent="0.15">
      <c r="A12" s="158"/>
      <c r="B12" s="159"/>
      <c r="C12" s="166"/>
      <c r="D12" s="161">
        <v>61527</v>
      </c>
      <c r="E12" s="162"/>
      <c r="F12" s="163">
        <v>39417</v>
      </c>
      <c r="G12" s="164"/>
      <c r="H12" s="165"/>
    </row>
    <row r="13" spans="1:8" x14ac:dyDescent="0.15">
      <c r="A13" s="146"/>
      <c r="B13" s="151"/>
      <c r="C13" s="152"/>
      <c r="D13" s="153">
        <v>105962</v>
      </c>
      <c r="E13" s="154"/>
      <c r="F13" s="155">
        <v>75656</v>
      </c>
      <c r="G13" s="167"/>
      <c r="H13" s="157"/>
    </row>
    <row r="14" spans="1:8" x14ac:dyDescent="0.15">
      <c r="A14" s="158"/>
      <c r="B14" s="159"/>
      <c r="C14" s="160"/>
      <c r="D14" s="161">
        <v>80532</v>
      </c>
      <c r="E14" s="162"/>
      <c r="F14" s="163">
        <v>40777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4.25</v>
      </c>
      <c r="C19" s="168">
        <f>ROUND(VALUE(SUBSTITUTE(実質収支比率等に係る経年分析!G$48,"▲","-")),2)</f>
        <v>3.75</v>
      </c>
      <c r="D19" s="168">
        <f>ROUND(VALUE(SUBSTITUTE(実質収支比率等に係る経年分析!H$48,"▲","-")),2)</f>
        <v>6.33</v>
      </c>
      <c r="E19" s="168">
        <f>ROUND(VALUE(SUBSTITUTE(実質収支比率等に係る経年分析!I$48,"▲","-")),2)</f>
        <v>8.8800000000000008</v>
      </c>
      <c r="F19" s="168">
        <f>ROUND(VALUE(SUBSTITUTE(実質収支比率等に係る経年分析!J$48,"▲","-")),2)</f>
        <v>7.98</v>
      </c>
    </row>
    <row r="20" spans="1:11" x14ac:dyDescent="0.15">
      <c r="A20" s="168" t="s">
        <v>53</v>
      </c>
      <c r="B20" s="168">
        <f>ROUND(VALUE(SUBSTITUTE(実質収支比率等に係る経年分析!F$47,"▲","-")),2)</f>
        <v>46.01</v>
      </c>
      <c r="C20" s="168">
        <f>ROUND(VALUE(SUBSTITUTE(実質収支比率等に係る経年分析!G$47,"▲","-")),2)</f>
        <v>41.15</v>
      </c>
      <c r="D20" s="168">
        <f>ROUND(VALUE(SUBSTITUTE(実質収支比率等に係る経年分析!H$47,"▲","-")),2)</f>
        <v>45.49</v>
      </c>
      <c r="E20" s="168">
        <f>ROUND(VALUE(SUBSTITUTE(実質収支比率等に係る経年分析!I$47,"▲","-")),2)</f>
        <v>48.04</v>
      </c>
      <c r="F20" s="168">
        <f>ROUND(VALUE(SUBSTITUTE(実質収支比率等に係る経年分析!J$47,"▲","-")),2)</f>
        <v>45.68</v>
      </c>
    </row>
    <row r="21" spans="1:11" x14ac:dyDescent="0.15">
      <c r="A21" s="168" t="s">
        <v>54</v>
      </c>
      <c r="B21" s="168">
        <f>IF(ISNUMBER(VALUE(SUBSTITUTE(実質収支比率等に係る経年分析!F$49,"▲","-"))),ROUND(VALUE(SUBSTITUTE(実質収支比率等に係る経年分析!F$49,"▲","-")),2),NA())</f>
        <v>-1.47</v>
      </c>
      <c r="C21" s="168">
        <f>IF(ISNUMBER(VALUE(SUBSTITUTE(実質収支比率等に係る経年分析!G$49,"▲","-"))),ROUND(VALUE(SUBSTITUTE(実質収支比率等に係る経年分析!G$49,"▲","-")),2),NA())</f>
        <v>-5.85</v>
      </c>
      <c r="D21" s="168">
        <f>IF(ISNUMBER(VALUE(SUBSTITUTE(実質収支比率等に係る経年分析!H$49,"▲","-"))),ROUND(VALUE(SUBSTITUTE(実質収支比率等に係る経年分析!H$49,"▲","-")),2),NA())</f>
        <v>5.4</v>
      </c>
      <c r="E21" s="168">
        <f>IF(ISNUMBER(VALUE(SUBSTITUTE(実質収支比率等に係る経年分析!I$49,"▲","-"))),ROUND(VALUE(SUBSTITUTE(実質収支比率等に係る経年分析!I$49,"▲","-")),2),NA())</f>
        <v>-0.01</v>
      </c>
      <c r="F21" s="168">
        <f>IF(ISNUMBER(VALUE(SUBSTITUTE(実質収支比率等に係る経年分析!J$49,"▲","-"))),ROUND(VALUE(SUBSTITUTE(実質収支比率等に係る経年分析!J$49,"▲","-")),2),NA())</f>
        <v>-8.0399999999999991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国民宿舎事業企業会計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後期高齢者医療保険事業特別会計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7.0000000000000007E-2</v>
      </c>
    </row>
    <row r="32" spans="1:11" x14ac:dyDescent="0.15">
      <c r="A32" s="169" t="str">
        <f>IF(連結実質赤字比率に係る赤字・黒字の構成分析!C$38="",NA(),連結実質赤字比率に係る赤字・黒字の構成分析!C$38)</f>
        <v>水道事業企業会計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0.18</v>
      </c>
    </row>
    <row r="33" spans="1:16" x14ac:dyDescent="0.15">
      <c r="A33" s="169" t="str">
        <f>IF(連結実質赤字比率に係る赤字・黒字の構成分析!C$37="",NA(),連結実質赤字比率に係る赤字・黒字の構成分析!C$37)</f>
        <v>公立香住病院事業企業会計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0.23</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0.74</v>
      </c>
    </row>
    <row r="35" spans="1:16" x14ac:dyDescent="0.15">
      <c r="A35" s="169" t="str">
        <f>IF(連結実質赤字比率に係る赤字・黒字の構成分析!C$35="",NA(),連結実質赤字比率に係る赤字・黒字の構成分析!C$35)</f>
        <v>下水道事業企業会計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1.1200000000000001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6.33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8.8800000000000008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2175</v>
      </c>
      <c r="E42" s="170"/>
      <c r="F42" s="170"/>
      <c r="G42" s="170">
        <f>'実質公債費比率（分子）の構造'!L$52</f>
        <v>2199</v>
      </c>
      <c r="H42" s="170"/>
      <c r="I42" s="170"/>
      <c r="J42" s="170">
        <f>'実質公債費比率（分子）の構造'!M$52</f>
        <v>2120</v>
      </c>
      <c r="K42" s="170"/>
      <c r="L42" s="170"/>
      <c r="M42" s="170">
        <f>'実質公債費比率（分子）の構造'!N$52</f>
        <v>2038</v>
      </c>
      <c r="N42" s="170"/>
      <c r="O42" s="170"/>
      <c r="P42" s="170">
        <f>'実質公債費比率（分子）の構造'!O$52</f>
        <v>1993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0</v>
      </c>
      <c r="F44" s="170"/>
      <c r="G44" s="170"/>
      <c r="H44" s="170">
        <f>'実質公債費比率（分子）の構造'!M$50</f>
        <v>1</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27</v>
      </c>
      <c r="C45" s="170"/>
      <c r="D45" s="170"/>
      <c r="E45" s="170">
        <f>'実質公債費比率（分子）の構造'!L$49</f>
        <v>18</v>
      </c>
      <c r="F45" s="170"/>
      <c r="G45" s="170"/>
      <c r="H45" s="170">
        <f>'実質公債費比率（分子）の構造'!M$49</f>
        <v>20</v>
      </c>
      <c r="I45" s="170"/>
      <c r="J45" s="170"/>
      <c r="K45" s="170">
        <f>'実質公債費比率（分子）の構造'!N$49</f>
        <v>16</v>
      </c>
      <c r="L45" s="170"/>
      <c r="M45" s="170"/>
      <c r="N45" s="170">
        <f>'実質公債費比率（分子）の構造'!O$49</f>
        <v>8</v>
      </c>
      <c r="O45" s="170"/>
      <c r="P45" s="170"/>
    </row>
    <row r="46" spans="1:16" x14ac:dyDescent="0.15">
      <c r="A46" s="170" t="s">
        <v>64</v>
      </c>
      <c r="B46" s="170">
        <f>'実質公債費比率（分子）の構造'!K$48</f>
        <v>741</v>
      </c>
      <c r="C46" s="170"/>
      <c r="D46" s="170"/>
      <c r="E46" s="170">
        <f>'実質公債費比率（分子）の構造'!L$48</f>
        <v>852</v>
      </c>
      <c r="F46" s="170"/>
      <c r="G46" s="170"/>
      <c r="H46" s="170">
        <f>'実質公債費比率（分子）の構造'!M$48</f>
        <v>775</v>
      </c>
      <c r="I46" s="170"/>
      <c r="J46" s="170"/>
      <c r="K46" s="170">
        <f>'実質公債費比率（分子）の構造'!N$48</f>
        <v>758</v>
      </c>
      <c r="L46" s="170"/>
      <c r="M46" s="170"/>
      <c r="N46" s="170">
        <f>'実質公債費比率（分子）の構造'!O$48</f>
        <v>840</v>
      </c>
      <c r="O46" s="170"/>
      <c r="P46" s="170"/>
    </row>
    <row r="47" spans="1:16" x14ac:dyDescent="0.15">
      <c r="A47" s="170" t="s">
        <v>12</v>
      </c>
      <c r="B47" s="170">
        <f>'実質公債費比率（分子）の構造'!K$47</f>
        <v>23</v>
      </c>
      <c r="C47" s="170"/>
      <c r="D47" s="170"/>
      <c r="E47" s="170">
        <f>'実質公債費比率（分子）の構造'!L$47</f>
        <v>23</v>
      </c>
      <c r="F47" s="170"/>
      <c r="G47" s="170"/>
      <c r="H47" s="170">
        <f>'実質公債費比率（分子）の構造'!M$47</f>
        <v>23</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1934</v>
      </c>
      <c r="C49" s="170"/>
      <c r="D49" s="170"/>
      <c r="E49" s="170">
        <f>'実質公債費比率（分子）の構造'!L$45</f>
        <v>1913</v>
      </c>
      <c r="F49" s="170"/>
      <c r="G49" s="170"/>
      <c r="H49" s="170">
        <f>'実質公債費比率（分子）の構造'!M$45</f>
        <v>1851</v>
      </c>
      <c r="I49" s="170"/>
      <c r="J49" s="170"/>
      <c r="K49" s="170">
        <f>'実質公債費比率（分子）の構造'!N$45</f>
        <v>1908</v>
      </c>
      <c r="L49" s="170"/>
      <c r="M49" s="170"/>
      <c r="N49" s="170">
        <f>'実質公債費比率（分子）の構造'!O$45</f>
        <v>1889</v>
      </c>
      <c r="O49" s="170"/>
      <c r="P49" s="170"/>
    </row>
    <row r="50" spans="1:16" x14ac:dyDescent="0.15">
      <c r="A50" s="170" t="s">
        <v>67</v>
      </c>
      <c r="B50" s="170" t="e">
        <f>NA()</f>
        <v>#N/A</v>
      </c>
      <c r="C50" s="170">
        <f>IF(ISNUMBER('実質公債費比率（分子）の構造'!K$53),'実質公債費比率（分子）の構造'!K$53,NA())</f>
        <v>551</v>
      </c>
      <c r="D50" s="170" t="e">
        <f>NA()</f>
        <v>#N/A</v>
      </c>
      <c r="E50" s="170" t="e">
        <f>NA()</f>
        <v>#N/A</v>
      </c>
      <c r="F50" s="170">
        <f>IF(ISNUMBER('実質公債費比率（分子）の構造'!L$53),'実質公債費比率（分子）の構造'!L$53,NA())</f>
        <v>607</v>
      </c>
      <c r="G50" s="170" t="e">
        <f>NA()</f>
        <v>#N/A</v>
      </c>
      <c r="H50" s="170" t="e">
        <f>NA()</f>
        <v>#N/A</v>
      </c>
      <c r="I50" s="170">
        <f>IF(ISNUMBER('実質公債費比率（分子）の構造'!M$53),'実質公債費比率（分子）の構造'!M$53,NA())</f>
        <v>550</v>
      </c>
      <c r="J50" s="170" t="e">
        <f>NA()</f>
        <v>#N/A</v>
      </c>
      <c r="K50" s="170" t="e">
        <f>NA()</f>
        <v>#N/A</v>
      </c>
      <c r="L50" s="170">
        <f>IF(ISNUMBER('実質公債費比率（分子）の構造'!N$53),'実質公債費比率（分子）の構造'!N$53,NA())</f>
        <v>644</v>
      </c>
      <c r="M50" s="170" t="e">
        <f>NA()</f>
        <v>#N/A</v>
      </c>
      <c r="N50" s="170" t="e">
        <f>NA()</f>
        <v>#N/A</v>
      </c>
      <c r="O50" s="170">
        <f>IF(ISNUMBER('実質公債費比率（分子）の構造'!O$53),'実質公債費比率（分子）の構造'!O$53,NA())</f>
        <v>744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21943</v>
      </c>
      <c r="E56" s="169"/>
      <c r="F56" s="169"/>
      <c r="G56" s="169">
        <f>'将来負担比率（分子）の構造'!J$52</f>
        <v>21524</v>
      </c>
      <c r="H56" s="169"/>
      <c r="I56" s="169"/>
      <c r="J56" s="169">
        <f>'将来負担比率（分子）の構造'!K$52</f>
        <v>20806</v>
      </c>
      <c r="K56" s="169"/>
      <c r="L56" s="169"/>
      <c r="M56" s="169">
        <f>'将来負担比率（分子）の構造'!L$52</f>
        <v>19963</v>
      </c>
      <c r="N56" s="169"/>
      <c r="O56" s="169"/>
      <c r="P56" s="169">
        <f>'将来負担比率（分子）の構造'!M$52</f>
        <v>19362</v>
      </c>
    </row>
    <row r="57" spans="1:16" x14ac:dyDescent="0.15">
      <c r="A57" s="169" t="s">
        <v>42</v>
      </c>
      <c r="B57" s="169"/>
      <c r="C57" s="169"/>
      <c r="D57" s="169">
        <f>'将来負担比率（分子）の構造'!I$51</f>
        <v>33</v>
      </c>
      <c r="E57" s="169"/>
      <c r="F57" s="169"/>
      <c r="G57" s="169">
        <f>'将来負担比率（分子）の構造'!J$51</f>
        <v>34</v>
      </c>
      <c r="H57" s="169"/>
      <c r="I57" s="169"/>
      <c r="J57" s="169">
        <f>'将来負担比率（分子）の構造'!K$51</f>
        <v>33</v>
      </c>
      <c r="K57" s="169"/>
      <c r="L57" s="169"/>
      <c r="M57" s="169">
        <f>'将来負担比率（分子）の構造'!L$51</f>
        <v>28</v>
      </c>
      <c r="N57" s="169"/>
      <c r="O57" s="169"/>
      <c r="P57" s="169">
        <f>'将来負担比率（分子）の構造'!M$51</f>
        <v>23</v>
      </c>
    </row>
    <row r="58" spans="1:16" x14ac:dyDescent="0.15">
      <c r="A58" s="169" t="s">
        <v>41</v>
      </c>
      <c r="B58" s="169"/>
      <c r="C58" s="169"/>
      <c r="D58" s="169">
        <f>'将来負担比率（分子）の構造'!I$50</f>
        <v>6215</v>
      </c>
      <c r="E58" s="169"/>
      <c r="F58" s="169"/>
      <c r="G58" s="169">
        <f>'将来負担比率（分子）の構造'!J$50</f>
        <v>6418</v>
      </c>
      <c r="H58" s="169"/>
      <c r="I58" s="169"/>
      <c r="J58" s="169">
        <f>'将来負担比率（分子）の構造'!K$50</f>
        <v>6068</v>
      </c>
      <c r="K58" s="169"/>
      <c r="L58" s="169"/>
      <c r="M58" s="169">
        <f>'将来負担比率（分子）の構造'!L$50</f>
        <v>6708</v>
      </c>
      <c r="N58" s="169"/>
      <c r="O58" s="169"/>
      <c r="P58" s="169">
        <f>'将来負担比率（分子）の構造'!M$50</f>
        <v>7001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2155</v>
      </c>
      <c r="C62" s="169"/>
      <c r="D62" s="169"/>
      <c r="E62" s="169">
        <f>'将来負担比率（分子）の構造'!J$45</f>
        <v>2140</v>
      </c>
      <c r="F62" s="169"/>
      <c r="G62" s="169"/>
      <c r="H62" s="169">
        <f>'将来負担比率（分子）の構造'!K$45</f>
        <v>2080</v>
      </c>
      <c r="I62" s="169"/>
      <c r="J62" s="169"/>
      <c r="K62" s="169">
        <f>'将来負担比率（分子）の構造'!L$45</f>
        <v>2094</v>
      </c>
      <c r="L62" s="169"/>
      <c r="M62" s="169"/>
      <c r="N62" s="169">
        <f>'将来負担比率（分子）の構造'!M$45</f>
        <v>1991</v>
      </c>
      <c r="O62" s="169"/>
      <c r="P62" s="169"/>
    </row>
    <row r="63" spans="1:16" x14ac:dyDescent="0.15">
      <c r="A63" s="169" t="s">
        <v>34</v>
      </c>
      <c r="B63" s="169">
        <f>'将来負担比率（分子）の構造'!I$44</f>
        <v>149</v>
      </c>
      <c r="C63" s="169"/>
      <c r="D63" s="169"/>
      <c r="E63" s="169">
        <f>'将来負担比率（分子）の構造'!J$44</f>
        <v>148</v>
      </c>
      <c r="F63" s="169"/>
      <c r="G63" s="169"/>
      <c r="H63" s="169">
        <f>'将来負担比率（分子）の構造'!K$44</f>
        <v>129</v>
      </c>
      <c r="I63" s="169"/>
      <c r="J63" s="169"/>
      <c r="K63" s="169">
        <f>'将来負担比率（分子）の構造'!L$44</f>
        <v>102</v>
      </c>
      <c r="L63" s="169"/>
      <c r="M63" s="169"/>
      <c r="N63" s="169">
        <f>'将来負担比率（分子）の構造'!M$44</f>
        <v>88</v>
      </c>
      <c r="O63" s="169"/>
      <c r="P63" s="169"/>
    </row>
    <row r="64" spans="1:16" x14ac:dyDescent="0.15">
      <c r="A64" s="169" t="s">
        <v>33</v>
      </c>
      <c r="B64" s="169">
        <f>'将来負担比率（分子）の構造'!I$43</f>
        <v>10184</v>
      </c>
      <c r="C64" s="169"/>
      <c r="D64" s="169"/>
      <c r="E64" s="169">
        <f>'将来負担比率（分子）の構造'!J$43</f>
        <v>9530</v>
      </c>
      <c r="F64" s="169"/>
      <c r="G64" s="169"/>
      <c r="H64" s="169">
        <f>'将来負担比率（分子）の構造'!K$43</f>
        <v>8782</v>
      </c>
      <c r="I64" s="169"/>
      <c r="J64" s="169"/>
      <c r="K64" s="169">
        <f>'将来負担比率（分子）の構造'!L$43</f>
        <v>8467</v>
      </c>
      <c r="L64" s="169"/>
      <c r="M64" s="169"/>
      <c r="N64" s="169">
        <f>'将来負担比率（分子）の構造'!M$43</f>
        <v>8106</v>
      </c>
      <c r="O64" s="169"/>
      <c r="P64" s="169"/>
    </row>
    <row r="65" spans="1:16" x14ac:dyDescent="0.15">
      <c r="A65" s="169" t="s">
        <v>32</v>
      </c>
      <c r="B65" s="169">
        <f>'将来負担比率（分子）の構造'!I$42</f>
        <v>2</v>
      </c>
      <c r="C65" s="169"/>
      <c r="D65" s="169"/>
      <c r="E65" s="169">
        <f>'将来負担比率（分子）の構造'!J$42</f>
        <v>1</v>
      </c>
      <c r="F65" s="169"/>
      <c r="G65" s="169"/>
      <c r="H65" s="169">
        <f>'将来負担比率（分子）の構造'!K$42</f>
        <v>1</v>
      </c>
      <c r="I65" s="169"/>
      <c r="J65" s="169"/>
      <c r="K65" s="169">
        <f>'将来負担比率（分子）の構造'!L$42</f>
        <v>0</v>
      </c>
      <c r="L65" s="169"/>
      <c r="M65" s="169"/>
      <c r="N65" s="169" t="str">
        <f>'将来負担比率（分子）の構造'!M$42</f>
        <v>-</v>
      </c>
      <c r="O65" s="169"/>
      <c r="P65" s="169"/>
    </row>
    <row r="66" spans="1:16" x14ac:dyDescent="0.15">
      <c r="A66" s="169" t="s">
        <v>31</v>
      </c>
      <c r="B66" s="169">
        <f>'将来負担比率（分子）の構造'!I$41</f>
        <v>19705</v>
      </c>
      <c r="C66" s="169"/>
      <c r="D66" s="169"/>
      <c r="E66" s="169">
        <f>'将来負担比率（分子）の構造'!J$41</f>
        <v>19944</v>
      </c>
      <c r="F66" s="169"/>
      <c r="G66" s="169"/>
      <c r="H66" s="169">
        <f>'将来負担比率（分子）の構造'!K$41</f>
        <v>19127</v>
      </c>
      <c r="I66" s="169"/>
      <c r="J66" s="169"/>
      <c r="K66" s="169">
        <f>'将来負担比率（分子）の構造'!L$41</f>
        <v>18329</v>
      </c>
      <c r="L66" s="169"/>
      <c r="M66" s="169"/>
      <c r="N66" s="169">
        <f>'将来負担比率（分子）の構造'!M$41</f>
        <v>17710</v>
      </c>
      <c r="O66" s="169"/>
      <c r="P66" s="169"/>
    </row>
    <row r="67" spans="1:16" x14ac:dyDescent="0.15">
      <c r="A67" s="169" t="s">
        <v>71</v>
      </c>
      <c r="B67" s="169" t="e">
        <f>NA()</f>
        <v>#N/A</v>
      </c>
      <c r="C67" s="169">
        <f>IF(ISNUMBER('将来負担比率（分子）の構造'!I$53), IF('将来負担比率（分子）の構造'!I$53 &lt; 0, 0, '将来負担比率（分子）の構造'!I$53), NA())</f>
        <v>4004</v>
      </c>
      <c r="D67" s="169" t="e">
        <f>NA()</f>
        <v>#N/A</v>
      </c>
      <c r="E67" s="169" t="e">
        <f>NA()</f>
        <v>#N/A</v>
      </c>
      <c r="F67" s="169">
        <f>IF(ISNUMBER('将来負担比率（分子）の構造'!J$53), IF('将来負担比率（分子）の構造'!J$53 &lt; 0, 0, '将来負担比率（分子）の構造'!J$53), NA())</f>
        <v>3787</v>
      </c>
      <c r="G67" s="169" t="e">
        <f>NA()</f>
        <v>#N/A</v>
      </c>
      <c r="H67" s="169" t="e">
        <f>NA()</f>
        <v>#N/A</v>
      </c>
      <c r="I67" s="169">
        <f>IF(ISNUMBER('将来負担比率（分子）の構造'!K$53), IF('将来負担比率（分子）の構造'!K$53 &lt; 0, 0, '将来負担比率（分子）の構造'!K$53), NA())</f>
        <v>3212</v>
      </c>
      <c r="J67" s="169" t="e">
        <f>NA()</f>
        <v>#N/A</v>
      </c>
      <c r="K67" s="169" t="e">
        <f>NA()</f>
        <v>#N/A</v>
      </c>
      <c r="L67" s="169">
        <f>IF(ISNUMBER('将来負担比率（分子）の構造'!L$53), IF('将来負担比率（分子）の構造'!L$53 &lt; 0, 0, '将来負担比率（分子）の構造'!L$53), NA())</f>
        <v>2294</v>
      </c>
      <c r="M67" s="169" t="e">
        <f>NA()</f>
        <v>#N/A</v>
      </c>
      <c r="N67" s="169" t="e">
        <f>NA()</f>
        <v>#N/A</v>
      </c>
      <c r="O67" s="169">
        <f>IF(ISNUMBER('将来負担比率（分子）の構造'!M$53), IF('将来負担比率（分子）の構造'!M$53 &lt; 0, 0, '将来負担比率（分子）の構造'!M$53), NA())</f>
        <v>1509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3900</v>
      </c>
      <c r="C72" s="173">
        <f>基金残高に係る経年分析!G55</f>
        <v>3978</v>
      </c>
      <c r="D72" s="173">
        <f>基金残高に係る経年分析!H55</f>
        <v>3762</v>
      </c>
    </row>
    <row r="73" spans="1:16" x14ac:dyDescent="0.15">
      <c r="A73" s="172" t="s">
        <v>74</v>
      </c>
      <c r="B73" s="173">
        <f>基金残高に係る経年分析!F56</f>
        <v>424</v>
      </c>
      <c r="C73" s="173">
        <f>基金残高に係る経年分析!G56</f>
        <v>410</v>
      </c>
      <c r="D73" s="173">
        <f>基金残高に係る経年分析!H56</f>
        <v>444</v>
      </c>
    </row>
    <row r="74" spans="1:16" x14ac:dyDescent="0.15">
      <c r="A74" s="172" t="s">
        <v>75</v>
      </c>
      <c r="B74" s="173">
        <f>基金残高に係る経年分析!F57</f>
        <v>2913</v>
      </c>
      <c r="C74" s="173">
        <f>基金残高に係る経年分析!G57</f>
        <v>3478</v>
      </c>
      <c r="D74" s="173">
        <f>基金残高に係る経年分析!H57</f>
        <v>3914</v>
      </c>
    </row>
  </sheetData>
  <sheetProtection algorithmName="SHA-512" hashValue="hRS+G09XoIq1SRoP9/Jwm5VNP+k3mTEcprggHKOtsUbH+Z+1uuBeZZdg94bV4p+qIsZbQSCzxeRAh1M5hu5aIA==" saltValue="W+LE8KTziX/0G/VNIlXN5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5" sqref="DW35:EC35"/>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1665726</v>
      </c>
      <c r="S5" s="600"/>
      <c r="T5" s="600"/>
      <c r="U5" s="600"/>
      <c r="V5" s="600"/>
      <c r="W5" s="600"/>
      <c r="X5" s="600"/>
      <c r="Y5" s="601"/>
      <c r="Z5" s="602">
        <v>10.199999999999999</v>
      </c>
      <c r="AA5" s="602"/>
      <c r="AB5" s="602"/>
      <c r="AC5" s="602"/>
      <c r="AD5" s="603">
        <v>1665726</v>
      </c>
      <c r="AE5" s="603"/>
      <c r="AF5" s="603"/>
      <c r="AG5" s="603"/>
      <c r="AH5" s="603"/>
      <c r="AI5" s="603"/>
      <c r="AJ5" s="603"/>
      <c r="AK5" s="603"/>
      <c r="AL5" s="604">
        <v>20.3</v>
      </c>
      <c r="AM5" s="605"/>
      <c r="AN5" s="605"/>
      <c r="AO5" s="606"/>
      <c r="AP5" s="596" t="s">
        <v>216</v>
      </c>
      <c r="AQ5" s="597"/>
      <c r="AR5" s="597"/>
      <c r="AS5" s="597"/>
      <c r="AT5" s="597"/>
      <c r="AU5" s="597"/>
      <c r="AV5" s="597"/>
      <c r="AW5" s="597"/>
      <c r="AX5" s="597"/>
      <c r="AY5" s="597"/>
      <c r="AZ5" s="597"/>
      <c r="BA5" s="597"/>
      <c r="BB5" s="597"/>
      <c r="BC5" s="597"/>
      <c r="BD5" s="597"/>
      <c r="BE5" s="597"/>
      <c r="BF5" s="598"/>
      <c r="BG5" s="610">
        <v>1653668</v>
      </c>
      <c r="BH5" s="611"/>
      <c r="BI5" s="611"/>
      <c r="BJ5" s="611"/>
      <c r="BK5" s="611"/>
      <c r="BL5" s="611"/>
      <c r="BM5" s="611"/>
      <c r="BN5" s="612"/>
      <c r="BO5" s="613">
        <v>99.3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147436</v>
      </c>
      <c r="S6" s="611"/>
      <c r="T6" s="611"/>
      <c r="U6" s="611"/>
      <c r="V6" s="611"/>
      <c r="W6" s="611"/>
      <c r="X6" s="611"/>
      <c r="Y6" s="612"/>
      <c r="Z6" s="613">
        <v>0.9</v>
      </c>
      <c r="AA6" s="613"/>
      <c r="AB6" s="613"/>
      <c r="AC6" s="613"/>
      <c r="AD6" s="614">
        <v>147436</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1653668</v>
      </c>
      <c r="BH6" s="611"/>
      <c r="BI6" s="611"/>
      <c r="BJ6" s="611"/>
      <c r="BK6" s="611"/>
      <c r="BL6" s="611"/>
      <c r="BM6" s="611"/>
      <c r="BN6" s="612"/>
      <c r="BO6" s="613">
        <v>99.3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102856</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102856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883</v>
      </c>
      <c r="S7" s="611"/>
      <c r="T7" s="611"/>
      <c r="U7" s="611"/>
      <c r="V7" s="611"/>
      <c r="W7" s="611"/>
      <c r="X7" s="611"/>
      <c r="Y7" s="612"/>
      <c r="Z7" s="613">
        <v>0</v>
      </c>
      <c r="AA7" s="613"/>
      <c r="AB7" s="613"/>
      <c r="AC7" s="613"/>
      <c r="AD7" s="614">
        <v>883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690490</v>
      </c>
      <c r="BH7" s="611"/>
      <c r="BI7" s="611"/>
      <c r="BJ7" s="611"/>
      <c r="BK7" s="611"/>
      <c r="BL7" s="611"/>
      <c r="BM7" s="611"/>
      <c r="BN7" s="612"/>
      <c r="BO7" s="613">
        <v>41.5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2978077</v>
      </c>
      <c r="CS7" s="611"/>
      <c r="CT7" s="611"/>
      <c r="CU7" s="611"/>
      <c r="CV7" s="611"/>
      <c r="CW7" s="611"/>
      <c r="CX7" s="611"/>
      <c r="CY7" s="612"/>
      <c r="CZ7" s="613">
        <v>19.5</v>
      </c>
      <c r="DA7" s="613"/>
      <c r="DB7" s="613"/>
      <c r="DC7" s="613"/>
      <c r="DD7" s="619">
        <v>158444</v>
      </c>
      <c r="DE7" s="611"/>
      <c r="DF7" s="611"/>
      <c r="DG7" s="611"/>
      <c r="DH7" s="611"/>
      <c r="DI7" s="611"/>
      <c r="DJ7" s="611"/>
      <c r="DK7" s="611"/>
      <c r="DL7" s="611"/>
      <c r="DM7" s="611"/>
      <c r="DN7" s="611"/>
      <c r="DO7" s="611"/>
      <c r="DP7" s="612"/>
      <c r="DQ7" s="619">
        <v>1535092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16205</v>
      </c>
      <c r="S8" s="611"/>
      <c r="T8" s="611"/>
      <c r="U8" s="611"/>
      <c r="V8" s="611"/>
      <c r="W8" s="611"/>
      <c r="X8" s="611"/>
      <c r="Y8" s="612"/>
      <c r="Z8" s="613">
        <v>0.1</v>
      </c>
      <c r="AA8" s="613"/>
      <c r="AB8" s="613"/>
      <c r="AC8" s="613"/>
      <c r="AD8" s="614">
        <v>16205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27273</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3156850</v>
      </c>
      <c r="CS8" s="611"/>
      <c r="CT8" s="611"/>
      <c r="CU8" s="611"/>
      <c r="CV8" s="611"/>
      <c r="CW8" s="611"/>
      <c r="CX8" s="611"/>
      <c r="CY8" s="612"/>
      <c r="CZ8" s="613">
        <v>20.6</v>
      </c>
      <c r="DA8" s="613"/>
      <c r="DB8" s="613"/>
      <c r="DC8" s="613"/>
      <c r="DD8" s="619">
        <v>63257</v>
      </c>
      <c r="DE8" s="611"/>
      <c r="DF8" s="611"/>
      <c r="DG8" s="611"/>
      <c r="DH8" s="611"/>
      <c r="DI8" s="611"/>
      <c r="DJ8" s="611"/>
      <c r="DK8" s="611"/>
      <c r="DL8" s="611"/>
      <c r="DM8" s="611"/>
      <c r="DN8" s="611"/>
      <c r="DO8" s="611"/>
      <c r="DP8" s="612"/>
      <c r="DQ8" s="619">
        <v>2008374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17298</v>
      </c>
      <c r="S9" s="611"/>
      <c r="T9" s="611"/>
      <c r="U9" s="611"/>
      <c r="V9" s="611"/>
      <c r="W9" s="611"/>
      <c r="X9" s="611"/>
      <c r="Y9" s="612"/>
      <c r="Z9" s="613">
        <v>0.1</v>
      </c>
      <c r="AA9" s="613"/>
      <c r="AB9" s="613"/>
      <c r="AC9" s="613"/>
      <c r="AD9" s="614">
        <v>17298</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603365</v>
      </c>
      <c r="BH9" s="611"/>
      <c r="BI9" s="611"/>
      <c r="BJ9" s="611"/>
      <c r="BK9" s="611"/>
      <c r="BL9" s="611"/>
      <c r="BM9" s="611"/>
      <c r="BN9" s="612"/>
      <c r="BO9" s="613">
        <v>36.200000000000003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1180495</v>
      </c>
      <c r="CS9" s="611"/>
      <c r="CT9" s="611"/>
      <c r="CU9" s="611"/>
      <c r="CV9" s="611"/>
      <c r="CW9" s="611"/>
      <c r="CX9" s="611"/>
      <c r="CY9" s="612"/>
      <c r="CZ9" s="613">
        <v>7.7</v>
      </c>
      <c r="DA9" s="613"/>
      <c r="DB9" s="613"/>
      <c r="DC9" s="613"/>
      <c r="DD9" s="619">
        <v>29099</v>
      </c>
      <c r="DE9" s="611"/>
      <c r="DF9" s="611"/>
      <c r="DG9" s="611"/>
      <c r="DH9" s="611"/>
      <c r="DI9" s="611"/>
      <c r="DJ9" s="611"/>
      <c r="DK9" s="611"/>
      <c r="DL9" s="611"/>
      <c r="DM9" s="611"/>
      <c r="DN9" s="611"/>
      <c r="DO9" s="611"/>
      <c r="DP9" s="612"/>
      <c r="DQ9" s="619">
        <v>926725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33185</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24925</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17294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380848</v>
      </c>
      <c r="S11" s="611"/>
      <c r="T11" s="611"/>
      <c r="U11" s="611"/>
      <c r="V11" s="611"/>
      <c r="W11" s="611"/>
      <c r="X11" s="611"/>
      <c r="Y11" s="612"/>
      <c r="Z11" s="615">
        <v>2.2999999999999998</v>
      </c>
      <c r="AA11" s="616"/>
      <c r="AB11" s="616"/>
      <c r="AC11" s="622"/>
      <c r="AD11" s="619">
        <v>380848</v>
      </c>
      <c r="AE11" s="611"/>
      <c r="AF11" s="611"/>
      <c r="AG11" s="611"/>
      <c r="AH11" s="611"/>
      <c r="AI11" s="611"/>
      <c r="AJ11" s="611"/>
      <c r="AK11" s="612"/>
      <c r="AL11" s="615">
        <v>4.5999999999999996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26667</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865498</v>
      </c>
      <c r="CS11" s="611"/>
      <c r="CT11" s="611"/>
      <c r="CU11" s="611"/>
      <c r="CV11" s="611"/>
      <c r="CW11" s="611"/>
      <c r="CX11" s="611"/>
      <c r="CY11" s="612"/>
      <c r="CZ11" s="613">
        <v>5.7</v>
      </c>
      <c r="DA11" s="613"/>
      <c r="DB11" s="613"/>
      <c r="DC11" s="613"/>
      <c r="DD11" s="619">
        <v>146978</v>
      </c>
      <c r="DE11" s="611"/>
      <c r="DF11" s="611"/>
      <c r="DG11" s="611"/>
      <c r="DH11" s="611"/>
      <c r="DI11" s="611"/>
      <c r="DJ11" s="611"/>
      <c r="DK11" s="611"/>
      <c r="DL11" s="611"/>
      <c r="DM11" s="611"/>
      <c r="DN11" s="611"/>
      <c r="DO11" s="611"/>
      <c r="DP11" s="612"/>
      <c r="DQ11" s="619">
        <v>554710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46</v>
      </c>
      <c r="S12" s="611"/>
      <c r="T12" s="611"/>
      <c r="U12" s="611"/>
      <c r="V12" s="611"/>
      <c r="W12" s="611"/>
      <c r="X12" s="611"/>
      <c r="Y12" s="612"/>
      <c r="Z12" s="613">
        <v>0</v>
      </c>
      <c r="AA12" s="613"/>
      <c r="AB12" s="613"/>
      <c r="AC12" s="613"/>
      <c r="AD12" s="614">
        <v>46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803577</v>
      </c>
      <c r="BH12" s="611"/>
      <c r="BI12" s="611"/>
      <c r="BJ12" s="611"/>
      <c r="BK12" s="611"/>
      <c r="BL12" s="611"/>
      <c r="BM12" s="611"/>
      <c r="BN12" s="612"/>
      <c r="BO12" s="613">
        <v>48.2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1072245</v>
      </c>
      <c r="CS12" s="611"/>
      <c r="CT12" s="611"/>
      <c r="CU12" s="611"/>
      <c r="CV12" s="611"/>
      <c r="CW12" s="611"/>
      <c r="CX12" s="611"/>
      <c r="CY12" s="612"/>
      <c r="CZ12" s="613">
        <v>7</v>
      </c>
      <c r="DA12" s="613"/>
      <c r="DB12" s="613"/>
      <c r="DC12" s="613"/>
      <c r="DD12" s="619">
        <v>137432</v>
      </c>
      <c r="DE12" s="611"/>
      <c r="DF12" s="611"/>
      <c r="DG12" s="611"/>
      <c r="DH12" s="611"/>
      <c r="DI12" s="611"/>
      <c r="DJ12" s="611"/>
      <c r="DK12" s="611"/>
      <c r="DL12" s="611"/>
      <c r="DM12" s="611"/>
      <c r="DN12" s="611"/>
      <c r="DO12" s="611"/>
      <c r="DP12" s="612"/>
      <c r="DQ12" s="619">
        <v>839829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797580</v>
      </c>
      <c r="BH13" s="611"/>
      <c r="BI13" s="611"/>
      <c r="BJ13" s="611"/>
      <c r="BK13" s="611"/>
      <c r="BL13" s="611"/>
      <c r="BM13" s="611"/>
      <c r="BN13" s="612"/>
      <c r="BO13" s="613">
        <v>47.9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1609477</v>
      </c>
      <c r="CS13" s="611"/>
      <c r="CT13" s="611"/>
      <c r="CU13" s="611"/>
      <c r="CV13" s="611"/>
      <c r="CW13" s="611"/>
      <c r="CX13" s="611"/>
      <c r="CY13" s="612"/>
      <c r="CZ13" s="613">
        <v>10.5</v>
      </c>
      <c r="DA13" s="613"/>
      <c r="DB13" s="613"/>
      <c r="DC13" s="613"/>
      <c r="DD13" s="619">
        <v>402474</v>
      </c>
      <c r="DE13" s="611"/>
      <c r="DF13" s="611"/>
      <c r="DG13" s="611"/>
      <c r="DH13" s="611"/>
      <c r="DI13" s="611"/>
      <c r="DJ13" s="611"/>
      <c r="DK13" s="611"/>
      <c r="DL13" s="611"/>
      <c r="DM13" s="611"/>
      <c r="DN13" s="611"/>
      <c r="DO13" s="611"/>
      <c r="DP13" s="612"/>
      <c r="DQ13" s="619">
        <v>1173775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1141</v>
      </c>
      <c r="S14" s="611"/>
      <c r="T14" s="611"/>
      <c r="U14" s="611"/>
      <c r="V14" s="611"/>
      <c r="W14" s="611"/>
      <c r="X14" s="611"/>
      <c r="Y14" s="612"/>
      <c r="Z14" s="613">
        <v>0</v>
      </c>
      <c r="AA14" s="613"/>
      <c r="AB14" s="613"/>
      <c r="AC14" s="613"/>
      <c r="AD14" s="614">
        <v>1141</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75432</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613829</v>
      </c>
      <c r="CS14" s="611"/>
      <c r="CT14" s="611"/>
      <c r="CU14" s="611"/>
      <c r="CV14" s="611"/>
      <c r="CW14" s="611"/>
      <c r="CX14" s="611"/>
      <c r="CY14" s="612"/>
      <c r="CZ14" s="613">
        <v>4</v>
      </c>
      <c r="DA14" s="613"/>
      <c r="DB14" s="613"/>
      <c r="DC14" s="613"/>
      <c r="DD14" s="619">
        <v>23963</v>
      </c>
      <c r="DE14" s="611"/>
      <c r="DF14" s="611"/>
      <c r="DG14" s="611"/>
      <c r="DH14" s="611"/>
      <c r="DI14" s="611"/>
      <c r="DJ14" s="611"/>
      <c r="DK14" s="611"/>
      <c r="DL14" s="611"/>
      <c r="DM14" s="611"/>
      <c r="DN14" s="611"/>
      <c r="DO14" s="611"/>
      <c r="DP14" s="612"/>
      <c r="DQ14" s="619">
        <v>491897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84169</v>
      </c>
      <c r="BH15" s="611"/>
      <c r="BI15" s="611"/>
      <c r="BJ15" s="611"/>
      <c r="BK15" s="611"/>
      <c r="BL15" s="611"/>
      <c r="BM15" s="611"/>
      <c r="BN15" s="612"/>
      <c r="BO15" s="613">
        <v>5.0999999999999996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1482406</v>
      </c>
      <c r="CS15" s="611"/>
      <c r="CT15" s="611"/>
      <c r="CU15" s="611"/>
      <c r="CV15" s="611"/>
      <c r="CW15" s="611"/>
      <c r="CX15" s="611"/>
      <c r="CY15" s="612"/>
      <c r="CZ15" s="613">
        <v>9.6999999999999993</v>
      </c>
      <c r="DA15" s="613"/>
      <c r="DB15" s="613"/>
      <c r="DC15" s="613"/>
      <c r="DD15" s="619">
        <v>228225</v>
      </c>
      <c r="DE15" s="611"/>
      <c r="DF15" s="611"/>
      <c r="DG15" s="611"/>
      <c r="DH15" s="611"/>
      <c r="DI15" s="611"/>
      <c r="DJ15" s="611"/>
      <c r="DK15" s="611"/>
      <c r="DL15" s="611"/>
      <c r="DM15" s="611"/>
      <c r="DN15" s="611"/>
      <c r="DO15" s="611"/>
      <c r="DP15" s="612"/>
      <c r="DQ15" s="619">
        <v>1105041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20777</v>
      </c>
      <c r="S16" s="611"/>
      <c r="T16" s="611"/>
      <c r="U16" s="611"/>
      <c r="V16" s="611"/>
      <c r="W16" s="611"/>
      <c r="X16" s="611"/>
      <c r="Y16" s="612"/>
      <c r="Z16" s="613">
        <v>0.1</v>
      </c>
      <c r="AA16" s="613"/>
      <c r="AB16" s="613"/>
      <c r="AC16" s="613"/>
      <c r="AD16" s="614">
        <v>20777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328788</v>
      </c>
      <c r="CS16" s="611"/>
      <c r="CT16" s="611"/>
      <c r="CU16" s="611"/>
      <c r="CV16" s="611"/>
      <c r="CW16" s="611"/>
      <c r="CX16" s="611"/>
      <c r="CY16" s="612"/>
      <c r="CZ16" s="613">
        <v>2.1</v>
      </c>
      <c r="DA16" s="613"/>
      <c r="DB16" s="613"/>
      <c r="DC16" s="613"/>
      <c r="DD16" s="619" t="s">
        <v>122</v>
      </c>
      <c r="DE16" s="611"/>
      <c r="DF16" s="611"/>
      <c r="DG16" s="611"/>
      <c r="DH16" s="611"/>
      <c r="DI16" s="611"/>
      <c r="DJ16" s="611"/>
      <c r="DK16" s="611"/>
      <c r="DL16" s="611"/>
      <c r="DM16" s="611"/>
      <c r="DN16" s="611"/>
      <c r="DO16" s="611"/>
      <c r="DP16" s="612"/>
      <c r="DQ16" s="619">
        <v>134014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27330</v>
      </c>
      <c r="S17" s="611"/>
      <c r="T17" s="611"/>
      <c r="U17" s="611"/>
      <c r="V17" s="611"/>
      <c r="W17" s="611"/>
      <c r="X17" s="611"/>
      <c r="Y17" s="612"/>
      <c r="Z17" s="613">
        <v>0.2</v>
      </c>
      <c r="AA17" s="613"/>
      <c r="AB17" s="613"/>
      <c r="AC17" s="613"/>
      <c r="AD17" s="614">
        <v>27330</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1889508</v>
      </c>
      <c r="CS17" s="611"/>
      <c r="CT17" s="611"/>
      <c r="CU17" s="611"/>
      <c r="CV17" s="611"/>
      <c r="CW17" s="611"/>
      <c r="CX17" s="611"/>
      <c r="CY17" s="612"/>
      <c r="CZ17" s="613">
        <v>12.3</v>
      </c>
      <c r="DA17" s="613"/>
      <c r="DB17" s="613"/>
      <c r="DC17" s="613"/>
      <c r="DD17" s="619" t="s">
        <v>122</v>
      </c>
      <c r="DE17" s="611"/>
      <c r="DF17" s="611"/>
      <c r="DG17" s="611"/>
      <c r="DH17" s="611"/>
      <c r="DI17" s="611"/>
      <c r="DJ17" s="611"/>
      <c r="DK17" s="611"/>
      <c r="DL17" s="611"/>
      <c r="DM17" s="611"/>
      <c r="DN17" s="611"/>
      <c r="DO17" s="611"/>
      <c r="DP17" s="612"/>
      <c r="DQ17" s="619">
        <v>1884174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9465</v>
      </c>
      <c r="S18" s="611"/>
      <c r="T18" s="611"/>
      <c r="U18" s="611"/>
      <c r="V18" s="611"/>
      <c r="W18" s="611"/>
      <c r="X18" s="611"/>
      <c r="Y18" s="612"/>
      <c r="Z18" s="613">
        <v>0.1</v>
      </c>
      <c r="AA18" s="613"/>
      <c r="AB18" s="613"/>
      <c r="AC18" s="613"/>
      <c r="AD18" s="614">
        <v>9465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5185</v>
      </c>
      <c r="S19" s="611"/>
      <c r="T19" s="611"/>
      <c r="U19" s="611"/>
      <c r="V19" s="611"/>
      <c r="W19" s="611"/>
      <c r="X19" s="611"/>
      <c r="Y19" s="612"/>
      <c r="Z19" s="613">
        <v>0</v>
      </c>
      <c r="AA19" s="613"/>
      <c r="AB19" s="613"/>
      <c r="AC19" s="613"/>
      <c r="AD19" s="614">
        <v>5185</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12058</v>
      </c>
      <c r="BH19" s="611"/>
      <c r="BI19" s="611"/>
      <c r="BJ19" s="611"/>
      <c r="BK19" s="611"/>
      <c r="BL19" s="611"/>
      <c r="BM19" s="611"/>
      <c r="BN19" s="612"/>
      <c r="BO19" s="613">
        <v>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4280</v>
      </c>
      <c r="S20" s="611"/>
      <c r="T20" s="611"/>
      <c r="U20" s="611"/>
      <c r="V20" s="611"/>
      <c r="W20" s="611"/>
      <c r="X20" s="611"/>
      <c r="Y20" s="612"/>
      <c r="Z20" s="613">
        <v>0</v>
      </c>
      <c r="AA20" s="613"/>
      <c r="AB20" s="613"/>
      <c r="AC20" s="613"/>
      <c r="AD20" s="614">
        <v>4280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12058</v>
      </c>
      <c r="BH20" s="611"/>
      <c r="BI20" s="611"/>
      <c r="BJ20" s="611"/>
      <c r="BK20" s="611"/>
      <c r="BL20" s="611"/>
      <c r="BM20" s="611"/>
      <c r="BN20" s="612"/>
      <c r="BO20" s="613">
        <v>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15304954</v>
      </c>
      <c r="CS20" s="611"/>
      <c r="CT20" s="611"/>
      <c r="CU20" s="611"/>
      <c r="CV20" s="611"/>
      <c r="CW20" s="611"/>
      <c r="CX20" s="611"/>
      <c r="CY20" s="612"/>
      <c r="CZ20" s="613">
        <v>100</v>
      </c>
      <c r="DA20" s="613"/>
      <c r="DB20" s="613"/>
      <c r="DC20" s="613"/>
      <c r="DD20" s="619">
        <v>1189872</v>
      </c>
      <c r="DE20" s="611"/>
      <c r="DF20" s="611"/>
      <c r="DG20" s="611"/>
      <c r="DH20" s="611"/>
      <c r="DI20" s="611"/>
      <c r="DJ20" s="611"/>
      <c r="DK20" s="611"/>
      <c r="DL20" s="611"/>
      <c r="DM20" s="611"/>
      <c r="DN20" s="611"/>
      <c r="DO20" s="611"/>
      <c r="DP20" s="612"/>
      <c r="DQ20" s="619">
        <v>10773781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6890005</v>
      </c>
      <c r="S21" s="611"/>
      <c r="T21" s="611"/>
      <c r="U21" s="611"/>
      <c r="V21" s="611"/>
      <c r="W21" s="611"/>
      <c r="X21" s="611"/>
      <c r="Y21" s="612"/>
      <c r="Z21" s="613">
        <v>42.2</v>
      </c>
      <c r="AA21" s="613"/>
      <c r="AB21" s="613"/>
      <c r="AC21" s="613"/>
      <c r="AD21" s="614">
        <v>5907487</v>
      </c>
      <c r="AE21" s="614"/>
      <c r="AF21" s="614"/>
      <c r="AG21" s="614"/>
      <c r="AH21" s="614"/>
      <c r="AI21" s="614"/>
      <c r="AJ21" s="614"/>
      <c r="AK21" s="614"/>
      <c r="AL21" s="615">
        <v>71.900000000000006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12058</v>
      </c>
      <c r="BH21" s="611"/>
      <c r="BI21" s="611"/>
      <c r="BJ21" s="611"/>
      <c r="BK21" s="611"/>
      <c r="BL21" s="611"/>
      <c r="BM21" s="611"/>
      <c r="BN21" s="612"/>
      <c r="BO21" s="613">
        <v>0.7</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5907487</v>
      </c>
      <c r="S22" s="611"/>
      <c r="T22" s="611"/>
      <c r="U22" s="611"/>
      <c r="V22" s="611"/>
      <c r="W22" s="611"/>
      <c r="X22" s="611"/>
      <c r="Y22" s="612"/>
      <c r="Z22" s="613">
        <v>36.200000000000003</v>
      </c>
      <c r="AA22" s="613"/>
      <c r="AB22" s="613"/>
      <c r="AC22" s="613"/>
      <c r="AD22" s="614">
        <v>5907487</v>
      </c>
      <c r="AE22" s="614"/>
      <c r="AF22" s="614"/>
      <c r="AG22" s="614"/>
      <c r="AH22" s="614"/>
      <c r="AI22" s="614"/>
      <c r="AJ22" s="614"/>
      <c r="AK22" s="614"/>
      <c r="AL22" s="615">
        <v>71.900000000000006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982518</v>
      </c>
      <c r="S23" s="611"/>
      <c r="T23" s="611"/>
      <c r="U23" s="611"/>
      <c r="V23" s="611"/>
      <c r="W23" s="611"/>
      <c r="X23" s="611"/>
      <c r="Y23" s="612"/>
      <c r="Z23" s="613">
        <v>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5618275</v>
      </c>
      <c r="CS24" s="600"/>
      <c r="CT24" s="600"/>
      <c r="CU24" s="600"/>
      <c r="CV24" s="600"/>
      <c r="CW24" s="600"/>
      <c r="CX24" s="600"/>
      <c r="CY24" s="601"/>
      <c r="CZ24" s="604">
        <v>36.700000000000003</v>
      </c>
      <c r="DA24" s="605"/>
      <c r="DB24" s="605"/>
      <c r="DC24" s="621"/>
      <c r="DD24" s="642">
        <v>4525425</v>
      </c>
      <c r="DE24" s="600"/>
      <c r="DF24" s="600"/>
      <c r="DG24" s="600"/>
      <c r="DH24" s="600"/>
      <c r="DI24" s="600"/>
      <c r="DJ24" s="600"/>
      <c r="DK24" s="601"/>
      <c r="DL24" s="642">
        <v>4279686</v>
      </c>
      <c r="DM24" s="600"/>
      <c r="DN24" s="600"/>
      <c r="DO24" s="600"/>
      <c r="DP24" s="600"/>
      <c r="DQ24" s="600"/>
      <c r="DR24" s="600"/>
      <c r="DS24" s="600"/>
      <c r="DT24" s="600"/>
      <c r="DU24" s="600"/>
      <c r="DV24" s="601"/>
      <c r="DW24" s="604">
        <v>51.9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9177160</v>
      </c>
      <c r="S25" s="611"/>
      <c r="T25" s="611"/>
      <c r="U25" s="611"/>
      <c r="V25" s="611"/>
      <c r="W25" s="611"/>
      <c r="X25" s="611"/>
      <c r="Y25" s="612"/>
      <c r="Z25" s="613">
        <v>56.2</v>
      </c>
      <c r="AA25" s="613"/>
      <c r="AB25" s="613"/>
      <c r="AC25" s="613"/>
      <c r="AD25" s="614">
        <v>8194642</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2402183</v>
      </c>
      <c r="CS25" s="631"/>
      <c r="CT25" s="631"/>
      <c r="CU25" s="631"/>
      <c r="CV25" s="631"/>
      <c r="CW25" s="631"/>
      <c r="CX25" s="631"/>
      <c r="CY25" s="632"/>
      <c r="CZ25" s="615">
        <v>15.7</v>
      </c>
      <c r="DA25" s="643"/>
      <c r="DB25" s="643"/>
      <c r="DC25" s="645"/>
      <c r="DD25" s="619">
        <v>2138466</v>
      </c>
      <c r="DE25" s="631"/>
      <c r="DF25" s="631"/>
      <c r="DG25" s="631"/>
      <c r="DH25" s="631"/>
      <c r="DI25" s="631"/>
      <c r="DJ25" s="631"/>
      <c r="DK25" s="632"/>
      <c r="DL25" s="619">
        <v>2096427</v>
      </c>
      <c r="DM25" s="631"/>
      <c r="DN25" s="631"/>
      <c r="DO25" s="631"/>
      <c r="DP25" s="631"/>
      <c r="DQ25" s="631"/>
      <c r="DR25" s="631"/>
      <c r="DS25" s="631"/>
      <c r="DT25" s="631"/>
      <c r="DU25" s="631"/>
      <c r="DV25" s="632"/>
      <c r="DW25" s="615">
        <v>25.4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2284</v>
      </c>
      <c r="S26" s="611"/>
      <c r="T26" s="611"/>
      <c r="U26" s="611"/>
      <c r="V26" s="611"/>
      <c r="W26" s="611"/>
      <c r="X26" s="611"/>
      <c r="Y26" s="612"/>
      <c r="Z26" s="613">
        <v>0</v>
      </c>
      <c r="AA26" s="613"/>
      <c r="AB26" s="613"/>
      <c r="AC26" s="613"/>
      <c r="AD26" s="614">
        <v>2284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1090112</v>
      </c>
      <c r="CS26" s="611"/>
      <c r="CT26" s="611"/>
      <c r="CU26" s="611"/>
      <c r="CV26" s="611"/>
      <c r="CW26" s="611"/>
      <c r="CX26" s="611"/>
      <c r="CY26" s="612"/>
      <c r="CZ26" s="615">
        <v>7.1</v>
      </c>
      <c r="DA26" s="643"/>
      <c r="DB26" s="643"/>
      <c r="DC26" s="645"/>
      <c r="DD26" s="619">
        <v>980153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46942</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1665726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1326782</v>
      </c>
      <c r="CS27" s="631"/>
      <c r="CT27" s="631"/>
      <c r="CU27" s="631"/>
      <c r="CV27" s="631"/>
      <c r="CW27" s="631"/>
      <c r="CX27" s="631"/>
      <c r="CY27" s="632"/>
      <c r="CZ27" s="615">
        <v>8.6999999999999993</v>
      </c>
      <c r="DA27" s="643"/>
      <c r="DB27" s="643"/>
      <c r="DC27" s="645"/>
      <c r="DD27" s="619">
        <v>502983</v>
      </c>
      <c r="DE27" s="631"/>
      <c r="DF27" s="631"/>
      <c r="DG27" s="631"/>
      <c r="DH27" s="631"/>
      <c r="DI27" s="631"/>
      <c r="DJ27" s="631"/>
      <c r="DK27" s="632"/>
      <c r="DL27" s="619">
        <v>299283</v>
      </c>
      <c r="DM27" s="631"/>
      <c r="DN27" s="631"/>
      <c r="DO27" s="631"/>
      <c r="DP27" s="631"/>
      <c r="DQ27" s="631"/>
      <c r="DR27" s="631"/>
      <c r="DS27" s="631"/>
      <c r="DT27" s="631"/>
      <c r="DU27" s="631"/>
      <c r="DV27" s="632"/>
      <c r="DW27" s="615">
        <v>3.6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82018</v>
      </c>
      <c r="S28" s="611"/>
      <c r="T28" s="611"/>
      <c r="U28" s="611"/>
      <c r="V28" s="611"/>
      <c r="W28" s="611"/>
      <c r="X28" s="611"/>
      <c r="Y28" s="612"/>
      <c r="Z28" s="613">
        <v>0.5</v>
      </c>
      <c r="AA28" s="613"/>
      <c r="AB28" s="613"/>
      <c r="AC28" s="613"/>
      <c r="AD28" s="614">
        <v>10905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1889310</v>
      </c>
      <c r="CS28" s="611"/>
      <c r="CT28" s="611"/>
      <c r="CU28" s="611"/>
      <c r="CV28" s="611"/>
      <c r="CW28" s="611"/>
      <c r="CX28" s="611"/>
      <c r="CY28" s="612"/>
      <c r="CZ28" s="615">
        <v>12.3</v>
      </c>
      <c r="DA28" s="643"/>
      <c r="DB28" s="643"/>
      <c r="DC28" s="645"/>
      <c r="DD28" s="619">
        <v>1883976</v>
      </c>
      <c r="DE28" s="611"/>
      <c r="DF28" s="611"/>
      <c r="DG28" s="611"/>
      <c r="DH28" s="611"/>
      <c r="DI28" s="611"/>
      <c r="DJ28" s="611"/>
      <c r="DK28" s="612"/>
      <c r="DL28" s="619">
        <v>1883976</v>
      </c>
      <c r="DM28" s="611"/>
      <c r="DN28" s="611"/>
      <c r="DO28" s="611"/>
      <c r="DP28" s="611"/>
      <c r="DQ28" s="611"/>
      <c r="DR28" s="611"/>
      <c r="DS28" s="611"/>
      <c r="DT28" s="611"/>
      <c r="DU28" s="611"/>
      <c r="DV28" s="612"/>
      <c r="DW28" s="615">
        <v>22.8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32133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1889310</v>
      </c>
      <c r="CS29" s="631"/>
      <c r="CT29" s="631"/>
      <c r="CU29" s="631"/>
      <c r="CV29" s="631"/>
      <c r="CW29" s="631"/>
      <c r="CX29" s="631"/>
      <c r="CY29" s="632"/>
      <c r="CZ29" s="615">
        <v>12.3</v>
      </c>
      <c r="DA29" s="643"/>
      <c r="DB29" s="643"/>
      <c r="DC29" s="645"/>
      <c r="DD29" s="619">
        <v>1883976</v>
      </c>
      <c r="DE29" s="631"/>
      <c r="DF29" s="631"/>
      <c r="DG29" s="631"/>
      <c r="DH29" s="631"/>
      <c r="DI29" s="631"/>
      <c r="DJ29" s="631"/>
      <c r="DK29" s="632"/>
      <c r="DL29" s="619">
        <v>1883976</v>
      </c>
      <c r="DM29" s="631"/>
      <c r="DN29" s="631"/>
      <c r="DO29" s="631"/>
      <c r="DP29" s="631"/>
      <c r="DQ29" s="631"/>
      <c r="DR29" s="631"/>
      <c r="DS29" s="631"/>
      <c r="DT29" s="631"/>
      <c r="DU29" s="631"/>
      <c r="DV29" s="632"/>
      <c r="DW29" s="615">
        <v>22.8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1192314</v>
      </c>
      <c r="S30" s="611"/>
      <c r="T30" s="611"/>
      <c r="U30" s="611"/>
      <c r="V30" s="611"/>
      <c r="W30" s="611"/>
      <c r="X30" s="611"/>
      <c r="Y30" s="612"/>
      <c r="Z30" s="613">
        <v>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1826232</v>
      </c>
      <c r="CS30" s="611"/>
      <c r="CT30" s="611"/>
      <c r="CU30" s="611"/>
      <c r="CV30" s="611"/>
      <c r="CW30" s="611"/>
      <c r="CX30" s="611"/>
      <c r="CY30" s="612"/>
      <c r="CZ30" s="615">
        <v>11.9</v>
      </c>
      <c r="DA30" s="643"/>
      <c r="DB30" s="643"/>
      <c r="DC30" s="645"/>
      <c r="DD30" s="619">
        <v>1821388</v>
      </c>
      <c r="DE30" s="611"/>
      <c r="DF30" s="611"/>
      <c r="DG30" s="611"/>
      <c r="DH30" s="611"/>
      <c r="DI30" s="611"/>
      <c r="DJ30" s="611"/>
      <c r="DK30" s="612"/>
      <c r="DL30" s="619">
        <v>1821388</v>
      </c>
      <c r="DM30" s="611"/>
      <c r="DN30" s="611"/>
      <c r="DO30" s="611"/>
      <c r="DP30" s="611"/>
      <c r="DQ30" s="611"/>
      <c r="DR30" s="611"/>
      <c r="DS30" s="611"/>
      <c r="DT30" s="611"/>
      <c r="DU30" s="611"/>
      <c r="DV30" s="612"/>
      <c r="DW30" s="615">
        <v>22.1</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99.5</v>
      </c>
      <c r="BH31" s="654"/>
      <c r="BI31" s="654"/>
      <c r="BJ31" s="654"/>
      <c r="BK31" s="654"/>
      <c r="BL31" s="654"/>
      <c r="BM31" s="605">
        <v>95.9</v>
      </c>
      <c r="BN31" s="654"/>
      <c r="BO31" s="654"/>
      <c r="BP31" s="654"/>
      <c r="BQ31" s="655"/>
      <c r="BR31" s="657">
        <v>99.7</v>
      </c>
      <c r="BS31" s="654"/>
      <c r="BT31" s="654"/>
      <c r="BU31" s="654"/>
      <c r="BV31" s="654"/>
      <c r="BW31" s="654"/>
      <c r="BX31" s="605">
        <v>96</v>
      </c>
      <c r="BY31" s="654"/>
      <c r="BZ31" s="654"/>
      <c r="CA31" s="654"/>
      <c r="CB31" s="655"/>
      <c r="CD31" s="650"/>
      <c r="CE31" s="651"/>
      <c r="CF31" s="607" t="s">
        <v>300</v>
      </c>
      <c r="CG31" s="608"/>
      <c r="CH31" s="608"/>
      <c r="CI31" s="608"/>
      <c r="CJ31" s="608"/>
      <c r="CK31" s="608"/>
      <c r="CL31" s="608"/>
      <c r="CM31" s="608"/>
      <c r="CN31" s="608"/>
      <c r="CO31" s="608"/>
      <c r="CP31" s="608"/>
      <c r="CQ31" s="609"/>
      <c r="CR31" s="610">
        <v>63078</v>
      </c>
      <c r="CS31" s="631"/>
      <c r="CT31" s="631"/>
      <c r="CU31" s="631"/>
      <c r="CV31" s="631"/>
      <c r="CW31" s="631"/>
      <c r="CX31" s="631"/>
      <c r="CY31" s="632"/>
      <c r="CZ31" s="615">
        <v>0.4</v>
      </c>
      <c r="DA31" s="643"/>
      <c r="DB31" s="643"/>
      <c r="DC31" s="645"/>
      <c r="DD31" s="619">
        <v>62588</v>
      </c>
      <c r="DE31" s="631"/>
      <c r="DF31" s="631"/>
      <c r="DG31" s="631"/>
      <c r="DH31" s="631"/>
      <c r="DI31" s="631"/>
      <c r="DJ31" s="631"/>
      <c r="DK31" s="632"/>
      <c r="DL31" s="619">
        <v>62588</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870917</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99.6</v>
      </c>
      <c r="BH32" s="631"/>
      <c r="BI32" s="631"/>
      <c r="BJ32" s="631"/>
      <c r="BK32" s="631"/>
      <c r="BL32" s="631"/>
      <c r="BM32" s="616">
        <v>98.8</v>
      </c>
      <c r="BN32" s="631"/>
      <c r="BO32" s="631"/>
      <c r="BP32" s="631"/>
      <c r="BQ32" s="656"/>
      <c r="BR32" s="667">
        <v>99.7</v>
      </c>
      <c r="BS32" s="631"/>
      <c r="BT32" s="631"/>
      <c r="BU32" s="631"/>
      <c r="BV32" s="631"/>
      <c r="BW32" s="631"/>
      <c r="BX32" s="616">
        <v>98.7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28124</v>
      </c>
      <c r="S33" s="611"/>
      <c r="T33" s="611"/>
      <c r="U33" s="611"/>
      <c r="V33" s="611"/>
      <c r="W33" s="611"/>
      <c r="X33" s="611"/>
      <c r="Y33" s="612"/>
      <c r="Z33" s="613">
        <v>0.2</v>
      </c>
      <c r="AA33" s="613"/>
      <c r="AB33" s="613"/>
      <c r="AC33" s="613"/>
      <c r="AD33" s="614">
        <v>6690</v>
      </c>
      <c r="AE33" s="614"/>
      <c r="AF33" s="614"/>
      <c r="AG33" s="614"/>
      <c r="AH33" s="614"/>
      <c r="AI33" s="614"/>
      <c r="AJ33" s="614"/>
      <c r="AK33" s="614"/>
      <c r="AL33" s="615">
        <v>0.1</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99.4</v>
      </c>
      <c r="BH33" s="669"/>
      <c r="BI33" s="669"/>
      <c r="BJ33" s="669"/>
      <c r="BK33" s="669"/>
      <c r="BL33" s="669"/>
      <c r="BM33" s="670">
        <v>92.8</v>
      </c>
      <c r="BN33" s="669"/>
      <c r="BO33" s="669"/>
      <c r="BP33" s="669"/>
      <c r="BQ33" s="671"/>
      <c r="BR33" s="668">
        <v>99.7</v>
      </c>
      <c r="BS33" s="669"/>
      <c r="BT33" s="669"/>
      <c r="BU33" s="669"/>
      <c r="BV33" s="669"/>
      <c r="BW33" s="669"/>
      <c r="BX33" s="670">
        <v>93</v>
      </c>
      <c r="BY33" s="669"/>
      <c r="BZ33" s="669"/>
      <c r="CA33" s="669"/>
      <c r="CB33" s="671"/>
      <c r="CD33" s="607" t="s">
        <v>307</v>
      </c>
      <c r="CE33" s="608"/>
      <c r="CF33" s="608"/>
      <c r="CG33" s="608"/>
      <c r="CH33" s="608"/>
      <c r="CI33" s="608"/>
      <c r="CJ33" s="608"/>
      <c r="CK33" s="608"/>
      <c r="CL33" s="608"/>
      <c r="CM33" s="608"/>
      <c r="CN33" s="608"/>
      <c r="CO33" s="608"/>
      <c r="CP33" s="608"/>
      <c r="CQ33" s="609"/>
      <c r="CR33" s="610">
        <v>8168019</v>
      </c>
      <c r="CS33" s="631"/>
      <c r="CT33" s="631"/>
      <c r="CU33" s="631"/>
      <c r="CV33" s="631"/>
      <c r="CW33" s="631"/>
      <c r="CX33" s="631"/>
      <c r="CY33" s="632"/>
      <c r="CZ33" s="615">
        <v>53.4</v>
      </c>
      <c r="DA33" s="643"/>
      <c r="DB33" s="643"/>
      <c r="DC33" s="645"/>
      <c r="DD33" s="619">
        <v>5944202</v>
      </c>
      <c r="DE33" s="631"/>
      <c r="DF33" s="631"/>
      <c r="DG33" s="631"/>
      <c r="DH33" s="631"/>
      <c r="DI33" s="631"/>
      <c r="DJ33" s="631"/>
      <c r="DK33" s="632"/>
      <c r="DL33" s="619">
        <v>3365210</v>
      </c>
      <c r="DM33" s="631"/>
      <c r="DN33" s="631"/>
      <c r="DO33" s="631"/>
      <c r="DP33" s="631"/>
      <c r="DQ33" s="631"/>
      <c r="DR33" s="631"/>
      <c r="DS33" s="631"/>
      <c r="DT33" s="631"/>
      <c r="DU33" s="631"/>
      <c r="DV33" s="632"/>
      <c r="DW33" s="615">
        <v>40.799999999999997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1267328</v>
      </c>
      <c r="S34" s="611"/>
      <c r="T34" s="611"/>
      <c r="U34" s="611"/>
      <c r="V34" s="611"/>
      <c r="W34" s="611"/>
      <c r="X34" s="611"/>
      <c r="Y34" s="612"/>
      <c r="Z34" s="613">
        <v>7.8</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1811546</v>
      </c>
      <c r="CS34" s="611"/>
      <c r="CT34" s="611"/>
      <c r="CU34" s="611"/>
      <c r="CV34" s="611"/>
      <c r="CW34" s="611"/>
      <c r="CX34" s="611"/>
      <c r="CY34" s="612"/>
      <c r="CZ34" s="615">
        <v>11.8</v>
      </c>
      <c r="DA34" s="643"/>
      <c r="DB34" s="643"/>
      <c r="DC34" s="645"/>
      <c r="DD34" s="619">
        <v>1424436</v>
      </c>
      <c r="DE34" s="611"/>
      <c r="DF34" s="611"/>
      <c r="DG34" s="611"/>
      <c r="DH34" s="611"/>
      <c r="DI34" s="611"/>
      <c r="DJ34" s="611"/>
      <c r="DK34" s="612"/>
      <c r="DL34" s="619">
        <v>950475</v>
      </c>
      <c r="DM34" s="611"/>
      <c r="DN34" s="611"/>
      <c r="DO34" s="611"/>
      <c r="DP34" s="611"/>
      <c r="DQ34" s="611"/>
      <c r="DR34" s="611"/>
      <c r="DS34" s="611"/>
      <c r="DT34" s="611"/>
      <c r="DU34" s="611"/>
      <c r="DV34" s="612"/>
      <c r="DW34" s="615">
        <v>11.5</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1653139</v>
      </c>
      <c r="S35" s="611"/>
      <c r="T35" s="611"/>
      <c r="U35" s="611"/>
      <c r="V35" s="611"/>
      <c r="W35" s="611"/>
      <c r="X35" s="611"/>
      <c r="Y35" s="612"/>
      <c r="Z35" s="613">
        <v>10.1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309575</v>
      </c>
      <c r="CS35" s="631"/>
      <c r="CT35" s="631"/>
      <c r="CU35" s="631"/>
      <c r="CV35" s="631"/>
      <c r="CW35" s="631"/>
      <c r="CX35" s="631"/>
      <c r="CY35" s="632"/>
      <c r="CZ35" s="615">
        <v>2</v>
      </c>
      <c r="DA35" s="643"/>
      <c r="DB35" s="643"/>
      <c r="DC35" s="645"/>
      <c r="DD35" s="619">
        <v>230995</v>
      </c>
      <c r="DE35" s="631"/>
      <c r="DF35" s="631"/>
      <c r="DG35" s="631"/>
      <c r="DH35" s="631"/>
      <c r="DI35" s="631"/>
      <c r="DJ35" s="631"/>
      <c r="DK35" s="632"/>
      <c r="DL35" s="619">
        <v>161752</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428929</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2524966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6482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3270446</v>
      </c>
      <c r="CS36" s="611"/>
      <c r="CT36" s="611"/>
      <c r="CU36" s="611"/>
      <c r="CV36" s="611"/>
      <c r="CW36" s="611"/>
      <c r="CX36" s="611"/>
      <c r="CY36" s="612"/>
      <c r="CZ36" s="615">
        <v>21.4</v>
      </c>
      <c r="DA36" s="643"/>
      <c r="DB36" s="643"/>
      <c r="DC36" s="645"/>
      <c r="DD36" s="619">
        <v>2903404</v>
      </c>
      <c r="DE36" s="611"/>
      <c r="DF36" s="611"/>
      <c r="DG36" s="611"/>
      <c r="DH36" s="611"/>
      <c r="DI36" s="611"/>
      <c r="DJ36" s="611"/>
      <c r="DK36" s="612"/>
      <c r="DL36" s="619">
        <v>1412346</v>
      </c>
      <c r="DM36" s="611"/>
      <c r="DN36" s="611"/>
      <c r="DO36" s="611"/>
      <c r="DP36" s="611"/>
      <c r="DQ36" s="611"/>
      <c r="DR36" s="611"/>
      <c r="DS36" s="611"/>
      <c r="DT36" s="611"/>
      <c r="DU36" s="611"/>
      <c r="DV36" s="612"/>
      <c r="DW36" s="615">
        <v>17.100000000000001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345261</v>
      </c>
      <c r="S37" s="611"/>
      <c r="T37" s="611"/>
      <c r="U37" s="611"/>
      <c r="V37" s="611"/>
      <c r="W37" s="611"/>
      <c r="X37" s="611"/>
      <c r="Y37" s="612"/>
      <c r="Z37" s="613">
        <v>2.1</v>
      </c>
      <c r="AA37" s="613"/>
      <c r="AB37" s="613"/>
      <c r="AC37" s="613"/>
      <c r="AD37" s="614">
        <v>1774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986648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-1027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525170</v>
      </c>
      <c r="CS37" s="631"/>
      <c r="CT37" s="631"/>
      <c r="CU37" s="631"/>
      <c r="CV37" s="631"/>
      <c r="CW37" s="631"/>
      <c r="CX37" s="631"/>
      <c r="CY37" s="632"/>
      <c r="CZ37" s="615">
        <v>3.4</v>
      </c>
      <c r="DA37" s="643"/>
      <c r="DB37" s="643"/>
      <c r="DC37" s="645"/>
      <c r="DD37" s="619">
        <v>445515</v>
      </c>
      <c r="DE37" s="631"/>
      <c r="DF37" s="631"/>
      <c r="DG37" s="631"/>
      <c r="DH37" s="631"/>
      <c r="DI37" s="631"/>
      <c r="DJ37" s="631"/>
      <c r="DK37" s="632"/>
      <c r="DL37" s="619">
        <v>443074</v>
      </c>
      <c r="DM37" s="631"/>
      <c r="DN37" s="631"/>
      <c r="DO37" s="631"/>
      <c r="DP37" s="631"/>
      <c r="DQ37" s="631"/>
      <c r="DR37" s="631"/>
      <c r="DS37" s="631"/>
      <c r="DT37" s="631"/>
      <c r="DU37" s="631"/>
      <c r="DV37" s="632"/>
      <c r="DW37" s="615">
        <v>5.4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1207262</v>
      </c>
      <c r="S38" s="611"/>
      <c r="T38" s="611"/>
      <c r="U38" s="611"/>
      <c r="V38" s="611"/>
      <c r="W38" s="611"/>
      <c r="X38" s="611"/>
      <c r="Y38" s="612"/>
      <c r="Z38" s="613">
        <v>7.4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440067</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2281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960929</v>
      </c>
      <c r="CS38" s="611"/>
      <c r="CT38" s="611"/>
      <c r="CU38" s="611"/>
      <c r="CV38" s="611"/>
      <c r="CW38" s="611"/>
      <c r="CX38" s="611"/>
      <c r="CY38" s="612"/>
      <c r="CZ38" s="615">
        <v>6.3</v>
      </c>
      <c r="DA38" s="643"/>
      <c r="DB38" s="643"/>
      <c r="DC38" s="645"/>
      <c r="DD38" s="619">
        <v>822518</v>
      </c>
      <c r="DE38" s="611"/>
      <c r="DF38" s="611"/>
      <c r="DG38" s="611"/>
      <c r="DH38" s="611"/>
      <c r="DI38" s="611"/>
      <c r="DJ38" s="611"/>
      <c r="DK38" s="612"/>
      <c r="DL38" s="619">
        <v>738995</v>
      </c>
      <c r="DM38" s="611"/>
      <c r="DN38" s="611"/>
      <c r="DO38" s="611"/>
      <c r="DP38" s="611"/>
      <c r="DQ38" s="611"/>
      <c r="DR38" s="611"/>
      <c r="DS38" s="611"/>
      <c r="DT38" s="611"/>
      <c r="DU38" s="611"/>
      <c r="DV38" s="612"/>
      <c r="DW38" s="615">
        <v>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137322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3562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1510282</v>
      </c>
      <c r="CS39" s="631"/>
      <c r="CT39" s="631"/>
      <c r="CU39" s="631"/>
      <c r="CV39" s="631"/>
      <c r="CW39" s="631"/>
      <c r="CX39" s="631"/>
      <c r="CY39" s="632"/>
      <c r="CZ39" s="615">
        <v>9.9</v>
      </c>
      <c r="DA39" s="643"/>
      <c r="DB39" s="643"/>
      <c r="DC39" s="645"/>
      <c r="DD39" s="619">
        <v>292108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33562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418</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305241</v>
      </c>
      <c r="CS40" s="611"/>
      <c r="CT40" s="611"/>
      <c r="CU40" s="611"/>
      <c r="CV40" s="611"/>
      <c r="CW40" s="611"/>
      <c r="CX40" s="611"/>
      <c r="CY40" s="612"/>
      <c r="CZ40" s="615">
        <v>2</v>
      </c>
      <c r="DA40" s="643"/>
      <c r="DB40" s="643"/>
      <c r="DC40" s="645"/>
      <c r="DD40" s="619">
        <v>270741</v>
      </c>
      <c r="DE40" s="611"/>
      <c r="DF40" s="611"/>
      <c r="DG40" s="611"/>
      <c r="DH40" s="611"/>
      <c r="DI40" s="611"/>
      <c r="DJ40" s="611"/>
      <c r="DK40" s="612"/>
      <c r="DL40" s="619">
        <v>101642</v>
      </c>
      <c r="DM40" s="611"/>
      <c r="DN40" s="611"/>
      <c r="DO40" s="611"/>
      <c r="DP40" s="611"/>
      <c r="DQ40" s="611"/>
      <c r="DR40" s="611"/>
      <c r="DS40" s="611"/>
      <c r="DT40" s="611"/>
      <c r="DU40" s="611"/>
      <c r="DV40" s="612"/>
      <c r="DW40" s="615">
        <v>1.2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16333811</v>
      </c>
      <c r="S41" s="683"/>
      <c r="T41" s="683"/>
      <c r="U41" s="683"/>
      <c r="V41" s="683"/>
      <c r="W41" s="683"/>
      <c r="X41" s="683"/>
      <c r="Y41" s="687"/>
      <c r="Z41" s="688">
        <v>100</v>
      </c>
      <c r="AA41" s="688"/>
      <c r="AB41" s="688"/>
      <c r="AC41" s="688"/>
      <c r="AD41" s="689">
        <v>8216295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198527</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761984</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416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1518660</v>
      </c>
      <c r="CS42" s="631"/>
      <c r="CT42" s="631"/>
      <c r="CU42" s="631"/>
      <c r="CV42" s="631"/>
      <c r="CW42" s="631"/>
      <c r="CX42" s="631"/>
      <c r="CY42" s="632"/>
      <c r="CZ42" s="615">
        <v>9.9</v>
      </c>
      <c r="DA42" s="643"/>
      <c r="DB42" s="643"/>
      <c r="DC42" s="645"/>
      <c r="DD42" s="619">
        <v>304154</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29891</v>
      </c>
      <c r="CS43" s="631"/>
      <c r="CT43" s="631"/>
      <c r="CU43" s="631"/>
      <c r="CV43" s="631"/>
      <c r="CW43" s="631"/>
      <c r="CX43" s="631"/>
      <c r="CY43" s="632"/>
      <c r="CZ43" s="615">
        <v>0.2</v>
      </c>
      <c r="DA43" s="643"/>
      <c r="DB43" s="643"/>
      <c r="DC43" s="645"/>
      <c r="DD43" s="619">
        <v>29891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1189872</v>
      </c>
      <c r="CS44" s="611"/>
      <c r="CT44" s="611"/>
      <c r="CU44" s="611"/>
      <c r="CV44" s="611"/>
      <c r="CW44" s="611"/>
      <c r="CX44" s="611"/>
      <c r="CY44" s="612"/>
      <c r="CZ44" s="615">
        <v>7.8</v>
      </c>
      <c r="DA44" s="616"/>
      <c r="DB44" s="616"/>
      <c r="DC44" s="622"/>
      <c r="DD44" s="619">
        <v>170140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199780</v>
      </c>
      <c r="CS45" s="631"/>
      <c r="CT45" s="631"/>
      <c r="CU45" s="631"/>
      <c r="CV45" s="631"/>
      <c r="CW45" s="631"/>
      <c r="CX45" s="631"/>
      <c r="CY45" s="632"/>
      <c r="CZ45" s="615">
        <v>1.3</v>
      </c>
      <c r="DA45" s="643"/>
      <c r="DB45" s="643"/>
      <c r="DC45" s="645"/>
      <c r="DD45" s="619">
        <v>18730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963332</v>
      </c>
      <c r="CS46" s="611"/>
      <c r="CT46" s="611"/>
      <c r="CU46" s="611"/>
      <c r="CV46" s="611"/>
      <c r="CW46" s="611"/>
      <c r="CX46" s="611"/>
      <c r="CY46" s="612"/>
      <c r="CZ46" s="615">
        <v>6.3</v>
      </c>
      <c r="DA46" s="616"/>
      <c r="DB46" s="616"/>
      <c r="DC46" s="622"/>
      <c r="DD46" s="619">
        <v>150250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328788</v>
      </c>
      <c r="CS47" s="631"/>
      <c r="CT47" s="631"/>
      <c r="CU47" s="631"/>
      <c r="CV47" s="631"/>
      <c r="CW47" s="631"/>
      <c r="CX47" s="631"/>
      <c r="CY47" s="632"/>
      <c r="CZ47" s="615">
        <v>2.1</v>
      </c>
      <c r="DA47" s="643"/>
      <c r="DB47" s="643"/>
      <c r="DC47" s="645"/>
      <c r="DD47" s="619">
        <v>134014</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15304954</v>
      </c>
      <c r="CS49" s="669"/>
      <c r="CT49" s="669"/>
      <c r="CU49" s="669"/>
      <c r="CV49" s="669"/>
      <c r="CW49" s="669"/>
      <c r="CX49" s="669"/>
      <c r="CY49" s="698"/>
      <c r="CZ49" s="690">
        <v>100</v>
      </c>
      <c r="DA49" s="699"/>
      <c r="DB49" s="699"/>
      <c r="DC49" s="700"/>
      <c r="DD49" s="701">
        <v>10773781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Dl32hs1jxQyrNgYHYUko/9l2MC9qAp2gsSPygrtpWk2mbPREYw+ED6p7jQUBktbjryDBqoAx0/biHRGT7YTBQ==" saltValue="gonKjXQsZlnr2CMRYkw3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7" sqref="Q7:U7"/>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16347</v>
      </c>
      <c r="R7" s="740"/>
      <c r="S7" s="740"/>
      <c r="T7" s="740"/>
      <c r="U7" s="740"/>
      <c r="V7" s="740">
        <v>15318</v>
      </c>
      <c r="W7" s="740"/>
      <c r="X7" s="740"/>
      <c r="Y7" s="740"/>
      <c r="Z7" s="740"/>
      <c r="AA7" s="740">
        <v>1029</v>
      </c>
      <c r="AB7" s="740"/>
      <c r="AC7" s="740"/>
      <c r="AD7" s="740"/>
      <c r="AE7" s="741"/>
      <c r="AF7" s="742">
        <v>657</v>
      </c>
      <c r="AG7" s="743"/>
      <c r="AH7" s="743"/>
      <c r="AI7" s="743"/>
      <c r="AJ7" s="744"/>
      <c r="AK7" s="745">
        <v>1625</v>
      </c>
      <c r="AL7" s="746"/>
      <c r="AM7" s="746"/>
      <c r="AN7" s="746"/>
      <c r="AO7" s="746"/>
      <c r="AP7" s="746">
        <v>17710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562</v>
      </c>
      <c r="BT7" s="734"/>
      <c r="BU7" s="734"/>
      <c r="BV7" s="734"/>
      <c r="BW7" s="734"/>
      <c r="BX7" s="734"/>
      <c r="BY7" s="734"/>
      <c r="BZ7" s="734"/>
      <c r="CA7" s="734"/>
      <c r="CB7" s="734"/>
      <c r="CC7" s="734"/>
      <c r="CD7" s="734"/>
      <c r="CE7" s="734"/>
      <c r="CF7" s="734"/>
      <c r="CG7" s="749"/>
      <c r="CH7" s="730">
        <v>1</v>
      </c>
      <c r="CI7" s="731"/>
      <c r="CJ7" s="731"/>
      <c r="CK7" s="731"/>
      <c r="CL7" s="732"/>
      <c r="CM7" s="730">
        <v>18</v>
      </c>
      <c r="CN7" s="731"/>
      <c r="CO7" s="731"/>
      <c r="CP7" s="731"/>
      <c r="CQ7" s="732"/>
      <c r="CR7" s="730">
        <v>20</v>
      </c>
      <c r="CS7" s="731"/>
      <c r="CT7" s="731"/>
      <c r="CU7" s="731"/>
      <c r="CV7" s="732"/>
      <c r="CW7" s="730" t="s">
        <v>561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16334</v>
      </c>
      <c r="R23" s="780"/>
      <c r="S23" s="780"/>
      <c r="T23" s="780"/>
      <c r="U23" s="780"/>
      <c r="V23" s="780">
        <v>15305</v>
      </c>
      <c r="W23" s="780"/>
      <c r="X23" s="780"/>
      <c r="Y23" s="780"/>
      <c r="Z23" s="780"/>
      <c r="AA23" s="780">
        <v>1029</v>
      </c>
      <c r="AB23" s="780"/>
      <c r="AC23" s="780"/>
      <c r="AD23" s="780"/>
      <c r="AE23" s="781"/>
      <c r="AF23" s="782">
        <v>657</v>
      </c>
      <c r="AG23" s="780"/>
      <c r="AH23" s="780"/>
      <c r="AI23" s="780"/>
      <c r="AJ23" s="783"/>
      <c r="AK23" s="784"/>
      <c r="AL23" s="785"/>
      <c r="AM23" s="785"/>
      <c r="AN23" s="785"/>
      <c r="AO23" s="785"/>
      <c r="AP23" s="780">
        <v>17710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2413</v>
      </c>
      <c r="R28" s="810"/>
      <c r="S28" s="810"/>
      <c r="T28" s="810"/>
      <c r="U28" s="810"/>
      <c r="V28" s="810">
        <v>2407</v>
      </c>
      <c r="W28" s="810"/>
      <c r="X28" s="810"/>
      <c r="Y28" s="810"/>
      <c r="Z28" s="810"/>
      <c r="AA28" s="810">
        <v>6</v>
      </c>
      <c r="AB28" s="810"/>
      <c r="AC28" s="810"/>
      <c r="AD28" s="810"/>
      <c r="AE28" s="811"/>
      <c r="AF28" s="812">
        <v>6</v>
      </c>
      <c r="AG28" s="810"/>
      <c r="AH28" s="810"/>
      <c r="AI28" s="810"/>
      <c r="AJ28" s="813"/>
      <c r="AK28" s="814">
        <v>243</v>
      </c>
      <c r="AL28" s="815"/>
      <c r="AM28" s="815"/>
      <c r="AN28" s="815"/>
      <c r="AO28" s="815"/>
      <c r="AP28" s="815">
        <v>44</v>
      </c>
      <c r="AQ28" s="815"/>
      <c r="AR28" s="815"/>
      <c r="AS28" s="815"/>
      <c r="AT28" s="815"/>
      <c r="AU28" s="815">
        <v>6</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320</v>
      </c>
      <c r="R29" s="771"/>
      <c r="S29" s="771"/>
      <c r="T29" s="771"/>
      <c r="U29" s="771"/>
      <c r="V29" s="771">
        <v>314</v>
      </c>
      <c r="W29" s="771"/>
      <c r="X29" s="771"/>
      <c r="Y29" s="771"/>
      <c r="Z29" s="771"/>
      <c r="AA29" s="771">
        <v>6</v>
      </c>
      <c r="AB29" s="771"/>
      <c r="AC29" s="771"/>
      <c r="AD29" s="771"/>
      <c r="AE29" s="772"/>
      <c r="AF29" s="773">
        <v>6</v>
      </c>
      <c r="AG29" s="774"/>
      <c r="AH29" s="774"/>
      <c r="AI29" s="774"/>
      <c r="AJ29" s="775"/>
      <c r="AK29" s="821">
        <v>80</v>
      </c>
      <c r="AL29" s="817"/>
      <c r="AM29" s="817"/>
      <c r="AN29" s="817"/>
      <c r="AO29" s="817"/>
      <c r="AP29" s="817" t="s">
        <v>561</v>
      </c>
      <c r="AQ29" s="817"/>
      <c r="AR29" s="817"/>
      <c r="AS29" s="817"/>
      <c r="AT29" s="817"/>
      <c r="AU29" s="817" t="s">
        <v>561</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2414</v>
      </c>
      <c r="R30" s="771"/>
      <c r="S30" s="771"/>
      <c r="T30" s="771"/>
      <c r="U30" s="771"/>
      <c r="V30" s="771">
        <v>2353</v>
      </c>
      <c r="W30" s="771"/>
      <c r="X30" s="771"/>
      <c r="Y30" s="771"/>
      <c r="Z30" s="771"/>
      <c r="AA30" s="771">
        <v>61</v>
      </c>
      <c r="AB30" s="771"/>
      <c r="AC30" s="771"/>
      <c r="AD30" s="771"/>
      <c r="AE30" s="772"/>
      <c r="AF30" s="773">
        <v>61</v>
      </c>
      <c r="AG30" s="774"/>
      <c r="AH30" s="774"/>
      <c r="AI30" s="774"/>
      <c r="AJ30" s="775"/>
      <c r="AK30" s="821">
        <v>404</v>
      </c>
      <c r="AL30" s="817"/>
      <c r="AM30" s="817"/>
      <c r="AN30" s="817"/>
      <c r="AO30" s="817"/>
      <c r="AP30" s="817" t="s">
        <v>561</v>
      </c>
      <c r="AQ30" s="817"/>
      <c r="AR30" s="817"/>
      <c r="AS30" s="817"/>
      <c r="AT30" s="817"/>
      <c r="AU30" s="817" t="s">
        <v>561</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1366</v>
      </c>
      <c r="R31" s="771"/>
      <c r="S31" s="771"/>
      <c r="T31" s="771"/>
      <c r="U31" s="771"/>
      <c r="V31" s="771">
        <v>1407</v>
      </c>
      <c r="W31" s="771"/>
      <c r="X31" s="771"/>
      <c r="Y31" s="771"/>
      <c r="Z31" s="771"/>
      <c r="AA31" s="771">
        <v>-41</v>
      </c>
      <c r="AB31" s="771"/>
      <c r="AC31" s="771"/>
      <c r="AD31" s="771"/>
      <c r="AE31" s="772"/>
      <c r="AF31" s="773">
        <v>19</v>
      </c>
      <c r="AG31" s="774"/>
      <c r="AH31" s="774"/>
      <c r="AI31" s="774"/>
      <c r="AJ31" s="775"/>
      <c r="AK31" s="821">
        <v>346</v>
      </c>
      <c r="AL31" s="817"/>
      <c r="AM31" s="817"/>
      <c r="AN31" s="817"/>
      <c r="AO31" s="817"/>
      <c r="AP31" s="817">
        <v>1354</v>
      </c>
      <c r="AQ31" s="817"/>
      <c r="AR31" s="817"/>
      <c r="AS31" s="817"/>
      <c r="AT31" s="817"/>
      <c r="AU31" s="817">
        <v>814</v>
      </c>
      <c r="AV31" s="817"/>
      <c r="AW31" s="817"/>
      <c r="AX31" s="817"/>
      <c r="AY31" s="817"/>
      <c r="AZ31" s="818"/>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504</v>
      </c>
      <c r="R32" s="771"/>
      <c r="S32" s="771"/>
      <c r="T32" s="771"/>
      <c r="U32" s="771"/>
      <c r="V32" s="771">
        <v>603</v>
      </c>
      <c r="W32" s="771"/>
      <c r="X32" s="771"/>
      <c r="Y32" s="771"/>
      <c r="Z32" s="771"/>
      <c r="AA32" s="771">
        <v>-99</v>
      </c>
      <c r="AB32" s="771"/>
      <c r="AC32" s="771"/>
      <c r="AD32" s="771"/>
      <c r="AE32" s="772"/>
      <c r="AF32" s="773">
        <v>16</v>
      </c>
      <c r="AG32" s="774"/>
      <c r="AH32" s="774"/>
      <c r="AI32" s="774"/>
      <c r="AJ32" s="775"/>
      <c r="AK32" s="821">
        <v>137</v>
      </c>
      <c r="AL32" s="817"/>
      <c r="AM32" s="817"/>
      <c r="AN32" s="817"/>
      <c r="AO32" s="817"/>
      <c r="AP32" s="817">
        <v>2605</v>
      </c>
      <c r="AQ32" s="817"/>
      <c r="AR32" s="817"/>
      <c r="AS32" s="817"/>
      <c r="AT32" s="817"/>
      <c r="AU32" s="817">
        <v>625</v>
      </c>
      <c r="AV32" s="817"/>
      <c r="AW32" s="817"/>
      <c r="AX32" s="817"/>
      <c r="AY32" s="817"/>
      <c r="AZ32" s="818"/>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394</v>
      </c>
      <c r="C33" s="768"/>
      <c r="D33" s="768"/>
      <c r="E33" s="768"/>
      <c r="F33" s="768"/>
      <c r="G33" s="768"/>
      <c r="H33" s="768"/>
      <c r="I33" s="768"/>
      <c r="J33" s="768"/>
      <c r="K33" s="768"/>
      <c r="L33" s="768"/>
      <c r="M33" s="768"/>
      <c r="N33" s="768"/>
      <c r="O33" s="768"/>
      <c r="P33" s="769"/>
      <c r="Q33" s="770">
        <v>1510</v>
      </c>
      <c r="R33" s="771"/>
      <c r="S33" s="771"/>
      <c r="T33" s="771"/>
      <c r="U33" s="771"/>
      <c r="V33" s="771">
        <v>1138</v>
      </c>
      <c r="W33" s="771"/>
      <c r="X33" s="771"/>
      <c r="Y33" s="771"/>
      <c r="Z33" s="771"/>
      <c r="AA33" s="771">
        <v>372</v>
      </c>
      <c r="AB33" s="771"/>
      <c r="AC33" s="771"/>
      <c r="AD33" s="771"/>
      <c r="AE33" s="772"/>
      <c r="AF33" s="773">
        <v>85</v>
      </c>
      <c r="AG33" s="774"/>
      <c r="AH33" s="774"/>
      <c r="AI33" s="774"/>
      <c r="AJ33" s="775"/>
      <c r="AK33" s="821">
        <v>983</v>
      </c>
      <c r="AL33" s="817"/>
      <c r="AM33" s="817"/>
      <c r="AN33" s="817"/>
      <c r="AO33" s="817"/>
      <c r="AP33" s="817">
        <v>9683</v>
      </c>
      <c r="AQ33" s="817"/>
      <c r="AR33" s="817"/>
      <c r="AS33" s="817"/>
      <c r="AT33" s="817"/>
      <c r="AU33" s="817">
        <v>6662</v>
      </c>
      <c r="AV33" s="817"/>
      <c r="AW33" s="817"/>
      <c r="AX33" s="817"/>
      <c r="AY33" s="817"/>
      <c r="AZ33" s="818"/>
      <c r="BA33" s="818"/>
      <c r="BB33" s="818"/>
      <c r="BC33" s="818"/>
      <c r="BD33" s="818"/>
      <c r="BE33" s="819" t="s">
        <v>392</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395</v>
      </c>
      <c r="C34" s="768"/>
      <c r="D34" s="768"/>
      <c r="E34" s="768"/>
      <c r="F34" s="768"/>
      <c r="G34" s="768"/>
      <c r="H34" s="768"/>
      <c r="I34" s="768"/>
      <c r="J34" s="768"/>
      <c r="K34" s="768"/>
      <c r="L34" s="768"/>
      <c r="M34" s="768"/>
      <c r="N34" s="768"/>
      <c r="O34" s="768"/>
      <c r="P34" s="769"/>
      <c r="Q34" s="770">
        <v>6</v>
      </c>
      <c r="R34" s="771"/>
      <c r="S34" s="771"/>
      <c r="T34" s="771"/>
      <c r="U34" s="771"/>
      <c r="V34" s="771">
        <v>21</v>
      </c>
      <c r="W34" s="771"/>
      <c r="X34" s="771"/>
      <c r="Y34" s="771"/>
      <c r="Z34" s="771"/>
      <c r="AA34" s="771">
        <v>-15</v>
      </c>
      <c r="AB34" s="771"/>
      <c r="AC34" s="771"/>
      <c r="AD34" s="771"/>
      <c r="AE34" s="772"/>
      <c r="AF34" s="773">
        <v>1</v>
      </c>
      <c r="AG34" s="774"/>
      <c r="AH34" s="774"/>
      <c r="AI34" s="774"/>
      <c r="AJ34" s="775"/>
      <c r="AK34" s="821">
        <v>0</v>
      </c>
      <c r="AL34" s="817"/>
      <c r="AM34" s="817"/>
      <c r="AN34" s="817"/>
      <c r="AO34" s="817"/>
      <c r="AP34" s="817">
        <v>0</v>
      </c>
      <c r="AQ34" s="817"/>
      <c r="AR34" s="817"/>
      <c r="AS34" s="817"/>
      <c r="AT34" s="817"/>
      <c r="AU34" s="817" t="s">
        <v>561</v>
      </c>
      <c r="AV34" s="817"/>
      <c r="AW34" s="817"/>
      <c r="AX34" s="817"/>
      <c r="AY34" s="817"/>
      <c r="AZ34" s="818"/>
      <c r="BA34" s="818"/>
      <c r="BB34" s="818"/>
      <c r="BC34" s="818"/>
      <c r="BD34" s="818"/>
      <c r="BE34" s="819" t="s">
        <v>392</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t="s">
        <v>396</v>
      </c>
      <c r="C35" s="768"/>
      <c r="D35" s="768"/>
      <c r="E35" s="768"/>
      <c r="F35" s="768"/>
      <c r="G35" s="768"/>
      <c r="H35" s="768"/>
      <c r="I35" s="768"/>
      <c r="J35" s="768"/>
      <c r="K35" s="768"/>
      <c r="L35" s="768"/>
      <c r="M35" s="768"/>
      <c r="N35" s="768"/>
      <c r="O35" s="768"/>
      <c r="P35" s="769"/>
      <c r="Q35" s="770">
        <v>0</v>
      </c>
      <c r="R35" s="771"/>
      <c r="S35" s="771"/>
      <c r="T35" s="771"/>
      <c r="U35" s="771"/>
      <c r="V35" s="771">
        <v>0</v>
      </c>
      <c r="W35" s="771"/>
      <c r="X35" s="771"/>
      <c r="Y35" s="771"/>
      <c r="Z35" s="771"/>
      <c r="AA35" s="771">
        <v>0</v>
      </c>
      <c r="AB35" s="771"/>
      <c r="AC35" s="771"/>
      <c r="AD35" s="771"/>
      <c r="AE35" s="772"/>
      <c r="AF35" s="773" t="s">
        <v>122</v>
      </c>
      <c r="AG35" s="774"/>
      <c r="AH35" s="774"/>
      <c r="AI35" s="774"/>
      <c r="AJ35" s="775"/>
      <c r="AK35" s="821">
        <v>0</v>
      </c>
      <c r="AL35" s="817"/>
      <c r="AM35" s="817"/>
      <c r="AN35" s="817"/>
      <c r="AO35" s="817"/>
      <c r="AP35" s="817">
        <v>0</v>
      </c>
      <c r="AQ35" s="817"/>
      <c r="AR35" s="817"/>
      <c r="AS35" s="817"/>
      <c r="AT35" s="817"/>
      <c r="AU35" s="817" t="s">
        <v>561</v>
      </c>
      <c r="AV35" s="817"/>
      <c r="AW35" s="817"/>
      <c r="AX35" s="817"/>
      <c r="AY35" s="817"/>
      <c r="AZ35" s="818"/>
      <c r="BA35" s="818"/>
      <c r="BB35" s="818"/>
      <c r="BC35" s="818"/>
      <c r="BD35" s="818"/>
      <c r="BE35" s="819" t="s">
        <v>397</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195</v>
      </c>
      <c r="AG63" s="831"/>
      <c r="AH63" s="831"/>
      <c r="AI63" s="831"/>
      <c r="AJ63" s="832"/>
      <c r="AK63" s="833"/>
      <c r="AL63" s="828"/>
      <c r="AM63" s="828"/>
      <c r="AN63" s="828"/>
      <c r="AO63" s="828"/>
      <c r="AP63" s="831">
        <v>13686</v>
      </c>
      <c r="AQ63" s="831"/>
      <c r="AR63" s="831"/>
      <c r="AS63" s="831"/>
      <c r="AT63" s="831"/>
      <c r="AU63" s="831">
        <v>8107</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402</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553</v>
      </c>
      <c r="C68" s="857"/>
      <c r="D68" s="857"/>
      <c r="E68" s="857"/>
      <c r="F68" s="857"/>
      <c r="G68" s="857"/>
      <c r="H68" s="857"/>
      <c r="I68" s="857"/>
      <c r="J68" s="857"/>
      <c r="K68" s="857"/>
      <c r="L68" s="857"/>
      <c r="M68" s="857"/>
      <c r="N68" s="857"/>
      <c r="O68" s="857"/>
      <c r="P68" s="858"/>
      <c r="Q68" s="859">
        <v>8567</v>
      </c>
      <c r="R68" s="853"/>
      <c r="S68" s="853"/>
      <c r="T68" s="853"/>
      <c r="U68" s="853"/>
      <c r="V68" s="853">
        <v>9348</v>
      </c>
      <c r="W68" s="853"/>
      <c r="X68" s="853"/>
      <c r="Y68" s="853"/>
      <c r="Z68" s="853"/>
      <c r="AA68" s="853">
        <v>-781</v>
      </c>
      <c r="AB68" s="853"/>
      <c r="AC68" s="853"/>
      <c r="AD68" s="853"/>
      <c r="AE68" s="853"/>
      <c r="AF68" s="853">
        <v>1535</v>
      </c>
      <c r="AG68" s="853"/>
      <c r="AH68" s="853"/>
      <c r="AI68" s="853"/>
      <c r="AJ68" s="853"/>
      <c r="AK68" s="853" t="s">
        <v>561</v>
      </c>
      <c r="AL68" s="853"/>
      <c r="AM68" s="853"/>
      <c r="AN68" s="853"/>
      <c r="AO68" s="853"/>
      <c r="AP68" s="853">
        <v>4974</v>
      </c>
      <c r="AQ68" s="853"/>
      <c r="AR68" s="853"/>
      <c r="AS68" s="853"/>
      <c r="AT68" s="853"/>
      <c r="AU68" s="853">
        <v>80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554</v>
      </c>
      <c r="C69" s="861"/>
      <c r="D69" s="861"/>
      <c r="E69" s="861"/>
      <c r="F69" s="861"/>
      <c r="G69" s="861"/>
      <c r="H69" s="861"/>
      <c r="I69" s="861"/>
      <c r="J69" s="861"/>
      <c r="K69" s="861"/>
      <c r="L69" s="861"/>
      <c r="M69" s="861"/>
      <c r="N69" s="861"/>
      <c r="O69" s="861"/>
      <c r="P69" s="862"/>
      <c r="Q69" s="863">
        <v>812</v>
      </c>
      <c r="R69" s="817"/>
      <c r="S69" s="817"/>
      <c r="T69" s="817"/>
      <c r="U69" s="817"/>
      <c r="V69" s="817">
        <v>755</v>
      </c>
      <c r="W69" s="817"/>
      <c r="X69" s="817"/>
      <c r="Y69" s="817"/>
      <c r="Z69" s="817"/>
      <c r="AA69" s="817">
        <v>57</v>
      </c>
      <c r="AB69" s="817"/>
      <c r="AC69" s="817"/>
      <c r="AD69" s="817"/>
      <c r="AE69" s="817"/>
      <c r="AF69" s="817">
        <v>56</v>
      </c>
      <c r="AG69" s="817"/>
      <c r="AH69" s="817"/>
      <c r="AI69" s="817"/>
      <c r="AJ69" s="817"/>
      <c r="AK69" s="817" t="s">
        <v>561</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555</v>
      </c>
      <c r="C70" s="861"/>
      <c r="D70" s="861"/>
      <c r="E70" s="861"/>
      <c r="F70" s="861"/>
      <c r="G70" s="861"/>
      <c r="H70" s="861"/>
      <c r="I70" s="861"/>
      <c r="J70" s="861"/>
      <c r="K70" s="861"/>
      <c r="L70" s="861"/>
      <c r="M70" s="861"/>
      <c r="N70" s="861"/>
      <c r="O70" s="861"/>
      <c r="P70" s="862"/>
      <c r="Q70" s="863">
        <v>921</v>
      </c>
      <c r="R70" s="817"/>
      <c r="S70" s="817"/>
      <c r="T70" s="817"/>
      <c r="U70" s="817"/>
      <c r="V70" s="817">
        <v>909</v>
      </c>
      <c r="W70" s="817"/>
      <c r="X70" s="817"/>
      <c r="Y70" s="817"/>
      <c r="Z70" s="817"/>
      <c r="AA70" s="817">
        <v>12</v>
      </c>
      <c r="AB70" s="817"/>
      <c r="AC70" s="817"/>
      <c r="AD70" s="817"/>
      <c r="AE70" s="817"/>
      <c r="AF70" s="817">
        <v>10</v>
      </c>
      <c r="AG70" s="817"/>
      <c r="AH70" s="817"/>
      <c r="AI70" s="817"/>
      <c r="AJ70" s="817"/>
      <c r="AK70" s="817" t="s">
        <v>561</v>
      </c>
      <c r="AL70" s="817"/>
      <c r="AM70" s="817"/>
      <c r="AN70" s="817"/>
      <c r="AO70" s="817"/>
      <c r="AP70" s="817">
        <v>16</v>
      </c>
      <c r="AQ70" s="817"/>
      <c r="AR70" s="817"/>
      <c r="AS70" s="817"/>
      <c r="AT70" s="817"/>
      <c r="AU70" s="817">
        <v>9</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556</v>
      </c>
      <c r="C71" s="861"/>
      <c r="D71" s="861"/>
      <c r="E71" s="861"/>
      <c r="F71" s="861"/>
      <c r="G71" s="861"/>
      <c r="H71" s="861"/>
      <c r="I71" s="861"/>
      <c r="J71" s="861"/>
      <c r="K71" s="861"/>
      <c r="L71" s="861"/>
      <c r="M71" s="861"/>
      <c r="N71" s="861"/>
      <c r="O71" s="861"/>
      <c r="P71" s="862"/>
      <c r="Q71" s="863">
        <v>114</v>
      </c>
      <c r="R71" s="817"/>
      <c r="S71" s="817"/>
      <c r="T71" s="817"/>
      <c r="U71" s="817"/>
      <c r="V71" s="817">
        <v>111</v>
      </c>
      <c r="W71" s="817"/>
      <c r="X71" s="817"/>
      <c r="Y71" s="817"/>
      <c r="Z71" s="817"/>
      <c r="AA71" s="817">
        <v>3</v>
      </c>
      <c r="AB71" s="817"/>
      <c r="AC71" s="817"/>
      <c r="AD71" s="817"/>
      <c r="AE71" s="817"/>
      <c r="AF71" s="817">
        <v>3</v>
      </c>
      <c r="AG71" s="817"/>
      <c r="AH71" s="817"/>
      <c r="AI71" s="817"/>
      <c r="AJ71" s="817"/>
      <c r="AK71" s="817" t="s">
        <v>561</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557</v>
      </c>
      <c r="C72" s="861"/>
      <c r="D72" s="861"/>
      <c r="E72" s="861"/>
      <c r="F72" s="861"/>
      <c r="G72" s="861"/>
      <c r="H72" s="861"/>
      <c r="I72" s="861"/>
      <c r="J72" s="861"/>
      <c r="K72" s="861"/>
      <c r="L72" s="861"/>
      <c r="M72" s="861"/>
      <c r="N72" s="861"/>
      <c r="O72" s="861"/>
      <c r="P72" s="862"/>
      <c r="Q72" s="863">
        <v>11414</v>
      </c>
      <c r="R72" s="817"/>
      <c r="S72" s="817"/>
      <c r="T72" s="817"/>
      <c r="U72" s="817"/>
      <c r="V72" s="817">
        <v>7873</v>
      </c>
      <c r="W72" s="817"/>
      <c r="X72" s="817"/>
      <c r="Y72" s="817"/>
      <c r="Z72" s="817"/>
      <c r="AA72" s="817">
        <v>3541</v>
      </c>
      <c r="AB72" s="817"/>
      <c r="AC72" s="817"/>
      <c r="AD72" s="817"/>
      <c r="AE72" s="817"/>
      <c r="AF72" s="817">
        <v>3541</v>
      </c>
      <c r="AG72" s="817"/>
      <c r="AH72" s="817"/>
      <c r="AI72" s="817"/>
      <c r="AJ72" s="817"/>
      <c r="AK72" s="817" t="s">
        <v>561</v>
      </c>
      <c r="AL72" s="817"/>
      <c r="AM72" s="817"/>
      <c r="AN72" s="817"/>
      <c r="AO72" s="817"/>
      <c r="AP72" s="817" t="s">
        <v>561</v>
      </c>
      <c r="AQ72" s="817"/>
      <c r="AR72" s="817"/>
      <c r="AS72" s="817"/>
      <c r="AT72" s="817"/>
      <c r="AU72" s="817" t="s">
        <v>561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558</v>
      </c>
      <c r="C73" s="861"/>
      <c r="D73" s="861"/>
      <c r="E73" s="861"/>
      <c r="F73" s="861"/>
      <c r="G73" s="861"/>
      <c r="H73" s="861"/>
      <c r="I73" s="861"/>
      <c r="J73" s="861"/>
      <c r="K73" s="861"/>
      <c r="L73" s="861"/>
      <c r="M73" s="861"/>
      <c r="N73" s="861"/>
      <c r="O73" s="861"/>
      <c r="P73" s="862"/>
      <c r="Q73" s="863">
        <v>12</v>
      </c>
      <c r="R73" s="817"/>
      <c r="S73" s="817"/>
      <c r="T73" s="817"/>
      <c r="U73" s="817"/>
      <c r="V73" s="817">
        <v>11</v>
      </c>
      <c r="W73" s="817"/>
      <c r="X73" s="817"/>
      <c r="Y73" s="817"/>
      <c r="Z73" s="817"/>
      <c r="AA73" s="817">
        <v>1</v>
      </c>
      <c r="AB73" s="817"/>
      <c r="AC73" s="817"/>
      <c r="AD73" s="817"/>
      <c r="AE73" s="817"/>
      <c r="AF73" s="817">
        <v>1</v>
      </c>
      <c r="AG73" s="817"/>
      <c r="AH73" s="817"/>
      <c r="AI73" s="817"/>
      <c r="AJ73" s="817"/>
      <c r="AK73" s="817" t="s">
        <v>561</v>
      </c>
      <c r="AL73" s="817"/>
      <c r="AM73" s="817"/>
      <c r="AN73" s="817"/>
      <c r="AO73" s="817"/>
      <c r="AP73" s="817" t="s">
        <v>561</v>
      </c>
      <c r="AQ73" s="817"/>
      <c r="AR73" s="817"/>
      <c r="AS73" s="817"/>
      <c r="AT73" s="817"/>
      <c r="AU73" s="817" t="s">
        <v>561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559</v>
      </c>
      <c r="C74" s="861"/>
      <c r="D74" s="861"/>
      <c r="E74" s="861"/>
      <c r="F74" s="861"/>
      <c r="G74" s="861"/>
      <c r="H74" s="861"/>
      <c r="I74" s="861"/>
      <c r="J74" s="861"/>
      <c r="K74" s="861"/>
      <c r="L74" s="861"/>
      <c r="M74" s="861"/>
      <c r="N74" s="861"/>
      <c r="O74" s="861"/>
      <c r="P74" s="862"/>
      <c r="Q74" s="863">
        <v>684</v>
      </c>
      <c r="R74" s="817"/>
      <c r="S74" s="817"/>
      <c r="T74" s="817"/>
      <c r="U74" s="817"/>
      <c r="V74" s="817">
        <v>181</v>
      </c>
      <c r="W74" s="817"/>
      <c r="X74" s="817"/>
      <c r="Y74" s="817"/>
      <c r="Z74" s="817"/>
      <c r="AA74" s="817">
        <v>503</v>
      </c>
      <c r="AB74" s="817"/>
      <c r="AC74" s="817"/>
      <c r="AD74" s="817"/>
      <c r="AE74" s="817"/>
      <c r="AF74" s="817">
        <v>503</v>
      </c>
      <c r="AG74" s="817"/>
      <c r="AH74" s="817"/>
      <c r="AI74" s="817"/>
      <c r="AJ74" s="817"/>
      <c r="AK74" s="817" t="s">
        <v>561</v>
      </c>
      <c r="AL74" s="817"/>
      <c r="AM74" s="817"/>
      <c r="AN74" s="817"/>
      <c r="AO74" s="817"/>
      <c r="AP74" s="817" t="s">
        <v>561</v>
      </c>
      <c r="AQ74" s="817"/>
      <c r="AR74" s="817"/>
      <c r="AS74" s="817"/>
      <c r="AT74" s="817"/>
      <c r="AU74" s="817" t="s">
        <v>561</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560</v>
      </c>
      <c r="C75" s="861"/>
      <c r="D75" s="861"/>
      <c r="E75" s="861"/>
      <c r="F75" s="861"/>
      <c r="G75" s="861"/>
      <c r="H75" s="861"/>
      <c r="I75" s="861"/>
      <c r="J75" s="861"/>
      <c r="K75" s="861"/>
      <c r="L75" s="861"/>
      <c r="M75" s="861"/>
      <c r="N75" s="861"/>
      <c r="O75" s="861"/>
      <c r="P75" s="862"/>
      <c r="Q75" s="864">
        <v>871279</v>
      </c>
      <c r="R75" s="865"/>
      <c r="S75" s="865"/>
      <c r="T75" s="865"/>
      <c r="U75" s="821"/>
      <c r="V75" s="866">
        <v>850651</v>
      </c>
      <c r="W75" s="865"/>
      <c r="X75" s="865"/>
      <c r="Y75" s="865"/>
      <c r="Z75" s="821"/>
      <c r="AA75" s="866">
        <v>20628</v>
      </c>
      <c r="AB75" s="865"/>
      <c r="AC75" s="865"/>
      <c r="AD75" s="865"/>
      <c r="AE75" s="821"/>
      <c r="AF75" s="866">
        <v>20628</v>
      </c>
      <c r="AG75" s="865"/>
      <c r="AH75" s="865"/>
      <c r="AI75" s="865"/>
      <c r="AJ75" s="821"/>
      <c r="AK75" s="866">
        <v>10502</v>
      </c>
      <c r="AL75" s="865"/>
      <c r="AM75" s="865"/>
      <c r="AN75" s="865"/>
      <c r="AO75" s="821"/>
      <c r="AP75" s="866" t="s">
        <v>561</v>
      </c>
      <c r="AQ75" s="865"/>
      <c r="AR75" s="865"/>
      <c r="AS75" s="865"/>
      <c r="AT75" s="821"/>
      <c r="AU75" s="866" t="s">
        <v>561</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26276</v>
      </c>
      <c r="AG88" s="831"/>
      <c r="AH88" s="831"/>
      <c r="AI88" s="831"/>
      <c r="AJ88" s="831"/>
      <c r="AK88" s="828"/>
      <c r="AL88" s="828"/>
      <c r="AM88" s="828"/>
      <c r="AN88" s="828"/>
      <c r="AO88" s="828"/>
      <c r="AP88" s="831">
        <v>4990</v>
      </c>
      <c r="AQ88" s="831"/>
      <c r="AR88" s="831"/>
      <c r="AS88" s="831"/>
      <c r="AT88" s="831"/>
      <c r="AU88" s="831">
        <v>88</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1850670</v>
      </c>
      <c r="AB110" s="887"/>
      <c r="AC110" s="887"/>
      <c r="AD110" s="887"/>
      <c r="AE110" s="888"/>
      <c r="AF110" s="889">
        <v>1907912</v>
      </c>
      <c r="AG110" s="887"/>
      <c r="AH110" s="887"/>
      <c r="AI110" s="887"/>
      <c r="AJ110" s="888"/>
      <c r="AK110" s="889">
        <v>1889310</v>
      </c>
      <c r="AL110" s="887"/>
      <c r="AM110" s="887"/>
      <c r="AN110" s="887"/>
      <c r="AO110" s="888"/>
      <c r="AP110" s="890">
        <v>30.2</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19126965</v>
      </c>
      <c r="BR110" s="918"/>
      <c r="BS110" s="918"/>
      <c r="BT110" s="918"/>
      <c r="BU110" s="918"/>
      <c r="BV110" s="918">
        <v>18328863</v>
      </c>
      <c r="BW110" s="918"/>
      <c r="BX110" s="918"/>
      <c r="BY110" s="918"/>
      <c r="BZ110" s="918"/>
      <c r="CA110" s="918">
        <v>17709893</v>
      </c>
      <c r="CB110" s="918"/>
      <c r="CC110" s="918"/>
      <c r="CD110" s="918"/>
      <c r="CE110" s="918"/>
      <c r="CF110" s="931">
        <v>283.5</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719</v>
      </c>
      <c r="BR111" s="913"/>
      <c r="BS111" s="913"/>
      <c r="BT111" s="913"/>
      <c r="BU111" s="913"/>
      <c r="BV111" s="913">
        <v>346</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23333</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8781973</v>
      </c>
      <c r="BR112" s="913"/>
      <c r="BS112" s="913"/>
      <c r="BT112" s="913"/>
      <c r="BU112" s="913"/>
      <c r="BV112" s="913">
        <v>8466899</v>
      </c>
      <c r="BW112" s="913"/>
      <c r="BX112" s="913"/>
      <c r="BY112" s="913"/>
      <c r="BZ112" s="913"/>
      <c r="CA112" s="913">
        <v>8106351</v>
      </c>
      <c r="CB112" s="913"/>
      <c r="CC112" s="913"/>
      <c r="CD112" s="913"/>
      <c r="CE112" s="913"/>
      <c r="CF112" s="907">
        <v>129.69999999999999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774981</v>
      </c>
      <c r="AB113" s="925"/>
      <c r="AC113" s="925"/>
      <c r="AD113" s="925"/>
      <c r="AE113" s="926"/>
      <c r="AF113" s="927">
        <v>757565</v>
      </c>
      <c r="AG113" s="925"/>
      <c r="AH113" s="925"/>
      <c r="AI113" s="925"/>
      <c r="AJ113" s="926"/>
      <c r="AK113" s="927">
        <v>840304</v>
      </c>
      <c r="AL113" s="925"/>
      <c r="AM113" s="925"/>
      <c r="AN113" s="925"/>
      <c r="AO113" s="926"/>
      <c r="AP113" s="928">
        <v>13.4</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128589</v>
      </c>
      <c r="BR113" s="913"/>
      <c r="BS113" s="913"/>
      <c r="BT113" s="913"/>
      <c r="BU113" s="913"/>
      <c r="BV113" s="913">
        <v>101950</v>
      </c>
      <c r="BW113" s="913"/>
      <c r="BX113" s="913"/>
      <c r="BY113" s="913"/>
      <c r="BZ113" s="913"/>
      <c r="CA113" s="913">
        <v>88208</v>
      </c>
      <c r="CB113" s="913"/>
      <c r="CC113" s="913"/>
      <c r="CD113" s="913"/>
      <c r="CE113" s="913"/>
      <c r="CF113" s="907">
        <v>1.4</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19727</v>
      </c>
      <c r="AB114" s="946"/>
      <c r="AC114" s="946"/>
      <c r="AD114" s="946"/>
      <c r="AE114" s="947"/>
      <c r="AF114" s="948">
        <v>15609</v>
      </c>
      <c r="AG114" s="946"/>
      <c r="AH114" s="946"/>
      <c r="AI114" s="946"/>
      <c r="AJ114" s="947"/>
      <c r="AK114" s="948">
        <v>8380</v>
      </c>
      <c r="AL114" s="946"/>
      <c r="AM114" s="946"/>
      <c r="AN114" s="946"/>
      <c r="AO114" s="947"/>
      <c r="AP114" s="949">
        <v>0.1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2079684</v>
      </c>
      <c r="BR114" s="913"/>
      <c r="BS114" s="913"/>
      <c r="BT114" s="913"/>
      <c r="BU114" s="913"/>
      <c r="BV114" s="913">
        <v>2094422</v>
      </c>
      <c r="BW114" s="913"/>
      <c r="BX114" s="913"/>
      <c r="BY114" s="913"/>
      <c r="BZ114" s="913"/>
      <c r="CA114" s="913">
        <v>1990714</v>
      </c>
      <c r="CB114" s="913"/>
      <c r="CC114" s="913"/>
      <c r="CD114" s="913"/>
      <c r="CE114" s="913"/>
      <c r="CF114" s="907">
        <v>31.9</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699</v>
      </c>
      <c r="AB115" s="925"/>
      <c r="AC115" s="925"/>
      <c r="AD115" s="925"/>
      <c r="AE115" s="926"/>
      <c r="AF115" s="927">
        <v>383</v>
      </c>
      <c r="AG115" s="925"/>
      <c r="AH115" s="925"/>
      <c r="AI115" s="925"/>
      <c r="AJ115" s="926"/>
      <c r="AK115" s="927">
        <v>350</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2669410</v>
      </c>
      <c r="AB117" s="966"/>
      <c r="AC117" s="966"/>
      <c r="AD117" s="966"/>
      <c r="AE117" s="967"/>
      <c r="AF117" s="968">
        <v>2681469</v>
      </c>
      <c r="AG117" s="966"/>
      <c r="AH117" s="966"/>
      <c r="AI117" s="966"/>
      <c r="AJ117" s="967"/>
      <c r="AK117" s="968">
        <v>2738344</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444</v>
      </c>
      <c r="BP119" s="992"/>
      <c r="BQ119" s="986">
        <v>30117930</v>
      </c>
      <c r="BR119" s="987"/>
      <c r="BS119" s="987"/>
      <c r="BT119" s="987"/>
      <c r="BU119" s="987"/>
      <c r="BV119" s="987">
        <v>28992480</v>
      </c>
      <c r="BW119" s="987"/>
      <c r="BX119" s="987"/>
      <c r="BY119" s="987"/>
      <c r="BZ119" s="987"/>
      <c r="CA119" s="987">
        <v>27895166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719</v>
      </c>
      <c r="DH119" s="973"/>
      <c r="DI119" s="973"/>
      <c r="DJ119" s="973"/>
      <c r="DK119" s="974"/>
      <c r="DL119" s="972">
        <v>346</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6068163</v>
      </c>
      <c r="BR120" s="918"/>
      <c r="BS120" s="918"/>
      <c r="BT120" s="918"/>
      <c r="BU120" s="918"/>
      <c r="BV120" s="918">
        <v>6707501</v>
      </c>
      <c r="BW120" s="918"/>
      <c r="BX120" s="918"/>
      <c r="BY120" s="918"/>
      <c r="BZ120" s="918"/>
      <c r="CA120" s="918">
        <v>7001420</v>
      </c>
      <c r="CB120" s="918"/>
      <c r="CC120" s="918"/>
      <c r="CD120" s="918"/>
      <c r="CE120" s="918"/>
      <c r="CF120" s="931">
        <v>112.1</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7718367</v>
      </c>
      <c r="DH120" s="918"/>
      <c r="DI120" s="918"/>
      <c r="DJ120" s="918"/>
      <c r="DK120" s="918"/>
      <c r="DL120" s="918">
        <v>7193026</v>
      </c>
      <c r="DM120" s="918"/>
      <c r="DN120" s="918"/>
      <c r="DO120" s="918"/>
      <c r="DP120" s="918"/>
      <c r="DQ120" s="918">
        <v>6661652</v>
      </c>
      <c r="DR120" s="918"/>
      <c r="DS120" s="918"/>
      <c r="DT120" s="918"/>
      <c r="DU120" s="918"/>
      <c r="DV120" s="919">
        <v>106.6</v>
      </c>
      <c r="DW120" s="919"/>
      <c r="DX120" s="919"/>
      <c r="DY120" s="919"/>
      <c r="DZ120" s="920"/>
    </row>
    <row r="121" spans="1:130" s="224"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32517</v>
      </c>
      <c r="BR121" s="913"/>
      <c r="BS121" s="913"/>
      <c r="BT121" s="913"/>
      <c r="BU121" s="913"/>
      <c r="BV121" s="913">
        <v>27761</v>
      </c>
      <c r="BW121" s="913"/>
      <c r="BX121" s="913"/>
      <c r="BY121" s="913"/>
      <c r="BZ121" s="913"/>
      <c r="CA121" s="913">
        <v>22917</v>
      </c>
      <c r="CB121" s="913"/>
      <c r="CC121" s="913"/>
      <c r="CD121" s="913"/>
      <c r="CE121" s="913"/>
      <c r="CF121" s="907">
        <v>0.4</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394642</v>
      </c>
      <c r="DH121" s="913"/>
      <c r="DI121" s="913"/>
      <c r="DJ121" s="913"/>
      <c r="DK121" s="913"/>
      <c r="DL121" s="913">
        <v>618882</v>
      </c>
      <c r="DM121" s="913"/>
      <c r="DN121" s="913"/>
      <c r="DO121" s="913"/>
      <c r="DP121" s="913"/>
      <c r="DQ121" s="913">
        <v>813787</v>
      </c>
      <c r="DR121" s="913"/>
      <c r="DS121" s="913"/>
      <c r="DT121" s="913"/>
      <c r="DU121" s="913"/>
      <c r="DV121" s="914">
        <v>13</v>
      </c>
      <c r="DW121" s="914"/>
      <c r="DX121" s="914"/>
      <c r="DY121" s="914"/>
      <c r="DZ121" s="915"/>
    </row>
    <row r="122" spans="1:130" s="224"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20805514</v>
      </c>
      <c r="BR122" s="987"/>
      <c r="BS122" s="987"/>
      <c r="BT122" s="987"/>
      <c r="BU122" s="987"/>
      <c r="BV122" s="987">
        <v>19962736</v>
      </c>
      <c r="BW122" s="987"/>
      <c r="BX122" s="987"/>
      <c r="BY122" s="987"/>
      <c r="BZ122" s="987"/>
      <c r="CA122" s="987">
        <v>19362081</v>
      </c>
      <c r="CB122" s="987"/>
      <c r="CC122" s="987"/>
      <c r="CD122" s="987"/>
      <c r="CE122" s="987"/>
      <c r="CF122" s="1004">
        <v>309.89999999999998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657667</v>
      </c>
      <c r="DH122" s="913"/>
      <c r="DI122" s="913"/>
      <c r="DJ122" s="913"/>
      <c r="DK122" s="913"/>
      <c r="DL122" s="913">
        <v>644637</v>
      </c>
      <c r="DM122" s="913"/>
      <c r="DN122" s="913"/>
      <c r="DO122" s="913"/>
      <c r="DP122" s="913"/>
      <c r="DQ122" s="913">
        <v>624953</v>
      </c>
      <c r="DR122" s="913"/>
      <c r="DS122" s="913"/>
      <c r="DT122" s="913"/>
      <c r="DU122" s="913"/>
      <c r="DV122" s="914">
        <v>10</v>
      </c>
      <c r="DW122" s="914"/>
      <c r="DX122" s="914"/>
      <c r="DY122" s="914"/>
      <c r="DZ122" s="915"/>
    </row>
    <row r="123" spans="1:130" s="224"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452</v>
      </c>
      <c r="BP123" s="992"/>
      <c r="BQ123" s="1050">
        <v>26906194</v>
      </c>
      <c r="BR123" s="1051"/>
      <c r="BS123" s="1051"/>
      <c r="BT123" s="1051"/>
      <c r="BU123" s="1051"/>
      <c r="BV123" s="1051">
        <v>26697998</v>
      </c>
      <c r="BW123" s="1051"/>
      <c r="BX123" s="1051"/>
      <c r="BY123" s="1051"/>
      <c r="BZ123" s="1051"/>
      <c r="CA123" s="1051">
        <v>26386418</v>
      </c>
      <c r="CB123" s="1051"/>
      <c r="CC123" s="1051"/>
      <c r="CD123" s="1051"/>
      <c r="CE123" s="1051"/>
      <c r="CF123" s="988"/>
      <c r="CG123" s="989"/>
      <c r="CH123" s="989"/>
      <c r="CI123" s="989"/>
      <c r="CJ123" s="990"/>
      <c r="CK123" s="996"/>
      <c r="CL123" s="997"/>
      <c r="CM123" s="997"/>
      <c r="CN123" s="997"/>
      <c r="CO123" s="998"/>
      <c r="CP123" s="1006" t="s">
        <v>453</v>
      </c>
      <c r="CQ123" s="1007"/>
      <c r="CR123" s="1007"/>
      <c r="CS123" s="1007"/>
      <c r="CT123" s="1007"/>
      <c r="CU123" s="1007"/>
      <c r="CV123" s="1007"/>
      <c r="CW123" s="1007"/>
      <c r="CX123" s="1007"/>
      <c r="CY123" s="1007"/>
      <c r="CZ123" s="1007"/>
      <c r="DA123" s="1007"/>
      <c r="DB123" s="1007"/>
      <c r="DC123" s="1007"/>
      <c r="DD123" s="1007"/>
      <c r="DE123" s="1007"/>
      <c r="DF123" s="1008"/>
      <c r="DG123" s="945">
        <v>5398</v>
      </c>
      <c r="DH123" s="946"/>
      <c r="DI123" s="946"/>
      <c r="DJ123" s="946"/>
      <c r="DK123" s="947"/>
      <c r="DL123" s="948">
        <v>5913</v>
      </c>
      <c r="DM123" s="946"/>
      <c r="DN123" s="946"/>
      <c r="DO123" s="946"/>
      <c r="DP123" s="947"/>
      <c r="DQ123" s="948">
        <v>4867</v>
      </c>
      <c r="DR123" s="946"/>
      <c r="DS123" s="946"/>
      <c r="DT123" s="946"/>
      <c r="DU123" s="947"/>
      <c r="DV123" s="949">
        <v>0.1</v>
      </c>
      <c r="DW123" s="950"/>
      <c r="DX123" s="950"/>
      <c r="DY123" s="950"/>
      <c r="DZ123" s="951"/>
    </row>
    <row r="124" spans="1:130" s="224"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49.7</v>
      </c>
      <c r="BR124" s="1014"/>
      <c r="BS124" s="1014"/>
      <c r="BT124" s="1014"/>
      <c r="BU124" s="1014"/>
      <c r="BV124" s="1014">
        <v>36.700000000000003</v>
      </c>
      <c r="BW124" s="1014"/>
      <c r="BX124" s="1014"/>
      <c r="BY124" s="1014"/>
      <c r="BZ124" s="1014"/>
      <c r="CA124" s="1014">
        <v>24.1</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6501</v>
      </c>
      <c r="DH124" s="973"/>
      <c r="DI124" s="973"/>
      <c r="DJ124" s="973"/>
      <c r="DK124" s="974"/>
      <c r="DL124" s="972">
        <v>4441</v>
      </c>
      <c r="DM124" s="973"/>
      <c r="DN124" s="973"/>
      <c r="DO124" s="973"/>
      <c r="DP124" s="974"/>
      <c r="DQ124" s="972">
        <v>1092</v>
      </c>
      <c r="DR124" s="973"/>
      <c r="DS124" s="973"/>
      <c r="DT124" s="973"/>
      <c r="DU124" s="974"/>
      <c r="DV124" s="975">
        <v>0</v>
      </c>
      <c r="DW124" s="976"/>
      <c r="DX124" s="976"/>
      <c r="DY124" s="976"/>
      <c r="DZ124" s="977"/>
    </row>
    <row r="125" spans="1:130" s="224"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699</v>
      </c>
      <c r="AB126" s="946"/>
      <c r="AC126" s="946"/>
      <c r="AD126" s="946"/>
      <c r="AE126" s="947"/>
      <c r="AF126" s="948">
        <v>383</v>
      </c>
      <c r="AG126" s="946"/>
      <c r="AH126" s="946"/>
      <c r="AI126" s="946"/>
      <c r="AJ126" s="947"/>
      <c r="AK126" s="948">
        <v>350</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5334</v>
      </c>
      <c r="AB128" s="1033"/>
      <c r="AC128" s="1033"/>
      <c r="AD128" s="1033"/>
      <c r="AE128" s="1034"/>
      <c r="AF128" s="1035">
        <v>5334</v>
      </c>
      <c r="AG128" s="1033"/>
      <c r="AH128" s="1033"/>
      <c r="AI128" s="1033"/>
      <c r="AJ128" s="1034"/>
      <c r="AK128" s="1035">
        <v>5334</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13.69</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8571566</v>
      </c>
      <c r="AB129" s="946"/>
      <c r="AC129" s="946"/>
      <c r="AD129" s="946"/>
      <c r="AE129" s="947"/>
      <c r="AF129" s="948">
        <v>8281197</v>
      </c>
      <c r="AG129" s="946"/>
      <c r="AH129" s="946"/>
      <c r="AI129" s="946"/>
      <c r="AJ129" s="947"/>
      <c r="AK129" s="948">
        <v>8235103</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18.690000000000001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2115180</v>
      </c>
      <c r="AB130" s="946"/>
      <c r="AC130" s="946"/>
      <c r="AD130" s="946"/>
      <c r="AE130" s="947"/>
      <c r="AF130" s="948">
        <v>2033565</v>
      </c>
      <c r="AG130" s="946"/>
      <c r="AH130" s="946"/>
      <c r="AI130" s="946"/>
      <c r="AJ130" s="947"/>
      <c r="AK130" s="948">
        <v>1987336</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10.199999999999999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6456386</v>
      </c>
      <c r="AB131" s="973"/>
      <c r="AC131" s="973"/>
      <c r="AD131" s="973"/>
      <c r="AE131" s="974"/>
      <c r="AF131" s="972">
        <v>6247632</v>
      </c>
      <c r="AG131" s="973"/>
      <c r="AH131" s="973"/>
      <c r="AI131" s="973"/>
      <c r="AJ131" s="974"/>
      <c r="AK131" s="972">
        <v>6247767</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24.1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8.501598263</v>
      </c>
      <c r="AB132" s="1084"/>
      <c r="AC132" s="1084"/>
      <c r="AD132" s="1084"/>
      <c r="AE132" s="1085"/>
      <c r="AF132" s="1086">
        <v>10.28501679</v>
      </c>
      <c r="AG132" s="1084"/>
      <c r="AH132" s="1084"/>
      <c r="AI132" s="1084"/>
      <c r="AJ132" s="1085"/>
      <c r="AK132" s="1086">
        <v>11.93504815</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9</v>
      </c>
      <c r="AB133" s="1067"/>
      <c r="AC133" s="1067"/>
      <c r="AD133" s="1067"/>
      <c r="AE133" s="1068"/>
      <c r="AF133" s="1066">
        <v>9.4</v>
      </c>
      <c r="AG133" s="1067"/>
      <c r="AH133" s="1067"/>
      <c r="AI133" s="1067"/>
      <c r="AJ133" s="1068"/>
      <c r="AK133" s="1066">
        <v>10.199999999999999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iySQrlctW5zkn0CAMB2zQg4g9bVkP+pVb1Uk9zKErFFMcJpfuLFoEpaDyLeIlhOqan2ej/LfhyXQQREoOB0Ow==" saltValue="NYFXNU/b9OAqJ1hShvj8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P29" sqref="CP2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hGnLSwZmWwOkuTouQmhBUEcJJkWlK7bUMy9DeOiiYC980fBkvWDH6LscZFBp44xiQUUnVV6w/KCCIFHh/1Znw==" saltValue="Lzo/jvycyFRSlkyQSTQpm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nNCYa5VFtSmsUz9nZFzM6ZXXTl6htjzh31JpLCzmMGArePgq+Bj5eTegv5yT32MTJa+gBfh7pbig1/hUcI5A==" saltValue="E5bdVE/G+EKHN2V30Ud7n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B59" sqref="B5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1" t="s">
        <v>482</v>
      </c>
      <c r="AP7" s="265"/>
      <c r="AQ7" s="266" t="s">
        <v>483</v>
      </c>
      <c r="AR7" s="267"/>
    </row>
    <row r="8" spans="1:46" x14ac:dyDescent="0.15">
      <c r="A8" s="259"/>
      <c r="AK8" s="268"/>
      <c r="AL8" s="269"/>
      <c r="AM8" s="269"/>
      <c r="AN8" s="270"/>
      <c r="AO8" s="1102"/>
      <c r="AP8" s="271" t="s">
        <v>484</v>
      </c>
      <c r="AQ8" s="272" t="s">
        <v>485</v>
      </c>
      <c r="AR8" s="273" t="s">
        <v>486</v>
      </c>
    </row>
    <row r="9" spans="1:46" x14ac:dyDescent="0.15">
      <c r="A9" s="259"/>
      <c r="AK9" s="1103" t="s">
        <v>487</v>
      </c>
      <c r="AL9" s="1104"/>
      <c r="AM9" s="1104"/>
      <c r="AN9" s="1105"/>
      <c r="AO9" s="274">
        <v>2402183</v>
      </c>
      <c r="AP9" s="274">
        <v>153425</v>
      </c>
      <c r="AQ9" s="275">
        <v>93942</v>
      </c>
      <c r="AR9" s="276">
        <v>63.3</v>
      </c>
    </row>
    <row r="10" spans="1:46" ht="13.5" customHeight="1" x14ac:dyDescent="0.15">
      <c r="A10" s="259"/>
      <c r="AK10" s="1103" t="s">
        <v>488</v>
      </c>
      <c r="AL10" s="1104"/>
      <c r="AM10" s="1104"/>
      <c r="AN10" s="1105"/>
      <c r="AO10" s="277">
        <v>342071</v>
      </c>
      <c r="AP10" s="277">
        <v>21848</v>
      </c>
      <c r="AQ10" s="278">
        <v>12590</v>
      </c>
      <c r="AR10" s="279">
        <v>73.5</v>
      </c>
    </row>
    <row r="11" spans="1:46" ht="13.5" customHeight="1" x14ac:dyDescent="0.15">
      <c r="A11" s="259"/>
      <c r="AK11" s="1103" t="s">
        <v>489</v>
      </c>
      <c r="AL11" s="1104"/>
      <c r="AM11" s="1104"/>
      <c r="AN11" s="1105"/>
      <c r="AO11" s="277">
        <v>77432</v>
      </c>
      <c r="AP11" s="277">
        <v>4946</v>
      </c>
      <c r="AQ11" s="278">
        <v>461</v>
      </c>
      <c r="AR11" s="279">
        <v>972.9</v>
      </c>
    </row>
    <row r="12" spans="1:46" ht="13.5" customHeight="1" x14ac:dyDescent="0.15">
      <c r="A12" s="259"/>
      <c r="AK12" s="1103" t="s">
        <v>490</v>
      </c>
      <c r="AL12" s="1104"/>
      <c r="AM12" s="1104"/>
      <c r="AN12" s="1105"/>
      <c r="AO12" s="277" t="s">
        <v>491</v>
      </c>
      <c r="AP12" s="277" t="s">
        <v>491</v>
      </c>
      <c r="AQ12" s="278">
        <v>24</v>
      </c>
      <c r="AR12" s="279" t="s">
        <v>491</v>
      </c>
    </row>
    <row r="13" spans="1:46" ht="13.5" customHeight="1" x14ac:dyDescent="0.15">
      <c r="A13" s="259"/>
      <c r="AK13" s="1103" t="s">
        <v>492</v>
      </c>
      <c r="AL13" s="1104"/>
      <c r="AM13" s="1104"/>
      <c r="AN13" s="1105"/>
      <c r="AO13" s="277">
        <v>119488</v>
      </c>
      <c r="AP13" s="277">
        <v>7632</v>
      </c>
      <c r="AQ13" s="278">
        <v>3962</v>
      </c>
      <c r="AR13" s="279">
        <v>92.6</v>
      </c>
    </row>
    <row r="14" spans="1:46" ht="13.5" customHeight="1" x14ac:dyDescent="0.15">
      <c r="A14" s="259"/>
      <c r="AK14" s="1103" t="s">
        <v>493</v>
      </c>
      <c r="AL14" s="1104"/>
      <c r="AM14" s="1104"/>
      <c r="AN14" s="1105"/>
      <c r="AO14" s="277">
        <v>29891</v>
      </c>
      <c r="AP14" s="277">
        <v>1909</v>
      </c>
      <c r="AQ14" s="278">
        <v>1657</v>
      </c>
      <c r="AR14" s="279">
        <v>15.2</v>
      </c>
    </row>
    <row r="15" spans="1:46" ht="13.5" customHeight="1" x14ac:dyDescent="0.15">
      <c r="A15" s="259"/>
      <c r="AK15" s="1106" t="s">
        <v>494</v>
      </c>
      <c r="AL15" s="1107"/>
      <c r="AM15" s="1107"/>
      <c r="AN15" s="1108"/>
      <c r="AO15" s="277">
        <v>-235620</v>
      </c>
      <c r="AP15" s="277">
        <v>-15049</v>
      </c>
      <c r="AQ15" s="278">
        <v>-5526</v>
      </c>
      <c r="AR15" s="279">
        <v>172.3</v>
      </c>
    </row>
    <row r="16" spans="1:46" x14ac:dyDescent="0.15">
      <c r="A16" s="259"/>
      <c r="AK16" s="1106" t="s">
        <v>177</v>
      </c>
      <c r="AL16" s="1107"/>
      <c r="AM16" s="1107"/>
      <c r="AN16" s="1108"/>
      <c r="AO16" s="277">
        <v>2735445</v>
      </c>
      <c r="AP16" s="277">
        <v>174711</v>
      </c>
      <c r="AQ16" s="278">
        <v>107111</v>
      </c>
      <c r="AR16" s="279">
        <v>63.1</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09" t="s">
        <v>499</v>
      </c>
      <c r="AL21" s="1110"/>
      <c r="AM21" s="1110"/>
      <c r="AN21" s="1111"/>
      <c r="AO21" s="289">
        <v>10.86</v>
      </c>
      <c r="AP21" s="290">
        <v>9.3000000000000007</v>
      </c>
      <c r="AQ21" s="291">
        <v>1.56</v>
      </c>
      <c r="AS21" s="292"/>
      <c r="AT21" s="288"/>
    </row>
    <row r="22" spans="1:46" s="260" customFormat="1" x14ac:dyDescent="0.15">
      <c r="A22" s="288"/>
      <c r="AK22" s="1109" t="s">
        <v>500</v>
      </c>
      <c r="AL22" s="1110"/>
      <c r="AM22" s="1110"/>
      <c r="AN22" s="1111"/>
      <c r="AO22" s="293">
        <v>94.1</v>
      </c>
      <c r="AP22" s="294">
        <v>96.8</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1" t="s">
        <v>482</v>
      </c>
      <c r="AP30" s="265"/>
      <c r="AQ30" s="266" t="s">
        <v>483</v>
      </c>
      <c r="AR30" s="267"/>
    </row>
    <row r="31" spans="1:46" x14ac:dyDescent="0.15">
      <c r="A31" s="259"/>
      <c r="AK31" s="268"/>
      <c r="AL31" s="269"/>
      <c r="AM31" s="269"/>
      <c r="AN31" s="270"/>
      <c r="AO31" s="1102"/>
      <c r="AP31" s="271" t="s">
        <v>484</v>
      </c>
      <c r="AQ31" s="272" t="s">
        <v>485</v>
      </c>
      <c r="AR31" s="273" t="s">
        <v>486</v>
      </c>
    </row>
    <row r="32" spans="1:46" ht="27" customHeight="1" x14ac:dyDescent="0.15">
      <c r="A32" s="259"/>
      <c r="AK32" s="1117" t="s">
        <v>504</v>
      </c>
      <c r="AL32" s="1118"/>
      <c r="AM32" s="1118"/>
      <c r="AN32" s="1119"/>
      <c r="AO32" s="303">
        <v>1889310</v>
      </c>
      <c r="AP32" s="303">
        <v>120669</v>
      </c>
      <c r="AQ32" s="304">
        <v>49869</v>
      </c>
      <c r="AR32" s="305">
        <v>142</v>
      </c>
    </row>
    <row r="33" spans="1:46" ht="13.5" customHeight="1" x14ac:dyDescent="0.15">
      <c r="A33" s="259"/>
      <c r="AK33" s="1117" t="s">
        <v>505</v>
      </c>
      <c r="AL33" s="1118"/>
      <c r="AM33" s="1118"/>
      <c r="AN33" s="1119"/>
      <c r="AO33" s="303" t="s">
        <v>491</v>
      </c>
      <c r="AP33" s="303" t="s">
        <v>491</v>
      </c>
      <c r="AQ33" s="304" t="s">
        <v>491</v>
      </c>
      <c r="AR33" s="305" t="s">
        <v>491</v>
      </c>
    </row>
    <row r="34" spans="1:46" ht="27" customHeight="1" x14ac:dyDescent="0.15">
      <c r="A34" s="259"/>
      <c r="AK34" s="1117" t="s">
        <v>506</v>
      </c>
      <c r="AL34" s="1118"/>
      <c r="AM34" s="1118"/>
      <c r="AN34" s="1119"/>
      <c r="AO34" s="303" t="s">
        <v>491</v>
      </c>
      <c r="AP34" s="303" t="s">
        <v>491</v>
      </c>
      <c r="AQ34" s="304" t="s">
        <v>491</v>
      </c>
      <c r="AR34" s="305" t="s">
        <v>491</v>
      </c>
    </row>
    <row r="35" spans="1:46" ht="27" customHeight="1" x14ac:dyDescent="0.15">
      <c r="A35" s="259"/>
      <c r="AK35" s="1117" t="s">
        <v>507</v>
      </c>
      <c r="AL35" s="1118"/>
      <c r="AM35" s="1118"/>
      <c r="AN35" s="1119"/>
      <c r="AO35" s="303">
        <v>840304</v>
      </c>
      <c r="AP35" s="303">
        <v>53670</v>
      </c>
      <c r="AQ35" s="304">
        <v>14647</v>
      </c>
      <c r="AR35" s="305">
        <v>266.39999999999998</v>
      </c>
    </row>
    <row r="36" spans="1:46" ht="27" customHeight="1" x14ac:dyDescent="0.15">
      <c r="A36" s="259"/>
      <c r="AK36" s="1117" t="s">
        <v>508</v>
      </c>
      <c r="AL36" s="1118"/>
      <c r="AM36" s="1118"/>
      <c r="AN36" s="1119"/>
      <c r="AO36" s="303">
        <v>8380</v>
      </c>
      <c r="AP36" s="303">
        <v>535</v>
      </c>
      <c r="AQ36" s="304">
        <v>2417</v>
      </c>
      <c r="AR36" s="305">
        <v>-77.900000000000006</v>
      </c>
    </row>
    <row r="37" spans="1:46" ht="13.5" customHeight="1" x14ac:dyDescent="0.15">
      <c r="A37" s="259"/>
      <c r="AK37" s="1117" t="s">
        <v>509</v>
      </c>
      <c r="AL37" s="1118"/>
      <c r="AM37" s="1118"/>
      <c r="AN37" s="1119"/>
      <c r="AO37" s="303">
        <v>350</v>
      </c>
      <c r="AP37" s="303">
        <v>22</v>
      </c>
      <c r="AQ37" s="304">
        <v>490</v>
      </c>
      <c r="AR37" s="305">
        <v>-95.5</v>
      </c>
    </row>
    <row r="38" spans="1:46" ht="27" customHeight="1" x14ac:dyDescent="0.15">
      <c r="A38" s="259"/>
      <c r="AK38" s="1120" t="s">
        <v>510</v>
      </c>
      <c r="AL38" s="1121"/>
      <c r="AM38" s="1121"/>
      <c r="AN38" s="1122"/>
      <c r="AO38" s="306" t="s">
        <v>491</v>
      </c>
      <c r="AP38" s="306" t="s">
        <v>491</v>
      </c>
      <c r="AQ38" s="307">
        <v>2</v>
      </c>
      <c r="AR38" s="295" t="s">
        <v>491</v>
      </c>
      <c r="AS38" s="302"/>
    </row>
    <row r="39" spans="1:46" x14ac:dyDescent="0.15">
      <c r="A39" s="259"/>
      <c r="AK39" s="1120" t="s">
        <v>511</v>
      </c>
      <c r="AL39" s="1121"/>
      <c r="AM39" s="1121"/>
      <c r="AN39" s="1122"/>
      <c r="AO39" s="303">
        <v>-5334</v>
      </c>
      <c r="AP39" s="303">
        <v>-341</v>
      </c>
      <c r="AQ39" s="304">
        <v>-2755</v>
      </c>
      <c r="AR39" s="305">
        <v>-87.6</v>
      </c>
      <c r="AS39" s="302"/>
    </row>
    <row r="40" spans="1:46" ht="27" customHeight="1" x14ac:dyDescent="0.15">
      <c r="A40" s="259"/>
      <c r="AK40" s="1117" t="s">
        <v>512</v>
      </c>
      <c r="AL40" s="1118"/>
      <c r="AM40" s="1118"/>
      <c r="AN40" s="1119"/>
      <c r="AO40" s="303">
        <v>-1987336</v>
      </c>
      <c r="AP40" s="303">
        <v>-126930</v>
      </c>
      <c r="AQ40" s="304">
        <v>-44075</v>
      </c>
      <c r="AR40" s="305">
        <v>188</v>
      </c>
      <c r="AS40" s="302"/>
    </row>
    <row r="41" spans="1:46" x14ac:dyDescent="0.15">
      <c r="A41" s="259"/>
      <c r="AK41" s="1123" t="s">
        <v>287</v>
      </c>
      <c r="AL41" s="1124"/>
      <c r="AM41" s="1124"/>
      <c r="AN41" s="1125"/>
      <c r="AO41" s="303">
        <v>745674</v>
      </c>
      <c r="AP41" s="303">
        <v>47626</v>
      </c>
      <c r="AQ41" s="304">
        <v>20595</v>
      </c>
      <c r="AR41" s="305">
        <v>131.30000000000001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2" t="s">
        <v>482</v>
      </c>
      <c r="AN49" s="1114" t="s">
        <v>515</v>
      </c>
      <c r="AO49" s="1115"/>
      <c r="AP49" s="1115"/>
      <c r="AQ49" s="1115"/>
      <c r="AR49" s="1116"/>
    </row>
    <row r="50" spans="1:44" x14ac:dyDescent="0.15">
      <c r="A50" s="259"/>
      <c r="AK50" s="317"/>
      <c r="AL50" s="318"/>
      <c r="AM50" s="1113"/>
      <c r="AN50" s="319" t="s">
        <v>516</v>
      </c>
      <c r="AO50" s="320" t="s">
        <v>517</v>
      </c>
      <c r="AP50" s="321" t="s">
        <v>518</v>
      </c>
      <c r="AQ50" s="322" t="s">
        <v>519</v>
      </c>
      <c r="AR50" s="323" t="s">
        <v>520</v>
      </c>
    </row>
    <row r="51" spans="1:44" x14ac:dyDescent="0.15">
      <c r="A51" s="259"/>
      <c r="AK51" s="315" t="s">
        <v>521</v>
      </c>
      <c r="AL51" s="316"/>
      <c r="AM51" s="324">
        <v>1898778</v>
      </c>
      <c r="AN51" s="325">
        <v>109484</v>
      </c>
      <c r="AO51" s="326">
        <v>-9.6</v>
      </c>
      <c r="AP51" s="327">
        <v>83103</v>
      </c>
      <c r="AQ51" s="328">
        <v>-13.8</v>
      </c>
      <c r="AR51" s="329">
        <v>4.2</v>
      </c>
    </row>
    <row r="52" spans="1:44" x14ac:dyDescent="0.15">
      <c r="A52" s="259"/>
      <c r="AK52" s="330"/>
      <c r="AL52" s="331" t="s">
        <v>522</v>
      </c>
      <c r="AM52" s="332">
        <v>1393033</v>
      </c>
      <c r="AN52" s="333">
        <v>80322</v>
      </c>
      <c r="AO52" s="334">
        <v>-12.4</v>
      </c>
      <c r="AP52" s="335">
        <v>41378</v>
      </c>
      <c r="AQ52" s="336">
        <v>3.7</v>
      </c>
      <c r="AR52" s="337">
        <v>-16.100000000000001</v>
      </c>
    </row>
    <row r="53" spans="1:44" x14ac:dyDescent="0.15">
      <c r="A53" s="259"/>
      <c r="AK53" s="315" t="s">
        <v>523</v>
      </c>
      <c r="AL53" s="316"/>
      <c r="AM53" s="324">
        <v>2442426</v>
      </c>
      <c r="AN53" s="325">
        <v>144539</v>
      </c>
      <c r="AO53" s="326">
        <v>32</v>
      </c>
      <c r="AP53" s="327">
        <v>84459</v>
      </c>
      <c r="AQ53" s="328">
        <v>1.6</v>
      </c>
      <c r="AR53" s="329">
        <v>30.4</v>
      </c>
    </row>
    <row r="54" spans="1:44" x14ac:dyDescent="0.15">
      <c r="A54" s="259"/>
      <c r="AK54" s="330"/>
      <c r="AL54" s="331" t="s">
        <v>522</v>
      </c>
      <c r="AM54" s="332">
        <v>1688435</v>
      </c>
      <c r="AN54" s="333">
        <v>99919</v>
      </c>
      <c r="AO54" s="334">
        <v>24.4</v>
      </c>
      <c r="AP54" s="335">
        <v>47314</v>
      </c>
      <c r="AQ54" s="336">
        <v>14.3</v>
      </c>
      <c r="AR54" s="337">
        <v>10.1</v>
      </c>
    </row>
    <row r="55" spans="1:44" x14ac:dyDescent="0.15">
      <c r="A55" s="259"/>
      <c r="AK55" s="315" t="s">
        <v>524</v>
      </c>
      <c r="AL55" s="316"/>
      <c r="AM55" s="324">
        <v>1937894</v>
      </c>
      <c r="AN55" s="325">
        <v>117791</v>
      </c>
      <c r="AO55" s="326">
        <v>-18.5</v>
      </c>
      <c r="AP55" s="327">
        <v>76413</v>
      </c>
      <c r="AQ55" s="328">
        <v>-9.5</v>
      </c>
      <c r="AR55" s="329">
        <v>-9</v>
      </c>
    </row>
    <row r="56" spans="1:44" x14ac:dyDescent="0.15">
      <c r="A56" s="259"/>
      <c r="AK56" s="330"/>
      <c r="AL56" s="331" t="s">
        <v>522</v>
      </c>
      <c r="AM56" s="332">
        <v>1804995</v>
      </c>
      <c r="AN56" s="333">
        <v>109713</v>
      </c>
      <c r="AO56" s="334">
        <v>9.8000000000000007</v>
      </c>
      <c r="AP56" s="335">
        <v>39658</v>
      </c>
      <c r="AQ56" s="336">
        <v>-16.2</v>
      </c>
      <c r="AR56" s="337">
        <v>26</v>
      </c>
    </row>
    <row r="57" spans="1:44" x14ac:dyDescent="0.15">
      <c r="A57" s="259"/>
      <c r="AK57" s="315" t="s">
        <v>525</v>
      </c>
      <c r="AL57" s="316"/>
      <c r="AM57" s="324">
        <v>1313979</v>
      </c>
      <c r="AN57" s="325">
        <v>82001</v>
      </c>
      <c r="AO57" s="326">
        <v>-30.4</v>
      </c>
      <c r="AP57" s="327">
        <v>66481</v>
      </c>
      <c r="AQ57" s="328">
        <v>-13</v>
      </c>
      <c r="AR57" s="329">
        <v>-17.399999999999999</v>
      </c>
    </row>
    <row r="58" spans="1:44" x14ac:dyDescent="0.15">
      <c r="A58" s="259"/>
      <c r="AK58" s="330"/>
      <c r="AL58" s="331" t="s">
        <v>522</v>
      </c>
      <c r="AM58" s="332">
        <v>820058</v>
      </c>
      <c r="AN58" s="333">
        <v>51177</v>
      </c>
      <c r="AO58" s="334">
        <v>-53.4</v>
      </c>
      <c r="AP58" s="335">
        <v>36120</v>
      </c>
      <c r="AQ58" s="336">
        <v>-8.9</v>
      </c>
      <c r="AR58" s="337">
        <v>-44.5</v>
      </c>
    </row>
    <row r="59" spans="1:44" x14ac:dyDescent="0.15">
      <c r="A59" s="259"/>
      <c r="AK59" s="315" t="s">
        <v>526</v>
      </c>
      <c r="AL59" s="316"/>
      <c r="AM59" s="324">
        <v>1189872</v>
      </c>
      <c r="AN59" s="325">
        <v>75996</v>
      </c>
      <c r="AO59" s="326">
        <v>-7.3</v>
      </c>
      <c r="AP59" s="327">
        <v>67825</v>
      </c>
      <c r="AQ59" s="328">
        <v>2</v>
      </c>
      <c r="AR59" s="329">
        <v>-9.3000000000000007</v>
      </c>
    </row>
    <row r="60" spans="1:44" x14ac:dyDescent="0.15">
      <c r="A60" s="259"/>
      <c r="AK60" s="330"/>
      <c r="AL60" s="331" t="s">
        <v>522</v>
      </c>
      <c r="AM60" s="332">
        <v>963332</v>
      </c>
      <c r="AN60" s="333">
        <v>61527</v>
      </c>
      <c r="AO60" s="334">
        <v>20.2</v>
      </c>
      <c r="AP60" s="335">
        <v>39417</v>
      </c>
      <c r="AQ60" s="336">
        <v>9.1</v>
      </c>
      <c r="AR60" s="337">
        <v>11.1</v>
      </c>
    </row>
    <row r="61" spans="1:44" x14ac:dyDescent="0.15">
      <c r="A61" s="259"/>
      <c r="AK61" s="315" t="s">
        <v>527</v>
      </c>
      <c r="AL61" s="338"/>
      <c r="AM61" s="324">
        <v>1756590</v>
      </c>
      <c r="AN61" s="325">
        <v>105962</v>
      </c>
      <c r="AO61" s="326">
        <v>-6.8</v>
      </c>
      <c r="AP61" s="327">
        <v>75656</v>
      </c>
      <c r="AQ61" s="339">
        <v>-6.5</v>
      </c>
      <c r="AR61" s="329">
        <v>-0.3</v>
      </c>
    </row>
    <row r="62" spans="1:44" x14ac:dyDescent="0.15">
      <c r="A62" s="259"/>
      <c r="AK62" s="330"/>
      <c r="AL62" s="331" t="s">
        <v>522</v>
      </c>
      <c r="AM62" s="332">
        <v>1333971</v>
      </c>
      <c r="AN62" s="333">
        <v>80532</v>
      </c>
      <c r="AO62" s="334">
        <v>-2.2999999999999998</v>
      </c>
      <c r="AP62" s="335">
        <v>40777</v>
      </c>
      <c r="AQ62" s="336">
        <v>0.4</v>
      </c>
      <c r="AR62" s="337">
        <v>-2.7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MelbNh0hF86mQEwhypAKELPbos95uK0i0GO3p23rkFi6gw2Ee5xLT5LteTjZMUSu0RbazmsFkkoX4DrFm5zNg==" saltValue="ayWDsz9GFZQerXYAM9yi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0" zoomScaleNormal="80" zoomScaleSheetLayoutView="55" workbookViewId="0">
      <selection activeCell="BL101" sqref="BL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0r+6PBQzpInku+8KREXmpT0skWASiu4hDZI+vL0wmC0898lzU0XvksQupmWdfNDPmG/UDYbyvBbcXN9qFwArsQ==" saltValue="E+HLBC3Vu9dMpS8QNGlS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election activeCell="BI101" sqref="BI10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cAxsPXBseO4e23b2LdjOKNgKLPTSw7hp9GLGPnr+YVihoN9LQ5URSYaLf9/o5cuFHkLGtUU5MrzY101ELAk8Jg==" saltValue="lMggROukqMy0/TzzkJSe8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46.01</v>
      </c>
      <c r="G47" s="12">
        <v>41.15</v>
      </c>
      <c r="H47" s="12">
        <v>45.49</v>
      </c>
      <c r="I47" s="12">
        <v>48.04</v>
      </c>
      <c r="J47" s="13">
        <v>45.68</v>
      </c>
    </row>
    <row r="48" spans="2:10" ht="57.75" customHeight="1" x14ac:dyDescent="0.15">
      <c r="B48" s="14"/>
      <c r="C48" s="1128" t="s">
        <v>4</v>
      </c>
      <c r="D48" s="1128"/>
      <c r="E48" s="1129"/>
      <c r="F48" s="15">
        <v>4.25</v>
      </c>
      <c r="G48" s="16">
        <v>3.75</v>
      </c>
      <c r="H48" s="16">
        <v>6.33</v>
      </c>
      <c r="I48" s="16">
        <v>8.8800000000000008</v>
      </c>
      <c r="J48" s="17">
        <v>7.98</v>
      </c>
    </row>
    <row r="49" spans="2:10" ht="57.75" customHeight="1" thickBot="1" x14ac:dyDescent="0.2">
      <c r="B49" s="18"/>
      <c r="C49" s="1130" t="s">
        <v>5</v>
      </c>
      <c r="D49" s="1130"/>
      <c r="E49" s="1131"/>
      <c r="F49" s="19" t="s">
        <v>534</v>
      </c>
      <c r="G49" s="20" t="s">
        <v>535</v>
      </c>
      <c r="H49" s="20">
        <v>5.4</v>
      </c>
      <c r="I49" s="20" t="s">
        <v>536</v>
      </c>
      <c r="J49" s="21" t="s">
        <v>537</v>
      </c>
    </row>
    <row r="50" spans="2:10" x14ac:dyDescent="0.15"/>
  </sheetData>
  <sheetProtection algorithmName="SHA-512" hashValue="NwJaKgDpu7Y21SEt2+FLCNyCy0nwokzy0a9Va5AUejzskpce+84JUuhRAvOMJYh2aKc9eUJUaGVA08r7MoYDNQ==" saltValue="o7ZdGplU1a7F4op5IdrH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2025-03-13T08:03:34Z</cp:lastPrinted>
  <dcterms:created xsi:type="dcterms:W3CDTF">2025-02-19T03:42:57Z</dcterms:created>
  <dcterms:modified xsi:type="dcterms:W3CDTF">2025-03-17T00:22:28Z</dcterms:modified>
  <cp:category/>
</cp:coreProperties>
</file>