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36 神河町○\"/>
    </mc:Choice>
  </mc:AlternateContent>
  <xr:revisionPtr revIDLastSave="0" documentId="13_ncr:1_{9230F768-EE94-4190-9637-F6A9E2516C8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O37" i="10"/>
  <c r="BE37" i="10"/>
  <c r="AM37" i="10"/>
  <c r="CO36"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l="1"/>
  <c r="U35" i="10" l="1"/>
  <c r="U36" i="10" s="1"/>
  <c r="U37" i="10" s="1"/>
  <c r="AM34" i="10"/>
  <c r="AM35" i="10" s="1"/>
  <c r="AM36" i="10" s="1"/>
  <c r="BE34" i="10"/>
  <c r="BE35" i="10" s="1"/>
  <c r="BW34" i="10" l="1"/>
  <c r="BW35" i="10" s="1"/>
  <c r="BW36" i="10" s="1"/>
  <c r="BW37" i="10" s="1"/>
  <c r="BW38" i="10" s="1"/>
  <c r="BW39" i="10" s="1"/>
  <c r="CO34" i="10" l="1"/>
  <c r="CO35" i="10" s="1"/>
</calcChain>
</file>

<file path=xl/sharedStrings.xml><?xml version="1.0" encoding="utf-8"?>
<sst xmlns="http://schemas.openxmlformats.org/spreadsheetml/2006/main" count="1103" uniqueCount="568">
  <si>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</si>
  <si>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</si>
  <si>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</si>
  <si>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</si>
  <si>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</si>
  <si>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</si>
  <si>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</si>
  <si>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</si>
  <si>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</si>
  <si>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</si>
  <si>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</si>
  <si>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</si>
  <si>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</si>
  <si>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</si>
  <si>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</si>
  <si>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</si>
  <si>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</si>
  <si>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</si>
  <si>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</si>
  <si>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</si>
  <si>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</si>
  <si>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</si>
  <si>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</si>
  <si>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</si>
  <si>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</si>
  <si>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</si>
  <si>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</si>
  <si>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</si>
  <si>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</si>
  <si>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</si>
  <si>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</si>
  <si>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</si>
  <si>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</si>
  <si>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</si>
  <si>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</si>
  <si>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</si>
  <si>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</si>
  <si>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</si>
  <si>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</si>
  <si>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</si>
  <si>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</si>
  <si>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</si>
  <si>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</si>
  <si>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</si>
  <si>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</si>
  <si>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</si>
  <si>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</si>
  <si>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</si>
  <si>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</si>
  <si>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</si>
  <si>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</si>
  <si>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</si>
  <si>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</si>
  <si>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</si>
  <si>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</si>
  <si>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</si>
  <si>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</si>
  <si>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</si>
  <si>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</si>
  <si>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</si>
  <si>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</si>
  <si>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</si>
  <si>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</si>
  <si>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</si>
  <si>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</si>
  <si>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</si>
  <si>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</si>
  <si>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</si>
  <si>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</si>
  <si>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</si>
  <si>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</si>
  <si>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</si>
  <si>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</si>
  <si>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</si>
  <si>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</si>
  <si>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</si>
  <si>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</si>
  <si>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</si>
  <si>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</si>
  <si>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</si>
  <si>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</si>
  <si>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</si>
  <si>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</si>
  <si>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</si>
  <si>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</si>
  <si>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</si>
  <si>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</si>
  <si>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</si>
  <si>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</si>
  <si>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</si>
  <si>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</si>
  <si>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</si>
  <si>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</si>
  <si>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</si>
  <si>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</si>
  <si>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</si>
  <si>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</si>
  <si>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</si>
  <si>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</si>
  <si>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</si>
  <si>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</si>
  <si>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</si>
  <si>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</si>
  <si>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</si>
  <si>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</si>
  <si>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</si>
  <si>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</si>
  <si>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</si>
  <si>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</si>
  <si>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</si>
  <si>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</si>
  <si>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</si>
  <si>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</si>
  <si>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</si>
  <si>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</si>
  <si>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</si>
  <si>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</si>
  <si>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</si>
  <si>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</si>
  <si>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</si>
  <si>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</si>
  <si>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</si>
  <si>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</si>
  <si>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</si>
  <si>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</si>
  <si>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</si>
  <si>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</si>
  <si>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</si>
  <si>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</si>
  <si>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</si>
  <si>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</si>
  <si>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</si>
  <si>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</si>
  <si>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</si>
  <si>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</si>
  <si>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</si>
  <si>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</si>
  <si>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</si>
  <si>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</si>
  <si>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</si>
  <si>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</si>
  <si>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</si>
  <si>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</si>
  <si>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</si>
  <si>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</si>
  <si>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</si>
  <si>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</si>
  <si>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</si>
  <si>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</si>
  <si>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</si>
  <si>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</si>
  <si>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</si>
  <si>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</si>
  <si>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</si>
  <si>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</si>
  <si>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</si>
  <si>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</si>
  <si>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</si>
  <si>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</si>
  <si>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</si>
  <si>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</si>
  <si>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</si>
  <si>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</si>
  <si>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</si>
  <si>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</si>
  <si>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</si>
  <si>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</si>
  <si>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</si>
  <si>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</si>
  <si>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</si>
  <si>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</si>
  <si>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</si>
  <si>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</si>
  <si>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</si>
  <si>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</si>
  <si>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</si>
  <si>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</si>
  <si>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</si>
  <si>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</si>
  <si>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</si>
  <si>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</si>
  <si>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</si>
  <si>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</si>
  <si>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</si>
  <si>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</si>
  <si>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</si>
  <si>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</si>
  <si>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</si>
  <si>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</si>
  <si>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</si>
  <si>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</si>
  <si>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</si>
  <si>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</si>
  <si>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</si>
  <si>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</si>
  <si>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</si>
  <si>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</si>
  <si>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</si>
  <si>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</si>
  <si>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</si>
  <si>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</si>
  <si>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</si>
  <si>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</si>
  <si>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兵庫県神河町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</si>
  <si>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</si>
  <si>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</si>
  <si>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</si>
  <si>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</si>
  <si>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</si>
  <si>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</si>
  <si>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</si>
  <si>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</si>
  <si>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</si>
  <si>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</si>
  <si>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</si>
  <si>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</si>
  <si>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</si>
  <si>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</si>
  <si>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</si>
  <si>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</si>
  <si>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</si>
  <si>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</si>
  <si>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</si>
  <si>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</si>
  <si>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</si>
  <si>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</si>
  <si>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</si>
  <si>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</si>
  <si>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</si>
  <si>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</si>
  <si>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</si>
  <si>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</si>
  <si>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</si>
  <si>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</si>
  <si>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</si>
  <si>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</si>
  <si>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</si>
  <si>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</si>
  <si>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</si>
  <si>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</si>
  <si>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</si>
  <si>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</si>
  <si>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</si>
  <si>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</si>
  <si>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</si>
  <si>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</si>
  <si>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</si>
  <si>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</si>
  <si>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</si>
  <si>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</si>
  <si>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</si>
  <si>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</si>
  <si>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</si>
  <si>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</si>
  <si>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</si>
  <si>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</si>
  <si>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</si>
  <si>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</si>
  <si>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</si>
  <si>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</si>
  <si>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</si>
  <si>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</si>
  <si>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</si>
  <si>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</si>
  <si>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</si>
  <si>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</si>
  <si>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</si>
  <si>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</si>
  <si>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</si>
  <si>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</si>
  <si>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</si>
  <si>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</si>
  <si>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</si>
  <si>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</si>
  <si>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</si>
  <si>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</si>
  <si>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</si>
  <si>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</si>
  <si>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</si>
  <si>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</si>
  <si>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</si>
  <si>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</si>
  <si>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</si>
  <si>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</si>
  <si>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</si>
  <si>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</si>
  <si>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</si>
  <si>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</si>
  <si>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</si>
  <si>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</si>
  <si>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</si>
  <si>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</si>
  <si>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</si>
  <si>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</si>
  <si>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</si>
  <si>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</si>
  <si>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</si>
  <si>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</si>
  <si>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</si>
  <si>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</si>
  <si>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</si>
  <si>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</si>
  <si>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</si>
  <si>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</si>
  <si>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</si>
  <si>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</si>
  <si>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</si>
  <si>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</si>
  <si>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</si>
  <si>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</si>
  <si>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</si>
  <si>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</si>
  <si>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</si>
  <si>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</si>
  <si>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</si>
  <si>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</si>
  <si>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</si>
  <si>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</si>
  <si>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</si>
  <si>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</si>
  <si>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</si>
  <si>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</si>
  <si>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</si>
  <si>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</si>
  <si>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</si>
  <si>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</si>
  <si>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</si>
  <si>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</si>
  <si>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</si>
  <si>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</si>
  <si>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</si>
  <si>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</si>
  <si>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</si>
  <si>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</si>
  <si>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</si>
  <si>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</si>
  <si>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</si>
  <si>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</si>
  <si>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</si>
  <si>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</si>
  <si>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</si>
  <si>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</si>
  <si>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</si>
  <si>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</si>
  <si>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</si>
  <si>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</si>
  <si>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</si>
  <si>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</si>
  <si>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</si>
  <si>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</si>
  <si>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</si>
  <si>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</si>
  <si>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</si>
  <si>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兵庫県神河町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</si>
  <si>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</si>
  <si>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</si>
  <si>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</si>
  <si>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</si>
  <si>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</si>
  <si>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</si>
  <si>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</si>
  <si>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</si>
  <si>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</si>
  <si>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</si>
  <si>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</si>
  <si>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</si>
  <si>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</si>
  <si>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</si>
  <si>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</si>
  <si>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</si>
  <si>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</si>
  <si>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</si>
  <si>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</si>
  <si>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</si>
  <si>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</si>
  <si>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</si>
  <si>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</si>
  <si>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</si>
  <si>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</si>
  <si>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</si>
  <si>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</si>
  <si>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</si>
  <si>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</si>
  <si>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</si>
  <si>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</si>
  <si>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</si>
  <si>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</si>
  <si>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</si>
  <si>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</si>
  <si>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</si>
  <si>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</si>
  <si>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</si>
  <si>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</si>
  <si>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</si>
  <si>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訪問看護事業特別会計</t>
    <phoneticPr fontId="5"/>
  </si>
  <si>
    <t>水道事業会計</t>
    <phoneticPr fontId="5"/>
  </si>
  <si>
    <t>法適用企業</t>
    <phoneticPr fontId="5"/>
  </si>
  <si>
    <t>下水道事業会計</t>
    <phoneticPr fontId="5"/>
  </si>
  <si>
    <t>公立神崎総合病院事業会計</t>
    <phoneticPr fontId="5"/>
  </si>
  <si>
    <t>浄化槽事業特別会計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</si>
  <si>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</si>
  <si>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</si>
  <si>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</si>
  <si>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</si>
  <si>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</si>
  <si>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</si>
  <si>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</si>
  <si>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</si>
  <si>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</si>
  <si>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</si>
  <si>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</si>
  <si>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</si>
  <si>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</si>
  <si>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</si>
  <si>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</si>
  <si>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</si>
  <si>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</si>
  <si>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</si>
  <si>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</si>
  <si>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</si>
  <si>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</si>
  <si>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</si>
  <si>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</si>
  <si>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</si>
  <si>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</si>
  <si>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</si>
  <si>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</si>
  <si>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</si>
  <si>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</si>
  <si>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</si>
  <si>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</si>
  <si>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</si>
  <si>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</si>
  <si>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</si>
  <si>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</si>
  <si>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</si>
  <si>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</si>
  <si>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</si>
  <si>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</si>
  <si>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</si>
  <si>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</si>
  <si>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</si>
  <si>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</si>
  <si>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</si>
  <si>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</si>
  <si>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</si>
  <si>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</si>
  <si>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</si>
  <si>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</si>
  <si>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</si>
  <si>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</si>
  <si>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</si>
  <si>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</si>
  <si>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</si>
  <si>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</si>
  <si>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</si>
  <si>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</si>
  <si>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</si>
  <si>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</si>
  <si>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</si>
  <si>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</si>
  <si>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</si>
  <si>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</si>
  <si>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</si>
  <si>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</si>
  <si>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</si>
  <si>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</si>
  <si>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</si>
  <si>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</si>
  <si>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</si>
  <si>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</si>
  <si>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</si>
  <si>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</si>
  <si>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</si>
  <si>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</si>
  <si>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</si>
  <si>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</si>
  <si>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</si>
  <si>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</si>
  <si>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</si>
  <si>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</si>
  <si>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</si>
  <si>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</si>
  <si>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</si>
  <si>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</si>
  <si>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</si>
  <si>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</si>
  <si>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</si>
  <si>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</si>
  <si>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</si>
  <si>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</si>
  <si>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</si>
  <si>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</si>
  <si>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</si>
  <si>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</si>
  <si>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</si>
  <si>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</si>
  <si>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</si>
  <si>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</si>
  <si>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</si>
  <si>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</si>
  <si>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</si>
  <si>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</si>
  <si>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</si>
  <si>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</si>
  <si>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</si>
  <si>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</si>
  <si>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</si>
  <si>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</si>
  <si>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</si>
  <si>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</si>
  <si>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</si>
  <si>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</si>
  <si>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</si>
  <si>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</si>
  <si>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</si>
  <si>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</si>
  <si>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</si>
  <si>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</si>
  <si>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</si>
  <si>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</si>
  <si>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</si>
  <si>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</si>
  <si>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</si>
  <si>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</si>
  <si>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</si>
  <si>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</si>
  <si>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</si>
  <si>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</si>
  <si>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</si>
  <si>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</si>
  <si>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</si>
  <si>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</si>
  <si>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</si>
  <si>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</si>
  <si>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</si>
  <si>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</si>
  <si>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4.50</t>
  </si>
  <si>
    <t>▲ 1.37</t>
  </si>
  <si>
    <t>公立神崎総合病院事業会計</t>
  </si>
  <si>
    <t>下水道事業会計</t>
  </si>
  <si>
    <t>水道事業会計</t>
  </si>
  <si>
    <t>一般会計</t>
  </si>
  <si>
    <t>土地開発事業特別会計</t>
  </si>
  <si>
    <t>訪問看護事業特別会計</t>
  </si>
  <si>
    <t>浄化槽事業特別会計</t>
  </si>
  <si>
    <t>介護保険事業特別会計</t>
  </si>
  <si>
    <t>その他会計（赤字）</t>
  </si>
  <si>
    <t>その他会計（黒字）</t>
  </si>
  <si>
    <t>R01</t>
    <phoneticPr fontId="5"/>
  </si>
  <si>
    <t>R02</t>
    <phoneticPr fontId="5"/>
  </si>
  <si>
    <t>R03</t>
    <phoneticPr fontId="5"/>
  </si>
  <si>
    <t>R04</t>
    <phoneticPr fontId="5"/>
  </si>
  <si>
    <t>R05</t>
    <phoneticPr fontId="5"/>
  </si>
  <si>
    <t>(まちづくり基金(R05年度末現在))</t>
    <rPh sb="6" eb="8">
      <t>キキン</t>
    </rPh>
    <phoneticPr fontId="5"/>
  </si>
  <si>
    <t>(寺前地区振興基金(R05年度末現在))</t>
    <rPh sb="1" eb="5">
      <t>テラマエチク</t>
    </rPh>
    <rPh sb="5" eb="9">
      <t>シンコウキキン</t>
    </rPh>
    <phoneticPr fontId="2"/>
  </si>
  <si>
    <t>(公共施設維持管理基金(R05年度末現在))</t>
    <rPh sb="1" eb="5">
      <t>コウキョウシセツ</t>
    </rPh>
    <rPh sb="5" eb="7">
      <t>イジ</t>
    </rPh>
    <rPh sb="7" eb="11">
      <t>カンリキキン</t>
    </rPh>
    <phoneticPr fontId="2"/>
  </si>
  <si>
    <t>(CATVネットワーク維持基金(R05年度末現在))</t>
    <rPh sb="11" eb="13">
      <t>イジ</t>
    </rPh>
    <rPh sb="13" eb="15">
      <t>キキン</t>
    </rPh>
    <phoneticPr fontId="2"/>
  </si>
  <si>
    <t>(神崎地域集落営農振興基金(R05年度末現在))</t>
    <rPh sb="1" eb="3">
      <t>カンザキ</t>
    </rPh>
    <rPh sb="3" eb="5">
      <t>チイキ</t>
    </rPh>
    <rPh sb="5" eb="7">
      <t>シュウラク</t>
    </rPh>
    <rPh sb="7" eb="9">
      <t>エイノウ</t>
    </rPh>
    <rPh sb="9" eb="13">
      <t>シンコウキキン</t>
    </rPh>
    <phoneticPr fontId="2"/>
  </si>
  <si>
    <t>中播衛生施設事務組合</t>
    <rPh sb="0" eb="1">
      <t>ナカ</t>
    </rPh>
    <rPh sb="1" eb="2">
      <t>バン</t>
    </rPh>
    <rPh sb="2" eb="4">
      <t>エイセイ</t>
    </rPh>
    <rPh sb="4" eb="6">
      <t>シセツ</t>
    </rPh>
    <rPh sb="6" eb="8">
      <t>ジム</t>
    </rPh>
    <rPh sb="8" eb="10">
      <t>クミアイ</t>
    </rPh>
    <phoneticPr fontId="10"/>
  </si>
  <si>
    <t>中播北部行政事務組合</t>
    <rPh sb="0" eb="1">
      <t>ナカ</t>
    </rPh>
    <rPh sb="1" eb="2">
      <t>バン</t>
    </rPh>
    <rPh sb="2" eb="4">
      <t>ホクブ</t>
    </rPh>
    <rPh sb="4" eb="6">
      <t>ギョウセイ</t>
    </rPh>
    <rPh sb="6" eb="8">
      <t>ジム</t>
    </rPh>
    <rPh sb="8" eb="10">
      <t>クミアイ</t>
    </rPh>
    <phoneticPr fontId="10"/>
  </si>
  <si>
    <t>兵庫県市町村職員退職手当組合</t>
    <rPh sb="0" eb="3">
      <t>ヒョウゴケン</t>
    </rPh>
    <rPh sb="3" eb="6">
      <t>シチョウソン</t>
    </rPh>
    <rPh sb="6" eb="8">
      <t>ショクイン</t>
    </rPh>
    <rPh sb="8" eb="10">
      <t>タイショク</t>
    </rPh>
    <rPh sb="10" eb="12">
      <t>テアテ</t>
    </rPh>
    <rPh sb="12" eb="14">
      <t>クミアイ</t>
    </rPh>
    <phoneticPr fontId="10"/>
  </si>
  <si>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10"/>
  </si>
  <si>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</si>
  <si>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10"/>
  </si>
  <si>
    <t>㈱神崎ﾌｰﾄﾞ</t>
    <rPh sb="1" eb="3">
      <t>カンザキ</t>
    </rPh>
    <phoneticPr fontId="2"/>
  </si>
  <si>
    <t>兵庫県町土地開発公社</t>
    <rPh sb="0" eb="3">
      <t>ヒョウゴケン</t>
    </rPh>
    <rPh sb="3" eb="4">
      <t>マチ</t>
    </rPh>
    <rPh sb="4" eb="6">
      <t>トチ</t>
    </rPh>
    <rPh sb="6" eb="8">
      <t>カイハツ</t>
    </rPh>
    <rPh sb="8" eb="10">
      <t>コウシャ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</si>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</sst>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2E2B-4FC1-877C-C970E26E22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102331</c:v>
                </c:pt>
                <c:pt idx="1">
                  <c:v>106850</c:v>
                </c:pt>
                <c:pt idx="2">
                  <c:v>65399</c:v>
                </c:pt>
                <c:pt idx="3">
                  <c:v>57502</c:v>
                </c:pt>
                <c:pt idx="4">
                  <c:v>69005</c:v>
                </c:pt>
              </c:numCache>
            </c:numRef>
          </c:val>
          <c:smooth val="0"/>
          <c:extLst>
            <c:ext xmlns:c16="http://schemas.microsoft.com/office/drawing/2014/chart" uri="{C3380CC4-5D6E-409C-BE32-E72D297353CC}">
              <c16:uniqueId val="{00000001-2E2B-4FC1-877C-C970E26E22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2.85</c:v>
                </c:pt>
                <c:pt idx="1">
                  <c:v>5.35</c:v>
                </c:pt>
                <c:pt idx="2">
                  <c:v>3.24</c:v>
                </c:pt>
                <c:pt idx="3">
                  <c:v>3.47</c:v>
                </c:pt>
                <c:pt idx="4">
                  <c:v>3.23</c:v>
                </c:pt>
              </c:numCache>
            </c:numRef>
          </c:val>
          <c:extLst>
            <c:ext xmlns:c16="http://schemas.microsoft.com/office/drawing/2014/chart" uri="{C3380CC4-5D6E-409C-BE32-E72D297353CC}">
              <c16:uniqueId val="{00000000-0EF8-4492-92B2-B8C22A3F7A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25.95</c:v>
                </c:pt>
                <c:pt idx="1">
                  <c:v>26.77</c:v>
                </c:pt>
                <c:pt idx="2">
                  <c:v>32.450000000000003</c:v>
                </c:pt>
                <c:pt idx="3">
                  <c:v>36.83</c:v>
                </c:pt>
                <c:pt idx="4">
                  <c:v>34.979999999999997</c:v>
                </c:pt>
              </c:numCache>
            </c:numRef>
          </c:val>
          <c:extLst>
            <c:ext xmlns:c16="http://schemas.microsoft.com/office/drawing/2014/chart" uri="{C3380CC4-5D6E-409C-BE32-E72D297353CC}">
              <c16:uniqueId val="{00000001-0EF8-4492-92B2-B8C22A3F7A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c:v>
                </c:pt>
                <c:pt idx="1">
                  <c:v>4.33</c:v>
                </c:pt>
                <c:pt idx="2">
                  <c:v>5.1100000000000003</c:v>
                </c:pt>
                <c:pt idx="3">
                  <c:v>3.87</c:v>
                </c:pt>
                <c:pt idx="4">
                  <c:v>-1.37</c:v>
                </c:pt>
              </c:numCache>
            </c:numRef>
          </c:val>
          <c:smooth val="0"/>
          <c:extLst>
            <c:ext xmlns:c16="http://schemas.microsoft.com/office/drawing/2014/chart" uri="{C3380CC4-5D6E-409C-BE32-E72D297353CC}">
              <c16:uniqueId val="{00000002-0EF8-4492-92B2-B8C22A3F7A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0.52</c:v>
                </c:pt>
                <c:pt idx="2">
                  <c:v>#N/A</c:v>
                </c:pt>
                <c:pt idx="3">
                  <c:v>0.62</c:v>
                </c:pt>
                <c:pt idx="4">
                  <c:v>#N/A</c:v>
                </c:pt>
                <c:pt idx="5">
                  <c:v>0.47</c:v>
                </c:pt>
                <c:pt idx="6">
                  <c:v>#N/A</c:v>
                </c:pt>
                <c:pt idx="7">
                  <c:v>0.46</c:v>
                </c:pt>
                <c:pt idx="8">
                  <c:v>#N/A</c:v>
                </c:pt>
                <c:pt idx="9">
                  <c:v>0.44</c:v>
                </c:pt>
              </c:numCache>
            </c:numRef>
          </c:val>
          <c:extLst>
            <c:ext xmlns:c16="http://schemas.microsoft.com/office/drawing/2014/chart" uri="{C3380CC4-5D6E-409C-BE32-E72D297353CC}">
              <c16:uniqueId val="{00000000-E4B4-4C74-973D-BF67ED6840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B4-4C74-973D-BF67ED68406D}"/>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0.72</c:v>
                </c:pt>
                <c:pt idx="2">
                  <c:v>#N/A</c:v>
                </c:pt>
                <c:pt idx="3">
                  <c:v>0.05</c:v>
                </c:pt>
                <c:pt idx="4">
                  <c:v>#N/A</c:v>
                </c:pt>
                <c:pt idx="5">
                  <c:v>0.37</c:v>
                </c:pt>
                <c:pt idx="6">
                  <c:v>#N/A</c:v>
                </c:pt>
                <c:pt idx="7">
                  <c:v>0.64</c:v>
                </c:pt>
                <c:pt idx="8">
                  <c:v>#N/A</c:v>
                </c:pt>
                <c:pt idx="9">
                  <c:v>0.4</c:v>
                </c:pt>
              </c:numCache>
            </c:numRef>
          </c:val>
          <c:extLst>
            <c:ext xmlns:c16="http://schemas.microsoft.com/office/drawing/2014/chart" uri="{C3380CC4-5D6E-409C-BE32-E72D297353CC}">
              <c16:uniqueId val="{00000002-E4B4-4C74-973D-BF67ED68406D}"/>
            </c:ext>
          </c:extLst>
        </c:ser>
        <c:ser>
          <c:idx val="3"/>
          <c:order val="3"/>
          <c:tx>
            <c:strRef>
              <c:f>データシート!$A$30</c:f>
              <c:strCache>
                <c:ptCount val="1"/>
                <c:pt idx="0">
                  <c:v>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0.66</c:v>
                </c:pt>
              </c:numCache>
            </c:numRef>
          </c:val>
          <c:extLst>
            <c:ext xmlns:c16="http://schemas.microsoft.com/office/drawing/2014/chart" uri="{C3380CC4-5D6E-409C-BE32-E72D297353CC}">
              <c16:uniqueId val="{00000003-E4B4-4C74-973D-BF67ED68406D}"/>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0.52</c:v>
                </c:pt>
                <c:pt idx="4">
                  <c:v>#N/A</c:v>
                </c:pt>
                <c:pt idx="5">
                  <c:v>0.63</c:v>
                </c:pt>
                <c:pt idx="6">
                  <c:v>#N/A</c:v>
                </c:pt>
                <c:pt idx="7">
                  <c:v>0.76</c:v>
                </c:pt>
                <c:pt idx="8">
                  <c:v>#N/A</c:v>
                </c:pt>
                <c:pt idx="9">
                  <c:v>0.66</c:v>
                </c:pt>
              </c:numCache>
            </c:numRef>
          </c:val>
          <c:extLst>
            <c:ext xmlns:c16="http://schemas.microsoft.com/office/drawing/2014/chart" uri="{C3380CC4-5D6E-409C-BE32-E72D297353CC}">
              <c16:uniqueId val="{00000004-E4B4-4C74-973D-BF67ED68406D}"/>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1.34</c:v>
                </c:pt>
                <c:pt idx="2">
                  <c:v>#N/A</c:v>
                </c:pt>
                <c:pt idx="3">
                  <c:v>1.26</c:v>
                </c:pt>
                <c:pt idx="4">
                  <c:v>#N/A</c:v>
                </c:pt>
                <c:pt idx="5">
                  <c:v>1.2</c:v>
                </c:pt>
                <c:pt idx="6">
                  <c:v>#N/A</c:v>
                </c:pt>
                <c:pt idx="7">
                  <c:v>1.2</c:v>
                </c:pt>
                <c:pt idx="8">
                  <c:v>#N/A</c:v>
                </c:pt>
                <c:pt idx="9">
                  <c:v>1.17</c:v>
                </c:pt>
              </c:numCache>
            </c:numRef>
          </c:val>
          <c:extLst>
            <c:ext xmlns:c16="http://schemas.microsoft.com/office/drawing/2014/chart" uri="{C3380CC4-5D6E-409C-BE32-E72D297353CC}">
              <c16:uniqueId val="{00000005-E4B4-4C74-973D-BF67ED68406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2.65</c:v>
                </c:pt>
                <c:pt idx="2">
                  <c:v>#N/A</c:v>
                </c:pt>
                <c:pt idx="3">
                  <c:v>5.0999999999999996</c:v>
                </c:pt>
                <c:pt idx="4">
                  <c:v>#N/A</c:v>
                </c:pt>
                <c:pt idx="5">
                  <c:v>3.03</c:v>
                </c:pt>
                <c:pt idx="6">
                  <c:v>#N/A</c:v>
                </c:pt>
                <c:pt idx="7">
                  <c:v>3.28</c:v>
                </c:pt>
                <c:pt idx="8">
                  <c:v>#N/A</c:v>
                </c:pt>
                <c:pt idx="9">
                  <c:v>3</c:v>
                </c:pt>
              </c:numCache>
            </c:numRef>
          </c:val>
          <c:extLst>
            <c:ext xmlns:c16="http://schemas.microsoft.com/office/drawing/2014/chart" uri="{C3380CC4-5D6E-409C-BE32-E72D297353CC}">
              <c16:uniqueId val="{00000006-E4B4-4C74-973D-BF67ED68406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5.62</c:v>
                </c:pt>
                <c:pt idx="2">
                  <c:v>#N/A</c:v>
                </c:pt>
                <c:pt idx="3">
                  <c:v>5.58</c:v>
                </c:pt>
                <c:pt idx="4">
                  <c:v>#N/A</c:v>
                </c:pt>
                <c:pt idx="5">
                  <c:v>5.68</c:v>
                </c:pt>
                <c:pt idx="6">
                  <c:v>#N/A</c:v>
                </c:pt>
                <c:pt idx="7">
                  <c:v>5.97</c:v>
                </c:pt>
                <c:pt idx="8">
                  <c:v>#N/A</c:v>
                </c:pt>
                <c:pt idx="9">
                  <c:v>6.19</c:v>
                </c:pt>
              </c:numCache>
            </c:numRef>
          </c:val>
          <c:extLst>
            <c:ext xmlns:c16="http://schemas.microsoft.com/office/drawing/2014/chart" uri="{C3380CC4-5D6E-409C-BE32-E72D297353CC}">
              <c16:uniqueId val="{00000007-E4B4-4C74-973D-BF67ED68406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9.4600000000000009</c:v>
                </c:pt>
                <c:pt idx="2">
                  <c:v>#N/A</c:v>
                </c:pt>
                <c:pt idx="3">
                  <c:v>10.14</c:v>
                </c:pt>
                <c:pt idx="4">
                  <c:v>#N/A</c:v>
                </c:pt>
                <c:pt idx="5">
                  <c:v>10.07</c:v>
                </c:pt>
                <c:pt idx="6">
                  <c:v>#N/A</c:v>
                </c:pt>
                <c:pt idx="7">
                  <c:v>10.91</c:v>
                </c:pt>
                <c:pt idx="8">
                  <c:v>#N/A</c:v>
                </c:pt>
                <c:pt idx="9">
                  <c:v>10.39</c:v>
                </c:pt>
              </c:numCache>
            </c:numRef>
          </c:val>
          <c:extLst>
            <c:ext xmlns:c16="http://schemas.microsoft.com/office/drawing/2014/chart" uri="{C3380CC4-5D6E-409C-BE32-E72D297353CC}">
              <c16:uniqueId val="{00000008-E4B4-4C74-973D-BF67ED68406D}"/>
            </c:ext>
          </c:extLst>
        </c:ser>
        <c:ser>
          <c:idx val="9"/>
          <c:order val="9"/>
          <c:tx>
            <c:strRef>
              <c:f>データシート!$A$36</c:f>
              <c:strCache>
                <c:ptCount val="1"/>
                <c:pt idx="0">
                  <c:v>公立神崎総合病院事業会計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0.09</c:v>
                </c:pt>
                <c:pt idx="2">
                  <c:v>#N/A</c:v>
                </c:pt>
                <c:pt idx="3">
                  <c:v>6.99</c:v>
                </c:pt>
                <c:pt idx="4">
                  <c:v>#N/A</c:v>
                </c:pt>
                <c:pt idx="5">
                  <c:v>14</c:v>
                </c:pt>
                <c:pt idx="6">
                  <c:v>#N/A</c:v>
                </c:pt>
                <c:pt idx="7">
                  <c:v>24.91</c:v>
                </c:pt>
                <c:pt idx="8">
                  <c:v>#N/A</c:v>
                </c:pt>
                <c:pt idx="9">
                  <c:v>25.29</c:v>
                </c:pt>
              </c:numCache>
            </c:numRef>
          </c:val>
          <c:extLst>
            <c:ext xmlns:c16="http://schemas.microsoft.com/office/drawing/2014/chart" uri="{C3380CC4-5D6E-409C-BE32-E72D297353CC}">
              <c16:uniqueId val="{00000009-E4B4-4C74-973D-BF67ED6840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1053</c:v>
                </c:pt>
                <c:pt idx="5">
                  <c:v>1097</c:v>
                </c:pt>
                <c:pt idx="8">
                  <c:v>1085</c:v>
                </c:pt>
                <c:pt idx="11">
                  <c:v>1188</c:v>
                </c:pt>
                <c:pt idx="14">
                  <c:v>1233</c:v>
                </c:pt>
              </c:numCache>
            </c:numRef>
          </c:val>
          <c:extLst>
            <c:ext xmlns:c16="http://schemas.microsoft.com/office/drawing/2014/chart" uri="{C3380CC4-5D6E-409C-BE32-E72D297353CC}">
              <c16:uniqueId val="{00000000-4330-4B2C-9FAD-E4A1FE666C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4330-4B2C-9FAD-E4A1FE666C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30-4B2C-9FAD-E4A1FE666C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15</c:v>
                </c:pt>
                <c:pt idx="6">
                  <c:v>8</c:v>
                </c:pt>
                <c:pt idx="9">
                  <c:v>3</c:v>
                </c:pt>
                <c:pt idx="12">
                  <c:v>3</c:v>
                </c:pt>
              </c:numCache>
            </c:numRef>
          </c:val>
          <c:extLst>
            <c:ext xmlns:c16="http://schemas.microsoft.com/office/drawing/2014/chart" uri="{C3380CC4-5D6E-409C-BE32-E72D297353CC}">
              <c16:uniqueId val="{00000003-4330-4B2C-9FAD-E4A1FE666C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623</c:v>
                </c:pt>
                <c:pt idx="3">
                  <c:v>619</c:v>
                </c:pt>
                <c:pt idx="6">
                  <c:v>560</c:v>
                </c:pt>
                <c:pt idx="9">
                  <c:v>542</c:v>
                </c:pt>
                <c:pt idx="12">
                  <c:v>515</c:v>
                </c:pt>
              </c:numCache>
            </c:numRef>
          </c:val>
          <c:extLst>
            <c:ext xmlns:c16="http://schemas.microsoft.com/office/drawing/2014/chart" uri="{C3380CC4-5D6E-409C-BE32-E72D297353CC}">
              <c16:uniqueId val="{00000004-4330-4B2C-9FAD-E4A1FE666C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30-4B2C-9FAD-E4A1FE666C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30-4B2C-9FAD-E4A1FE666C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997</c:v>
                </c:pt>
                <c:pt idx="3">
                  <c:v>973</c:v>
                </c:pt>
                <c:pt idx="6">
                  <c:v>984</c:v>
                </c:pt>
                <c:pt idx="9">
                  <c:v>1166</c:v>
                </c:pt>
                <c:pt idx="12">
                  <c:v>1263</c:v>
                </c:pt>
              </c:numCache>
            </c:numRef>
          </c:val>
          <c:extLst>
            <c:ext xmlns:c16="http://schemas.microsoft.com/office/drawing/2014/chart" uri="{C3380CC4-5D6E-409C-BE32-E72D297353CC}">
              <c16:uniqueId val="{00000007-4330-4B2C-9FAD-E4A1FE666C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584</c:v>
                </c:pt>
                <c:pt idx="2">
                  <c:v>#N/A</c:v>
                </c:pt>
                <c:pt idx="3">
                  <c:v>#N/A</c:v>
                </c:pt>
                <c:pt idx="4">
                  <c:v>511</c:v>
                </c:pt>
                <c:pt idx="5">
                  <c:v>#N/A</c:v>
                </c:pt>
                <c:pt idx="6">
                  <c:v>#N/A</c:v>
                </c:pt>
                <c:pt idx="7">
                  <c:v>467</c:v>
                </c:pt>
                <c:pt idx="8">
                  <c:v>#N/A</c:v>
                </c:pt>
                <c:pt idx="9">
                  <c:v>#N/A</c:v>
                </c:pt>
                <c:pt idx="10">
                  <c:v>523</c:v>
                </c:pt>
                <c:pt idx="11">
                  <c:v>#N/A</c:v>
                </c:pt>
                <c:pt idx="12">
                  <c:v>#N/A</c:v>
                </c:pt>
                <c:pt idx="13">
                  <c:v>548</c:v>
                </c:pt>
                <c:pt idx="14">
                  <c:v>#N/A</c:v>
                </c:pt>
              </c:numCache>
            </c:numRef>
          </c:val>
          <c:smooth val="0"/>
          <c:extLst>
            <c:ext xmlns:c16="http://schemas.microsoft.com/office/drawing/2014/chart" uri="{C3380CC4-5D6E-409C-BE32-E72D297353CC}">
              <c16:uniqueId val="{00000008-4330-4B2C-9FAD-E4A1FE666C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13859</c:v>
                </c:pt>
                <c:pt idx="5">
                  <c:v>13403</c:v>
                </c:pt>
                <c:pt idx="8">
                  <c:v>13142</c:v>
                </c:pt>
                <c:pt idx="11">
                  <c:v>12375</c:v>
                </c:pt>
                <c:pt idx="14">
                  <c:v>11730</c:v>
                </c:pt>
              </c:numCache>
            </c:numRef>
          </c:val>
          <c:extLst>
            <c:ext xmlns:c16="http://schemas.microsoft.com/office/drawing/2014/chart" uri="{C3380CC4-5D6E-409C-BE32-E72D297353CC}">
              <c16:uniqueId val="{00000000-5C3F-4078-BA79-1B4BE425BB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629</c:v>
                </c:pt>
                <c:pt idx="5">
                  <c:v>810</c:v>
                </c:pt>
                <c:pt idx="8">
                  <c:v>821</c:v>
                </c:pt>
                <c:pt idx="11">
                  <c:v>762</c:v>
                </c:pt>
                <c:pt idx="14">
                  <c:v>682</c:v>
                </c:pt>
              </c:numCache>
            </c:numRef>
          </c:val>
          <c:extLst>
            <c:ext xmlns:c16="http://schemas.microsoft.com/office/drawing/2014/chart" uri="{C3380CC4-5D6E-409C-BE32-E72D297353CC}">
              <c16:uniqueId val="{00000001-5C3F-4078-BA79-1B4BE425BB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2716</c:v>
                </c:pt>
                <c:pt idx="5">
                  <c:v>2825</c:v>
                </c:pt>
                <c:pt idx="8">
                  <c:v>3540</c:v>
                </c:pt>
                <c:pt idx="11">
                  <c:v>3833</c:v>
                </c:pt>
                <c:pt idx="14">
                  <c:v>3744</c:v>
                </c:pt>
              </c:numCache>
            </c:numRef>
          </c:val>
          <c:extLst>
            <c:ext xmlns:c16="http://schemas.microsoft.com/office/drawing/2014/chart" uri="{C3380CC4-5D6E-409C-BE32-E72D297353CC}">
              <c16:uniqueId val="{00000002-5C3F-4078-BA79-1B4BE425BB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3F-4078-BA79-1B4BE425BB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3F-4078-BA79-1B4BE425BB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3F-4078-BA79-1B4BE425BB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c:v>
                </c:pt>
                <c:pt idx="3">
                  <c:v>231</c:v>
                </c:pt>
                <c:pt idx="6">
                  <c:v>309</c:v>
                </c:pt>
                <c:pt idx="9">
                  <c:v>237</c:v>
                </c:pt>
                <c:pt idx="12">
                  <c:v>320</c:v>
                </c:pt>
              </c:numCache>
            </c:numRef>
          </c:val>
          <c:extLst>
            <c:ext xmlns:c16="http://schemas.microsoft.com/office/drawing/2014/chart" uri="{C3380CC4-5D6E-409C-BE32-E72D297353CC}">
              <c16:uniqueId val="{00000006-5C3F-4078-BA79-1B4BE425BB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c:v>
                </c:pt>
                <c:pt idx="3">
                  <c:v>8</c:v>
                </c:pt>
                <c:pt idx="6">
                  <c:v>15</c:v>
                </c:pt>
                <c:pt idx="9">
                  <c:v>12</c:v>
                </c:pt>
                <c:pt idx="12">
                  <c:v>9</c:v>
                </c:pt>
              </c:numCache>
            </c:numRef>
          </c:val>
          <c:extLst>
            <c:ext xmlns:c16="http://schemas.microsoft.com/office/drawing/2014/chart" uri="{C3380CC4-5D6E-409C-BE32-E72D297353CC}">
              <c16:uniqueId val="{00000007-5C3F-4078-BA79-1B4BE425BB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6149</c:v>
                </c:pt>
                <c:pt idx="3">
                  <c:v>5882</c:v>
                </c:pt>
                <c:pt idx="6">
                  <c:v>5291</c:v>
                </c:pt>
                <c:pt idx="9">
                  <c:v>5275</c:v>
                </c:pt>
                <c:pt idx="12">
                  <c:v>5246</c:v>
                </c:pt>
              </c:numCache>
            </c:numRef>
          </c:val>
          <c:extLst>
            <c:ext xmlns:c16="http://schemas.microsoft.com/office/drawing/2014/chart" uri="{C3380CC4-5D6E-409C-BE32-E72D297353CC}">
              <c16:uniqueId val="{00000008-5C3F-4078-BA79-1B4BE425BB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573</c:v>
                </c:pt>
                <c:pt idx="3">
                  <c:v>426</c:v>
                </c:pt>
                <c:pt idx="6">
                  <c:v>270</c:v>
                </c:pt>
                <c:pt idx="9">
                  <c:v>432</c:v>
                </c:pt>
                <c:pt idx="12">
                  <c:v>1024</c:v>
                </c:pt>
              </c:numCache>
            </c:numRef>
          </c:val>
          <c:extLst>
            <c:ext xmlns:c16="http://schemas.microsoft.com/office/drawing/2014/chart" uri="{C3380CC4-5D6E-409C-BE32-E72D297353CC}">
              <c16:uniqueId val="{00000009-5C3F-4078-BA79-1B4BE425BB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13306</c:v>
                </c:pt>
                <c:pt idx="3">
                  <c:v>13537</c:v>
                </c:pt>
                <c:pt idx="6">
                  <c:v>13251</c:v>
                </c:pt>
                <c:pt idx="9">
                  <c:v>12616</c:v>
                </c:pt>
                <c:pt idx="12">
                  <c:v>11761</c:v>
                </c:pt>
              </c:numCache>
            </c:numRef>
          </c:val>
          <c:extLst>
            <c:ext xmlns:c16="http://schemas.microsoft.com/office/drawing/2014/chart" uri="{C3380CC4-5D6E-409C-BE32-E72D297353CC}">
              <c16:uniqueId val="{0000000A-5C3F-4078-BA79-1B4BE425BB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3034</c:v>
                </c:pt>
                <c:pt idx="2">
                  <c:v>#N/A</c:v>
                </c:pt>
                <c:pt idx="3">
                  <c:v>#N/A</c:v>
                </c:pt>
                <c:pt idx="4">
                  <c:v>3045</c:v>
                </c:pt>
                <c:pt idx="5">
                  <c:v>#N/A</c:v>
                </c:pt>
                <c:pt idx="6">
                  <c:v>#N/A</c:v>
                </c:pt>
                <c:pt idx="7">
                  <c:v>1633</c:v>
                </c:pt>
                <c:pt idx="8">
                  <c:v>#N/A</c:v>
                </c:pt>
                <c:pt idx="9">
                  <c:v>#N/A</c:v>
                </c:pt>
                <c:pt idx="10">
                  <c:v>1602</c:v>
                </c:pt>
                <c:pt idx="11">
                  <c:v>#N/A</c:v>
                </c:pt>
                <c:pt idx="12">
                  <c:v>#N/A</c:v>
                </c:pt>
                <c:pt idx="13">
                  <c:v>2203</c:v>
                </c:pt>
                <c:pt idx="14">
                  <c:v>#N/A</c:v>
                </c:pt>
              </c:numCache>
            </c:numRef>
          </c:val>
          <c:smooth val="0"/>
          <c:extLst>
            <c:ext xmlns:c16="http://schemas.microsoft.com/office/drawing/2014/chart" uri="{C3380CC4-5D6E-409C-BE32-E72D297353CC}">
              <c16:uniqueId val="{0000000B-5C3F-4078-BA79-1B4BE425BB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1768</c:v>
                </c:pt>
                <c:pt idx="1">
                  <c:v>1966</c:v>
                </c:pt>
                <c:pt idx="2">
                  <c:v>1901</c:v>
                </c:pt>
              </c:numCache>
            </c:numRef>
          </c:val>
          <c:extLst>
            <c:ext xmlns:c16="http://schemas.microsoft.com/office/drawing/2014/chart" uri="{C3380CC4-5D6E-409C-BE32-E72D297353CC}">
              <c16:uniqueId val="{00000000-00A9-42FB-BE2B-E6CF913446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c:v>
                </c:pt>
                <c:pt idx="1">
                  <c:v>22</c:v>
                </c:pt>
                <c:pt idx="2">
                  <c:v>47</c:v>
                </c:pt>
              </c:numCache>
            </c:numRef>
          </c:val>
          <c:extLst>
            <c:ext xmlns:c16="http://schemas.microsoft.com/office/drawing/2014/chart" uri="{C3380CC4-5D6E-409C-BE32-E72D297353CC}">
              <c16:uniqueId val="{00000001-00A9-42FB-BE2B-E6CF913446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2454</c:v>
                </c:pt>
                <c:pt idx="1">
                  <c:v>2553</c:v>
                </c:pt>
                <c:pt idx="2">
                  <c:v>2496</c:v>
                </c:pt>
              </c:numCache>
            </c:numRef>
          </c:val>
          <c:extLst>
            <c:ext xmlns:c16="http://schemas.microsoft.com/office/drawing/2014/chart" uri="{C3380CC4-5D6E-409C-BE32-E72D297353CC}">
              <c16:uniqueId val="{00000002-00A9-42FB-BE2B-E6CF913446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）のうち、普通会計の元利償還金が増加しているが、</a:t>
          </a:r>
          <a:r>
            <a:rPr kumimoji="1" lang="ja-JP" altLang="en-US" sz="1100">
              <a:solidFill>
                <a:schemeClr val="dk1"/>
              </a:solidFill>
              <a:effectLst/>
              <a:latin typeface="+mn-lt"/>
              <a:ea typeface="+mn-ea"/>
              <a:cs typeface="+mn-cs"/>
            </a:rPr>
            <a:t>公営企業債の元利償還金に対する繰入金</a:t>
          </a:r>
          <a:r>
            <a:rPr kumimoji="1" lang="ja-JP" altLang="ja-JP" sz="1100">
              <a:solidFill>
                <a:schemeClr val="dk1"/>
              </a:solidFill>
              <a:effectLst/>
              <a:latin typeface="+mn-lt"/>
              <a:ea typeface="+mn-ea"/>
              <a:cs typeface="+mn-cs"/>
            </a:rPr>
            <a:t>は減少している。</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単年度では、標準財政規模</a:t>
          </a:r>
          <a:r>
            <a:rPr kumimoji="1" lang="ja-JP" altLang="en-US" sz="1100">
              <a:solidFill>
                <a:schemeClr val="dk1"/>
              </a:solidFill>
              <a:effectLst/>
              <a:latin typeface="+mn-lt"/>
              <a:ea typeface="+mn-ea"/>
              <a:cs typeface="+mn-cs"/>
            </a:rPr>
            <a:t>は増加したものの</a:t>
          </a:r>
          <a:r>
            <a:rPr kumimoji="1" lang="ja-JP" altLang="ja-JP" sz="1100">
              <a:solidFill>
                <a:schemeClr val="dk1"/>
              </a:solidFill>
              <a:effectLst/>
              <a:latin typeface="+mn-lt"/>
              <a:ea typeface="+mn-ea"/>
              <a:cs typeface="+mn-cs"/>
            </a:rPr>
            <a:t>、地方債の元金償還金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増加し、比率は昨年度に比べ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今後は粟賀小学校跡地整備事業等の償還が始まるため、普通会計の元利償還金は増えていく見込みである。</a:t>
          </a:r>
          <a:r>
            <a:rPr kumimoji="1" lang="ja-JP" altLang="ja-JP" sz="1100">
              <a:solidFill>
                <a:schemeClr val="dk1"/>
              </a:solidFill>
              <a:effectLst/>
              <a:latin typeface="+mn-lt"/>
              <a:ea typeface="+mn-ea"/>
              <a:cs typeface="+mn-cs"/>
            </a:rPr>
            <a:t>繰上償還の財源確保に努めるなど、分子の増加幅を抑制していく必要がある。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「一般会計等に係る地方債の現在高」が対前年度</a:t>
          </a:r>
          <a:r>
            <a:rPr kumimoji="1" lang="en-US" altLang="ja-JP" sz="1100">
              <a:solidFill>
                <a:schemeClr val="dk1"/>
              </a:solidFill>
              <a:effectLst/>
              <a:latin typeface="+mn-lt"/>
              <a:ea typeface="+mn-ea"/>
              <a:cs typeface="+mn-cs"/>
            </a:rPr>
            <a:t>855</a:t>
          </a:r>
          <a:r>
            <a:rPr kumimoji="1" lang="ja-JP" altLang="ja-JP" sz="1100">
              <a:solidFill>
                <a:schemeClr val="dk1"/>
              </a:solidFill>
              <a:effectLst/>
              <a:latin typeface="+mn-lt"/>
              <a:ea typeface="+mn-ea"/>
              <a:cs typeface="+mn-cs"/>
            </a:rPr>
            <a:t>百万円減少し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、債務負担行為に基づく支出予定額は</a:t>
          </a:r>
          <a:r>
            <a:rPr kumimoji="1" lang="ja-JP" altLang="en-US" sz="1100">
              <a:solidFill>
                <a:schemeClr val="dk1"/>
              </a:solidFill>
              <a:effectLst/>
              <a:latin typeface="+mn-lt"/>
              <a:ea typeface="+mn-ea"/>
              <a:cs typeface="+mn-cs"/>
            </a:rPr>
            <a:t>、粟賀小学校跡地整備事業の工事費が増となったこと等により、</a:t>
          </a:r>
          <a:r>
            <a:rPr kumimoji="1" lang="en-US" altLang="ja-JP" sz="1100">
              <a:solidFill>
                <a:schemeClr val="dk1"/>
              </a:solidFill>
              <a:effectLst/>
              <a:latin typeface="+mn-lt"/>
              <a:ea typeface="+mn-ea"/>
              <a:cs typeface="+mn-cs"/>
            </a:rPr>
            <a:t>592</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また、将来負担額から差し引くことができる充当可能基金については</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したものの、基準財政需要額算入見込額は</a:t>
          </a:r>
          <a:r>
            <a:rPr kumimoji="1" lang="en-US" altLang="ja-JP" sz="1100">
              <a:solidFill>
                <a:schemeClr val="dk1"/>
              </a:solidFill>
              <a:effectLst/>
              <a:latin typeface="+mn-lt"/>
              <a:ea typeface="+mn-ea"/>
              <a:cs typeface="+mn-cs"/>
            </a:rPr>
            <a:t>645</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これらの要因により、将来負担比率の分子は対前年度</a:t>
          </a:r>
          <a:r>
            <a:rPr kumimoji="1" lang="en-US" altLang="ja-JP" sz="1100">
              <a:solidFill>
                <a:schemeClr val="dk1"/>
              </a:solidFill>
              <a:effectLst/>
              <a:latin typeface="+mn-lt"/>
              <a:ea typeface="+mn-ea"/>
              <a:cs typeface="+mn-cs"/>
            </a:rPr>
            <a:t>601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、人件費、</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公債費、繰出金の増加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により「財政調整基金」を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1.53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億円を</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繰入</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また、特目基金は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1.49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円積立で差し引き</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0.57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となった。基金全体としては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0.97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各年度の予算執執行の結果生じた決算余剰金の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を財政調整基金から優先に積み立てる。その他の余剰金についても、標準財政規模の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％以上となるまでは財政調整基金に積み立て、それ以上の余剰金については、基金の使途の明確化を図るため、特定目的基金に積み立てていくことを予定している。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公共施設維持管理基金：公共施設の維持管理に要する財源を確保し、将来にわたる町財政の健全な運営の推進を図る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まちづくり基金：町民の連携強化及び均衡ある地域振興を図る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公共施設維持管理基金：少子高齢化の進展による人口減少問題をはじめ、それに伴う生産人口の減少や税収の減など本町の財政が逼迫する中で、今後、これまで整備してきた公共施設</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改修</a:t>
          </a:r>
          <a:r>
            <a:rPr kumimoji="1" lang="ja-JP" altLang="en-US" sz="1400">
              <a:solidFill>
                <a:schemeClr val="dk1"/>
              </a:solidFill>
              <a:effectLst/>
              <a:latin typeface="+mn-lt"/>
              <a:ea typeface="+mn-ea"/>
              <a:cs typeface="+mn-cs"/>
            </a:rPr>
            <a:t>について</a:t>
          </a:r>
          <a:r>
            <a:rPr kumimoji="1" lang="en-US" altLang="ja-JP" sz="1400">
              <a:solidFill>
                <a:schemeClr val="dk1"/>
              </a:solidFill>
              <a:effectLst/>
              <a:latin typeface="+mn-lt"/>
              <a:ea typeface="+mn-ea"/>
              <a:cs typeface="+mn-cs"/>
            </a:rPr>
            <a:t>66</a:t>
          </a:r>
          <a:r>
            <a:rPr kumimoji="1" lang="ja-JP" altLang="en-US" sz="1400">
              <a:solidFill>
                <a:schemeClr val="dk1"/>
              </a:solidFill>
              <a:effectLst/>
              <a:latin typeface="+mn-lt"/>
              <a:ea typeface="+mn-ea"/>
              <a:cs typeface="+mn-cs"/>
            </a:rPr>
            <a:t>百万円を取り崩したことによる減。</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まちづくり基金：地域自治協議会の設立に伴い、町内７ブロックの地域自治協議会へ補助金を交付するため、</a:t>
          </a:r>
          <a:r>
            <a:rPr kumimoji="1" lang="en-US" altLang="ja-JP" sz="1400">
              <a:solidFill>
                <a:schemeClr val="dk1"/>
              </a:solidFill>
              <a:effectLst/>
              <a:latin typeface="+mn-lt"/>
              <a:ea typeface="+mn-ea"/>
              <a:cs typeface="+mn-cs"/>
            </a:rPr>
            <a:t>R6</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R20</a:t>
          </a:r>
          <a:r>
            <a:rPr kumimoji="1" lang="ja-JP" altLang="ja-JP" sz="1400">
              <a:solidFill>
                <a:schemeClr val="dk1"/>
              </a:solidFill>
              <a:effectLst/>
              <a:latin typeface="+mn-lt"/>
              <a:ea typeface="+mn-ea"/>
              <a:cs typeface="+mn-cs"/>
            </a:rPr>
            <a:t>まで基金を</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百万円ずつ取り崩す予定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町税は前年度比で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億円増加したものの、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増額</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繰出金が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増額となった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その結果、令和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年度の実質収支額の</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のみ積み立て、繰入は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財政調整基金残高を普通交付税の合併算定替特例装置の適用期限終了後において、標準財政規模の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％以上となるように務めることとしている。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R6,7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か年で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百万円ずつ取り崩す予定。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10,282
202.23
9,036,125
8,830,253
175,565
5,436,038
11,760,784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水力発電所施設の償却資産の税収により、類似団体平均値並であるが、その税も年々減少しており、さらには人口減少と企業等の立地が進まない等により財政基盤が弱体化傾向にある。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次神河町行財政改革大綱に沿った施策の見直し等徹底した歳出の削減及び、税収の徴収強化など歳入の確保を図り財政基盤の強化に努める。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前年度と比較して、</a:t>
          </a:r>
          <a:r>
            <a:rPr kumimoji="1" lang="ja-JP" altLang="ja-JP" sz="1100">
              <a:solidFill>
                <a:schemeClr val="dk1"/>
              </a:solidFill>
              <a:effectLst/>
              <a:latin typeface="+mn-lt"/>
              <a:ea typeface="+mn-ea"/>
              <a:cs typeface="+mn-cs"/>
            </a:rPr>
            <a:t>普通交付税は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億円減少したが、町税が</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億円増加し</a:t>
          </a:r>
          <a:r>
            <a:rPr kumimoji="1" lang="ja-JP" altLang="ja-JP" sz="1100">
              <a:solidFill>
                <a:schemeClr val="dk1"/>
              </a:solidFill>
              <a:effectLst/>
              <a:latin typeface="+mn-lt"/>
              <a:ea typeface="+mn-ea"/>
              <a:cs typeface="+mn-cs"/>
            </a:rPr>
            <a:t>たため、歳入の経常一般財源が増となった。歳出においては公債費</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億円増に加えて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補助費等が増加したため、歳出経常一般財源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昨年度より増加し</a:t>
          </a:r>
          <a:r>
            <a:rPr kumimoji="1" lang="ja-JP" altLang="en-US" sz="1100">
              <a:solidFill>
                <a:schemeClr val="dk1"/>
              </a:solidFill>
              <a:effectLst/>
              <a:latin typeface="+mn-lt"/>
              <a:ea typeface="+mn-ea"/>
              <a:cs typeface="+mn-cs"/>
            </a:rPr>
            <a:t>ており、歳入の増加額を上回っている</a:t>
          </a:r>
          <a:r>
            <a:rPr kumimoji="1" lang="ja-JP" altLang="ja-JP" sz="1100">
              <a:solidFill>
                <a:schemeClr val="dk1"/>
              </a:solidFill>
              <a:effectLst/>
              <a:latin typeface="+mn-lt"/>
              <a:ea typeface="+mn-ea"/>
              <a:cs typeface="+mn-cs"/>
            </a:rPr>
            <a:t>。その結果、比率は</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ポイント増加とな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と比較しても</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ポイント上回っている。今後においては、給与の適正化等による総人件費の削減、新規発行債の抑制による公債費の削減、施設の維持管理等の見直しなど徹底した取り組みを通じて比率の改善を図る。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65</xdr:row>
      <xdr:rowOff>41656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3147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0947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64</xdr:row>
      <xdr:rowOff>150368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0947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66</xdr:row>
      <xdr:rowOff>39116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2316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159766</xdr:rowOff>
    </xdr:from>
    <xdr:to>
      <xdr:col>7</xdr:col>
      <xdr:colOff>31750</xdr:colOff>
      <xdr:row>66</xdr:row>
      <xdr:rowOff>89916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74693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人口１人当たりの人件費及び物件費ともに</a:t>
          </a:r>
          <a:r>
            <a:rPr kumimoji="1" lang="ja-JP" altLang="ja-JP" sz="1100">
              <a:solidFill>
                <a:schemeClr val="dk1"/>
              </a:solidFill>
              <a:effectLst/>
              <a:latin typeface="+mn-lt"/>
              <a:ea typeface="+mn-ea"/>
              <a:cs typeface="+mn-cs"/>
            </a:rPr>
            <a:t>類似団体と比較して多額となっている</a:t>
          </a:r>
          <a:r>
            <a:rPr kumimoji="1" lang="ja-JP" altLang="en-US" sz="1100">
              <a:solidFill>
                <a:schemeClr val="dk1"/>
              </a:solidFill>
              <a:effectLst/>
              <a:latin typeface="+mn-lt"/>
              <a:ea typeface="+mn-ea"/>
              <a:cs typeface="+mn-cs"/>
            </a:rPr>
            <a:t>。物件費については</a:t>
          </a:r>
          <a:r>
            <a:rPr kumimoji="1" lang="ja-JP" altLang="ja-JP" sz="1100">
              <a:solidFill>
                <a:schemeClr val="dk1"/>
              </a:solidFill>
              <a:effectLst/>
              <a:latin typeface="+mn-lt"/>
              <a:ea typeface="+mn-ea"/>
              <a:cs typeface="+mn-cs"/>
            </a:rPr>
            <a:t>電算関係・</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施設の修繕料等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多いためと考えられる。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次神河町行財政改革大綱に沿い、徹底した定員管理と給与の適正化、事務事業の見直しと公共施設総合管理計画に基づく取り組みを通じて削減していく方針である。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85494</xdr:rowOff>
    </xdr:from>
    <xdr:to>
      <xdr:col>23</xdr:col>
      <xdr:colOff>133350</xdr:colOff>
      <xdr:row>83</xdr:row>
      <xdr:rowOff>113902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15844"/>
          <a:ext cx="838200" cy="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28716</xdr:rowOff>
    </xdr:from>
    <xdr:to>
      <xdr:col>19</xdr:col>
      <xdr:colOff>133350</xdr:colOff>
      <xdr:row>83</xdr:row>
      <xdr:rowOff>85494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59066"/>
          <a:ext cx="889000" cy="5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16086</xdr:rowOff>
    </xdr:from>
    <xdr:to>
      <xdr:col>15</xdr:col>
      <xdr:colOff>82550</xdr:colOff>
      <xdr:row>83</xdr:row>
      <xdr:rowOff>28716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46436"/>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162744</xdr:rowOff>
    </xdr:from>
    <xdr:to>
      <xdr:col>11</xdr:col>
      <xdr:colOff>31750</xdr:colOff>
      <xdr:row>83</xdr:row>
      <xdr:rowOff>16086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21644"/>
          <a:ext cx="889000" cy="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63102</xdr:rowOff>
    </xdr:from>
    <xdr:to>
      <xdr:col>23</xdr:col>
      <xdr:colOff>184150</xdr:colOff>
      <xdr:row>83</xdr:row>
      <xdr:rowOff>164702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35179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34694</xdr:rowOff>
    </xdr:from>
    <xdr:to>
      <xdr:col>19</xdr:col>
      <xdr:colOff>184150</xdr:colOff>
      <xdr:row>83</xdr:row>
      <xdr:rowOff>136294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121071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149366</xdr:rowOff>
    </xdr:from>
    <xdr:to>
      <xdr:col>15</xdr:col>
      <xdr:colOff>133350</xdr:colOff>
      <xdr:row>83</xdr:row>
      <xdr:rowOff>79516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64293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9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136736</xdr:rowOff>
    </xdr:from>
    <xdr:to>
      <xdr:col>11</xdr:col>
      <xdr:colOff>82550</xdr:colOff>
      <xdr:row>83</xdr:row>
      <xdr:rowOff>66886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51663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8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111944</xdr:rowOff>
    </xdr:from>
    <xdr:to>
      <xdr:col>7</xdr:col>
      <xdr:colOff>31750</xdr:colOff>
      <xdr:row>83</xdr:row>
      <xdr:rowOff>42094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26871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5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ポイント増加しているのは、</a:t>
          </a:r>
          <a:r>
            <a:rPr kumimoji="1" lang="ja-JP" altLang="en-US"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ポイント高い数値を示している。これは、大卒の</a:t>
          </a:r>
          <a:r>
            <a:rPr kumimoji="1" lang="ja-JP" altLang="ja-JP" sz="1100">
              <a:solidFill>
                <a:schemeClr val="dk1"/>
              </a:solidFill>
              <a:effectLst/>
              <a:latin typeface="+mn-lt"/>
              <a:ea typeface="+mn-ea"/>
              <a:cs typeface="+mn-cs"/>
            </a:rPr>
            <a:t>経験年数段階に変動が生じたためである。今後</a:t>
          </a:r>
          <a:r>
            <a:rPr kumimoji="1" lang="ja-JP" altLang="en-US" sz="1100">
              <a:solidFill>
                <a:schemeClr val="dk1"/>
              </a:solidFill>
              <a:effectLst/>
              <a:latin typeface="+mn-lt"/>
              <a:ea typeface="+mn-ea"/>
              <a:cs typeface="+mn-cs"/>
            </a:rPr>
            <a:t>は定員管理の適正化、人事評価制度の活用等、</a:t>
          </a:r>
          <a:r>
            <a:rPr kumimoji="1" lang="ja-JP" altLang="ja-JP" sz="1100">
              <a:solidFill>
                <a:schemeClr val="dk1"/>
              </a:solidFill>
              <a:effectLst/>
              <a:latin typeface="+mn-lt"/>
              <a:ea typeface="+mn-ea"/>
              <a:cs typeface="+mn-cs"/>
            </a:rPr>
            <a:t>より一層の給与</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の適正化善を図る。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61384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88195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し、類似団体平均値との比較においては、</a:t>
          </a:r>
          <a:r>
            <a:rPr kumimoji="1" lang="en-US" altLang="ja-JP" sz="1100">
              <a:solidFill>
                <a:schemeClr val="dk1"/>
              </a:solidFill>
              <a:effectLst/>
              <a:latin typeface="+mn-lt"/>
              <a:ea typeface="+mn-ea"/>
              <a:cs typeface="+mn-cs"/>
            </a:rPr>
            <a:t>0.22</a:t>
          </a:r>
          <a:r>
            <a:rPr kumimoji="1" lang="ja-JP" altLang="en-US" sz="1100">
              <a:solidFill>
                <a:schemeClr val="dk1"/>
              </a:solidFill>
              <a:effectLst/>
              <a:latin typeface="+mn-lt"/>
              <a:ea typeface="+mn-ea"/>
              <a:cs typeface="+mn-cs"/>
            </a:rPr>
            <a:t>人多く</a:t>
          </a:r>
          <a:r>
            <a:rPr kumimoji="1" lang="ja-JP" altLang="ja-JP" sz="1100">
              <a:solidFill>
                <a:schemeClr val="dk1"/>
              </a:solidFill>
              <a:effectLst/>
              <a:latin typeface="+mn-lt"/>
              <a:ea typeface="+mn-ea"/>
              <a:cs typeface="+mn-cs"/>
            </a:rPr>
            <a:t>なっている。現在、地域創生として人口減少対策をはじめ、持続可能なまちづくりに取り組んでいるため、一定の職員数を確保している。</a:t>
          </a:r>
          <a:endParaRPr lang="ja-JP" altLang="ja-JP" sz="1400">
            <a:effectLst/>
          </a:endParaRPr>
        </a:p>
        <a:p>
          <a:r>
            <a:rPr kumimoji="1" lang="ja-JP" altLang="ja-JP" sz="1100">
              <a:solidFill>
                <a:schemeClr val="dk1"/>
              </a:solidFill>
              <a:effectLst/>
              <a:latin typeface="+mn-lt"/>
              <a:ea typeface="+mn-ea"/>
              <a:cs typeface="+mn-cs"/>
            </a:rPr>
            <a:t>　当面する地域創生に全力を上げて取り組んでいくが、定員管理計画に基づき適正な職員数に努めていく。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133376</xdr:rowOff>
    </xdr:from>
    <xdr:to>
      <xdr:col>81</xdr:col>
      <xdr:colOff>44450</xdr:colOff>
      <xdr:row>61</xdr:row>
      <xdr:rowOff>146888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91826"/>
          <a:ext cx="8382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133376</xdr:rowOff>
    </xdr:from>
    <xdr:to>
      <xdr:col>77</xdr:col>
      <xdr:colOff>44450</xdr:colOff>
      <xdr:row>61</xdr:row>
      <xdr:rowOff>144958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9182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133858</xdr:rowOff>
    </xdr:from>
    <xdr:to>
      <xdr:col>72</xdr:col>
      <xdr:colOff>203200</xdr:colOff>
      <xdr:row>61</xdr:row>
      <xdr:rowOff>144958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92308"/>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133858</xdr:rowOff>
    </xdr:from>
    <xdr:to>
      <xdr:col>68</xdr:col>
      <xdr:colOff>152400</xdr:colOff>
      <xdr:row>61</xdr:row>
      <xdr:rowOff>159918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9230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96088</xdr:rowOff>
    </xdr:from>
    <xdr:to>
      <xdr:col>81</xdr:col>
      <xdr:colOff>95250</xdr:colOff>
      <xdr:row>62</xdr:row>
      <xdr:rowOff>26238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68165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2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82576</xdr:rowOff>
    </xdr:from>
    <xdr:to>
      <xdr:col>77</xdr:col>
      <xdr:colOff>95250</xdr:colOff>
      <xdr:row>62</xdr:row>
      <xdr:rowOff>12726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168953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2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94158</xdr:rowOff>
    </xdr:from>
    <xdr:to>
      <xdr:col>73</xdr:col>
      <xdr:colOff>44450</xdr:colOff>
      <xdr:row>62</xdr:row>
      <xdr:rowOff>24308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3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83058</xdr:rowOff>
    </xdr:from>
    <xdr:to>
      <xdr:col>68</xdr:col>
      <xdr:colOff>203200</xdr:colOff>
      <xdr:row>62</xdr:row>
      <xdr:rowOff>13208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169435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109118</xdr:rowOff>
    </xdr:from>
    <xdr:to>
      <xdr:col>64</xdr:col>
      <xdr:colOff>152400</xdr:colOff>
      <xdr:row>62</xdr:row>
      <xdr:rowOff>39268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24045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5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単年度では、標準財政規模が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地方債の元金償還金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、比率は昨年度に比べ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の比率よりＲ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の比率が</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ため、結果として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となっており、類似団体平均値との比較では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さらに、近年の大規模事業に伴う起債発行により、今後比率の上昇が見込まれる。今後においては、投資的事業の計画的実施による新規発行債の抑制や、繰上償還の財源確保に努め比率の改善を図る。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37338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3903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95250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3903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107188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46760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107188</xdr:rowOff>
    </xdr:from>
    <xdr:to>
      <xdr:col>68</xdr:col>
      <xdr:colOff>152400</xdr:colOff>
      <xdr:row>45</xdr:row>
      <xdr:rowOff>70866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65098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157988</xdr:rowOff>
    </xdr:from>
    <xdr:to>
      <xdr:col>81</xdr:col>
      <xdr:colOff>95250</xdr:colOff>
      <xdr:row>43</xdr:row>
      <xdr:rowOff>88138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130065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56388</xdr:rowOff>
    </xdr:from>
    <xdr:to>
      <xdr:col>68</xdr:col>
      <xdr:colOff>203200</xdr:colOff>
      <xdr:row>44</xdr:row>
      <xdr:rowOff>157988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142765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20066</xdr:rowOff>
    </xdr:from>
    <xdr:to>
      <xdr:col>64</xdr:col>
      <xdr:colOff>152400</xdr:colOff>
      <xdr:row>45</xdr:row>
      <xdr:rowOff>121666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73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106443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82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将来負担額は、普通会計債の残高</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粟賀小学校跡地整備事業による</a:t>
          </a:r>
          <a:r>
            <a:rPr kumimoji="1" lang="ja-JP" altLang="ja-JP" sz="1100">
              <a:solidFill>
                <a:schemeClr val="dk1"/>
              </a:solidFill>
              <a:effectLst/>
              <a:latin typeface="+mn-lt"/>
              <a:ea typeface="+mn-ea"/>
              <a:cs typeface="+mn-cs"/>
            </a:rPr>
            <a:t>債務負担行為に基づく支出予定額が</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増加したため、昨年度に比べ比率が</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次神河町行財政改革大綱及び公共施設総合管理計画に沿い、新規発行債の抑制・縮小に努め、将来負担額の抑制を行い比率の改善を図る。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7801</xdr:rowOff>
    </xdr:from>
    <xdr:to>
      <xdr:col>81</xdr:col>
      <xdr:colOff>44450</xdr:colOff>
      <xdr:row>16</xdr:row>
      <xdr:rowOff>164072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751001"/>
          <a:ext cx="8382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165463</xdr:rowOff>
    </xdr:from>
    <xdr:to>
      <xdr:col>77</xdr:col>
      <xdr:colOff>44450</xdr:colOff>
      <xdr:row>16</xdr:row>
      <xdr:rowOff>7801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73721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165463</xdr:rowOff>
    </xdr:from>
    <xdr:to>
      <xdr:col>72</xdr:col>
      <xdr:colOff>203200</xdr:colOff>
      <xdr:row>18</xdr:row>
      <xdr:rowOff>71664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37213"/>
          <a:ext cx="889000" cy="4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71664</xdr:rowOff>
    </xdr:from>
    <xdr:to>
      <xdr:col>68</xdr:col>
      <xdr:colOff>152400</xdr:colOff>
      <xdr:row>18</xdr:row>
      <xdr:rowOff>100390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15776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113272</xdr:rowOff>
    </xdr:from>
    <xdr:to>
      <xdr:col>81</xdr:col>
      <xdr:colOff>95250</xdr:colOff>
      <xdr:row>17</xdr:row>
      <xdr:rowOff>43422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85349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2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128451</xdr:rowOff>
    </xdr:from>
    <xdr:to>
      <xdr:col>77</xdr:col>
      <xdr:colOff>95250</xdr:colOff>
      <xdr:row>16</xdr:row>
      <xdr:rowOff>58601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43378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78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114663</xdr:rowOff>
    </xdr:from>
    <xdr:to>
      <xdr:col>73</xdr:col>
      <xdr:colOff>44450</xdr:colOff>
      <xdr:row>16</xdr:row>
      <xdr:rowOff>44813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29590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20864</xdr:rowOff>
    </xdr:from>
    <xdr:to>
      <xdr:col>68</xdr:col>
      <xdr:colOff>203200</xdr:colOff>
      <xdr:row>18</xdr:row>
      <xdr:rowOff>122464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107241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19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49590</xdr:rowOff>
    </xdr:from>
    <xdr:to>
      <xdr:col>64</xdr:col>
      <xdr:colOff>152400</xdr:colOff>
      <xdr:row>18</xdr:row>
      <xdr:rowOff>151190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3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135967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10,282
202.23
9,036,125
8,830,253
175,565
5,436,038
11,760,784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低い水準となっているが、今後においても定員適正化計画に掲げた取組により改善を図っていく。具体的には、各種手当の総点検等による給与の適正化と新規採用の抑制による職員数の減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」の削減を行い、人件費の削減に努める。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33</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505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33</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551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129286</xdr:rowOff>
    </xdr:from>
    <xdr:to>
      <xdr:col>15</xdr:col>
      <xdr:colOff>98425</xdr:colOff>
      <xdr:row>34</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871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156718</xdr:rowOff>
    </xdr:from>
    <xdr:to>
      <xdr:col>11</xdr:col>
      <xdr:colOff>9525</xdr:colOff>
      <xdr:row>34</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145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41910</xdr:rowOff>
    </xdr:from>
    <xdr:to>
      <xdr:col>24</xdr:col>
      <xdr:colOff>76200</xdr:colOff>
      <xdr:row>33</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46482</xdr:rowOff>
    </xdr:from>
    <xdr:to>
      <xdr:col>20</xdr:col>
      <xdr:colOff>38100</xdr:colOff>
      <xdr:row>33</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158259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78486</xdr:rowOff>
    </xdr:from>
    <xdr:to>
      <xdr:col>15</xdr:col>
      <xdr:colOff>149225</xdr:colOff>
      <xdr:row>34</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137922</xdr:rowOff>
    </xdr:from>
    <xdr:to>
      <xdr:col>11</xdr:col>
      <xdr:colOff>60325</xdr:colOff>
      <xdr:row>34</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78249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105918</xdr:rowOff>
    </xdr:from>
    <xdr:to>
      <xdr:col>6</xdr:col>
      <xdr:colOff>171450</xdr:colOff>
      <xdr:row>34</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ポイント低い水準となっているが、依然として電算システム経費、地域創生経費や各施設の維持管理経費等に多額の費用が必要である。今後は、第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次神河町行財政改革大綱に掲げた経費削減に向けての事務事業のさらなる見直し、重複する施設の管理の見直しなどの取り組みにより、物件費全体の縮減に努める。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134620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62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68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100347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少子化による保育所費用、児童手当の減により</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ポイント低い水準となっている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障害者自立支援給付費に係る経費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増加傾向となっている。さらに、高齢化率も高く将来の扶助費の増加が懸念される。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次神河町行財政改革大綱の確実な実行により、財源を確保していく必要がある。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75293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05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その他に係る経常収支比率は繰出金であり、類似団体平均値より</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ポイント低い水準となっている。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は介護給付費及び医療費の増による</a:t>
          </a:r>
          <a:r>
            <a:rPr kumimoji="1" lang="ja-JP" altLang="ja-JP" sz="1100" b="0" i="0" baseline="0">
              <a:solidFill>
                <a:schemeClr val="dk1"/>
              </a:solidFill>
              <a:effectLst/>
              <a:latin typeface="+mn-lt"/>
              <a:ea typeface="+mn-ea"/>
              <a:cs typeface="+mn-cs"/>
            </a:rPr>
            <a:t>介護保険事業や後期高齢者医療事業の繰出金が増加していくものと推測される。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157480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90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142240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123207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特に一部事務組合（ごみ・し尿処理施設）への負担金と企業会計（病院・上下水道）への補助金が大きく、類似団体平均値を</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ポイントも上回る要因になっている。今後においては、補助金の適正化と整理統合などの取り組みにより、補助金全体の縮減を図っていく。</a:t>
          </a:r>
          <a:endParaRPr lang="ja-JP" altLang="ja-JP" sz="1400">
            <a:effectLst/>
          </a:endParaRPr>
        </a:p>
        <a:p>
          <a:r>
            <a:rPr kumimoji="1" lang="ja-JP" altLang="ja-JP" sz="1100">
              <a:solidFill>
                <a:schemeClr val="dk1"/>
              </a:solidFill>
              <a:effectLst/>
              <a:latin typeface="+mn-lt"/>
              <a:ea typeface="+mn-ea"/>
              <a:cs typeface="+mn-cs"/>
            </a:rPr>
            <a:t>　また、企業会計については、経営戦略や企業債発行時に作成する「収支計画」等に基づき、経営の安定化に努めることにより普通会計の負担を軽減していくように努める。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97282</xdr:rowOff>
    </xdr:from>
    <xdr:to>
      <xdr:col>82</xdr:col>
      <xdr:colOff>107950</xdr:colOff>
      <xdr:row>39</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838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28702</xdr:rowOff>
    </xdr:from>
    <xdr:to>
      <xdr:col>78</xdr:col>
      <xdr:colOff>69850</xdr:colOff>
      <xdr:row>39</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7152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40</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7152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44704</xdr:rowOff>
    </xdr:from>
    <xdr:to>
      <xdr:col>69</xdr:col>
      <xdr:colOff>92075</xdr:colOff>
      <xdr:row>40</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902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69342</xdr:rowOff>
    </xdr:from>
    <xdr:to>
      <xdr:col>82</xdr:col>
      <xdr:colOff>158750</xdr:colOff>
      <xdr:row>39</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41419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46482</xdr:rowOff>
    </xdr:from>
    <xdr:to>
      <xdr:col>78</xdr:col>
      <xdr:colOff>120650</xdr:colOff>
      <xdr:row>39</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132859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149352</xdr:rowOff>
    </xdr:from>
    <xdr:to>
      <xdr:col>74</xdr:col>
      <xdr:colOff>31750</xdr:colOff>
      <xdr:row>39</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64279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165354</xdr:rowOff>
    </xdr:from>
    <xdr:to>
      <xdr:col>69</xdr:col>
      <xdr:colOff>142875</xdr:colOff>
      <xdr:row>40</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44196</xdr:rowOff>
    </xdr:from>
    <xdr:to>
      <xdr:col>65</xdr:col>
      <xdr:colOff>53975</xdr:colOff>
      <xdr:row>40</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130573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徐々にではあるが公債費にかかる経常収支比率は減少してきていたが、</a:t>
          </a:r>
          <a:r>
            <a:rPr kumimoji="1" lang="ja-JP" altLang="en-US"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決算では</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決算では</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ポイント上回った。今後は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粟賀小学校跡地整備事業、中播消防署建替事業、クリーンセンター建替</a:t>
          </a:r>
          <a:r>
            <a:rPr kumimoji="1" lang="ja-JP" altLang="ja-JP" sz="1100">
              <a:solidFill>
                <a:schemeClr val="dk1"/>
              </a:solidFill>
              <a:effectLst/>
              <a:latin typeface="+mn-lt"/>
              <a:ea typeface="+mn-ea"/>
              <a:cs typeface="+mn-cs"/>
            </a:rPr>
            <a:t>事業に伴う起債発行により、</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比率の上昇が見込まれる。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79</xdr:row>
      <xdr:rowOff>42418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18387"/>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156718</xdr:rowOff>
    </xdr:from>
    <xdr:to>
      <xdr:col>19</xdr:col>
      <xdr:colOff>187325</xdr:colOff>
      <xdr:row>78</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58368"/>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583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163068</xdr:rowOff>
    </xdr:from>
    <xdr:to>
      <xdr:col>24</xdr:col>
      <xdr:colOff>76200</xdr:colOff>
      <xdr:row>79</xdr:row>
      <xdr:rowOff>93218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135145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105918</xdr:rowOff>
    </xdr:from>
    <xdr:to>
      <xdr:col>15</xdr:col>
      <xdr:colOff>149225</xdr:colOff>
      <xdr:row>78</xdr:row>
      <xdr:rowOff>36068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20845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公債費以外の合計での比較では、類似団体平均値より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ポイント下回っており、特にその中でも「補助費等」の比率が大きい。</a:t>
          </a:r>
          <a:endParaRPr lang="ja-JP" altLang="ja-JP" sz="1400">
            <a:effectLst/>
          </a:endParaRPr>
        </a:p>
        <a:p>
          <a:r>
            <a:rPr kumimoji="1" lang="ja-JP" altLang="ja-JP" sz="1100">
              <a:solidFill>
                <a:schemeClr val="dk1"/>
              </a:solidFill>
              <a:effectLst/>
              <a:latin typeface="+mn-lt"/>
              <a:ea typeface="+mn-ea"/>
              <a:cs typeface="+mn-cs"/>
            </a:rPr>
            <a:t>　公債費を除く歳出全体において、第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次神河町行財政改革大綱、公共施設等総合管理計画に沿い、経常経費削減を行うこととしている。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77</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524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50800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10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78</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10539"/>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8889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315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82499</xdr:rowOff>
    </xdr:from>
    <xdr:to>
      <xdr:col>29</xdr:col>
      <xdr:colOff>127000</xdr:colOff>
      <xdr:row>16</xdr:row>
      <xdr:rowOff>125924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73324"/>
          <a:ext cx="647700" cy="43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67276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58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120776</xdr:rowOff>
    </xdr:from>
    <xdr:to>
      <xdr:col>26</xdr:col>
      <xdr:colOff>50800</xdr:colOff>
      <xdr:row>16</xdr:row>
      <xdr:rowOff>125924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11601"/>
          <a:ext cx="698500" cy="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109565</xdr:rowOff>
    </xdr:from>
    <xdr:to>
      <xdr:col>22</xdr:col>
      <xdr:colOff>114300</xdr:colOff>
      <xdr:row>16</xdr:row>
      <xdr:rowOff>120776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900390"/>
          <a:ext cx="698500" cy="1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92571</xdr:rowOff>
    </xdr:from>
    <xdr:to>
      <xdr:col>18</xdr:col>
      <xdr:colOff>177800</xdr:colOff>
      <xdr:row>16</xdr:row>
      <xdr:rowOff>109565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883396"/>
          <a:ext cx="698500" cy="16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31699</xdr:rowOff>
    </xdr:from>
    <xdr:to>
      <xdr:col>29</xdr:col>
      <xdr:colOff>177800</xdr:colOff>
      <xdr:row>16</xdr:row>
      <xdr:rowOff>133299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48226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6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75124</xdr:rowOff>
    </xdr:from>
    <xdr:to>
      <xdr:col>26</xdr:col>
      <xdr:colOff>101600</xdr:colOff>
      <xdr:row>17</xdr:row>
      <xdr:rowOff>5274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6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161501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52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69976</xdr:rowOff>
    </xdr:from>
    <xdr:to>
      <xdr:col>22</xdr:col>
      <xdr:colOff>165100</xdr:colOff>
      <xdr:row>17</xdr:row>
      <xdr:rowOff>126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10303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2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58765</xdr:rowOff>
    </xdr:from>
    <xdr:to>
      <xdr:col>19</xdr:col>
      <xdr:colOff>38100</xdr:colOff>
      <xdr:row>16</xdr:row>
      <xdr:rowOff>160365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4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170542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1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41771</xdr:rowOff>
    </xdr:from>
    <xdr:to>
      <xdr:col>15</xdr:col>
      <xdr:colOff>101600</xdr:colOff>
      <xdr:row>16</xdr:row>
      <xdr:rowOff>143371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3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153548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5842</xdr:rowOff>
    </xdr:from>
    <xdr:to>
      <xdr:col>29</xdr:col>
      <xdr:colOff>127000</xdr:colOff>
      <xdr:row>34</xdr:row>
      <xdr:rowOff>94470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273292"/>
          <a:ext cx="647700" cy="8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94470</xdr:rowOff>
    </xdr:from>
    <xdr:to>
      <xdr:col>26</xdr:col>
      <xdr:colOff>50800</xdr:colOff>
      <xdr:row>34</xdr:row>
      <xdr:rowOff>228978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361920"/>
          <a:ext cx="698500" cy="134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163690</xdr:rowOff>
    </xdr:from>
    <xdr:to>
      <xdr:col>22</xdr:col>
      <xdr:colOff>114300</xdr:colOff>
      <xdr:row>34</xdr:row>
      <xdr:rowOff>228978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431140"/>
          <a:ext cx="698500" cy="65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28839</xdr:rowOff>
    </xdr:from>
    <xdr:to>
      <xdr:col>18</xdr:col>
      <xdr:colOff>177800</xdr:colOff>
      <xdr:row>34</xdr:row>
      <xdr:rowOff>163690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296289"/>
          <a:ext cx="698500" cy="13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297942</xdr:rowOff>
    </xdr:from>
    <xdr:to>
      <xdr:col>29</xdr:col>
      <xdr:colOff>177800</xdr:colOff>
      <xdr:row>34</xdr:row>
      <xdr:rowOff>56642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222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143019</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43670</xdr:rowOff>
    </xdr:from>
    <xdr:to>
      <xdr:col>26</xdr:col>
      <xdr:colOff>101600</xdr:colOff>
      <xdr:row>34</xdr:row>
      <xdr:rowOff>145270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311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155447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07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178178</xdr:rowOff>
    </xdr:from>
    <xdr:to>
      <xdr:col>22</xdr:col>
      <xdr:colOff>165100</xdr:colOff>
      <xdr:row>34</xdr:row>
      <xdr:rowOff>279778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445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289955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21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112890</xdr:rowOff>
    </xdr:from>
    <xdr:to>
      <xdr:col>19</xdr:col>
      <xdr:colOff>38100</xdr:colOff>
      <xdr:row>34</xdr:row>
      <xdr:rowOff>214490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38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224667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1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320939</xdr:rowOff>
    </xdr:from>
    <xdr:to>
      <xdr:col>15</xdr:col>
      <xdr:colOff>101600</xdr:colOff>
      <xdr:row>34</xdr:row>
      <xdr:rowOff>79639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245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89816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01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10,282
202.23
9,036,125
8,830,253
175,565
5,436,038
11,760,784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71545</xdr:rowOff>
    </xdr:from>
    <xdr:to>
      <xdr:col>24</xdr:col>
      <xdr:colOff>63500</xdr:colOff>
      <xdr:row>35</xdr:row>
      <xdr:rowOff>109973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72295"/>
          <a:ext cx="8382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97459</xdr:rowOff>
    </xdr:from>
    <xdr:to>
      <xdr:col>19</xdr:col>
      <xdr:colOff>177800</xdr:colOff>
      <xdr:row>35</xdr:row>
      <xdr:rowOff>109973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098209"/>
          <a:ext cx="8890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96499</xdr:rowOff>
    </xdr:from>
    <xdr:to>
      <xdr:col>15</xdr:col>
      <xdr:colOff>50800</xdr:colOff>
      <xdr:row>35</xdr:row>
      <xdr:rowOff>97459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09724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96499</xdr:rowOff>
    </xdr:from>
    <xdr:to>
      <xdr:col>10</xdr:col>
      <xdr:colOff>114300</xdr:colOff>
      <xdr:row>35</xdr:row>
      <xdr:rowOff>166743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97249"/>
          <a:ext cx="8890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20745</xdr:rowOff>
    </xdr:from>
    <xdr:to>
      <xdr:col>24</xdr:col>
      <xdr:colOff>114300</xdr:colOff>
      <xdr:row>35</xdr:row>
      <xdr:rowOff>122345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43622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7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59173</xdr:rowOff>
    </xdr:from>
    <xdr:to>
      <xdr:col>20</xdr:col>
      <xdr:colOff>38100</xdr:colOff>
      <xdr:row>35</xdr:row>
      <xdr:rowOff>160773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5850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3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46659</xdr:rowOff>
    </xdr:from>
    <xdr:to>
      <xdr:col>15</xdr:col>
      <xdr:colOff>101600</xdr:colOff>
      <xdr:row>35</xdr:row>
      <xdr:rowOff>148259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164786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2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45699</xdr:rowOff>
    </xdr:from>
    <xdr:to>
      <xdr:col>10</xdr:col>
      <xdr:colOff>165100</xdr:colOff>
      <xdr:row>35</xdr:row>
      <xdr:rowOff>147299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163826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2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115943</xdr:rowOff>
    </xdr:from>
    <xdr:to>
      <xdr:col>6</xdr:col>
      <xdr:colOff>38100</xdr:colOff>
      <xdr:row>36</xdr:row>
      <xdr:rowOff>46093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62620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122802</xdr:rowOff>
    </xdr:from>
    <xdr:to>
      <xdr:col>24</xdr:col>
      <xdr:colOff>63500</xdr:colOff>
      <xdr:row>54</xdr:row>
      <xdr:rowOff>123529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381102"/>
          <a:ext cx="8382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122802</xdr:rowOff>
    </xdr:from>
    <xdr:to>
      <xdr:col>19</xdr:col>
      <xdr:colOff>177800</xdr:colOff>
      <xdr:row>55</xdr:row>
      <xdr:rowOff>29405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381102"/>
          <a:ext cx="889000" cy="7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29405</xdr:rowOff>
    </xdr:from>
    <xdr:to>
      <xdr:col>15</xdr:col>
      <xdr:colOff>50800</xdr:colOff>
      <xdr:row>55</xdr:row>
      <xdr:rowOff>52576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59155"/>
          <a:ext cx="889000" cy="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16787</xdr:rowOff>
    </xdr:from>
    <xdr:to>
      <xdr:col>10</xdr:col>
      <xdr:colOff>114300</xdr:colOff>
      <xdr:row>55</xdr:row>
      <xdr:rowOff>52576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446537"/>
          <a:ext cx="889000" cy="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72729</xdr:rowOff>
    </xdr:from>
    <xdr:to>
      <xdr:col>24</xdr:col>
      <xdr:colOff>114300</xdr:colOff>
      <xdr:row>55</xdr:row>
      <xdr:rowOff>2879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3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95606</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18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72002</xdr:rowOff>
    </xdr:from>
    <xdr:to>
      <xdr:col>20</xdr:col>
      <xdr:colOff>38100</xdr:colOff>
      <xdr:row>55</xdr:row>
      <xdr:rowOff>2152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18679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0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150055</xdr:rowOff>
    </xdr:from>
    <xdr:to>
      <xdr:col>15</xdr:col>
      <xdr:colOff>101600</xdr:colOff>
      <xdr:row>55</xdr:row>
      <xdr:rowOff>80205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96732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1776</xdr:rowOff>
    </xdr:from>
    <xdr:to>
      <xdr:col>10</xdr:col>
      <xdr:colOff>165100</xdr:colOff>
      <xdr:row>55</xdr:row>
      <xdr:rowOff>103376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119903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20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137437</xdr:rowOff>
    </xdr:from>
    <xdr:to>
      <xdr:col>6</xdr:col>
      <xdr:colOff>38100</xdr:colOff>
      <xdr:row>55</xdr:row>
      <xdr:rowOff>67587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84114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17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94895</xdr:rowOff>
    </xdr:from>
    <xdr:to>
      <xdr:col>24</xdr:col>
      <xdr:colOff>63500</xdr:colOff>
      <xdr:row>78</xdr:row>
      <xdr:rowOff>111491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467995"/>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94895</xdr:rowOff>
    </xdr:from>
    <xdr:to>
      <xdr:col>19</xdr:col>
      <xdr:colOff>177800</xdr:colOff>
      <xdr:row>78</xdr:row>
      <xdr:rowOff>113182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6799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110027</xdr:rowOff>
    </xdr:from>
    <xdr:to>
      <xdr:col>15</xdr:col>
      <xdr:colOff>50800</xdr:colOff>
      <xdr:row>78</xdr:row>
      <xdr:rowOff>113182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483127"/>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97363</xdr:rowOff>
    </xdr:from>
    <xdr:to>
      <xdr:col>10</xdr:col>
      <xdr:colOff>114300</xdr:colOff>
      <xdr:row>78</xdr:row>
      <xdr:rowOff>110027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70463"/>
          <a:ext cx="8890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60691</xdr:rowOff>
    </xdr:from>
    <xdr:to>
      <xdr:col>24</xdr:col>
      <xdr:colOff>114300</xdr:colOff>
      <xdr:row>78</xdr:row>
      <xdr:rowOff>162291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147068</xdr:rowOff>
    </xdr:from>
    <xdr:ext cx="378565"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48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44095</xdr:rowOff>
    </xdr:from>
    <xdr:to>
      <xdr:col>20</xdr:col>
      <xdr:colOff>38100</xdr:colOff>
      <xdr:row>78</xdr:row>
      <xdr:rowOff>145695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136822</xdr:rowOff>
    </xdr:from>
    <xdr:ext cx="378565"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8017" y="1350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62382</xdr:rowOff>
    </xdr:from>
    <xdr:to>
      <xdr:col>15</xdr:col>
      <xdr:colOff>101600</xdr:colOff>
      <xdr:row>78</xdr:row>
      <xdr:rowOff>163982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155109</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9017" y="13528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59227</xdr:rowOff>
    </xdr:from>
    <xdr:to>
      <xdr:col>10</xdr:col>
      <xdr:colOff>165100</xdr:colOff>
      <xdr:row>78</xdr:row>
      <xdr:rowOff>160827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4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151954</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30017" y="13525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46563</xdr:rowOff>
    </xdr:from>
    <xdr:to>
      <xdr:col>6</xdr:col>
      <xdr:colOff>38100</xdr:colOff>
      <xdr:row>78</xdr:row>
      <xdr:rowOff>148163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139290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41017" y="1351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158848</xdr:rowOff>
    </xdr:from>
    <xdr:to>
      <xdr:col>24</xdr:col>
      <xdr:colOff>63500</xdr:colOff>
      <xdr:row>96</xdr:row>
      <xdr:rowOff>27566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46598"/>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72906</xdr:rowOff>
    </xdr:from>
    <xdr:to>
      <xdr:col>19</xdr:col>
      <xdr:colOff>177800</xdr:colOff>
      <xdr:row>96</xdr:row>
      <xdr:rowOff>27566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60656"/>
          <a:ext cx="889000" cy="1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72906</xdr:rowOff>
    </xdr:from>
    <xdr:to>
      <xdr:col>15</xdr:col>
      <xdr:colOff>50800</xdr:colOff>
      <xdr:row>97</xdr:row>
      <xdr:rowOff>16887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60656"/>
          <a:ext cx="889000" cy="2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16887</xdr:rowOff>
    </xdr:from>
    <xdr:to>
      <xdr:col>10</xdr:col>
      <xdr:colOff>114300</xdr:colOff>
      <xdr:row>97</xdr:row>
      <xdr:rowOff>34054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47537"/>
          <a:ext cx="889000" cy="1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108048</xdr:rowOff>
    </xdr:from>
    <xdr:to>
      <xdr:col>24</xdr:col>
      <xdr:colOff>114300</xdr:colOff>
      <xdr:row>96</xdr:row>
      <xdr:rowOff>38198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86475</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148216</xdr:rowOff>
    </xdr:from>
    <xdr:to>
      <xdr:col>20</xdr:col>
      <xdr:colOff>38100</xdr:colOff>
      <xdr:row>96</xdr:row>
      <xdr:rowOff>78366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69493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22106</xdr:rowOff>
    </xdr:from>
    <xdr:to>
      <xdr:col>15</xdr:col>
      <xdr:colOff>101600</xdr:colOff>
      <xdr:row>95</xdr:row>
      <xdr:rowOff>123706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114833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4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137537</xdr:rowOff>
    </xdr:from>
    <xdr:to>
      <xdr:col>10</xdr:col>
      <xdr:colOff>165100</xdr:colOff>
      <xdr:row>97</xdr:row>
      <xdr:rowOff>67687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58814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154704</xdr:rowOff>
    </xdr:from>
    <xdr:to>
      <xdr:col>6</xdr:col>
      <xdr:colOff>38100</xdr:colOff>
      <xdr:row>97</xdr:row>
      <xdr:rowOff>84854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75981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106347</xdr:rowOff>
    </xdr:from>
    <xdr:to>
      <xdr:col>55</xdr:col>
      <xdr:colOff>0</xdr:colOff>
      <xdr:row>33</xdr:row>
      <xdr:rowOff>131210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764197"/>
          <a:ext cx="8382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131210</xdr:rowOff>
    </xdr:from>
    <xdr:to>
      <xdr:col>50</xdr:col>
      <xdr:colOff>114300</xdr:colOff>
      <xdr:row>34</xdr:row>
      <xdr:rowOff>43523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789060"/>
          <a:ext cx="8890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138091</xdr:rowOff>
    </xdr:from>
    <xdr:to>
      <xdr:col>45</xdr:col>
      <xdr:colOff>177800</xdr:colOff>
      <xdr:row>34</xdr:row>
      <xdr:rowOff>43523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281591"/>
          <a:ext cx="889000" cy="59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138091</xdr:rowOff>
    </xdr:from>
    <xdr:to>
      <xdr:col>41</xdr:col>
      <xdr:colOff>50800</xdr:colOff>
      <xdr:row>33</xdr:row>
      <xdr:rowOff>155528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281591"/>
          <a:ext cx="889000" cy="5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55547</xdr:rowOff>
    </xdr:from>
    <xdr:to>
      <xdr:col>55</xdr:col>
      <xdr:colOff>50800</xdr:colOff>
      <xdr:row>33</xdr:row>
      <xdr:rowOff>157147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7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78424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56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80410</xdr:rowOff>
    </xdr:from>
    <xdr:to>
      <xdr:col>50</xdr:col>
      <xdr:colOff>165100</xdr:colOff>
      <xdr:row>34</xdr:row>
      <xdr:rowOff>10560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73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27087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51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164173</xdr:rowOff>
    </xdr:from>
    <xdr:to>
      <xdr:col>46</xdr:col>
      <xdr:colOff>38100</xdr:colOff>
      <xdr:row>34</xdr:row>
      <xdr:rowOff>94323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2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110850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59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87291</xdr:rowOff>
    </xdr:from>
    <xdr:to>
      <xdr:col>41</xdr:col>
      <xdr:colOff>101600</xdr:colOff>
      <xdr:row>31</xdr:row>
      <xdr:rowOff>17441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33968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104728</xdr:rowOff>
    </xdr:from>
    <xdr:to>
      <xdr:col>36</xdr:col>
      <xdr:colOff>165100</xdr:colOff>
      <xdr:row>34</xdr:row>
      <xdr:rowOff>34878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7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51405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53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44978</xdr:rowOff>
    </xdr:from>
    <xdr:to>
      <xdr:col>55</xdr:col>
      <xdr:colOff>0</xdr:colOff>
      <xdr:row>58</xdr:row>
      <xdr:rowOff>82544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89078"/>
          <a:ext cx="8382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56754</xdr:rowOff>
    </xdr:from>
    <xdr:to>
      <xdr:col>50</xdr:col>
      <xdr:colOff>114300</xdr:colOff>
      <xdr:row>58</xdr:row>
      <xdr:rowOff>82544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00854"/>
          <a:ext cx="889000" cy="2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92837</xdr:rowOff>
    </xdr:from>
    <xdr:to>
      <xdr:col>45</xdr:col>
      <xdr:colOff>177800</xdr:colOff>
      <xdr:row>58</xdr:row>
      <xdr:rowOff>56754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65487"/>
          <a:ext cx="889000" cy="1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92837</xdr:rowOff>
    </xdr:from>
    <xdr:to>
      <xdr:col>41</xdr:col>
      <xdr:colOff>50800</xdr:colOff>
      <xdr:row>57</xdr:row>
      <xdr:rowOff>107595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65487"/>
          <a:ext cx="8890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165628</xdr:rowOff>
    </xdr:from>
    <xdr:to>
      <xdr:col>55</xdr:col>
      <xdr:colOff>50800</xdr:colOff>
      <xdr:row>58</xdr:row>
      <xdr:rowOff>95778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144055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31744</xdr:rowOff>
    </xdr:from>
    <xdr:to>
      <xdr:col>50</xdr:col>
      <xdr:colOff>165100</xdr:colOff>
      <xdr:row>58</xdr:row>
      <xdr:rowOff>133344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124471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5954</xdr:rowOff>
    </xdr:from>
    <xdr:to>
      <xdr:col>46</xdr:col>
      <xdr:colOff>38100</xdr:colOff>
      <xdr:row>58</xdr:row>
      <xdr:rowOff>107554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98681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4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42037</xdr:rowOff>
    </xdr:from>
    <xdr:to>
      <xdr:col>41</xdr:col>
      <xdr:colOff>101600</xdr:colOff>
      <xdr:row>57</xdr:row>
      <xdr:rowOff>143637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134764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0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56795</xdr:rowOff>
    </xdr:from>
    <xdr:to>
      <xdr:col>36</xdr:col>
      <xdr:colOff>165100</xdr:colOff>
      <xdr:row>57</xdr:row>
      <xdr:rowOff>158395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149522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9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1570</xdr:rowOff>
    </xdr:from>
    <xdr:to>
      <xdr:col>55</xdr:col>
      <xdr:colOff>0</xdr:colOff>
      <xdr:row>79</xdr:row>
      <xdr:rowOff>35350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46120"/>
          <a:ext cx="838200" cy="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126050</xdr:rowOff>
    </xdr:from>
    <xdr:to>
      <xdr:col>50</xdr:col>
      <xdr:colOff>114300</xdr:colOff>
      <xdr:row>79</xdr:row>
      <xdr:rowOff>1570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99150"/>
          <a:ext cx="889000" cy="4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65013</xdr:rowOff>
    </xdr:from>
    <xdr:to>
      <xdr:col>45</xdr:col>
      <xdr:colOff>177800</xdr:colOff>
      <xdr:row>78</xdr:row>
      <xdr:rowOff>126050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95213"/>
          <a:ext cx="889000" cy="4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123480</xdr:rowOff>
    </xdr:from>
    <xdr:to>
      <xdr:col>41</xdr:col>
      <xdr:colOff>50800</xdr:colOff>
      <xdr:row>76</xdr:row>
      <xdr:rowOff>65013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982230"/>
          <a:ext cx="889000" cy="1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156000</xdr:rowOff>
    </xdr:from>
    <xdr:to>
      <xdr:col>55</xdr:col>
      <xdr:colOff>50800</xdr:colOff>
      <xdr:row>79</xdr:row>
      <xdr:rowOff>86150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70927</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122220</xdr:rowOff>
    </xdr:from>
    <xdr:to>
      <xdr:col>50</xdr:col>
      <xdr:colOff>165100</xdr:colOff>
      <xdr:row>79</xdr:row>
      <xdr:rowOff>52370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43497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8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75250</xdr:rowOff>
    </xdr:from>
    <xdr:to>
      <xdr:col>46</xdr:col>
      <xdr:colOff>38100</xdr:colOff>
      <xdr:row>79</xdr:row>
      <xdr:rowOff>5400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167977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14213</xdr:rowOff>
    </xdr:from>
    <xdr:to>
      <xdr:col>41</xdr:col>
      <xdr:colOff>101600</xdr:colOff>
      <xdr:row>76</xdr:row>
      <xdr:rowOff>115813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132340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8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72680</xdr:rowOff>
    </xdr:from>
    <xdr:to>
      <xdr:col>36</xdr:col>
      <xdr:colOff>165100</xdr:colOff>
      <xdr:row>76</xdr:row>
      <xdr:rowOff>2831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31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19357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0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50829</xdr:rowOff>
    </xdr:from>
    <xdr:to>
      <xdr:col>55</xdr:col>
      <xdr:colOff>0</xdr:colOff>
      <xdr:row>97</xdr:row>
      <xdr:rowOff>118601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81479"/>
          <a:ext cx="838200" cy="6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99028</xdr:rowOff>
    </xdr:from>
    <xdr:to>
      <xdr:col>50</xdr:col>
      <xdr:colOff>114300</xdr:colOff>
      <xdr:row>97</xdr:row>
      <xdr:rowOff>118601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29678"/>
          <a:ext cx="889000" cy="1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97075</xdr:rowOff>
    </xdr:from>
    <xdr:to>
      <xdr:col>45</xdr:col>
      <xdr:colOff>177800</xdr:colOff>
      <xdr:row>97</xdr:row>
      <xdr:rowOff>99028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27725"/>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97075</xdr:rowOff>
    </xdr:from>
    <xdr:to>
      <xdr:col>41</xdr:col>
      <xdr:colOff>50800</xdr:colOff>
      <xdr:row>97</xdr:row>
      <xdr:rowOff>154797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27725"/>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xdr:rowOff>
    </xdr:from>
    <xdr:to>
      <xdr:col>55</xdr:col>
      <xdr:colOff>50800</xdr:colOff>
      <xdr:row>97</xdr:row>
      <xdr:rowOff>101629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149906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67801</xdr:rowOff>
    </xdr:from>
    <xdr:to>
      <xdr:col>50</xdr:col>
      <xdr:colOff>165100</xdr:colOff>
      <xdr:row>97</xdr:row>
      <xdr:rowOff>169401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160528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48228</xdr:rowOff>
    </xdr:from>
    <xdr:to>
      <xdr:col>46</xdr:col>
      <xdr:colOff>38100</xdr:colOff>
      <xdr:row>97</xdr:row>
      <xdr:rowOff>149828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140955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46275</xdr:rowOff>
    </xdr:from>
    <xdr:to>
      <xdr:col>41</xdr:col>
      <xdr:colOff>101600</xdr:colOff>
      <xdr:row>97</xdr:row>
      <xdr:rowOff>147875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139002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103997</xdr:rowOff>
    </xdr:from>
    <xdr:to>
      <xdr:col>36</xdr:col>
      <xdr:colOff>165100</xdr:colOff>
      <xdr:row>98</xdr:row>
      <xdr:rowOff>34147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25274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33310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8410"/>
          <a:ext cx="8890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153960</xdr:rowOff>
    </xdr:from>
    <xdr:to>
      <xdr:col>67</xdr:col>
      <xdr:colOff>101600</xdr:colOff>
      <xdr:row>38</xdr:row>
      <xdr:rowOff>84110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75237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9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16565</xdr:rowOff>
    </xdr:from>
    <xdr:to>
      <xdr:col>85</xdr:col>
      <xdr:colOff>127000</xdr:colOff>
      <xdr:row>74</xdr:row>
      <xdr:rowOff>86282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703865"/>
          <a:ext cx="838200" cy="6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86282</xdr:rowOff>
    </xdr:from>
    <xdr:to>
      <xdr:col>81</xdr:col>
      <xdr:colOff>50800</xdr:colOff>
      <xdr:row>75</xdr:row>
      <xdr:rowOff>23131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773582"/>
          <a:ext cx="889000" cy="10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23131</xdr:rowOff>
    </xdr:from>
    <xdr:to>
      <xdr:col>76</xdr:col>
      <xdr:colOff>114300</xdr:colOff>
      <xdr:row>75</xdr:row>
      <xdr:rowOff>39133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8188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33950</xdr:rowOff>
    </xdr:from>
    <xdr:to>
      <xdr:col>71</xdr:col>
      <xdr:colOff>177800</xdr:colOff>
      <xdr:row>75</xdr:row>
      <xdr:rowOff>39133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892700"/>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137215</xdr:rowOff>
    </xdr:from>
    <xdr:to>
      <xdr:col>85</xdr:col>
      <xdr:colOff>177800</xdr:colOff>
      <xdr:row>74</xdr:row>
      <xdr:rowOff>67365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6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160092</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50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35482</xdr:rowOff>
    </xdr:from>
    <xdr:to>
      <xdr:col>81</xdr:col>
      <xdr:colOff>101600</xdr:colOff>
      <xdr:row>74</xdr:row>
      <xdr:rowOff>137082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153609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49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143781</xdr:rowOff>
    </xdr:from>
    <xdr:to>
      <xdr:col>76</xdr:col>
      <xdr:colOff>165100</xdr:colOff>
      <xdr:row>75</xdr:row>
      <xdr:rowOff>73931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90458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159783</xdr:rowOff>
    </xdr:from>
    <xdr:to>
      <xdr:col>72</xdr:col>
      <xdr:colOff>38100</xdr:colOff>
      <xdr:row>75</xdr:row>
      <xdr:rowOff>89933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106460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154600</xdr:rowOff>
    </xdr:from>
    <xdr:to>
      <xdr:col>67</xdr:col>
      <xdr:colOff>101600</xdr:colOff>
      <xdr:row>75</xdr:row>
      <xdr:rowOff>84750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101277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1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45326</xdr:rowOff>
    </xdr:from>
    <xdr:to>
      <xdr:col>85</xdr:col>
      <xdr:colOff>127000</xdr:colOff>
      <xdr:row>98</xdr:row>
      <xdr:rowOff>119286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47426"/>
          <a:ext cx="838200" cy="7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117796</xdr:rowOff>
    </xdr:from>
    <xdr:to>
      <xdr:col>81</xdr:col>
      <xdr:colOff>50800</xdr:colOff>
      <xdr:row>98</xdr:row>
      <xdr:rowOff>45326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48446"/>
          <a:ext cx="889000" cy="9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117796</xdr:rowOff>
    </xdr:from>
    <xdr:to>
      <xdr:col>76</xdr:col>
      <xdr:colOff>114300</xdr:colOff>
      <xdr:row>98</xdr:row>
      <xdr:rowOff>156183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48446"/>
          <a:ext cx="889000" cy="20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156183</xdr:rowOff>
    </xdr:from>
    <xdr:to>
      <xdr:col>71</xdr:col>
      <xdr:colOff>177800</xdr:colOff>
      <xdr:row>99</xdr:row>
      <xdr:rowOff>11413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58283"/>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68486</xdr:rowOff>
    </xdr:from>
    <xdr:to>
      <xdr:col>85</xdr:col>
      <xdr:colOff>177800</xdr:colOff>
      <xdr:row>98</xdr:row>
      <xdr:rowOff>170086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165976</xdr:rowOff>
    </xdr:from>
    <xdr:to>
      <xdr:col>81</xdr:col>
      <xdr:colOff>101600</xdr:colOff>
      <xdr:row>98</xdr:row>
      <xdr:rowOff>96126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112653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66996</xdr:rowOff>
    </xdr:from>
    <xdr:to>
      <xdr:col>76</xdr:col>
      <xdr:colOff>165100</xdr:colOff>
      <xdr:row>97</xdr:row>
      <xdr:rowOff>168596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6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7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105383</xdr:rowOff>
    </xdr:from>
    <xdr:to>
      <xdr:col>72</xdr:col>
      <xdr:colOff>38100</xdr:colOff>
      <xdr:row>99</xdr:row>
      <xdr:rowOff>35533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132063</xdr:rowOff>
    </xdr:from>
    <xdr:to>
      <xdr:col>67</xdr:col>
      <xdr:colOff>101600</xdr:colOff>
      <xdr:row>99</xdr:row>
      <xdr:rowOff>62213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53340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136423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6137173"/>
          <a:ext cx="1269" cy="593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83100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9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136423</xdr:rowOff>
    </xdr:from>
    <xdr:to>
      <xdr:col>116</xdr:col>
      <xdr:colOff>152400</xdr:colOff>
      <xdr:row>35</xdr:row>
      <xdr:rowOff>136423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13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115735</xdr:rowOff>
    </xdr:from>
    <xdr:to>
      <xdr:col>116</xdr:col>
      <xdr:colOff>63500</xdr:colOff>
      <xdr:row>36</xdr:row>
      <xdr:rowOff>34353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116485"/>
          <a:ext cx="8382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72090</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87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93663</xdr:rowOff>
    </xdr:from>
    <xdr:to>
      <xdr:col>116</xdr:col>
      <xdr:colOff>114300</xdr:colOff>
      <xdr:row>39</xdr:row>
      <xdr:rowOff>23813</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6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26734</xdr:rowOff>
    </xdr:from>
    <xdr:to>
      <xdr:col>111</xdr:col>
      <xdr:colOff>177800</xdr:colOff>
      <xdr:row>35</xdr:row>
      <xdr:rowOff>115735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027484"/>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100673</xdr:rowOff>
    </xdr:from>
    <xdr:to>
      <xdr:col>112</xdr:col>
      <xdr:colOff>38100</xdr:colOff>
      <xdr:row>39</xdr:row>
      <xdr:rowOff>30823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61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21950</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70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20638</xdr:rowOff>
    </xdr:from>
    <xdr:to>
      <xdr:col>107</xdr:col>
      <xdr:colOff>50800</xdr:colOff>
      <xdr:row>35</xdr:row>
      <xdr:rowOff>26734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02138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90957</xdr:rowOff>
    </xdr:from>
    <xdr:to>
      <xdr:col>107</xdr:col>
      <xdr:colOff>101600</xdr:colOff>
      <xdr:row>39</xdr:row>
      <xdr:rowOff>21107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60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12234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9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101181</xdr:rowOff>
    </xdr:from>
    <xdr:to>
      <xdr:col>102</xdr:col>
      <xdr:colOff>114300</xdr:colOff>
      <xdr:row>35</xdr:row>
      <xdr:rowOff>20638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5244681"/>
          <a:ext cx="889000" cy="7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4462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6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77927</xdr:rowOff>
    </xdr:from>
    <xdr:to>
      <xdr:col>98</xdr:col>
      <xdr:colOff>38100</xdr:colOff>
      <xdr:row>39</xdr:row>
      <xdr:rowOff>8077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170654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68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155003</xdr:rowOff>
    </xdr:from>
    <xdr:to>
      <xdr:col>116</xdr:col>
      <xdr:colOff>114300</xdr:colOff>
      <xdr:row>36</xdr:row>
      <xdr:rowOff>85153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1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69930</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0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64935</xdr:rowOff>
    </xdr:from>
    <xdr:to>
      <xdr:col>112</xdr:col>
      <xdr:colOff>38100</xdr:colOff>
      <xdr:row>35</xdr:row>
      <xdr:rowOff>166535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0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11612</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8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147384</xdr:rowOff>
    </xdr:from>
    <xdr:to>
      <xdr:col>107</xdr:col>
      <xdr:colOff>101600</xdr:colOff>
      <xdr:row>35</xdr:row>
      <xdr:rowOff>77534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97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94061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57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141288</xdr:rowOff>
    </xdr:from>
    <xdr:to>
      <xdr:col>102</xdr:col>
      <xdr:colOff>165100</xdr:colOff>
      <xdr:row>35</xdr:row>
      <xdr:rowOff>71438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87965</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574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50381</xdr:rowOff>
    </xdr:from>
    <xdr:to>
      <xdr:col>98</xdr:col>
      <xdr:colOff>38100</xdr:colOff>
      <xdr:row>30</xdr:row>
      <xdr:rowOff>151981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519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168508</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389111" y="496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18047</xdr:rowOff>
    </xdr:from>
    <xdr:to>
      <xdr:col>116</xdr:col>
      <xdr:colOff>63500</xdr:colOff>
      <xdr:row>59</xdr:row>
      <xdr:rowOff>18732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3359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2425</xdr:rowOff>
    </xdr:from>
    <xdr:to>
      <xdr:col>111</xdr:col>
      <xdr:colOff>177800</xdr:colOff>
      <xdr:row>59</xdr:row>
      <xdr:rowOff>18732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17975"/>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166522</xdr:rowOff>
    </xdr:from>
    <xdr:to>
      <xdr:col>107</xdr:col>
      <xdr:colOff>50800</xdr:colOff>
      <xdr:row>59</xdr:row>
      <xdr:rowOff>2425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1062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166522</xdr:rowOff>
    </xdr:from>
    <xdr:to>
      <xdr:col>102</xdr:col>
      <xdr:colOff>114300</xdr:colOff>
      <xdr:row>59</xdr:row>
      <xdr:rowOff>3949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10622"/>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138697</xdr:rowOff>
    </xdr:from>
    <xdr:to>
      <xdr:col>116</xdr:col>
      <xdr:colOff>114300</xdr:colOff>
      <xdr:row>59</xdr:row>
      <xdr:rowOff>68847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53624</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9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139382</xdr:rowOff>
    </xdr:from>
    <xdr:to>
      <xdr:col>112</xdr:col>
      <xdr:colOff>38100</xdr:colOff>
      <xdr:row>59</xdr:row>
      <xdr:rowOff>69532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60659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76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123075</xdr:rowOff>
    </xdr:from>
    <xdr:to>
      <xdr:col>107</xdr:col>
      <xdr:colOff>101600</xdr:colOff>
      <xdr:row>59</xdr:row>
      <xdr:rowOff>53225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44352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115722</xdr:rowOff>
    </xdr:from>
    <xdr:to>
      <xdr:col>102</xdr:col>
      <xdr:colOff>165100</xdr:colOff>
      <xdr:row>59</xdr:row>
      <xdr:rowOff>45872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36999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124599</xdr:rowOff>
    </xdr:from>
    <xdr:to>
      <xdr:col>98</xdr:col>
      <xdr:colOff>38100</xdr:colOff>
      <xdr:row>59</xdr:row>
      <xdr:rowOff>54749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45876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6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8158</xdr:rowOff>
    </xdr:from>
    <xdr:to>
      <xdr:col>116</xdr:col>
      <xdr:colOff>63500</xdr:colOff>
      <xdr:row>76</xdr:row>
      <xdr:rowOff>88320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38358"/>
          <a:ext cx="838200" cy="8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88320</xdr:rowOff>
    </xdr:from>
    <xdr:to>
      <xdr:col>111</xdr:col>
      <xdr:colOff>177800</xdr:colOff>
      <xdr:row>76</xdr:row>
      <xdr:rowOff>96788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118520"/>
          <a:ext cx="8890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87295</xdr:rowOff>
    </xdr:from>
    <xdr:to>
      <xdr:col>107</xdr:col>
      <xdr:colOff>50800</xdr:colOff>
      <xdr:row>76</xdr:row>
      <xdr:rowOff>96788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117495"/>
          <a:ext cx="8890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87295</xdr:rowOff>
    </xdr:from>
    <xdr:to>
      <xdr:col>102</xdr:col>
      <xdr:colOff>114300</xdr:colOff>
      <xdr:row>76</xdr:row>
      <xdr:rowOff>133865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17495"/>
          <a:ext cx="8890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128807</xdr:rowOff>
    </xdr:from>
    <xdr:to>
      <xdr:col>116</xdr:col>
      <xdr:colOff>114300</xdr:colOff>
      <xdr:row>76</xdr:row>
      <xdr:rowOff>58958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875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107234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6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37520</xdr:rowOff>
    </xdr:from>
    <xdr:to>
      <xdr:col>112</xdr:col>
      <xdr:colOff>38100</xdr:colOff>
      <xdr:row>76</xdr:row>
      <xdr:rowOff>139120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130247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6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45988</xdr:rowOff>
    </xdr:from>
    <xdr:to>
      <xdr:col>107</xdr:col>
      <xdr:colOff>101600</xdr:colOff>
      <xdr:row>76</xdr:row>
      <xdr:rowOff>147588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138715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36495</xdr:rowOff>
    </xdr:from>
    <xdr:to>
      <xdr:col>102</xdr:col>
      <xdr:colOff>165100</xdr:colOff>
      <xdr:row>76</xdr:row>
      <xdr:rowOff>138095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129222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5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83065</xdr:rowOff>
    </xdr:from>
    <xdr:to>
      <xdr:col>98</xdr:col>
      <xdr:colOff>38100</xdr:colOff>
      <xdr:row>77</xdr:row>
      <xdr:rowOff>13215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性質別の住民一人当たりのコストは、全体的に類似団体を上回っている。特に</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物件費、補助費等、投資及び出資金は類似団体と比較して大きく上回っている。要因については、物件費では</a:t>
          </a:r>
          <a:r>
            <a:rPr kumimoji="1" lang="ja-JP" altLang="en-US" sz="1100">
              <a:solidFill>
                <a:schemeClr val="dk1"/>
              </a:solidFill>
              <a:effectLst/>
              <a:latin typeface="+mn-lt"/>
              <a:ea typeface="+mn-ea"/>
              <a:cs typeface="+mn-cs"/>
            </a:rPr>
            <a:t>電算改修費用及び公共施設修繕費用</a:t>
          </a:r>
          <a:r>
            <a:rPr kumimoji="1" lang="ja-JP" altLang="ja-JP" sz="1100">
              <a:solidFill>
                <a:schemeClr val="dk1"/>
              </a:solidFill>
              <a:effectLst/>
              <a:latin typeface="+mn-lt"/>
              <a:ea typeface="+mn-ea"/>
              <a:cs typeface="+mn-cs"/>
            </a:rPr>
            <a:t>の増、補助費等については、企業会計や一部事務組合（ごみ処理場建設負担金）の補助金が多額であるため、類似団体よりは高い数値となっている。投資及び出資金については公立神崎総合病院や下水道事業への出資金が多額であり、類似団体と比較すると大きく上回っている。公債費については、近年実施してきた大型建設事業の地方債の償還が本格的に始まることから</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増加していく見込みである。積立金は財政調整基金及び</a:t>
          </a:r>
          <a:r>
            <a:rPr kumimoji="1" lang="ja-JP" altLang="en-US" sz="1100">
              <a:solidFill>
                <a:schemeClr val="dk1"/>
              </a:solidFill>
              <a:effectLst/>
              <a:latin typeface="+mn-lt"/>
              <a:ea typeface="+mn-ea"/>
              <a:cs typeface="+mn-cs"/>
            </a:rPr>
            <a:t>森林環境譲与税</a:t>
          </a:r>
          <a:r>
            <a:rPr kumimoji="1" lang="ja-JP" altLang="ja-JP" sz="1100">
              <a:solidFill>
                <a:schemeClr val="dk1"/>
              </a:solidFill>
              <a:effectLst/>
              <a:latin typeface="+mn-lt"/>
              <a:ea typeface="+mn-ea"/>
              <a:cs typeface="+mn-cs"/>
            </a:rPr>
            <a:t>基金の積立が減額となった。</a:t>
          </a:r>
          <a:endParaRPr lang="ja-JP" altLang="ja-JP" sz="1400">
            <a:effectLst/>
          </a:endParaRPr>
        </a:p>
        <a:p>
          <a:r>
            <a:rPr kumimoji="1" lang="ja-JP" altLang="ja-JP" sz="1100">
              <a:solidFill>
                <a:schemeClr val="dk1"/>
              </a:solidFill>
              <a:effectLst/>
              <a:latin typeface="+mn-lt"/>
              <a:ea typeface="+mn-ea"/>
              <a:cs typeface="+mn-cs"/>
            </a:rPr>
            <a:t>　今後については、第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次神河町行財政改革大綱に掲げた補助金の適正化と整理統合などの取り組みや、公共施設総合管理計画を基に計画的・合理的な管理に努めていく。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10,282
202.23
9,036,125
8,830,253
175,565
5,436,038
11,760,784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64643</xdr:rowOff>
    </xdr:from>
    <xdr:to>
      <xdr:col>24</xdr:col>
      <xdr:colOff>63500</xdr:colOff>
      <xdr:row>35</xdr:row>
      <xdr:rowOff>39307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93943"/>
          <a:ext cx="838200" cy="1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39307</xdr:rowOff>
    </xdr:from>
    <xdr:to>
      <xdr:col>19</xdr:col>
      <xdr:colOff>177800</xdr:colOff>
      <xdr:row>35</xdr:row>
      <xdr:rowOff>137795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0057"/>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58928</xdr:rowOff>
    </xdr:from>
    <xdr:to>
      <xdr:col>15</xdr:col>
      <xdr:colOff>50800</xdr:colOff>
      <xdr:row>35</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967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11113</xdr:rowOff>
    </xdr:from>
    <xdr:to>
      <xdr:col>10</xdr:col>
      <xdr:colOff>114300</xdr:colOff>
      <xdr:row>35</xdr:row>
      <xdr:rowOff>58928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1863"/>
          <a:ext cx="889000" cy="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13843</xdr:rowOff>
    </xdr:from>
    <xdr:to>
      <xdr:col>24</xdr:col>
      <xdr:colOff>114300</xdr:colOff>
      <xdr:row>34</xdr:row>
      <xdr:rowOff>115443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36720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159957</xdr:rowOff>
    </xdr:from>
    <xdr:to>
      <xdr:col>20</xdr:col>
      <xdr:colOff>38100</xdr:colOff>
      <xdr:row>35</xdr:row>
      <xdr:rowOff>90107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106634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86995</xdr:rowOff>
    </xdr:from>
    <xdr:to>
      <xdr:col>15</xdr:col>
      <xdr:colOff>101600</xdr:colOff>
      <xdr:row>36</xdr:row>
      <xdr:rowOff>17145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33672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8128</xdr:rowOff>
    </xdr:from>
    <xdr:to>
      <xdr:col>10</xdr:col>
      <xdr:colOff>165100</xdr:colOff>
      <xdr:row>35</xdr:row>
      <xdr:rowOff>109728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126255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131763</xdr:rowOff>
    </xdr:from>
    <xdr:to>
      <xdr:col>6</xdr:col>
      <xdr:colOff>38100</xdr:colOff>
      <xdr:row>35</xdr:row>
      <xdr:rowOff>61913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78440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108210</xdr:rowOff>
    </xdr:from>
    <xdr:to>
      <xdr:col>24</xdr:col>
      <xdr:colOff>63500</xdr:colOff>
      <xdr:row>57</xdr:row>
      <xdr:rowOff>14786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09410"/>
          <a:ext cx="838200" cy="7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99736</xdr:rowOff>
    </xdr:from>
    <xdr:to>
      <xdr:col>19</xdr:col>
      <xdr:colOff>177800</xdr:colOff>
      <xdr:row>56</xdr:row>
      <xdr:rowOff>108210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0936"/>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166798</xdr:rowOff>
    </xdr:from>
    <xdr:to>
      <xdr:col>15</xdr:col>
      <xdr:colOff>50800</xdr:colOff>
      <xdr:row>56</xdr:row>
      <xdr:rowOff>99736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6548"/>
          <a:ext cx="889000" cy="10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166798</xdr:rowOff>
    </xdr:from>
    <xdr:to>
      <xdr:col>10</xdr:col>
      <xdr:colOff>114300</xdr:colOff>
      <xdr:row>57</xdr:row>
      <xdr:rowOff>40890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6548"/>
          <a:ext cx="889000" cy="2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135436</xdr:rowOff>
    </xdr:from>
    <xdr:to>
      <xdr:col>24</xdr:col>
      <xdr:colOff>114300</xdr:colOff>
      <xdr:row>57</xdr:row>
      <xdr:rowOff>65586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113863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57410</xdr:rowOff>
    </xdr:from>
    <xdr:to>
      <xdr:col>20</xdr:col>
      <xdr:colOff>38100</xdr:colOff>
      <xdr:row>56</xdr:row>
      <xdr:rowOff>159010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4087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3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48936</xdr:rowOff>
    </xdr:from>
    <xdr:to>
      <xdr:col>15</xdr:col>
      <xdr:colOff>101600</xdr:colOff>
      <xdr:row>56</xdr:row>
      <xdr:rowOff>150536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167063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2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115998</xdr:rowOff>
    </xdr:from>
    <xdr:to>
      <xdr:col>10</xdr:col>
      <xdr:colOff>165100</xdr:colOff>
      <xdr:row>56</xdr:row>
      <xdr:rowOff>46148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37275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3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161540</xdr:rowOff>
    </xdr:from>
    <xdr:to>
      <xdr:col>6</xdr:col>
      <xdr:colOff>38100</xdr:colOff>
      <xdr:row>57</xdr:row>
      <xdr:rowOff>91690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82817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5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148086</xdr:rowOff>
    </xdr:from>
    <xdr:to>
      <xdr:col>24</xdr:col>
      <xdr:colOff>63500</xdr:colOff>
      <xdr:row>77</xdr:row>
      <xdr:rowOff>37846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8286"/>
          <a:ext cx="838200" cy="6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171434</xdr:rowOff>
    </xdr:from>
    <xdr:to>
      <xdr:col>19</xdr:col>
      <xdr:colOff>177800</xdr:colOff>
      <xdr:row>77</xdr:row>
      <xdr:rowOff>37846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01634"/>
          <a:ext cx="889000" cy="3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171434</xdr:rowOff>
    </xdr:from>
    <xdr:to>
      <xdr:col>15</xdr:col>
      <xdr:colOff>50800</xdr:colOff>
      <xdr:row>77</xdr:row>
      <xdr:rowOff>115720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01634"/>
          <a:ext cx="889000" cy="1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115720</xdr:rowOff>
    </xdr:from>
    <xdr:to>
      <xdr:col>10</xdr:col>
      <xdr:colOff>114300</xdr:colOff>
      <xdr:row>77</xdr:row>
      <xdr:rowOff>158948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7370"/>
          <a:ext cx="8890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97286</xdr:rowOff>
    </xdr:from>
    <xdr:to>
      <xdr:col>24</xdr:col>
      <xdr:colOff>114300</xdr:colOff>
      <xdr:row>77</xdr:row>
      <xdr:rowOff>27436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75713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158496</xdr:rowOff>
    </xdr:from>
    <xdr:to>
      <xdr:col>20</xdr:col>
      <xdr:colOff>38100</xdr:colOff>
      <xdr:row>77</xdr:row>
      <xdr:rowOff>88646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79773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8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120634</xdr:rowOff>
    </xdr:from>
    <xdr:to>
      <xdr:col>15</xdr:col>
      <xdr:colOff>101600</xdr:colOff>
      <xdr:row>77</xdr:row>
      <xdr:rowOff>50784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41911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4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64920</xdr:rowOff>
    </xdr:from>
    <xdr:to>
      <xdr:col>10</xdr:col>
      <xdr:colOff>165100</xdr:colOff>
      <xdr:row>77</xdr:row>
      <xdr:rowOff>166520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157647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108148</xdr:rowOff>
    </xdr:from>
    <xdr:to>
      <xdr:col>6</xdr:col>
      <xdr:colOff>38100</xdr:colOff>
      <xdr:row>78</xdr:row>
      <xdr:rowOff>38298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29425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0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155256</xdr:rowOff>
    </xdr:from>
    <xdr:to>
      <xdr:col>24</xdr:col>
      <xdr:colOff>63500</xdr:colOff>
      <xdr:row>93</xdr:row>
      <xdr:rowOff>67942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928656"/>
          <a:ext cx="838200" cy="8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67942</xdr:rowOff>
    </xdr:from>
    <xdr:to>
      <xdr:col>19</xdr:col>
      <xdr:colOff>177800</xdr:colOff>
      <xdr:row>93</xdr:row>
      <xdr:rowOff>103831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12792"/>
          <a:ext cx="8890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35905</xdr:rowOff>
    </xdr:from>
    <xdr:to>
      <xdr:col>15</xdr:col>
      <xdr:colOff>50800</xdr:colOff>
      <xdr:row>93</xdr:row>
      <xdr:rowOff>103831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980755"/>
          <a:ext cx="889000" cy="6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155984</xdr:rowOff>
    </xdr:from>
    <xdr:to>
      <xdr:col>10</xdr:col>
      <xdr:colOff>114300</xdr:colOff>
      <xdr:row>93</xdr:row>
      <xdr:rowOff>35905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757934"/>
          <a:ext cx="889000" cy="2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104456</xdr:rowOff>
    </xdr:from>
    <xdr:to>
      <xdr:col>24</xdr:col>
      <xdr:colOff>114300</xdr:colOff>
      <xdr:row>93</xdr:row>
      <xdr:rowOff>34606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8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127333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72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17142</xdr:rowOff>
    </xdr:from>
    <xdr:to>
      <xdr:col>20</xdr:col>
      <xdr:colOff>38100</xdr:colOff>
      <xdr:row>93</xdr:row>
      <xdr:rowOff>118742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135269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73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53031</xdr:rowOff>
    </xdr:from>
    <xdr:to>
      <xdr:col>15</xdr:col>
      <xdr:colOff>101600</xdr:colOff>
      <xdr:row>93</xdr:row>
      <xdr:rowOff>154631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171158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77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156555</xdr:rowOff>
    </xdr:from>
    <xdr:to>
      <xdr:col>10</xdr:col>
      <xdr:colOff>165100</xdr:colOff>
      <xdr:row>93</xdr:row>
      <xdr:rowOff>86705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103232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70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105184</xdr:rowOff>
    </xdr:from>
    <xdr:to>
      <xdr:col>6</xdr:col>
      <xdr:colOff>38100</xdr:colOff>
      <xdr:row>92</xdr:row>
      <xdr:rowOff>35334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70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51861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48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85162</xdr:rowOff>
    </xdr:from>
    <xdr:to>
      <xdr:col>55</xdr:col>
      <xdr:colOff>0</xdr:colOff>
      <xdr:row>39</xdr:row>
      <xdr:rowOff>89081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71712"/>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85162</xdr:rowOff>
    </xdr:from>
    <xdr:to>
      <xdr:col>50</xdr:col>
      <xdr:colOff>114300</xdr:colOff>
      <xdr:row>39</xdr:row>
      <xdr:rowOff>90061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717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89081</xdr:rowOff>
    </xdr:from>
    <xdr:to>
      <xdr:col>45</xdr:col>
      <xdr:colOff>177800</xdr:colOff>
      <xdr:row>39</xdr:row>
      <xdr:rowOff>90061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75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89081</xdr:rowOff>
    </xdr:from>
    <xdr:to>
      <xdr:col>41</xdr:col>
      <xdr:colOff>50800</xdr:colOff>
      <xdr:row>39</xdr:row>
      <xdr:rowOff>98552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75631"/>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38281</xdr:rowOff>
    </xdr:from>
    <xdr:to>
      <xdr:col>55</xdr:col>
      <xdr:colOff>50800</xdr:colOff>
      <xdr:row>39</xdr:row>
      <xdr:rowOff>139881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124658</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9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34362</xdr:rowOff>
    </xdr:from>
    <xdr:to>
      <xdr:col>50</xdr:col>
      <xdr:colOff>165100</xdr:colOff>
      <xdr:row>39</xdr:row>
      <xdr:rowOff>135962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127089</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39261</xdr:rowOff>
    </xdr:from>
    <xdr:to>
      <xdr:col>46</xdr:col>
      <xdr:colOff>38100</xdr:colOff>
      <xdr:row>39</xdr:row>
      <xdr:rowOff>140861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131988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38281</xdr:rowOff>
    </xdr:from>
    <xdr:to>
      <xdr:col>41</xdr:col>
      <xdr:colOff>101600</xdr:colOff>
      <xdr:row>39</xdr:row>
      <xdr:rowOff>139881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131008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67295</xdr:rowOff>
    </xdr:from>
    <xdr:to>
      <xdr:col>55</xdr:col>
      <xdr:colOff>0</xdr:colOff>
      <xdr:row>56</xdr:row>
      <xdr:rowOff>87983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68495"/>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87983</xdr:rowOff>
    </xdr:from>
    <xdr:to>
      <xdr:col>50</xdr:col>
      <xdr:colOff>114300</xdr:colOff>
      <xdr:row>56</xdr:row>
      <xdr:rowOff>161927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89183"/>
          <a:ext cx="889000" cy="7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131311</xdr:rowOff>
    </xdr:from>
    <xdr:to>
      <xdr:col>45</xdr:col>
      <xdr:colOff>177800</xdr:colOff>
      <xdr:row>56</xdr:row>
      <xdr:rowOff>161927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32511"/>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131311</xdr:rowOff>
    </xdr:from>
    <xdr:to>
      <xdr:col>41</xdr:col>
      <xdr:colOff>50800</xdr:colOff>
      <xdr:row>57</xdr:row>
      <xdr:rowOff>3539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32511"/>
          <a:ext cx="8890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16495</xdr:rowOff>
    </xdr:from>
    <xdr:to>
      <xdr:col>55</xdr:col>
      <xdr:colOff>50800</xdr:colOff>
      <xdr:row>56</xdr:row>
      <xdr:rowOff>118095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1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39372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6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37183</xdr:rowOff>
    </xdr:from>
    <xdr:to>
      <xdr:col>50</xdr:col>
      <xdr:colOff>165100</xdr:colOff>
      <xdr:row>56</xdr:row>
      <xdr:rowOff>138783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155310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1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111127</xdr:rowOff>
    </xdr:from>
    <xdr:to>
      <xdr:col>46</xdr:col>
      <xdr:colOff>38100</xdr:colOff>
      <xdr:row>57</xdr:row>
      <xdr:rowOff>41277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1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57804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80511</xdr:rowOff>
    </xdr:from>
    <xdr:to>
      <xdr:col>41</xdr:col>
      <xdr:colOff>101600</xdr:colOff>
      <xdr:row>57</xdr:row>
      <xdr:rowOff>10661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27188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124189</xdr:rowOff>
    </xdr:from>
    <xdr:to>
      <xdr:col>36</xdr:col>
      <xdr:colOff>165100</xdr:colOff>
      <xdr:row>57</xdr:row>
      <xdr:rowOff>54339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70866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7379</xdr:rowOff>
    </xdr:from>
    <xdr:to>
      <xdr:col>55</xdr:col>
      <xdr:colOff>0</xdr:colOff>
      <xdr:row>78</xdr:row>
      <xdr:rowOff>40069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80479"/>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13771</xdr:rowOff>
    </xdr:from>
    <xdr:to>
      <xdr:col>50</xdr:col>
      <xdr:colOff>114300</xdr:colOff>
      <xdr:row>78</xdr:row>
      <xdr:rowOff>40069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6871"/>
          <a:ext cx="889000" cy="2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71394</xdr:rowOff>
    </xdr:from>
    <xdr:to>
      <xdr:col>45</xdr:col>
      <xdr:colOff>177800</xdr:colOff>
      <xdr:row>78</xdr:row>
      <xdr:rowOff>13771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01594"/>
          <a:ext cx="889000" cy="28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71394</xdr:rowOff>
    </xdr:from>
    <xdr:to>
      <xdr:col>41</xdr:col>
      <xdr:colOff>50800</xdr:colOff>
      <xdr:row>77</xdr:row>
      <xdr:rowOff>29232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01594"/>
          <a:ext cx="889000" cy="1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128029</xdr:rowOff>
    </xdr:from>
    <xdr:to>
      <xdr:col>55</xdr:col>
      <xdr:colOff>50800</xdr:colOff>
      <xdr:row>78</xdr:row>
      <xdr:rowOff>58179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150906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160719</xdr:rowOff>
    </xdr:from>
    <xdr:to>
      <xdr:col>50</xdr:col>
      <xdr:colOff>165100</xdr:colOff>
      <xdr:row>78</xdr:row>
      <xdr:rowOff>90869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5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134421</xdr:rowOff>
    </xdr:from>
    <xdr:to>
      <xdr:col>46</xdr:col>
      <xdr:colOff>38100</xdr:colOff>
      <xdr:row>78</xdr:row>
      <xdr:rowOff>64571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81098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1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20594</xdr:rowOff>
    </xdr:from>
    <xdr:to>
      <xdr:col>41</xdr:col>
      <xdr:colOff>101600</xdr:colOff>
      <xdr:row>76</xdr:row>
      <xdr:rowOff>122194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138721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2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149882</xdr:rowOff>
    </xdr:from>
    <xdr:to>
      <xdr:col>36</xdr:col>
      <xdr:colOff>165100</xdr:colOff>
      <xdr:row>77</xdr:row>
      <xdr:rowOff>80032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96560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5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85142</xdr:rowOff>
    </xdr:from>
    <xdr:to>
      <xdr:col>55</xdr:col>
      <xdr:colOff>0</xdr:colOff>
      <xdr:row>96</xdr:row>
      <xdr:rowOff>124868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4342"/>
          <a:ext cx="8382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65807</xdr:rowOff>
    </xdr:from>
    <xdr:to>
      <xdr:col>50</xdr:col>
      <xdr:colOff>114300</xdr:colOff>
      <xdr:row>96</xdr:row>
      <xdr:rowOff>124868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25007"/>
          <a:ext cx="889000" cy="5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65807</xdr:rowOff>
    </xdr:from>
    <xdr:to>
      <xdr:col>45</xdr:col>
      <xdr:colOff>177800</xdr:colOff>
      <xdr:row>96</xdr:row>
      <xdr:rowOff>76491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25007"/>
          <a:ext cx="889000" cy="1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71628</xdr:rowOff>
    </xdr:from>
    <xdr:to>
      <xdr:col>41</xdr:col>
      <xdr:colOff>50800</xdr:colOff>
      <xdr:row>96</xdr:row>
      <xdr:rowOff>76491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30828"/>
          <a:ext cx="8890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34342</xdr:rowOff>
    </xdr:from>
    <xdr:to>
      <xdr:col>55</xdr:col>
      <xdr:colOff>50800</xdr:colOff>
      <xdr:row>96</xdr:row>
      <xdr:rowOff>135942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57219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74068</xdr:rowOff>
    </xdr:from>
    <xdr:to>
      <xdr:col>50</xdr:col>
      <xdr:colOff>165100</xdr:colOff>
      <xdr:row>97</xdr:row>
      <xdr:rowOff>4218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20745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15007</xdr:rowOff>
    </xdr:from>
    <xdr:to>
      <xdr:col>46</xdr:col>
      <xdr:colOff>38100</xdr:colOff>
      <xdr:row>96</xdr:row>
      <xdr:rowOff>116607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133134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25691</xdr:rowOff>
    </xdr:from>
    <xdr:to>
      <xdr:col>41</xdr:col>
      <xdr:colOff>101600</xdr:colOff>
      <xdr:row>96</xdr:row>
      <xdr:rowOff>127291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143818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6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20828</xdr:rowOff>
    </xdr:from>
    <xdr:to>
      <xdr:col>36</xdr:col>
      <xdr:colOff>165100</xdr:colOff>
      <xdr:row>96</xdr:row>
      <xdr:rowOff>122428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138955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80937</xdr:rowOff>
    </xdr:from>
    <xdr:to>
      <xdr:col>85</xdr:col>
      <xdr:colOff>127000</xdr:colOff>
      <xdr:row>37</xdr:row>
      <xdr:rowOff>135395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4587"/>
          <a:ext cx="8382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86309</xdr:rowOff>
    </xdr:from>
    <xdr:to>
      <xdr:col>81</xdr:col>
      <xdr:colOff>50800</xdr:colOff>
      <xdr:row>37</xdr:row>
      <xdr:rowOff>135395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29959"/>
          <a:ext cx="889000" cy="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86309</xdr:rowOff>
    </xdr:from>
    <xdr:to>
      <xdr:col>76</xdr:col>
      <xdr:colOff>114300</xdr:colOff>
      <xdr:row>37</xdr:row>
      <xdr:rowOff>121006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29959"/>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83071</xdr:rowOff>
    </xdr:from>
    <xdr:to>
      <xdr:col>71</xdr:col>
      <xdr:colOff>177800</xdr:colOff>
      <xdr:row>37</xdr:row>
      <xdr:rowOff>121006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26721"/>
          <a:ext cx="889000" cy="3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30137</xdr:rowOff>
    </xdr:from>
    <xdr:to>
      <xdr:col>85</xdr:col>
      <xdr:colOff>177800</xdr:colOff>
      <xdr:row>37</xdr:row>
      <xdr:rowOff>131737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116514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84595</xdr:rowOff>
    </xdr:from>
    <xdr:to>
      <xdr:col>81</xdr:col>
      <xdr:colOff>101600</xdr:colOff>
      <xdr:row>38</xdr:row>
      <xdr:rowOff>14745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5872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35509</xdr:rowOff>
    </xdr:from>
    <xdr:to>
      <xdr:col>76</xdr:col>
      <xdr:colOff>165100</xdr:colOff>
      <xdr:row>37</xdr:row>
      <xdr:rowOff>137109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128236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70206</xdr:rowOff>
    </xdr:from>
    <xdr:to>
      <xdr:col>72</xdr:col>
      <xdr:colOff>38100</xdr:colOff>
      <xdr:row>38</xdr:row>
      <xdr:rowOff>356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162933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32271</xdr:rowOff>
    </xdr:from>
    <xdr:to>
      <xdr:col>67</xdr:col>
      <xdr:colOff>101600</xdr:colOff>
      <xdr:row>37</xdr:row>
      <xdr:rowOff>133871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124998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12272</xdr:rowOff>
    </xdr:from>
    <xdr:to>
      <xdr:col>85</xdr:col>
      <xdr:colOff>127000</xdr:colOff>
      <xdr:row>58</xdr:row>
      <xdr:rowOff>33166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56372"/>
          <a:ext cx="8382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33166</xdr:rowOff>
    </xdr:from>
    <xdr:to>
      <xdr:col>81</xdr:col>
      <xdr:colOff>50800</xdr:colOff>
      <xdr:row>58</xdr:row>
      <xdr:rowOff>47199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77266"/>
          <a:ext cx="889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145569</xdr:rowOff>
    </xdr:from>
    <xdr:to>
      <xdr:col>76</xdr:col>
      <xdr:colOff>114300</xdr:colOff>
      <xdr:row>58</xdr:row>
      <xdr:rowOff>47199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18219"/>
          <a:ext cx="889000" cy="7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145569</xdr:rowOff>
    </xdr:from>
    <xdr:to>
      <xdr:col>71</xdr:col>
      <xdr:colOff>177800</xdr:colOff>
      <xdr:row>58</xdr:row>
      <xdr:rowOff>34413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18219"/>
          <a:ext cx="889000" cy="6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132922</xdr:rowOff>
    </xdr:from>
    <xdr:to>
      <xdr:col>85</xdr:col>
      <xdr:colOff>177800</xdr:colOff>
      <xdr:row>58</xdr:row>
      <xdr:rowOff>63072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111349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8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153816</xdr:rowOff>
    </xdr:from>
    <xdr:to>
      <xdr:col>81</xdr:col>
      <xdr:colOff>101600</xdr:colOff>
      <xdr:row>58</xdr:row>
      <xdr:rowOff>83966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100493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167849</xdr:rowOff>
    </xdr:from>
    <xdr:to>
      <xdr:col>76</xdr:col>
      <xdr:colOff>165100</xdr:colOff>
      <xdr:row>58</xdr:row>
      <xdr:rowOff>97999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89126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3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94769</xdr:rowOff>
    </xdr:from>
    <xdr:to>
      <xdr:col>72</xdr:col>
      <xdr:colOff>38100</xdr:colOff>
      <xdr:row>58</xdr:row>
      <xdr:rowOff>24919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41446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155063</xdr:rowOff>
    </xdr:from>
    <xdr:to>
      <xdr:col>67</xdr:col>
      <xdr:colOff>101600</xdr:colOff>
      <xdr:row>58</xdr:row>
      <xdr:rowOff>85213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76340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2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33310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06410"/>
          <a:ext cx="8890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153960</xdr:rowOff>
    </xdr:from>
    <xdr:to>
      <xdr:col>67</xdr:col>
      <xdr:colOff>101600</xdr:colOff>
      <xdr:row>78</xdr:row>
      <xdr:rowOff>84110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75237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4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16559</xdr:rowOff>
    </xdr:from>
    <xdr:to>
      <xdr:col>85</xdr:col>
      <xdr:colOff>127000</xdr:colOff>
      <xdr:row>94</xdr:row>
      <xdr:rowOff>86282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132859"/>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86282</xdr:rowOff>
    </xdr:from>
    <xdr:to>
      <xdr:col>81</xdr:col>
      <xdr:colOff>50800</xdr:colOff>
      <xdr:row>95</xdr:row>
      <xdr:rowOff>23126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02582"/>
          <a:ext cx="889000" cy="10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23126</xdr:rowOff>
    </xdr:from>
    <xdr:to>
      <xdr:col>76</xdr:col>
      <xdr:colOff>114300</xdr:colOff>
      <xdr:row>95</xdr:row>
      <xdr:rowOff>39132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10876"/>
          <a:ext cx="8890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33944</xdr:rowOff>
    </xdr:from>
    <xdr:to>
      <xdr:col>71</xdr:col>
      <xdr:colOff>177800</xdr:colOff>
      <xdr:row>95</xdr:row>
      <xdr:rowOff>39132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321694"/>
          <a:ext cx="8890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137209</xdr:rowOff>
    </xdr:from>
    <xdr:to>
      <xdr:col>85</xdr:col>
      <xdr:colOff>177800</xdr:colOff>
      <xdr:row>94</xdr:row>
      <xdr:rowOff>67359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0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160086</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93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35482</xdr:rowOff>
    </xdr:from>
    <xdr:to>
      <xdr:col>81</xdr:col>
      <xdr:colOff>101600</xdr:colOff>
      <xdr:row>94</xdr:row>
      <xdr:rowOff>137082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1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153609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92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143776</xdr:rowOff>
    </xdr:from>
    <xdr:to>
      <xdr:col>76</xdr:col>
      <xdr:colOff>165100</xdr:colOff>
      <xdr:row>95</xdr:row>
      <xdr:rowOff>73926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90453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159782</xdr:rowOff>
    </xdr:from>
    <xdr:to>
      <xdr:col>72</xdr:col>
      <xdr:colOff>38100</xdr:colOff>
      <xdr:row>95</xdr:row>
      <xdr:rowOff>89932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106459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154594</xdr:rowOff>
    </xdr:from>
    <xdr:to>
      <xdr:col>67</xdr:col>
      <xdr:colOff>101600</xdr:colOff>
      <xdr:row>95</xdr:row>
      <xdr:rowOff>84744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101271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目的別の住民一人当たりのコストは、全体的に類似団体を上回っている。</a:t>
          </a:r>
          <a:r>
            <a:rPr kumimoji="1" lang="ja-JP" altLang="en-US" sz="1100">
              <a:solidFill>
                <a:schemeClr val="dk1"/>
              </a:solidFill>
              <a:effectLst/>
              <a:latin typeface="+mn-lt"/>
              <a:ea typeface="+mn-ea"/>
              <a:cs typeface="+mn-cs"/>
            </a:rPr>
            <a:t>議会費</a:t>
          </a:r>
          <a:r>
            <a:rPr kumimoji="1" lang="ja-JP" altLang="ja-JP" sz="1100">
              <a:solidFill>
                <a:schemeClr val="dk1"/>
              </a:solidFill>
              <a:effectLst/>
              <a:latin typeface="+mn-lt"/>
              <a:ea typeface="+mn-ea"/>
              <a:cs typeface="+mn-cs"/>
            </a:rPr>
            <a:t>、衛生費、土木費、公債費については大幅に上回っている状況である。</a:t>
          </a:r>
          <a:r>
            <a:rPr kumimoji="1" lang="ja-JP" altLang="en-US" sz="1100">
              <a:solidFill>
                <a:schemeClr val="dk1"/>
              </a:solidFill>
              <a:effectLst/>
              <a:latin typeface="+mn-lt"/>
              <a:ea typeface="+mn-ea"/>
              <a:cs typeface="+mn-cs"/>
            </a:rPr>
            <a:t>議会費については、議員期末手当及び議員共済費の増、</a:t>
          </a:r>
          <a:r>
            <a:rPr kumimoji="1" lang="ja-JP" altLang="ja-JP" sz="1100">
              <a:solidFill>
                <a:schemeClr val="dk1"/>
              </a:solidFill>
              <a:effectLst/>
              <a:latin typeface="+mn-lt"/>
              <a:ea typeface="+mn-ea"/>
              <a:cs typeface="+mn-cs"/>
            </a:rPr>
            <a:t>衛生費については、一部事務組合（ごみ・し尿処理施設）への負担金と企業会計（病院・上下水道）への補助金が大きいことによる。土木費については、道路や橋梁の維持改良事業に加え、若者世帯への住宅補助事業を実施しているため、類似団体より高くなっている。公債費については、類似団体平均値を大きく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大型建設事業の地方債の償還が本格的に始まることから引き続き高い水準を維持していく見込みである。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19.01</a:t>
          </a:r>
          <a:r>
            <a:rPr kumimoji="1" lang="ja-JP" altLang="ja-JP" sz="1100">
              <a:solidFill>
                <a:schemeClr val="dk1"/>
              </a:solidFill>
              <a:effectLst/>
              <a:latin typeface="+mn-lt"/>
              <a:ea typeface="+mn-ea"/>
              <a:cs typeface="+mn-cs"/>
            </a:rPr>
            <a:t>億円となっている。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年度の実質収支額は、歳入</a:t>
          </a:r>
          <a:r>
            <a:rPr kumimoji="1" lang="en-US" altLang="ja-JP" sz="1100">
              <a:solidFill>
                <a:schemeClr val="dk1"/>
              </a:solidFill>
              <a:effectLst/>
              <a:latin typeface="+mn-lt"/>
              <a:ea typeface="+mn-ea"/>
              <a:cs typeface="+mn-cs"/>
            </a:rPr>
            <a:t>90.36</a:t>
          </a:r>
          <a:r>
            <a:rPr kumimoji="1" lang="ja-JP" altLang="ja-JP" sz="1100">
              <a:solidFill>
                <a:schemeClr val="dk1"/>
              </a:solidFill>
              <a:effectLst/>
              <a:latin typeface="+mn-lt"/>
              <a:ea typeface="+mn-ea"/>
              <a:cs typeface="+mn-cs"/>
            </a:rPr>
            <a:t>億円から歳出</a:t>
          </a:r>
          <a:r>
            <a:rPr kumimoji="1" lang="en-US" altLang="ja-JP" sz="1100">
              <a:solidFill>
                <a:schemeClr val="dk1"/>
              </a:solidFill>
              <a:effectLst/>
              <a:latin typeface="+mn-lt"/>
              <a:ea typeface="+mn-ea"/>
              <a:cs typeface="+mn-cs"/>
            </a:rPr>
            <a:t>88.30</a:t>
          </a:r>
          <a:r>
            <a:rPr kumimoji="1" lang="ja-JP" altLang="ja-JP" sz="1100">
              <a:solidFill>
                <a:schemeClr val="dk1"/>
              </a:solidFill>
              <a:effectLst/>
              <a:latin typeface="+mn-lt"/>
              <a:ea typeface="+mn-ea"/>
              <a:cs typeface="+mn-cs"/>
            </a:rPr>
            <a:t>億円を差し引いた金額から、さらに翌年度へ繰越財源</a:t>
          </a:r>
          <a:r>
            <a:rPr kumimoji="1" lang="en-US" altLang="ja-JP" sz="1100">
              <a:solidFill>
                <a:schemeClr val="dk1"/>
              </a:solidFill>
              <a:effectLst/>
              <a:latin typeface="+mn-lt"/>
              <a:ea typeface="+mn-ea"/>
              <a:cs typeface="+mn-cs"/>
            </a:rPr>
            <a:t>0.30</a:t>
          </a:r>
          <a:r>
            <a:rPr kumimoji="1" lang="ja-JP" altLang="ja-JP" sz="1100">
              <a:solidFill>
                <a:schemeClr val="dk1"/>
              </a:solidFill>
              <a:effectLst/>
              <a:latin typeface="+mn-lt"/>
              <a:ea typeface="+mn-ea"/>
              <a:cs typeface="+mn-cs"/>
            </a:rPr>
            <a:t>億円を差し引いた</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億円が黒字ということになり、これを標準財政規模で除した実質収支比率は</a:t>
          </a:r>
          <a:r>
            <a:rPr kumimoji="1" lang="en-US" altLang="ja-JP" sz="1100">
              <a:solidFill>
                <a:schemeClr val="dk1"/>
              </a:solidFill>
              <a:effectLst/>
              <a:latin typeface="+mn-lt"/>
              <a:ea typeface="+mn-ea"/>
              <a:cs typeface="+mn-cs"/>
            </a:rPr>
            <a:t>3.23</a:t>
          </a:r>
          <a:r>
            <a:rPr kumimoji="1" lang="ja-JP" altLang="ja-JP" sz="1100">
              <a:solidFill>
                <a:schemeClr val="dk1"/>
              </a:solidFill>
              <a:effectLst/>
              <a:latin typeface="+mn-lt"/>
              <a:ea typeface="+mn-ea"/>
              <a:cs typeface="+mn-cs"/>
            </a:rPr>
            <a:t>％となる。実質単年度収支は、令和２年度から黒字</a:t>
          </a:r>
          <a:r>
            <a:rPr kumimoji="1" lang="ja-JP" altLang="en-US" sz="1100">
              <a:solidFill>
                <a:schemeClr val="dk1"/>
              </a:solidFill>
              <a:effectLst/>
              <a:latin typeface="+mn-lt"/>
              <a:ea typeface="+mn-ea"/>
              <a:cs typeface="+mn-cs"/>
            </a:rPr>
            <a:t>であったが、令和５年度は赤字</a:t>
          </a:r>
          <a:r>
            <a:rPr kumimoji="1" lang="ja-JP" altLang="ja-JP" sz="1100">
              <a:solidFill>
                <a:schemeClr val="dk1"/>
              </a:solidFill>
              <a:effectLst/>
              <a:latin typeface="+mn-lt"/>
              <a:ea typeface="+mn-ea"/>
              <a:cs typeface="+mn-cs"/>
            </a:rPr>
            <a:t>となった。今後は普通交付税を含めた一般財源の確保がさらに厳しくなる見込みであり、動向を注視していく必要がある。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予算の確実な執行により黒字及び企業会計における資金剰余額が発生しており、健全な財政運営・企業経営が行われている。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公立神崎総合病院事業会計において、令和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年度は前年度に比べて資金剰余金の額が約</a:t>
          </a:r>
          <a:r>
            <a:rPr lang="en-US" altLang="ja-JP" sz="1100">
              <a:solidFill>
                <a:schemeClr val="dk1"/>
              </a:solidFill>
              <a:effectLst/>
              <a:latin typeface="+mn-lt"/>
              <a:ea typeface="+mn-ea"/>
              <a:cs typeface="+mn-cs"/>
            </a:rPr>
            <a:t>4,500</a:t>
          </a:r>
          <a:r>
            <a:rPr lang="ja-JP" altLang="ja-JP" sz="1100">
              <a:solidFill>
                <a:schemeClr val="dk1"/>
              </a:solidFill>
              <a:effectLst/>
              <a:latin typeface="+mn-lt"/>
              <a:ea typeface="+mn-ea"/>
              <a:cs typeface="+mn-cs"/>
            </a:rPr>
            <a:t>万円増加した。しかしながら、令和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年度に比べて前年度からの資金剰余金の増加率が減少したのは、病床確保料等のコロナ関連補助金の終了や物価高騰による経費の増加等により、損益が約</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億円の純利益（</a:t>
          </a:r>
          <a:r>
            <a:rPr lang="en-US" altLang="ja-JP" sz="1100">
              <a:solidFill>
                <a:schemeClr val="dk1"/>
              </a:solidFill>
              <a:effectLst/>
              <a:latin typeface="+mn-lt"/>
              <a:ea typeface="+mn-ea"/>
              <a:cs typeface="+mn-cs"/>
            </a:rPr>
            <a:t>R4</a:t>
          </a:r>
          <a:r>
            <a:rPr lang="ja-JP" altLang="ja-JP" sz="1100">
              <a:solidFill>
                <a:schemeClr val="dk1"/>
              </a:solidFill>
              <a:effectLst/>
              <a:latin typeface="+mn-lt"/>
              <a:ea typeface="+mn-ea"/>
              <a:cs typeface="+mn-cs"/>
            </a:rPr>
            <a:t>年度）から約</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億円の純損失（</a:t>
          </a:r>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年度）へと悪化したためである。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条の収支補填後の当年度損益勘定留保資金は約</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億円であり、純損失の</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億円を控除した額が当年度の資金剰余金の増加分である。）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水道事業会計及び下水道事業会計においては直近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安定した資金剰余金が発生しており、健全な財政運営・企業経営が行われている。上下水道ともに人口の減少による収入の減少、施設の老朽化等によって設備投資の増加が予測されるため、補助金・企業債を効果的に活用しながら財政面、設備面ともに健全な企業経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9036125</v>
      </c>
      <c r="BO4" s="358"/>
      <c r="BP4" s="358"/>
      <c r="BQ4" s="358"/>
      <c r="BR4" s="358"/>
      <c r="BS4" s="358"/>
      <c r="BT4" s="358"/>
      <c r="BU4" s="359"/>
      <c r="BV4" s="357">
        <v>9012667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3.2</v>
      </c>
      <c r="CU4" s="364"/>
      <c r="CV4" s="364"/>
      <c r="CW4" s="364"/>
      <c r="CX4" s="364"/>
      <c r="CY4" s="364"/>
      <c r="CZ4" s="364"/>
      <c r="DA4" s="365"/>
      <c r="DB4" s="363">
        <v>3.5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8830253</v>
      </c>
      <c r="BO5" s="395"/>
      <c r="BP5" s="395"/>
      <c r="BQ5" s="395"/>
      <c r="BR5" s="395"/>
      <c r="BS5" s="395"/>
      <c r="BT5" s="395"/>
      <c r="BU5" s="396"/>
      <c r="BV5" s="394">
        <v>8779096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93.1</v>
      </c>
      <c r="CU5" s="392"/>
      <c r="CV5" s="392"/>
      <c r="CW5" s="392"/>
      <c r="CX5" s="392"/>
      <c r="CY5" s="392"/>
      <c r="CZ5" s="392"/>
      <c r="DA5" s="393"/>
      <c r="DB5" s="391">
        <v>89.9</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205872</v>
      </c>
      <c r="BO6" s="395"/>
      <c r="BP6" s="395"/>
      <c r="BQ6" s="395"/>
      <c r="BR6" s="395"/>
      <c r="BS6" s="395"/>
      <c r="BT6" s="395"/>
      <c r="BU6" s="396"/>
      <c r="BV6" s="394">
        <v>233571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91</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30307</v>
      </c>
      <c r="BO7" s="395"/>
      <c r="BP7" s="395"/>
      <c r="BQ7" s="395"/>
      <c r="BR7" s="395"/>
      <c r="BS7" s="395"/>
      <c r="BT7" s="395"/>
      <c r="BU7" s="396"/>
      <c r="BV7" s="394">
        <v>48119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5436038</v>
      </c>
      <c r="CU7" s="395"/>
      <c r="CV7" s="395"/>
      <c r="CW7" s="395"/>
      <c r="CX7" s="395"/>
      <c r="CY7" s="395"/>
      <c r="CZ7" s="395"/>
      <c r="DA7" s="396"/>
      <c r="DB7" s="394">
        <v>5337992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175565</v>
      </c>
      <c r="BO8" s="395"/>
      <c r="BP8" s="395"/>
      <c r="BQ8" s="395"/>
      <c r="BR8" s="395"/>
      <c r="BS8" s="395"/>
      <c r="BT8" s="395"/>
      <c r="BU8" s="396"/>
      <c r="BV8" s="394">
        <v>185452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10616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-9887</v>
      </c>
      <c r="BO9" s="395"/>
      <c r="BP9" s="395"/>
      <c r="BQ9" s="395"/>
      <c r="BR9" s="395"/>
      <c r="BS9" s="395"/>
      <c r="BT9" s="395"/>
      <c r="BU9" s="396"/>
      <c r="BV9" s="394">
        <v>8649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18.100000000000001</v>
      </c>
      <c r="CU9" s="392"/>
      <c r="CV9" s="392"/>
      <c r="CW9" s="392"/>
      <c r="CX9" s="392"/>
      <c r="CY9" s="392"/>
      <c r="CZ9" s="392"/>
      <c r="DA9" s="393"/>
      <c r="DB9" s="391">
        <v>16.7</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11452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88724</v>
      </c>
      <c r="BO10" s="395"/>
      <c r="BP10" s="395"/>
      <c r="BQ10" s="395"/>
      <c r="BR10" s="395"/>
      <c r="BS10" s="395"/>
      <c r="BT10" s="395"/>
      <c r="BU10" s="396"/>
      <c r="BV10" s="394">
        <v>233257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10391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153469</v>
      </c>
      <c r="BO12" s="395"/>
      <c r="BP12" s="395"/>
      <c r="BQ12" s="395"/>
      <c r="BR12" s="395"/>
      <c r="BS12" s="395"/>
      <c r="BT12" s="395"/>
      <c r="BU12" s="396"/>
      <c r="BV12" s="394">
        <v>35080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10282</v>
      </c>
      <c r="S13" s="479"/>
      <c r="T13" s="479"/>
      <c r="U13" s="479"/>
      <c r="V13" s="480"/>
      <c r="W13" s="410" t="s">
        <v>131</v>
      </c>
      <c r="X13" s="411"/>
      <c r="Y13" s="411"/>
      <c r="Z13" s="411"/>
      <c r="AA13" s="411"/>
      <c r="AB13" s="401"/>
      <c r="AC13" s="445">
        <v>200</v>
      </c>
      <c r="AD13" s="446"/>
      <c r="AE13" s="446"/>
      <c r="AF13" s="446"/>
      <c r="AG13" s="488"/>
      <c r="AH13" s="445">
        <v>241</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-74632</v>
      </c>
      <c r="BO13" s="395"/>
      <c r="BP13" s="395"/>
      <c r="BQ13" s="395"/>
      <c r="BR13" s="395"/>
      <c r="BS13" s="395"/>
      <c r="BT13" s="395"/>
      <c r="BU13" s="396"/>
      <c r="BV13" s="394">
        <v>206826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11.9</v>
      </c>
      <c r="CU13" s="392"/>
      <c r="CV13" s="392"/>
      <c r="CW13" s="392"/>
      <c r="CX13" s="392"/>
      <c r="CY13" s="392"/>
      <c r="CZ13" s="392"/>
      <c r="DA13" s="393"/>
      <c r="DB13" s="391">
        <v>11.7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10661</v>
      </c>
      <c r="S14" s="479"/>
      <c r="T14" s="479"/>
      <c r="U14" s="479"/>
      <c r="V14" s="480"/>
      <c r="W14" s="384"/>
      <c r="X14" s="385"/>
      <c r="Y14" s="385"/>
      <c r="Z14" s="385"/>
      <c r="AA14" s="385"/>
      <c r="AB14" s="374"/>
      <c r="AC14" s="481">
        <v>3.9</v>
      </c>
      <c r="AD14" s="482"/>
      <c r="AE14" s="482"/>
      <c r="AF14" s="482"/>
      <c r="AG14" s="483"/>
      <c r="AH14" s="481">
        <v>4.5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51.7</v>
      </c>
      <c r="CU14" s="493"/>
      <c r="CV14" s="493"/>
      <c r="CW14" s="493"/>
      <c r="CX14" s="493"/>
      <c r="CY14" s="493"/>
      <c r="CZ14" s="493"/>
      <c r="DA14" s="494"/>
      <c r="DB14" s="492">
        <v>38.1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10566</v>
      </c>
      <c r="S15" s="479"/>
      <c r="T15" s="479"/>
      <c r="U15" s="479"/>
      <c r="V15" s="480"/>
      <c r="W15" s="410" t="s">
        <v>137</v>
      </c>
      <c r="X15" s="411"/>
      <c r="Y15" s="411"/>
      <c r="Z15" s="411"/>
      <c r="AA15" s="411"/>
      <c r="AB15" s="401"/>
      <c r="AC15" s="445">
        <v>1659</v>
      </c>
      <c r="AD15" s="446"/>
      <c r="AE15" s="446"/>
      <c r="AF15" s="446"/>
      <c r="AG15" s="488"/>
      <c r="AH15" s="445">
        <v>1776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1780926</v>
      </c>
      <c r="BO15" s="358"/>
      <c r="BP15" s="358"/>
      <c r="BQ15" s="358"/>
      <c r="BR15" s="358"/>
      <c r="BS15" s="358"/>
      <c r="BT15" s="358"/>
      <c r="BU15" s="359"/>
      <c r="BV15" s="357">
        <v>1658509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32.6</v>
      </c>
      <c r="AD16" s="482"/>
      <c r="AE16" s="482"/>
      <c r="AF16" s="482"/>
      <c r="AG16" s="483"/>
      <c r="AH16" s="481">
        <v>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4935867</v>
      </c>
      <c r="BO16" s="395"/>
      <c r="BP16" s="395"/>
      <c r="BQ16" s="395"/>
      <c r="BR16" s="395"/>
      <c r="BS16" s="395"/>
      <c r="BT16" s="395"/>
      <c r="BU16" s="396"/>
      <c r="BV16" s="394">
        <v>4833547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3223</v>
      </c>
      <c r="AD17" s="446"/>
      <c r="AE17" s="446"/>
      <c r="AF17" s="446"/>
      <c r="AG17" s="488"/>
      <c r="AH17" s="445">
        <v>3357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2250349</v>
      </c>
      <c r="BO17" s="395"/>
      <c r="BP17" s="395"/>
      <c r="BQ17" s="395"/>
      <c r="BR17" s="395"/>
      <c r="BS17" s="395"/>
      <c r="BT17" s="395"/>
      <c r="BU17" s="396"/>
      <c r="BV17" s="394">
        <v>2091528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202.23</v>
      </c>
      <c r="M18" s="518"/>
      <c r="N18" s="518"/>
      <c r="O18" s="518"/>
      <c r="P18" s="518"/>
      <c r="Q18" s="518"/>
      <c r="R18" s="519"/>
      <c r="S18" s="519"/>
      <c r="T18" s="519"/>
      <c r="U18" s="519"/>
      <c r="V18" s="520"/>
      <c r="W18" s="412"/>
      <c r="X18" s="413"/>
      <c r="Y18" s="413"/>
      <c r="Z18" s="413"/>
      <c r="AA18" s="413"/>
      <c r="AB18" s="404"/>
      <c r="AC18" s="521">
        <v>63.4</v>
      </c>
      <c r="AD18" s="522"/>
      <c r="AE18" s="522"/>
      <c r="AF18" s="522"/>
      <c r="AG18" s="523"/>
      <c r="AH18" s="521">
        <v>62.5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5141762</v>
      </c>
      <c r="BO18" s="395"/>
      <c r="BP18" s="395"/>
      <c r="BQ18" s="395"/>
      <c r="BR18" s="395"/>
      <c r="BS18" s="395"/>
      <c r="BT18" s="395"/>
      <c r="BU18" s="396"/>
      <c r="BV18" s="394">
        <v>4909183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52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6704945</v>
      </c>
      <c r="BO19" s="395"/>
      <c r="BP19" s="395"/>
      <c r="BQ19" s="395"/>
      <c r="BR19" s="395"/>
      <c r="BS19" s="395"/>
      <c r="BT19" s="395"/>
      <c r="BU19" s="396"/>
      <c r="BV19" s="394">
        <v>6659629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3779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11760784</v>
      </c>
      <c r="BO22" s="358"/>
      <c r="BP22" s="358"/>
      <c r="BQ22" s="358"/>
      <c r="BR22" s="358"/>
      <c r="BS22" s="358"/>
      <c r="BT22" s="358"/>
      <c r="BU22" s="359"/>
      <c r="BV22" s="357">
        <v>12615999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8821166</v>
      </c>
      <c r="BO23" s="395"/>
      <c r="BP23" s="395"/>
      <c r="BQ23" s="395"/>
      <c r="BR23" s="395"/>
      <c r="BS23" s="395"/>
      <c r="BT23" s="395"/>
      <c r="BU23" s="396"/>
      <c r="BV23" s="394">
        <v>9222991</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7600</v>
      </c>
      <c r="R24" s="446"/>
      <c r="S24" s="446"/>
      <c r="T24" s="446"/>
      <c r="U24" s="446"/>
      <c r="V24" s="488"/>
      <c r="W24" s="540"/>
      <c r="X24" s="541"/>
      <c r="Y24" s="542"/>
      <c r="Z24" s="444" t="s">
        <v>162</v>
      </c>
      <c r="AA24" s="424"/>
      <c r="AB24" s="424"/>
      <c r="AC24" s="424"/>
      <c r="AD24" s="424"/>
      <c r="AE24" s="424"/>
      <c r="AF24" s="424"/>
      <c r="AG24" s="425"/>
      <c r="AH24" s="445">
        <v>106</v>
      </c>
      <c r="AI24" s="446"/>
      <c r="AJ24" s="446"/>
      <c r="AK24" s="446"/>
      <c r="AL24" s="488"/>
      <c r="AM24" s="445">
        <v>334536</v>
      </c>
      <c r="AN24" s="446"/>
      <c r="AO24" s="446"/>
      <c r="AP24" s="446"/>
      <c r="AQ24" s="446"/>
      <c r="AR24" s="488"/>
      <c r="AS24" s="445">
        <v>3156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8657840</v>
      </c>
      <c r="BO24" s="395"/>
      <c r="BP24" s="395"/>
      <c r="BQ24" s="395"/>
      <c r="BR24" s="395"/>
      <c r="BS24" s="395"/>
      <c r="BT24" s="395"/>
      <c r="BU24" s="396"/>
      <c r="BV24" s="394">
        <v>9184193</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1031383</v>
      </c>
      <c r="BO25" s="358"/>
      <c r="BP25" s="358"/>
      <c r="BQ25" s="358"/>
      <c r="BR25" s="358"/>
      <c r="BS25" s="358"/>
      <c r="BT25" s="358"/>
      <c r="BU25" s="359"/>
      <c r="BV25" s="357">
        <v>154091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16265</v>
      </c>
      <c r="AN26" s="446"/>
      <c r="AO26" s="446"/>
      <c r="AP26" s="446"/>
      <c r="AQ26" s="446"/>
      <c r="AR26" s="488"/>
      <c r="AS26" s="445">
        <v>3253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3350</v>
      </c>
      <c r="R27" s="446"/>
      <c r="S27" s="446"/>
      <c r="T27" s="446"/>
      <c r="U27" s="446"/>
      <c r="V27" s="488"/>
      <c r="W27" s="540"/>
      <c r="X27" s="541"/>
      <c r="Y27" s="542"/>
      <c r="Z27" s="444" t="s">
        <v>171</v>
      </c>
      <c r="AA27" s="424"/>
      <c r="AB27" s="424"/>
      <c r="AC27" s="424"/>
      <c r="AD27" s="424"/>
      <c r="AE27" s="424"/>
      <c r="AF27" s="424"/>
      <c r="AG27" s="425"/>
      <c r="AH27" s="445">
        <v>9</v>
      </c>
      <c r="AI27" s="446"/>
      <c r="AJ27" s="446"/>
      <c r="AK27" s="446"/>
      <c r="AL27" s="488"/>
      <c r="AM27" s="445">
        <v>33876</v>
      </c>
      <c r="AN27" s="446"/>
      <c r="AO27" s="446"/>
      <c r="AP27" s="446"/>
      <c r="AQ27" s="446"/>
      <c r="AR27" s="488"/>
      <c r="AS27" s="445">
        <v>3764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14951</v>
      </c>
      <c r="BO27" s="514"/>
      <c r="BP27" s="514"/>
      <c r="BQ27" s="514"/>
      <c r="BR27" s="514"/>
      <c r="BS27" s="514"/>
      <c r="BT27" s="514"/>
      <c r="BU27" s="515"/>
      <c r="BV27" s="513">
        <v>14951</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2450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1901439</v>
      </c>
      <c r="BO28" s="358"/>
      <c r="BP28" s="358"/>
      <c r="BQ28" s="358"/>
      <c r="BR28" s="358"/>
      <c r="BS28" s="358"/>
      <c r="BT28" s="358"/>
      <c r="BU28" s="359"/>
      <c r="BV28" s="357">
        <v>1966185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10</v>
      </c>
      <c r="M29" s="446"/>
      <c r="N29" s="446"/>
      <c r="O29" s="446"/>
      <c r="P29" s="488"/>
      <c r="Q29" s="445">
        <v>2250</v>
      </c>
      <c r="R29" s="446"/>
      <c r="S29" s="446"/>
      <c r="T29" s="446"/>
      <c r="U29" s="446"/>
      <c r="V29" s="488"/>
      <c r="W29" s="543"/>
      <c r="X29" s="544"/>
      <c r="Y29" s="545"/>
      <c r="Z29" s="444" t="s">
        <v>177</v>
      </c>
      <c r="AA29" s="424"/>
      <c r="AB29" s="424"/>
      <c r="AC29" s="424"/>
      <c r="AD29" s="424"/>
      <c r="AE29" s="424"/>
      <c r="AF29" s="424"/>
      <c r="AG29" s="425"/>
      <c r="AH29" s="445">
        <v>115</v>
      </c>
      <c r="AI29" s="446"/>
      <c r="AJ29" s="446"/>
      <c r="AK29" s="446"/>
      <c r="AL29" s="488"/>
      <c r="AM29" s="445">
        <v>368412</v>
      </c>
      <c r="AN29" s="446"/>
      <c r="AO29" s="446"/>
      <c r="AP29" s="446"/>
      <c r="AQ29" s="446"/>
      <c r="AR29" s="488"/>
      <c r="AS29" s="445">
        <v>3204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47261</v>
      </c>
      <c r="BO29" s="395"/>
      <c r="BP29" s="395"/>
      <c r="BQ29" s="395"/>
      <c r="BR29" s="395"/>
      <c r="BS29" s="395"/>
      <c r="BT29" s="395"/>
      <c r="BU29" s="396"/>
      <c r="BV29" s="394">
        <v>21912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2495588</v>
      </c>
      <c r="BO30" s="514"/>
      <c r="BP30" s="514"/>
      <c r="BQ30" s="514"/>
      <c r="BR30" s="514"/>
      <c r="BS30" s="514"/>
      <c r="BT30" s="514"/>
      <c r="BU30" s="515"/>
      <c r="BV30" s="513">
        <v>2552954</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6</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10</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13</v>
      </c>
      <c r="BF34" s="584"/>
      <c r="BG34" s="585" t="str">
        <f>IF('各会計、関係団体の財政状況及び健全化判断比率'!B35="","",'各会計、関係団体の財政状況及び健全化判断比率'!B35)</f>
        <v>浄化槽事業特別会計</v>
      </c>
      <c r="BH34" s="585"/>
      <c r="BI34" s="585"/>
      <c r="BJ34" s="585"/>
      <c r="BK34" s="585"/>
      <c r="BL34" s="585"/>
      <c r="BM34" s="585"/>
      <c r="BN34" s="585"/>
      <c r="BO34" s="585"/>
      <c r="BP34" s="585"/>
      <c r="BQ34" s="585"/>
      <c r="BR34" s="585"/>
      <c r="BS34" s="585"/>
      <c r="BT34" s="585"/>
      <c r="BU34" s="585"/>
      <c r="BV34" s="175"/>
      <c r="BW34" s="584">
        <f>IF(BY34="","",MAX(C34:D43,U34:V43,AM34:AN43,BE34:BF43)+1)</f>
        <v>15</v>
      </c>
      <c r="BX34" s="584"/>
      <c r="BY34" s="585" t="str">
        <f>IF('各会計、関係団体の財政状況及び健全化判断比率'!B68="","",'各会計、関係団体の財政状況及び健全化判断比率'!B68)</f>
        <v>中播衛生施設事務組合</v>
      </c>
      <c r="BZ34" s="585"/>
      <c r="CA34" s="585"/>
      <c r="CB34" s="585"/>
      <c r="CC34" s="585"/>
      <c r="CD34" s="585"/>
      <c r="CE34" s="585"/>
      <c r="CF34" s="585"/>
      <c r="CG34" s="585"/>
      <c r="CH34" s="585"/>
      <c r="CI34" s="585"/>
      <c r="CJ34" s="585"/>
      <c r="CK34" s="585"/>
      <c r="CL34" s="585"/>
      <c r="CM34" s="585"/>
      <c r="CN34" s="175"/>
      <c r="CO34" s="584">
        <f>IF(CQ34="","",MAX(C34:D43,U34:V43,AM34:AN43,BE34:BF43,BW34:BX43)+1)</f>
        <v>21</v>
      </c>
      <c r="CP34" s="584"/>
      <c r="CQ34" s="585" t="str">
        <f>IF('各会計、関係団体の財政状況及び健全化判断比率'!BS7="","",'各会計、関係団体の財政状況及び健全化判断比率'!BS7)</f>
        <v>㈱神崎ﾌｰﾄﾞ</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介護療育支援事業特別会計</v>
      </c>
      <c r="F35" s="585"/>
      <c r="G35" s="585"/>
      <c r="H35" s="585"/>
      <c r="I35" s="585"/>
      <c r="J35" s="585"/>
      <c r="K35" s="585"/>
      <c r="L35" s="585"/>
      <c r="M35" s="585"/>
      <c r="N35" s="585"/>
      <c r="O35" s="585"/>
      <c r="P35" s="585"/>
      <c r="Q35" s="585"/>
      <c r="R35" s="585"/>
      <c r="S35" s="585"/>
      <c r="T35" s="175"/>
      <c r="U35" s="584">
        <f>IF(W35="","",U34+1)</f>
        <v>7</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11</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f t="shared" ref="BE35:BE43" si="1">IF(BG35="","",BE34+1)</f>
        <v>14</v>
      </c>
      <c r="BF35" s="584"/>
      <c r="BG35" s="585" t="str">
        <f>IF('各会計、関係団体の財政状況及び健全化判断比率'!B36="","",'各会計、関係団体の財政状況及び健全化判断比率'!B36)</f>
        <v>土地開発事業特別会計</v>
      </c>
      <c r="BH35" s="585"/>
      <c r="BI35" s="585"/>
      <c r="BJ35" s="585"/>
      <c r="BK35" s="585"/>
      <c r="BL35" s="585"/>
      <c r="BM35" s="585"/>
      <c r="BN35" s="585"/>
      <c r="BO35" s="585"/>
      <c r="BP35" s="585"/>
      <c r="BQ35" s="585"/>
      <c r="BR35" s="585"/>
      <c r="BS35" s="585"/>
      <c r="BT35" s="585"/>
      <c r="BU35" s="585"/>
      <c r="BV35" s="175"/>
      <c r="BW35" s="584">
        <f t="shared" ref="BW35:BW43" si="2">IF(BY35="","",BW34+1)</f>
        <v>16</v>
      </c>
      <c r="BX35" s="584"/>
      <c r="BY35" s="585" t="str">
        <f>IF('各会計、関係団体の財政状況及び健全化判断比率'!B69="","",'各会計、関係団体の財政状況及び健全化判断比率'!B69)</f>
        <v>中播北部行政事務組合</v>
      </c>
      <c r="BZ35" s="585"/>
      <c r="CA35" s="585"/>
      <c r="CB35" s="585"/>
      <c r="CC35" s="585"/>
      <c r="CD35" s="585"/>
      <c r="CE35" s="585"/>
      <c r="CF35" s="585"/>
      <c r="CG35" s="585"/>
      <c r="CH35" s="585"/>
      <c r="CI35" s="585"/>
      <c r="CJ35" s="585"/>
      <c r="CK35" s="585"/>
      <c r="CL35" s="585"/>
      <c r="CM35" s="585"/>
      <c r="CN35" s="175"/>
      <c r="CO35" s="584">
        <f t="shared" ref="CO35:CO43" si="3">IF(CQ35="","",CO34+1)</f>
        <v>22</v>
      </c>
      <c r="CP35" s="584"/>
      <c r="CQ35" s="585" t="str">
        <f>IF('各会計、関係団体の財政状況及び健全化判断比率'!BS8="","",'各会計、関係団体の財政状況及び健全化判断比率'!BS8)</f>
        <v>兵庫県町土地開発公社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f>IF(E36="","",C35+1)</f>
        <v>3</v>
      </c>
      <c r="D36" s="584"/>
      <c r="E36" s="585" t="str">
        <f>IF('各会計、関係団体の財政状況及び健全化判断比率'!B9="","",'各会計、関係団体の財政状況及び健全化判断比率'!B9)</f>
        <v>産業廃棄物処理事業特別会計</v>
      </c>
      <c r="F36" s="585"/>
      <c r="G36" s="585"/>
      <c r="H36" s="585"/>
      <c r="I36" s="585"/>
      <c r="J36" s="585"/>
      <c r="K36" s="585"/>
      <c r="L36" s="585"/>
      <c r="M36" s="585"/>
      <c r="N36" s="585"/>
      <c r="O36" s="585"/>
      <c r="P36" s="585"/>
      <c r="Q36" s="585"/>
      <c r="R36" s="585"/>
      <c r="S36" s="585"/>
      <c r="T36" s="175"/>
      <c r="U36" s="584">
        <f t="shared" ref="U36:U43" si="4">IF(W36="","",U35+1)</f>
        <v>8</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75"/>
      <c r="AM36" s="584">
        <f t="shared" si="0"/>
        <v>12</v>
      </c>
      <c r="AN36" s="584"/>
      <c r="AO36" s="585" t="str">
        <f>IF('各会計、関係団体の財政状況及び健全化判断比率'!B34="","",'各会計、関係団体の財政状況及び健全化判断比率'!B34)</f>
        <v>公立神崎総合病院事業会計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17</v>
      </c>
      <c r="BX36" s="584"/>
      <c r="BY36" s="585" t="str">
        <f>IF('各会計、関係団体の財政状況及び健全化判断比率'!B70="","",'各会計、関係団体の財政状況及び健全化判断比率'!B70)</f>
        <v>兵庫県市町村職員退職手当組合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f>IF(E37="","",C36+1)</f>
        <v>4</v>
      </c>
      <c r="D37" s="584"/>
      <c r="E37" s="585" t="str">
        <f>IF('各会計、関係団体の財政状況及び健全化判断比率'!B10="","",'各会計、関係団体の財政状況及び健全化判断比率'!B10)</f>
        <v>寺前地区振興基金特別会計</v>
      </c>
      <c r="F37" s="585"/>
      <c r="G37" s="585"/>
      <c r="H37" s="585"/>
      <c r="I37" s="585"/>
      <c r="J37" s="585"/>
      <c r="K37" s="585"/>
      <c r="L37" s="585"/>
      <c r="M37" s="585"/>
      <c r="N37" s="585"/>
      <c r="O37" s="585"/>
      <c r="P37" s="585"/>
      <c r="Q37" s="585"/>
      <c r="R37" s="585"/>
      <c r="S37" s="585"/>
      <c r="T37" s="175"/>
      <c r="U37" s="584">
        <f t="shared" si="4"/>
        <v>9</v>
      </c>
      <c r="V37" s="584"/>
      <c r="W37" s="585" t="str">
        <f>IF('各会計、関係団体の財政状況及び健全化判断比率'!B31="","",'各会計、関係団体の財政状況及び健全化判断比率'!B31)</f>
        <v>訪問看護事業特別会計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18</v>
      </c>
      <c r="BX37" s="584"/>
      <c r="BY37" s="585" t="str">
        <f>IF('各会計、関係団体の財政状況及び健全化判断比率'!B71="","",'各会計、関係団体の財政状況及び健全化判断比率'!B71)</f>
        <v>兵庫県町議会議員公務災害補償組合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f t="shared" ref="C38:C43" si="5">IF(E38="","",C37+1)</f>
        <v>5</v>
      </c>
      <c r="D38" s="584"/>
      <c r="E38" s="585" t="str">
        <f>IF('各会計、関係団体の財政状況及び健全化判断比率'!B11="","",'各会計、関係団体の財政状況及び健全化判断比率'!B11)</f>
        <v>長谷地区振興基金特別会計</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19</v>
      </c>
      <c r="BX38" s="584"/>
      <c r="BY38" s="585" t="str">
        <f>IF('各会計、関係団体の財政状況及び健全化判断比率'!B72="","",'各会計、関係団体の財政状況及び健全化判断比率'!B72)</f>
        <v>兵庫県後期高齢者医療広域連合（一般会計）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20</v>
      </c>
      <c r="BX39" s="584"/>
      <c r="BY39" s="585" t="str">
        <f>IF('各会計、関係団体の財政状況及び健全化判断比率'!B73="","",'各会計、関係団体の財政状況及び健全化判断比率'!B73)</f>
        <v>兵庫県後期高齢者医療広域連合（特別会計）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EimrgXKg/m1NZL2O5xhsBn5/SLrDEU2b9dEoWm4u0/sUyJyVZQ1WVUi6RJsOMgDWQkr/GzPuFsYbTjOGRFUbg==" saltValue="MyPvq5J9xMHrxBFXppAK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539</v>
      </c>
      <c r="D34" s="1136"/>
      <c r="E34" s="1137"/>
      <c r="F34" s="32">
        <v>0.09</v>
      </c>
      <c r="G34" s="33">
        <v>6.99</v>
      </c>
      <c r="H34" s="33">
        <v>14</v>
      </c>
      <c r="I34" s="33">
        <v>24.91</v>
      </c>
      <c r="J34" s="34">
        <v>25.29</v>
      </c>
      <c r="K34" s="22"/>
      <c r="L34" s="22"/>
      <c r="M34" s="22"/>
      <c r="N34" s="22"/>
      <c r="O34" s="22"/>
      <c r="P34" s="22"/>
    </row>
    <row r="35" spans="1:16" ht="39" customHeight="1" x14ac:dyDescent="0.15">
      <c r="A35" s="22"/>
      <c r="B35" s="35"/>
      <c r="C35" s="1132" t="s">
        <v>540</v>
      </c>
      <c r="D35" s="1132"/>
      <c r="E35" s="1133"/>
      <c r="F35" s="36">
        <v>9.4600000000000009</v>
      </c>
      <c r="G35" s="37">
        <v>10.14</v>
      </c>
      <c r="H35" s="37">
        <v>10.07</v>
      </c>
      <c r="I35" s="37">
        <v>10.91</v>
      </c>
      <c r="J35" s="38">
        <v>10.39</v>
      </c>
      <c r="K35" s="22"/>
      <c r="L35" s="22"/>
      <c r="M35" s="22"/>
      <c r="N35" s="22"/>
      <c r="O35" s="22"/>
      <c r="P35" s="22"/>
    </row>
    <row r="36" spans="1:16" ht="39" customHeight="1" x14ac:dyDescent="0.15">
      <c r="A36" s="22"/>
      <c r="B36" s="35"/>
      <c r="C36" s="1132" t="s">
        <v>541</v>
      </c>
      <c r="D36" s="1132"/>
      <c r="E36" s="1133"/>
      <c r="F36" s="36">
        <v>5.62</v>
      </c>
      <c r="G36" s="37">
        <v>5.58</v>
      </c>
      <c r="H36" s="37">
        <v>5.68</v>
      </c>
      <c r="I36" s="37">
        <v>5.97</v>
      </c>
      <c r="J36" s="38">
        <v>6.19</v>
      </c>
      <c r="K36" s="22"/>
      <c r="L36" s="22"/>
      <c r="M36" s="22"/>
      <c r="N36" s="22"/>
      <c r="O36" s="22"/>
      <c r="P36" s="22"/>
    </row>
    <row r="37" spans="1:16" ht="39" customHeight="1" x14ac:dyDescent="0.15">
      <c r="A37" s="22"/>
      <c r="B37" s="35"/>
      <c r="C37" s="1132" t="s">
        <v>542</v>
      </c>
      <c r="D37" s="1132"/>
      <c r="E37" s="1133"/>
      <c r="F37" s="36">
        <v>2.65</v>
      </c>
      <c r="G37" s="37">
        <v>5.0999999999999996</v>
      </c>
      <c r="H37" s="37">
        <v>3.03</v>
      </c>
      <c r="I37" s="37">
        <v>3.28</v>
      </c>
      <c r="J37" s="38">
        <v>3</v>
      </c>
      <c r="K37" s="22"/>
      <c r="L37" s="22"/>
      <c r="M37" s="22"/>
      <c r="N37" s="22"/>
      <c r="O37" s="22"/>
      <c r="P37" s="22"/>
    </row>
    <row r="38" spans="1:16" ht="39" customHeight="1" x14ac:dyDescent="0.15">
      <c r="A38" s="22"/>
      <c r="B38" s="35"/>
      <c r="C38" s="1132" t="s">
        <v>543</v>
      </c>
      <c r="D38" s="1132"/>
      <c r="E38" s="1133"/>
      <c r="F38" s="36">
        <v>1.34</v>
      </c>
      <c r="G38" s="37">
        <v>1.26</v>
      </c>
      <c r="H38" s="37">
        <v>1.2</v>
      </c>
      <c r="I38" s="37">
        <v>1.2</v>
      </c>
      <c r="J38" s="38">
        <v>1.17</v>
      </c>
      <c r="K38" s="22"/>
      <c r="L38" s="22"/>
      <c r="M38" s="22"/>
      <c r="N38" s="22"/>
      <c r="O38" s="22"/>
      <c r="P38" s="22"/>
    </row>
    <row r="39" spans="1:16" ht="39" customHeight="1" x14ac:dyDescent="0.15">
      <c r="A39" s="22"/>
      <c r="B39" s="35"/>
      <c r="C39" s="1132" t="s">
        <v>544</v>
      </c>
      <c r="D39" s="1132"/>
      <c r="E39" s="1133"/>
      <c r="F39" s="36">
        <v>0.56000000000000005</v>
      </c>
      <c r="G39" s="37">
        <v>0.52</v>
      </c>
      <c r="H39" s="37">
        <v>0.63</v>
      </c>
      <c r="I39" s="37">
        <v>0.76</v>
      </c>
      <c r="J39" s="38">
        <v>0.66</v>
      </c>
      <c r="K39" s="22"/>
      <c r="L39" s="22"/>
      <c r="M39" s="22"/>
      <c r="N39" s="22"/>
      <c r="O39" s="22"/>
      <c r="P39" s="22"/>
    </row>
    <row r="40" spans="1:16" ht="39" customHeight="1" x14ac:dyDescent="0.15">
      <c r="A40" s="22"/>
      <c r="B40" s="35"/>
      <c r="C40" s="1132" t="s">
        <v>545</v>
      </c>
      <c r="D40" s="1132"/>
      <c r="E40" s="1133"/>
      <c r="F40" s="36" t="s">
        <v>494</v>
      </c>
      <c r="G40" s="37" t="s">
        <v>494</v>
      </c>
      <c r="H40" s="37" t="s">
        <v>494</v>
      </c>
      <c r="I40" s="37">
        <v>0</v>
      </c>
      <c r="J40" s="38">
        <v>0.66</v>
      </c>
      <c r="K40" s="22"/>
      <c r="L40" s="22"/>
      <c r="M40" s="22"/>
      <c r="N40" s="22"/>
      <c r="O40" s="22"/>
      <c r="P40" s="22"/>
    </row>
    <row r="41" spans="1:16" ht="39" customHeight="1" x14ac:dyDescent="0.15">
      <c r="A41" s="22"/>
      <c r="B41" s="35"/>
      <c r="C41" s="1132" t="s">
        <v>546</v>
      </c>
      <c r="D41" s="1132"/>
      <c r="E41" s="1133"/>
      <c r="F41" s="36">
        <v>0.72</v>
      </c>
      <c r="G41" s="37">
        <v>0.05</v>
      </c>
      <c r="H41" s="37">
        <v>0.37</v>
      </c>
      <c r="I41" s="37">
        <v>0.64</v>
      </c>
      <c r="J41" s="38">
        <v>0.4</v>
      </c>
      <c r="K41" s="22"/>
      <c r="L41" s="22"/>
      <c r="M41" s="22"/>
      <c r="N41" s="22"/>
      <c r="O41" s="22"/>
      <c r="P41" s="22"/>
    </row>
    <row r="42" spans="1:16" ht="39" customHeight="1" x14ac:dyDescent="0.15">
      <c r="A42" s="22"/>
      <c r="B42" s="39"/>
      <c r="C42" s="1132" t="s">
        <v>547</v>
      </c>
      <c r="D42" s="1132"/>
      <c r="E42" s="1133"/>
      <c r="F42" s="36" t="s">
        <v>494</v>
      </c>
      <c r="G42" s="37" t="s">
        <v>494</v>
      </c>
      <c r="H42" s="37" t="s">
        <v>494</v>
      </c>
      <c r="I42" s="37" t="s">
        <v>494</v>
      </c>
      <c r="J42" s="38" t="s">
        <v>494</v>
      </c>
      <c r="K42" s="22"/>
      <c r="L42" s="22"/>
      <c r="M42" s="22"/>
      <c r="N42" s="22"/>
      <c r="O42" s="22"/>
      <c r="P42" s="22"/>
    </row>
    <row r="43" spans="1:16" ht="39" customHeight="1" thickBot="1" x14ac:dyDescent="0.2">
      <c r="A43" s="22"/>
      <c r="B43" s="40"/>
      <c r="C43" s="1134" t="s">
        <v>548</v>
      </c>
      <c r="D43" s="1134"/>
      <c r="E43" s="1135"/>
      <c r="F43" s="41">
        <v>0.52</v>
      </c>
      <c r="G43" s="42">
        <v>0.62</v>
      </c>
      <c r="H43" s="42">
        <v>0.47</v>
      </c>
      <c r="I43" s="42">
        <v>0.46</v>
      </c>
      <c r="J43" s="43">
        <v>0.44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uN4hobSYj2QcnrUVcnBlvRpcKJhoUWH33kagHlyv8xQeNlpjZQlwt10wZXkfhPMNdieAjdM5gYamhRSREgjhg==" saltValue="JOdwXGq74bRLcFM9vq5R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R55" sqref="R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997</v>
      </c>
      <c r="L45" s="58">
        <v>973</v>
      </c>
      <c r="M45" s="58">
        <v>984</v>
      </c>
      <c r="N45" s="58">
        <v>1166</v>
      </c>
      <c r="O45" s="59">
        <v>1263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15">
      <c r="A48" s="46"/>
      <c r="B48" s="1140"/>
      <c r="C48" s="1141"/>
      <c r="D48" s="60"/>
      <c r="E48" s="1146" t="s">
        <v>13</v>
      </c>
      <c r="F48" s="1146"/>
      <c r="G48" s="1146"/>
      <c r="H48" s="1146"/>
      <c r="I48" s="1146"/>
      <c r="J48" s="1147"/>
      <c r="K48" s="61">
        <v>623</v>
      </c>
      <c r="L48" s="62">
        <v>619</v>
      </c>
      <c r="M48" s="62">
        <v>560</v>
      </c>
      <c r="N48" s="62">
        <v>542</v>
      </c>
      <c r="O48" s="63">
        <v>515</v>
      </c>
      <c r="P48" s="46"/>
      <c r="Q48" s="46"/>
      <c r="R48" s="46"/>
      <c r="S48" s="46"/>
      <c r="T48" s="46"/>
      <c r="U48" s="46"/>
    </row>
    <row r="49" spans="1:21" ht="30.75" customHeight="1" x14ac:dyDescent="0.15">
      <c r="A49" s="46"/>
      <c r="B49" s="1140"/>
      <c r="C49" s="1141"/>
      <c r="D49" s="60"/>
      <c r="E49" s="1146" t="s">
        <v>14</v>
      </c>
      <c r="F49" s="1146"/>
      <c r="G49" s="1146"/>
      <c r="H49" s="1146"/>
      <c r="I49" s="1146"/>
      <c r="J49" s="1147"/>
      <c r="K49" s="61">
        <v>15</v>
      </c>
      <c r="L49" s="62">
        <v>15</v>
      </c>
      <c r="M49" s="62">
        <v>8</v>
      </c>
      <c r="N49" s="62">
        <v>3</v>
      </c>
      <c r="O49" s="63">
        <v>3</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494</v>
      </c>
      <c r="L50" s="62" t="s">
        <v>494</v>
      </c>
      <c r="M50" s="62" t="s">
        <v>494</v>
      </c>
      <c r="N50" s="62" t="s">
        <v>494</v>
      </c>
      <c r="O50" s="63" t="s">
        <v>494</v>
      </c>
      <c r="P50" s="46"/>
      <c r="Q50" s="46"/>
      <c r="R50" s="46"/>
      <c r="S50" s="46"/>
      <c r="T50" s="46"/>
      <c r="U50" s="46"/>
    </row>
    <row r="51" spans="1:21" ht="30.75" customHeight="1" x14ac:dyDescent="0.15">
      <c r="A51" s="46"/>
      <c r="B51" s="1142"/>
      <c r="C51" s="1143"/>
      <c r="D51" s="64"/>
      <c r="E51" s="1146" t="s">
        <v>16</v>
      </c>
      <c r="F51" s="1146"/>
      <c r="G51" s="1146"/>
      <c r="H51" s="1146"/>
      <c r="I51" s="1146"/>
      <c r="J51" s="1147"/>
      <c r="K51" s="61">
        <v>2</v>
      </c>
      <c r="L51" s="62">
        <v>1</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1053</v>
      </c>
      <c r="L52" s="62">
        <v>1097</v>
      </c>
      <c r="M52" s="62">
        <v>1085</v>
      </c>
      <c r="N52" s="62">
        <v>1188</v>
      </c>
      <c r="O52" s="63">
        <v>1233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584</v>
      </c>
      <c r="L53" s="67">
        <v>511</v>
      </c>
      <c r="M53" s="67">
        <v>467</v>
      </c>
      <c r="N53" s="67">
        <v>523</v>
      </c>
      <c r="O53" s="68">
        <v>548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1K9O9GRyTk4iDdIoVM4t3YS+iBR04a/8QiE1oSApBzrNO65EnSqJ31zY3dQutDl1Bjj+9DMbxQH1G54Uxhkuw==" saltValue="0uIGhQE9s5qp+jwQXC89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9" t="s">
        <v>30</v>
      </c>
      <c r="C41" s="1170"/>
      <c r="D41" s="103"/>
      <c r="E41" s="1175" t="s">
        <v>31</v>
      </c>
      <c r="F41" s="1175"/>
      <c r="G41" s="1175"/>
      <c r="H41" s="1176"/>
      <c r="I41" s="342">
        <v>13306</v>
      </c>
      <c r="J41" s="343">
        <v>13537</v>
      </c>
      <c r="K41" s="343">
        <v>13251</v>
      </c>
      <c r="L41" s="343">
        <v>12616</v>
      </c>
      <c r="M41" s="344">
        <v>11761</v>
      </c>
    </row>
    <row r="42" spans="2:13" ht="27.75" customHeight="1" x14ac:dyDescent="0.15">
      <c r="B42" s="1171"/>
      <c r="C42" s="1172"/>
      <c r="D42" s="104"/>
      <c r="E42" s="1177" t="s">
        <v>32</v>
      </c>
      <c r="F42" s="1177"/>
      <c r="G42" s="1177"/>
      <c r="H42" s="1178"/>
      <c r="I42" s="345">
        <v>573</v>
      </c>
      <c r="J42" s="346">
        <v>426</v>
      </c>
      <c r="K42" s="346">
        <v>270</v>
      </c>
      <c r="L42" s="346">
        <v>432</v>
      </c>
      <c r="M42" s="347">
        <v>1024</v>
      </c>
    </row>
    <row r="43" spans="2:13" ht="27.75" customHeight="1" x14ac:dyDescent="0.15">
      <c r="B43" s="1171"/>
      <c r="C43" s="1172"/>
      <c r="D43" s="104"/>
      <c r="E43" s="1177" t="s">
        <v>33</v>
      </c>
      <c r="F43" s="1177"/>
      <c r="G43" s="1177"/>
      <c r="H43" s="1178"/>
      <c r="I43" s="345">
        <v>6149</v>
      </c>
      <c r="J43" s="346">
        <v>5882</v>
      </c>
      <c r="K43" s="346">
        <v>5291</v>
      </c>
      <c r="L43" s="346">
        <v>5275</v>
      </c>
      <c r="M43" s="347">
        <v>5246</v>
      </c>
    </row>
    <row r="44" spans="2:13" ht="27.75" customHeight="1" x14ac:dyDescent="0.15">
      <c r="B44" s="1171"/>
      <c r="C44" s="1172"/>
      <c r="D44" s="104"/>
      <c r="E44" s="1177" t="s">
        <v>34</v>
      </c>
      <c r="F44" s="1177"/>
      <c r="G44" s="1177"/>
      <c r="H44" s="1178"/>
      <c r="I44" s="345">
        <v>23</v>
      </c>
      <c r="J44" s="346">
        <v>8</v>
      </c>
      <c r="K44" s="346">
        <v>15</v>
      </c>
      <c r="L44" s="346">
        <v>12</v>
      </c>
      <c r="M44" s="347">
        <v>9</v>
      </c>
    </row>
    <row r="45" spans="2:13" ht="27.75" customHeight="1" x14ac:dyDescent="0.15">
      <c r="B45" s="1171"/>
      <c r="C45" s="1172"/>
      <c r="D45" s="104"/>
      <c r="E45" s="1177" t="s">
        <v>35</v>
      </c>
      <c r="F45" s="1177"/>
      <c r="G45" s="1177"/>
      <c r="H45" s="1178"/>
      <c r="I45" s="345">
        <v>188</v>
      </c>
      <c r="J45" s="346">
        <v>231</v>
      </c>
      <c r="K45" s="346">
        <v>309</v>
      </c>
      <c r="L45" s="346">
        <v>237</v>
      </c>
      <c r="M45" s="347">
        <v>320</v>
      </c>
    </row>
    <row r="46" spans="2:13" ht="27.75" customHeight="1" x14ac:dyDescent="0.15">
      <c r="B46" s="1171"/>
      <c r="C46" s="1172"/>
      <c r="D46" s="105"/>
      <c r="E46" s="1177" t="s">
        <v>36</v>
      </c>
      <c r="F46" s="1177"/>
      <c r="G46" s="1177"/>
      <c r="H46" s="1178"/>
      <c r="I46" s="345" t="s">
        <v>494</v>
      </c>
      <c r="J46" s="346" t="s">
        <v>494</v>
      </c>
      <c r="K46" s="346" t="s">
        <v>494</v>
      </c>
      <c r="L46" s="346" t="s">
        <v>494</v>
      </c>
      <c r="M46" s="347" t="s">
        <v>494</v>
      </c>
    </row>
    <row r="47" spans="2:13" ht="27.75" customHeight="1" x14ac:dyDescent="0.15">
      <c r="B47" s="1171"/>
      <c r="C47" s="1172"/>
      <c r="D47" s="106"/>
      <c r="E47" s="1179" t="s">
        <v>37</v>
      </c>
      <c r="F47" s="1180"/>
      <c r="G47" s="1180"/>
      <c r="H47" s="1181"/>
      <c r="I47" s="345" t="s">
        <v>494</v>
      </c>
      <c r="J47" s="346" t="s">
        <v>494</v>
      </c>
      <c r="K47" s="346" t="s">
        <v>494</v>
      </c>
      <c r="L47" s="346" t="s">
        <v>494</v>
      </c>
      <c r="M47" s="347" t="s">
        <v>494</v>
      </c>
    </row>
    <row r="48" spans="2:13" ht="27.75" customHeight="1" x14ac:dyDescent="0.15">
      <c r="B48" s="1171"/>
      <c r="C48" s="1172"/>
      <c r="D48" s="104"/>
      <c r="E48" s="1177" t="s">
        <v>38</v>
      </c>
      <c r="F48" s="1177"/>
      <c r="G48" s="1177"/>
      <c r="H48" s="1178"/>
      <c r="I48" s="345" t="s">
        <v>494</v>
      </c>
      <c r="J48" s="346" t="s">
        <v>494</v>
      </c>
      <c r="K48" s="346" t="s">
        <v>494</v>
      </c>
      <c r="L48" s="346" t="s">
        <v>494</v>
      </c>
      <c r="M48" s="347" t="s">
        <v>494</v>
      </c>
    </row>
    <row r="49" spans="2:13" ht="27.75" customHeight="1" x14ac:dyDescent="0.15">
      <c r="B49" s="1173"/>
      <c r="C49" s="1174"/>
      <c r="D49" s="104"/>
      <c r="E49" s="1177" t="s">
        <v>39</v>
      </c>
      <c r="F49" s="1177"/>
      <c r="G49" s="1177"/>
      <c r="H49" s="1178"/>
      <c r="I49" s="345" t="s">
        <v>494</v>
      </c>
      <c r="J49" s="346" t="s">
        <v>494</v>
      </c>
      <c r="K49" s="346" t="s">
        <v>494</v>
      </c>
      <c r="L49" s="346" t="s">
        <v>494</v>
      </c>
      <c r="M49" s="347" t="s">
        <v>494</v>
      </c>
    </row>
    <row r="50" spans="2:13" ht="27.75" customHeight="1" x14ac:dyDescent="0.15">
      <c r="B50" s="1182" t="s">
        <v>40</v>
      </c>
      <c r="C50" s="1183"/>
      <c r="D50" s="107"/>
      <c r="E50" s="1177" t="s">
        <v>41</v>
      </c>
      <c r="F50" s="1177"/>
      <c r="G50" s="1177"/>
      <c r="H50" s="1178"/>
      <c r="I50" s="345">
        <v>2716</v>
      </c>
      <c r="J50" s="346">
        <v>2825</v>
      </c>
      <c r="K50" s="346">
        <v>3540</v>
      </c>
      <c r="L50" s="346">
        <v>3833</v>
      </c>
      <c r="M50" s="347">
        <v>3744</v>
      </c>
    </row>
    <row r="51" spans="2:13" ht="27.75" customHeight="1" x14ac:dyDescent="0.15">
      <c r="B51" s="1171"/>
      <c r="C51" s="1172"/>
      <c r="D51" s="104"/>
      <c r="E51" s="1177" t="s">
        <v>42</v>
      </c>
      <c r="F51" s="1177"/>
      <c r="G51" s="1177"/>
      <c r="H51" s="1178"/>
      <c r="I51" s="345">
        <v>629</v>
      </c>
      <c r="J51" s="346">
        <v>810</v>
      </c>
      <c r="K51" s="346">
        <v>821</v>
      </c>
      <c r="L51" s="346">
        <v>762</v>
      </c>
      <c r="M51" s="347">
        <v>682</v>
      </c>
    </row>
    <row r="52" spans="2:13" ht="27.75" customHeight="1" x14ac:dyDescent="0.15">
      <c r="B52" s="1173"/>
      <c r="C52" s="1174"/>
      <c r="D52" s="104"/>
      <c r="E52" s="1177" t="s">
        <v>43</v>
      </c>
      <c r="F52" s="1177"/>
      <c r="G52" s="1177"/>
      <c r="H52" s="1178"/>
      <c r="I52" s="345">
        <v>13859</v>
      </c>
      <c r="J52" s="346">
        <v>13403</v>
      </c>
      <c r="K52" s="346">
        <v>13142</v>
      </c>
      <c r="L52" s="346">
        <v>12375</v>
      </c>
      <c r="M52" s="347">
        <v>11730</v>
      </c>
    </row>
    <row r="53" spans="2:13" ht="27.75" customHeight="1" thickBot="1" x14ac:dyDescent="0.2">
      <c r="B53" s="1184" t="s">
        <v>19</v>
      </c>
      <c r="C53" s="1185"/>
      <c r="D53" s="108"/>
      <c r="E53" s="1186" t="s">
        <v>44</v>
      </c>
      <c r="F53" s="1186"/>
      <c r="G53" s="1186"/>
      <c r="H53" s="1187"/>
      <c r="I53" s="348">
        <v>3034</v>
      </c>
      <c r="J53" s="349">
        <v>3045</v>
      </c>
      <c r="K53" s="349">
        <v>1633</v>
      </c>
      <c r="L53" s="349">
        <v>1602</v>
      </c>
      <c r="M53" s="350">
        <v>2203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FhxcaPa32cz07ybb7bqlcR/gpfDmi1jXf3dWM18JJPW51VOhzBDhBeLbiPhqrzcnzZe45l66Ir0oXleIYFRYQ==" saltValue="xQOzXfE3RAfS+TplIAOf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120">
        <v>1768</v>
      </c>
      <c r="G55" s="120">
        <v>1966</v>
      </c>
      <c r="H55" s="121">
        <v>1901</v>
      </c>
    </row>
    <row r="56" spans="2:8" ht="52.5" customHeight="1" x14ac:dyDescent="0.15">
      <c r="B56" s="122"/>
      <c r="C56" s="1198" t="s">
        <v>47</v>
      </c>
      <c r="D56" s="1198"/>
      <c r="E56" s="1199"/>
      <c r="F56" s="123">
        <v>22</v>
      </c>
      <c r="G56" s="123">
        <v>22</v>
      </c>
      <c r="H56" s="124">
        <v>47</v>
      </c>
    </row>
    <row r="57" spans="2:8" ht="53.25" customHeight="1" x14ac:dyDescent="0.15">
      <c r="B57" s="122"/>
      <c r="C57" s="1200" t="s">
        <v>48</v>
      </c>
      <c r="D57" s="1200"/>
      <c r="E57" s="1201"/>
      <c r="F57" s="125">
        <v>2454</v>
      </c>
      <c r="G57" s="125">
        <v>2553</v>
      </c>
      <c r="H57" s="126">
        <v>2496</v>
      </c>
    </row>
    <row r="58" spans="2:8" ht="45.75" customHeight="1" x14ac:dyDescent="0.15">
      <c r="B58" s="127"/>
      <c r="C58" s="1188" t="s">
        <v>554</v>
      </c>
      <c r="D58" s="1189"/>
      <c r="E58" s="1190"/>
      <c r="F58" s="128">
        <v>1028</v>
      </c>
      <c r="G58" s="128">
        <v>1012</v>
      </c>
      <c r="H58" s="129">
        <v>989</v>
      </c>
    </row>
    <row r="59" spans="2:8" ht="45.75" customHeight="1" x14ac:dyDescent="0.15">
      <c r="B59" s="127"/>
      <c r="C59" s="1188" t="s">
        <v>555</v>
      </c>
      <c r="D59" s="1189"/>
      <c r="E59" s="1190"/>
      <c r="F59" s="128">
        <v>618</v>
      </c>
      <c r="G59" s="128">
        <v>611</v>
      </c>
      <c r="H59" s="129">
        <v>585</v>
      </c>
    </row>
    <row r="60" spans="2:8" ht="45.75" customHeight="1" x14ac:dyDescent="0.15">
      <c r="B60" s="127"/>
      <c r="C60" s="1188" t="s">
        <v>556</v>
      </c>
      <c r="D60" s="1189"/>
      <c r="E60" s="1190"/>
      <c r="F60" s="128">
        <v>367</v>
      </c>
      <c r="G60" s="128">
        <v>472</v>
      </c>
      <c r="H60" s="129">
        <v>428</v>
      </c>
    </row>
    <row r="61" spans="2:8" ht="45.75" customHeight="1" x14ac:dyDescent="0.15">
      <c r="B61" s="127"/>
      <c r="C61" s="1188" t="s">
        <v>557</v>
      </c>
      <c r="D61" s="1189"/>
      <c r="E61" s="1190"/>
      <c r="F61" s="128">
        <v>119</v>
      </c>
      <c r="G61" s="128">
        <v>120</v>
      </c>
      <c r="H61" s="129">
        <v>135</v>
      </c>
    </row>
    <row r="62" spans="2:8" ht="45.75" customHeight="1" thickBot="1" x14ac:dyDescent="0.2">
      <c r="B62" s="130"/>
      <c r="C62" s="1191" t="s">
        <v>558</v>
      </c>
      <c r="D62" s="1192"/>
      <c r="E62" s="1193"/>
      <c r="F62" s="131">
        <v>60</v>
      </c>
      <c r="G62" s="131">
        <v>61</v>
      </c>
      <c r="H62" s="132">
        <v>61</v>
      </c>
    </row>
    <row r="63" spans="2:8" ht="52.5" customHeight="1" thickBot="1" x14ac:dyDescent="0.2">
      <c r="B63" s="133"/>
      <c r="C63" s="1194" t="s">
        <v>49</v>
      </c>
      <c r="D63" s="1194"/>
      <c r="E63" s="1195"/>
      <c r="F63" s="134">
        <v>4244</v>
      </c>
      <c r="G63" s="134">
        <v>4541</v>
      </c>
      <c r="H63" s="135">
        <v>4444</v>
      </c>
    </row>
    <row r="64" spans="2:8" x14ac:dyDescent="0.15"/>
  </sheetData>
  <sheetProtection algorithmName="SHA-512" hashValue="IkVUxuvSyHzJF3v1L85qHg1aoOdC55V3AojNGJUNHuPdqZml9veqrd43/RH/AZU9F128aF6ZMQOQiEdYJXnXDg==" saltValue="D7ey/+JBjMyfeSmoO57b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531</v>
      </c>
      <c r="G2" s="149"/>
      <c r="H2" s="150"/>
    </row>
    <row r="3" spans="1:8" x14ac:dyDescent="0.15">
      <c r="A3" s="146" t="s">
        <v>524</v>
      </c>
      <c r="B3" s="151"/>
      <c r="C3" s="152"/>
      <c r="D3" s="153">
        <v>102331</v>
      </c>
      <c r="E3" s="154"/>
      <c r="F3" s="155">
        <v>103390</v>
      </c>
      <c r="G3" s="156"/>
      <c r="H3" s="157"/>
    </row>
    <row r="4" spans="1:8" x14ac:dyDescent="0.15">
      <c r="A4" s="158"/>
      <c r="B4" s="159"/>
      <c r="C4" s="160"/>
      <c r="D4" s="161">
        <v>80463</v>
      </c>
      <c r="E4" s="162"/>
      <c r="F4" s="163">
        <v>51269</v>
      </c>
      <c r="G4" s="164"/>
      <c r="H4" s="165"/>
    </row>
    <row r="5" spans="1:8" x14ac:dyDescent="0.15">
      <c r="A5" s="146" t="s">
        <v>526</v>
      </c>
      <c r="B5" s="151"/>
      <c r="C5" s="152"/>
      <c r="D5" s="153">
        <v>106850</v>
      </c>
      <c r="E5" s="154"/>
      <c r="F5" s="155">
        <v>117234</v>
      </c>
      <c r="G5" s="156"/>
      <c r="H5" s="157"/>
    </row>
    <row r="6" spans="1:8" x14ac:dyDescent="0.15">
      <c r="A6" s="158"/>
      <c r="B6" s="159"/>
      <c r="C6" s="160"/>
      <c r="D6" s="161">
        <v>84470</v>
      </c>
      <c r="E6" s="162"/>
      <c r="F6" s="163">
        <v>59796</v>
      </c>
      <c r="G6" s="164"/>
      <c r="H6" s="165"/>
    </row>
    <row r="7" spans="1:8" x14ac:dyDescent="0.15">
      <c r="A7" s="146" t="s">
        <v>527</v>
      </c>
      <c r="B7" s="151"/>
      <c r="C7" s="152"/>
      <c r="D7" s="153">
        <v>65399</v>
      </c>
      <c r="E7" s="154"/>
      <c r="F7" s="155">
        <v>97758</v>
      </c>
      <c r="G7" s="156"/>
      <c r="H7" s="157"/>
    </row>
    <row r="8" spans="1:8" x14ac:dyDescent="0.15">
      <c r="A8" s="158"/>
      <c r="B8" s="159"/>
      <c r="C8" s="160"/>
      <c r="D8" s="161">
        <v>39929</v>
      </c>
      <c r="E8" s="162"/>
      <c r="F8" s="163">
        <v>45946</v>
      </c>
      <c r="G8" s="164"/>
      <c r="H8" s="165"/>
    </row>
    <row r="9" spans="1:8" x14ac:dyDescent="0.15">
      <c r="A9" s="146" t="s">
        <v>528</v>
      </c>
      <c r="B9" s="151"/>
      <c r="C9" s="152"/>
      <c r="D9" s="153">
        <v>57502</v>
      </c>
      <c r="E9" s="154"/>
      <c r="F9" s="155">
        <v>91338</v>
      </c>
      <c r="G9" s="156"/>
      <c r="H9" s="157"/>
    </row>
    <row r="10" spans="1:8" x14ac:dyDescent="0.15">
      <c r="A10" s="158"/>
      <c r="B10" s="159"/>
      <c r="C10" s="160"/>
      <c r="D10" s="161">
        <v>41926</v>
      </c>
      <c r="E10" s="162"/>
      <c r="F10" s="163">
        <v>43989</v>
      </c>
      <c r="G10" s="164"/>
      <c r="H10" s="165"/>
    </row>
    <row r="11" spans="1:8" x14ac:dyDescent="0.15">
      <c r="A11" s="146" t="s">
        <v>529</v>
      </c>
      <c r="B11" s="151"/>
      <c r="C11" s="152"/>
      <c r="D11" s="153">
        <v>69005</v>
      </c>
      <c r="E11" s="154"/>
      <c r="F11" s="155">
        <v>103975</v>
      </c>
      <c r="G11" s="156"/>
      <c r="H11" s="157"/>
    </row>
    <row r="12" spans="1:8" x14ac:dyDescent="0.15">
      <c r="A12" s="158"/>
      <c r="B12" s="159"/>
      <c r="C12" s="166"/>
      <c r="D12" s="161">
        <v>44573</v>
      </c>
      <c r="E12" s="162"/>
      <c r="F12" s="163">
        <v>52698</v>
      </c>
      <c r="G12" s="164"/>
      <c r="H12" s="165"/>
    </row>
    <row r="13" spans="1:8" x14ac:dyDescent="0.15">
      <c r="A13" s="146"/>
      <c r="B13" s="151"/>
      <c r="C13" s="152"/>
      <c r="D13" s="153">
        <v>80217</v>
      </c>
      <c r="E13" s="154"/>
      <c r="F13" s="155">
        <v>102739</v>
      </c>
      <c r="G13" s="167"/>
      <c r="H13" s="157"/>
    </row>
    <row r="14" spans="1:8" x14ac:dyDescent="0.15">
      <c r="A14" s="158"/>
      <c r="B14" s="159"/>
      <c r="C14" s="160"/>
      <c r="D14" s="161">
        <v>58272</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2.85</v>
      </c>
      <c r="C19" s="168">
        <f>ROUND(VALUE(SUBSTITUTE(実質収支比率等に係る経年分析!G$48,"▲","-")),2)</f>
        <v>5.35</v>
      </c>
      <c r="D19" s="168">
        <f>ROUND(VALUE(SUBSTITUTE(実質収支比率等に係る経年分析!H$48,"▲","-")),2)</f>
        <v>3.24</v>
      </c>
      <c r="E19" s="168">
        <f>ROUND(VALUE(SUBSTITUTE(実質収支比率等に係る経年分析!I$48,"▲","-")),2)</f>
        <v>3.47</v>
      </c>
      <c r="F19" s="168">
        <f>ROUND(VALUE(SUBSTITUTE(実質収支比率等に係る経年分析!J$48,"▲","-")),2)</f>
        <v>3.23</v>
      </c>
    </row>
    <row r="20" spans="1:11" x14ac:dyDescent="0.15">
      <c r="A20" s="168" t="s">
        <v>53</v>
      </c>
      <c r="B20" s="168">
        <f>ROUND(VALUE(SUBSTITUTE(実質収支比率等に係る経年分析!F$47,"▲","-")),2)</f>
        <v>25.95</v>
      </c>
      <c r="C20" s="168">
        <f>ROUND(VALUE(SUBSTITUTE(実質収支比率等に係る経年分析!G$47,"▲","-")),2)</f>
        <v>26.77</v>
      </c>
      <c r="D20" s="168">
        <f>ROUND(VALUE(SUBSTITUTE(実質収支比率等に係る経年分析!H$47,"▲","-")),2)</f>
        <v>32.450000000000003</v>
      </c>
      <c r="E20" s="168">
        <f>ROUND(VALUE(SUBSTITUTE(実質収支比率等に係る経年分析!I$47,"▲","-")),2)</f>
        <v>36.83</v>
      </c>
      <c r="F20" s="168">
        <f>ROUND(VALUE(SUBSTITUTE(実質収支比率等に係る経年分析!J$47,"▲","-")),2)</f>
        <v>34.979999999999997</v>
      </c>
    </row>
    <row r="21" spans="1:11" x14ac:dyDescent="0.15">
      <c r="A21" s="168" t="s">
        <v>54</v>
      </c>
      <c r="B21" s="168">
        <f>IF(ISNUMBER(VALUE(SUBSTITUTE(実質収支比率等に係る経年分析!F$49,"▲","-"))),ROUND(VALUE(SUBSTITUTE(実質収支比率等に係る経年分析!F$49,"▲","-")),2),NA())</f>
        <v>-4.5</v>
      </c>
      <c r="C21" s="168">
        <f>IF(ISNUMBER(VALUE(SUBSTITUTE(実質収支比率等に係る経年分析!G$49,"▲","-"))),ROUND(VALUE(SUBSTITUTE(実質収支比率等に係る経年分析!G$49,"▲","-")),2),NA())</f>
        <v>4.33</v>
      </c>
      <c r="D21" s="168">
        <f>IF(ISNUMBER(VALUE(SUBSTITUTE(実質収支比率等に係る経年分析!H$49,"▲","-"))),ROUND(VALUE(SUBSTITUTE(実質収支比率等に係る経年分析!H$49,"▲","-")),2),NA())</f>
        <v>5.1100000000000003</v>
      </c>
      <c r="E21" s="168">
        <f>IF(ISNUMBER(VALUE(SUBSTITUTE(実質収支比率等に係る経年分析!I$49,"▲","-"))),ROUND(VALUE(SUBSTITUTE(実質収支比率等に係る経年分析!I$49,"▲","-")),2),NA())</f>
        <v>3.87</v>
      </c>
      <c r="F21" s="168">
        <f>IF(ISNUMBER(VALUE(SUBSTITUTE(実質収支比率等に係る経年分析!J$49,"▲","-"))),ROUND(VALUE(SUBSTITUTE(実質収支比率等に係る経年分析!J$49,"▲","-")),2),NA())</f>
        <v>-1.37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0.62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0.47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0.46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0.44</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0.72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0.37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0.64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0.4</v>
      </c>
    </row>
    <row r="30" spans="1:11" x14ac:dyDescent="0.15">
      <c r="A30" s="169" t="str">
        <f>IF(連結実質赤字比率に係る赤字・黒字の構成分析!C$40="",NA(),連結実質赤字比率に係る赤字・黒字の構成分析!C$40)</f>
        <v>浄化槽事業特別会計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0.66</v>
      </c>
    </row>
    <row r="31" spans="1:11" x14ac:dyDescent="0.15">
      <c r="A31" s="169" t="str">
        <f>IF(連結実質赤字比率に係る赤字・黒字の構成分析!C$39="",NA(),連結実質赤字比率に係る赤字・黒字の構成分析!C$39)</f>
        <v>訪問看護事業特別会計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0.56000000000000005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0.66</v>
      </c>
    </row>
    <row r="32" spans="1:11" x14ac:dyDescent="0.15">
      <c r="A32" s="169" t="str">
        <f>IF(連結実質赤字比率に係る赤字・黒字の構成分析!C$38="",NA(),連結実質赤字比率に係る赤字・黒字の構成分析!C$38)</f>
        <v>土地開発事業特別会計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1.34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1.17</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2.65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5.0999999999999996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3.28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5.68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6.19</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9.4600000000000009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10.39</v>
      </c>
    </row>
    <row r="36" spans="1:16" x14ac:dyDescent="0.15">
      <c r="A36" s="169" t="str">
        <f>IF(連結実質赤字比率に係る赤字・黒字の構成分析!C$34="",NA(),連結実質赤字比率に係る赤字・黒字の構成分析!C$34)</f>
        <v>公立神崎総合病院事業会計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24.91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25.29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1053</v>
      </c>
      <c r="E42" s="170"/>
      <c r="F42" s="170"/>
      <c r="G42" s="170">
        <f>'実質公債費比率（分子）の構造'!L$52</f>
        <v>1097</v>
      </c>
      <c r="H42" s="170"/>
      <c r="I42" s="170"/>
      <c r="J42" s="170">
        <f>'実質公債費比率（分子）の構造'!M$52</f>
        <v>1085</v>
      </c>
      <c r="K42" s="170"/>
      <c r="L42" s="170"/>
      <c r="M42" s="170">
        <f>'実質公債費比率（分子）の構造'!N$52</f>
        <v>1188</v>
      </c>
      <c r="N42" s="170"/>
      <c r="O42" s="170"/>
      <c r="P42" s="170">
        <f>'実質公債費比率（分子）の構造'!O$52</f>
        <v>1233</v>
      </c>
    </row>
    <row r="43" spans="1:16" x14ac:dyDescent="0.15">
      <c r="A43" s="170" t="s">
        <v>16</v>
      </c>
      <c r="B43" s="170">
        <f>'実質公債費比率（分子）の構造'!K$51</f>
        <v>2</v>
      </c>
      <c r="C43" s="170"/>
      <c r="D43" s="170"/>
      <c r="E43" s="170">
        <f>'実質公債費比率（分子）の構造'!L$51</f>
        <v>1</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15</v>
      </c>
      <c r="C45" s="170"/>
      <c r="D45" s="170"/>
      <c r="E45" s="170">
        <f>'実質公債費比率（分子）の構造'!L$49</f>
        <v>15</v>
      </c>
      <c r="F45" s="170"/>
      <c r="G45" s="170"/>
      <c r="H45" s="170">
        <f>'実質公債費比率（分子）の構造'!M$49</f>
        <v>8</v>
      </c>
      <c r="I45" s="170"/>
      <c r="J45" s="170"/>
      <c r="K45" s="170">
        <f>'実質公債費比率（分子）の構造'!N$49</f>
        <v>3</v>
      </c>
      <c r="L45" s="170"/>
      <c r="M45" s="170"/>
      <c r="N45" s="170">
        <f>'実質公債費比率（分子）の構造'!O$49</f>
        <v>3</v>
      </c>
      <c r="O45" s="170"/>
      <c r="P45" s="170"/>
    </row>
    <row r="46" spans="1:16" x14ac:dyDescent="0.15">
      <c r="A46" s="170" t="s">
        <v>64</v>
      </c>
      <c r="B46" s="170">
        <f>'実質公債費比率（分子）の構造'!K$48</f>
        <v>623</v>
      </c>
      <c r="C46" s="170"/>
      <c r="D46" s="170"/>
      <c r="E46" s="170">
        <f>'実質公債費比率（分子）の構造'!L$48</f>
        <v>619</v>
      </c>
      <c r="F46" s="170"/>
      <c r="G46" s="170"/>
      <c r="H46" s="170">
        <f>'実質公債費比率（分子）の構造'!M$48</f>
        <v>560</v>
      </c>
      <c r="I46" s="170"/>
      <c r="J46" s="170"/>
      <c r="K46" s="170">
        <f>'実質公債費比率（分子）の構造'!N$48</f>
        <v>542</v>
      </c>
      <c r="L46" s="170"/>
      <c r="M46" s="170"/>
      <c r="N46" s="170">
        <f>'実質公債費比率（分子）の構造'!O$48</f>
        <v>515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997</v>
      </c>
      <c r="C49" s="170"/>
      <c r="D49" s="170"/>
      <c r="E49" s="170">
        <f>'実質公債費比率（分子）の構造'!L$45</f>
        <v>973</v>
      </c>
      <c r="F49" s="170"/>
      <c r="G49" s="170"/>
      <c r="H49" s="170">
        <f>'実質公債費比率（分子）の構造'!M$45</f>
        <v>984</v>
      </c>
      <c r="I49" s="170"/>
      <c r="J49" s="170"/>
      <c r="K49" s="170">
        <f>'実質公債費比率（分子）の構造'!N$45</f>
        <v>1166</v>
      </c>
      <c r="L49" s="170"/>
      <c r="M49" s="170"/>
      <c r="N49" s="170">
        <f>'実質公債費比率（分子）の構造'!O$45</f>
        <v>1263</v>
      </c>
      <c r="O49" s="170"/>
      <c r="P49" s="170"/>
    </row>
    <row r="50" spans="1:16" x14ac:dyDescent="0.15">
      <c r="A50" s="170" t="s">
        <v>67</v>
      </c>
      <c r="B50" s="170" t="e">
        <f>NA()</f>
        <v>#N/A</v>
      </c>
      <c r="C50" s="170">
        <f>IF(ISNUMBER('実質公債費比率（分子）の構造'!K$53),'実質公債費比率（分子）の構造'!K$53,NA())</f>
        <v>584</v>
      </c>
      <c r="D50" s="170" t="e">
        <f>NA()</f>
        <v>#N/A</v>
      </c>
      <c r="E50" s="170" t="e">
        <f>NA()</f>
        <v>#N/A</v>
      </c>
      <c r="F50" s="170">
        <f>IF(ISNUMBER('実質公債費比率（分子）の構造'!L$53),'実質公債費比率（分子）の構造'!L$53,NA())</f>
        <v>511</v>
      </c>
      <c r="G50" s="170" t="e">
        <f>NA()</f>
        <v>#N/A</v>
      </c>
      <c r="H50" s="170" t="e">
        <f>NA()</f>
        <v>#N/A</v>
      </c>
      <c r="I50" s="170">
        <f>IF(ISNUMBER('実質公債費比率（分子）の構造'!M$53),'実質公債費比率（分子）の構造'!M$53,NA())</f>
        <v>467</v>
      </c>
      <c r="J50" s="170" t="e">
        <f>NA()</f>
        <v>#N/A</v>
      </c>
      <c r="K50" s="170" t="e">
        <f>NA()</f>
        <v>#N/A</v>
      </c>
      <c r="L50" s="170">
        <f>IF(ISNUMBER('実質公債費比率（分子）の構造'!N$53),'実質公債費比率（分子）の構造'!N$53,NA())</f>
        <v>523</v>
      </c>
      <c r="M50" s="170" t="e">
        <f>NA()</f>
        <v>#N/A</v>
      </c>
      <c r="N50" s="170" t="e">
        <f>NA()</f>
        <v>#N/A</v>
      </c>
      <c r="O50" s="170">
        <f>IF(ISNUMBER('実質公債費比率（分子）の構造'!O$53),'実質公債費比率（分子）の構造'!O$53,NA())</f>
        <v>548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13859</v>
      </c>
      <c r="E56" s="169"/>
      <c r="F56" s="169"/>
      <c r="G56" s="169">
        <f>'将来負担比率（分子）の構造'!J$52</f>
        <v>13403</v>
      </c>
      <c r="H56" s="169"/>
      <c r="I56" s="169"/>
      <c r="J56" s="169">
        <f>'将来負担比率（分子）の構造'!K$52</f>
        <v>13142</v>
      </c>
      <c r="K56" s="169"/>
      <c r="L56" s="169"/>
      <c r="M56" s="169">
        <f>'将来負担比率（分子）の構造'!L$52</f>
        <v>12375</v>
      </c>
      <c r="N56" s="169"/>
      <c r="O56" s="169"/>
      <c r="P56" s="169">
        <f>'将来負担比率（分子）の構造'!M$52</f>
        <v>11730</v>
      </c>
    </row>
    <row r="57" spans="1:16" x14ac:dyDescent="0.15">
      <c r="A57" s="169" t="s">
        <v>42</v>
      </c>
      <c r="B57" s="169"/>
      <c r="C57" s="169"/>
      <c r="D57" s="169">
        <f>'将来負担比率（分子）の構造'!I$51</f>
        <v>629</v>
      </c>
      <c r="E57" s="169"/>
      <c r="F57" s="169"/>
      <c r="G57" s="169">
        <f>'将来負担比率（分子）の構造'!J$51</f>
        <v>810</v>
      </c>
      <c r="H57" s="169"/>
      <c r="I57" s="169"/>
      <c r="J57" s="169">
        <f>'将来負担比率（分子）の構造'!K$51</f>
        <v>821</v>
      </c>
      <c r="K57" s="169"/>
      <c r="L57" s="169"/>
      <c r="M57" s="169">
        <f>'将来負担比率（分子）の構造'!L$51</f>
        <v>762</v>
      </c>
      <c r="N57" s="169"/>
      <c r="O57" s="169"/>
      <c r="P57" s="169">
        <f>'将来負担比率（分子）の構造'!M$51</f>
        <v>682</v>
      </c>
    </row>
    <row r="58" spans="1:16" x14ac:dyDescent="0.15">
      <c r="A58" s="169" t="s">
        <v>41</v>
      </c>
      <c r="B58" s="169"/>
      <c r="C58" s="169"/>
      <c r="D58" s="169">
        <f>'将来負担比率（分子）の構造'!I$50</f>
        <v>2716</v>
      </c>
      <c r="E58" s="169"/>
      <c r="F58" s="169"/>
      <c r="G58" s="169">
        <f>'将来負担比率（分子）の構造'!J$50</f>
        <v>2825</v>
      </c>
      <c r="H58" s="169"/>
      <c r="I58" s="169"/>
      <c r="J58" s="169">
        <f>'将来負担比率（分子）の構造'!K$50</f>
        <v>3540</v>
      </c>
      <c r="K58" s="169"/>
      <c r="L58" s="169"/>
      <c r="M58" s="169">
        <f>'将来負担比率（分子）の構造'!L$50</f>
        <v>3833</v>
      </c>
      <c r="N58" s="169"/>
      <c r="O58" s="169"/>
      <c r="P58" s="169">
        <f>'将来負担比率（分子）の構造'!M$50</f>
        <v>3744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188</v>
      </c>
      <c r="C62" s="169"/>
      <c r="D62" s="169"/>
      <c r="E62" s="169">
        <f>'将来負担比率（分子）の構造'!J$45</f>
        <v>231</v>
      </c>
      <c r="F62" s="169"/>
      <c r="G62" s="169"/>
      <c r="H62" s="169">
        <f>'将来負担比率（分子）の構造'!K$45</f>
        <v>309</v>
      </c>
      <c r="I62" s="169"/>
      <c r="J62" s="169"/>
      <c r="K62" s="169">
        <f>'将来負担比率（分子）の構造'!L$45</f>
        <v>237</v>
      </c>
      <c r="L62" s="169"/>
      <c r="M62" s="169"/>
      <c r="N62" s="169">
        <f>'将来負担比率（分子）の構造'!M$45</f>
        <v>320</v>
      </c>
      <c r="O62" s="169"/>
      <c r="P62" s="169"/>
    </row>
    <row r="63" spans="1:16" x14ac:dyDescent="0.15">
      <c r="A63" s="169" t="s">
        <v>34</v>
      </c>
      <c r="B63" s="169">
        <f>'将来負担比率（分子）の構造'!I$44</f>
        <v>23</v>
      </c>
      <c r="C63" s="169"/>
      <c r="D63" s="169"/>
      <c r="E63" s="169">
        <f>'将来負担比率（分子）の構造'!J$44</f>
        <v>8</v>
      </c>
      <c r="F63" s="169"/>
      <c r="G63" s="169"/>
      <c r="H63" s="169">
        <f>'将来負担比率（分子）の構造'!K$44</f>
        <v>15</v>
      </c>
      <c r="I63" s="169"/>
      <c r="J63" s="169"/>
      <c r="K63" s="169">
        <f>'将来負担比率（分子）の構造'!L$44</f>
        <v>12</v>
      </c>
      <c r="L63" s="169"/>
      <c r="M63" s="169"/>
      <c r="N63" s="169">
        <f>'将来負担比率（分子）の構造'!M$44</f>
        <v>9</v>
      </c>
      <c r="O63" s="169"/>
      <c r="P63" s="169"/>
    </row>
    <row r="64" spans="1:16" x14ac:dyDescent="0.15">
      <c r="A64" s="169" t="s">
        <v>33</v>
      </c>
      <c r="B64" s="169">
        <f>'将来負担比率（分子）の構造'!I$43</f>
        <v>6149</v>
      </c>
      <c r="C64" s="169"/>
      <c r="D64" s="169"/>
      <c r="E64" s="169">
        <f>'将来負担比率（分子）の構造'!J$43</f>
        <v>5882</v>
      </c>
      <c r="F64" s="169"/>
      <c r="G64" s="169"/>
      <c r="H64" s="169">
        <f>'将来負担比率（分子）の構造'!K$43</f>
        <v>5291</v>
      </c>
      <c r="I64" s="169"/>
      <c r="J64" s="169"/>
      <c r="K64" s="169">
        <f>'将来負担比率（分子）の構造'!L$43</f>
        <v>5275</v>
      </c>
      <c r="L64" s="169"/>
      <c r="M64" s="169"/>
      <c r="N64" s="169">
        <f>'将来負担比率（分子）の構造'!M$43</f>
        <v>5246</v>
      </c>
      <c r="O64" s="169"/>
      <c r="P64" s="169"/>
    </row>
    <row r="65" spans="1:16" x14ac:dyDescent="0.15">
      <c r="A65" s="169" t="s">
        <v>32</v>
      </c>
      <c r="B65" s="169">
        <f>'将来負担比率（分子）の構造'!I$42</f>
        <v>573</v>
      </c>
      <c r="C65" s="169"/>
      <c r="D65" s="169"/>
      <c r="E65" s="169">
        <f>'将来負担比率（分子）の構造'!J$42</f>
        <v>426</v>
      </c>
      <c r="F65" s="169"/>
      <c r="G65" s="169"/>
      <c r="H65" s="169">
        <f>'将来負担比率（分子）の構造'!K$42</f>
        <v>270</v>
      </c>
      <c r="I65" s="169"/>
      <c r="J65" s="169"/>
      <c r="K65" s="169">
        <f>'将来負担比率（分子）の構造'!L$42</f>
        <v>432</v>
      </c>
      <c r="L65" s="169"/>
      <c r="M65" s="169"/>
      <c r="N65" s="169">
        <f>'将来負担比率（分子）の構造'!M$42</f>
        <v>1024</v>
      </c>
      <c r="O65" s="169"/>
      <c r="P65" s="169"/>
    </row>
    <row r="66" spans="1:16" x14ac:dyDescent="0.15">
      <c r="A66" s="169" t="s">
        <v>31</v>
      </c>
      <c r="B66" s="169">
        <f>'将来負担比率（分子）の構造'!I$41</f>
        <v>13306</v>
      </c>
      <c r="C66" s="169"/>
      <c r="D66" s="169"/>
      <c r="E66" s="169">
        <f>'将来負担比率（分子）の構造'!J$41</f>
        <v>13537</v>
      </c>
      <c r="F66" s="169"/>
      <c r="G66" s="169"/>
      <c r="H66" s="169">
        <f>'将来負担比率（分子）の構造'!K$41</f>
        <v>13251</v>
      </c>
      <c r="I66" s="169"/>
      <c r="J66" s="169"/>
      <c r="K66" s="169">
        <f>'将来負担比率（分子）の構造'!L$41</f>
        <v>12616</v>
      </c>
      <c r="L66" s="169"/>
      <c r="M66" s="169"/>
      <c r="N66" s="169">
        <f>'将来負担比率（分子）の構造'!M$41</f>
        <v>11761</v>
      </c>
      <c r="O66" s="169"/>
      <c r="P66" s="169"/>
    </row>
    <row r="67" spans="1:16" x14ac:dyDescent="0.15">
      <c r="A67" s="169" t="s">
        <v>71</v>
      </c>
      <c r="B67" s="169" t="e">
        <f>NA()</f>
        <v>#N/A</v>
      </c>
      <c r="C67" s="169">
        <f>IF(ISNUMBER('将来負担比率（分子）の構造'!I$53), IF('将来負担比率（分子）の構造'!I$53 &lt; 0, 0, '将来負担比率（分子）の構造'!I$53), NA())</f>
        <v>3034</v>
      </c>
      <c r="D67" s="169" t="e">
        <f>NA()</f>
        <v>#N/A</v>
      </c>
      <c r="E67" s="169" t="e">
        <f>NA()</f>
        <v>#N/A</v>
      </c>
      <c r="F67" s="169">
        <f>IF(ISNUMBER('将来負担比率（分子）の構造'!J$53), IF('将来負担比率（分子）の構造'!J$53 &lt; 0, 0, '将来負担比率（分子）の構造'!J$53), NA())</f>
        <v>3045</v>
      </c>
      <c r="G67" s="169" t="e">
        <f>NA()</f>
        <v>#N/A</v>
      </c>
      <c r="H67" s="169" t="e">
        <f>NA()</f>
        <v>#N/A</v>
      </c>
      <c r="I67" s="169">
        <f>IF(ISNUMBER('将来負担比率（分子）の構造'!K$53), IF('将来負担比率（分子）の構造'!K$53 &lt; 0, 0, '将来負担比率（分子）の構造'!K$53), NA())</f>
        <v>1633</v>
      </c>
      <c r="J67" s="169" t="e">
        <f>NA()</f>
        <v>#N/A</v>
      </c>
      <c r="K67" s="169" t="e">
        <f>NA()</f>
        <v>#N/A</v>
      </c>
      <c r="L67" s="169">
        <f>IF(ISNUMBER('将来負担比率（分子）の構造'!L$53), IF('将来負担比率（分子）の構造'!L$53 &lt; 0, 0, '将来負担比率（分子）の構造'!L$53), NA())</f>
        <v>1602</v>
      </c>
      <c r="M67" s="169" t="e">
        <f>NA()</f>
        <v>#N/A</v>
      </c>
      <c r="N67" s="169" t="e">
        <f>NA()</f>
        <v>#N/A</v>
      </c>
      <c r="O67" s="169">
        <f>IF(ISNUMBER('将来負担比率（分子）の構造'!M$53), IF('将来負担比率（分子）の構造'!M$53 &lt; 0, 0, '将来負担比率（分子）の構造'!M$53), NA())</f>
        <v>2203</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1768</v>
      </c>
      <c r="C72" s="173">
        <f>基金残高に係る経年分析!G55</f>
        <v>1966</v>
      </c>
      <c r="D72" s="173">
        <f>基金残高に係る経年分析!H55</f>
        <v>1901</v>
      </c>
    </row>
    <row r="73" spans="1:16" x14ac:dyDescent="0.15">
      <c r="A73" s="172" t="s">
        <v>74</v>
      </c>
      <c r="B73" s="173">
        <f>基金残高に係る経年分析!F56</f>
        <v>22</v>
      </c>
      <c r="C73" s="173">
        <f>基金残高に係る経年分析!G56</f>
        <v>22</v>
      </c>
      <c r="D73" s="173">
        <f>基金残高に係る経年分析!H56</f>
        <v>47</v>
      </c>
    </row>
    <row r="74" spans="1:16" x14ac:dyDescent="0.15">
      <c r="A74" s="172" t="s">
        <v>75</v>
      </c>
      <c r="B74" s="173">
        <f>基金残高に係る経年分析!F57</f>
        <v>2454</v>
      </c>
      <c r="C74" s="173">
        <f>基金残高に係る経年分析!G57</f>
        <v>2553</v>
      </c>
      <c r="D74" s="173">
        <f>基金残高に係る経年分析!H57</f>
        <v>2496</v>
      </c>
    </row>
  </sheetData>
  <sheetProtection algorithmName="SHA-512" hashValue="tp+o0xrbCdyPsOAkvs9inHJuWcx2qIcleCjhBXC9cY/QcFSSsQLnaq2z3o3kbMU3kiC5kOpN2XaOioO3MrruhA==" saltValue="aHza3bjyNKZlIzv1Yevr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1876410</v>
      </c>
      <c r="S5" s="600"/>
      <c r="T5" s="600"/>
      <c r="U5" s="600"/>
      <c r="V5" s="600"/>
      <c r="W5" s="600"/>
      <c r="X5" s="600"/>
      <c r="Y5" s="601"/>
      <c r="Z5" s="602">
        <v>20.8</v>
      </c>
      <c r="AA5" s="602"/>
      <c r="AB5" s="602"/>
      <c r="AC5" s="602"/>
      <c r="AD5" s="603">
        <v>1876410</v>
      </c>
      <c r="AE5" s="603"/>
      <c r="AF5" s="603"/>
      <c r="AG5" s="603"/>
      <c r="AH5" s="603"/>
      <c r="AI5" s="603"/>
      <c r="AJ5" s="603"/>
      <c r="AK5" s="603"/>
      <c r="AL5" s="604">
        <v>34.200000000000003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1876410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120826</v>
      </c>
      <c r="S6" s="611"/>
      <c r="T6" s="611"/>
      <c r="U6" s="611"/>
      <c r="V6" s="611"/>
      <c r="W6" s="611"/>
      <c r="X6" s="611"/>
      <c r="Y6" s="612"/>
      <c r="Z6" s="613">
        <v>1.3</v>
      </c>
      <c r="AA6" s="613"/>
      <c r="AB6" s="613"/>
      <c r="AC6" s="613"/>
      <c r="AD6" s="614">
        <v>120826</v>
      </c>
      <c r="AE6" s="614"/>
      <c r="AF6" s="614"/>
      <c r="AG6" s="614"/>
      <c r="AH6" s="614"/>
      <c r="AI6" s="614"/>
      <c r="AJ6" s="614"/>
      <c r="AK6" s="614"/>
      <c r="AL6" s="615">
        <v>2.2000000000000002</v>
      </c>
      <c r="AM6" s="616"/>
      <c r="AN6" s="616"/>
      <c r="AO6" s="617"/>
      <c r="AP6" s="607" t="s">
        <v>221</v>
      </c>
      <c r="AQ6" s="608"/>
      <c r="AR6" s="608"/>
      <c r="AS6" s="608"/>
      <c r="AT6" s="608"/>
      <c r="AU6" s="608"/>
      <c r="AV6" s="608"/>
      <c r="AW6" s="608"/>
      <c r="AX6" s="608"/>
      <c r="AY6" s="608"/>
      <c r="AZ6" s="608"/>
      <c r="BA6" s="608"/>
      <c r="BB6" s="608"/>
      <c r="BC6" s="608"/>
      <c r="BD6" s="608"/>
      <c r="BE6" s="608"/>
      <c r="BF6" s="609"/>
      <c r="BG6" s="610">
        <v>1876410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87220</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87220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638</v>
      </c>
      <c r="S7" s="611"/>
      <c r="T7" s="611"/>
      <c r="U7" s="611"/>
      <c r="V7" s="611"/>
      <c r="W7" s="611"/>
      <c r="X7" s="611"/>
      <c r="Y7" s="612"/>
      <c r="Z7" s="613">
        <v>0</v>
      </c>
      <c r="AA7" s="613"/>
      <c r="AB7" s="613"/>
      <c r="AC7" s="613"/>
      <c r="AD7" s="614">
        <v>638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503487</v>
      </c>
      <c r="BH7" s="611"/>
      <c r="BI7" s="611"/>
      <c r="BJ7" s="611"/>
      <c r="BK7" s="611"/>
      <c r="BL7" s="611"/>
      <c r="BM7" s="611"/>
      <c r="BN7" s="612"/>
      <c r="BO7" s="613">
        <v>26.8</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1347121</v>
      </c>
      <c r="CS7" s="611"/>
      <c r="CT7" s="611"/>
      <c r="CU7" s="611"/>
      <c r="CV7" s="611"/>
      <c r="CW7" s="611"/>
      <c r="CX7" s="611"/>
      <c r="CY7" s="612"/>
      <c r="CZ7" s="613">
        <v>15.3</v>
      </c>
      <c r="DA7" s="613"/>
      <c r="DB7" s="613"/>
      <c r="DC7" s="613"/>
      <c r="DD7" s="619">
        <v>20535</v>
      </c>
      <c r="DE7" s="611"/>
      <c r="DF7" s="611"/>
      <c r="DG7" s="611"/>
      <c r="DH7" s="611"/>
      <c r="DI7" s="611"/>
      <c r="DJ7" s="611"/>
      <c r="DK7" s="611"/>
      <c r="DL7" s="611"/>
      <c r="DM7" s="611"/>
      <c r="DN7" s="611"/>
      <c r="DO7" s="611"/>
      <c r="DP7" s="612"/>
      <c r="DQ7" s="619">
        <v>983755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11703</v>
      </c>
      <c r="S8" s="611"/>
      <c r="T8" s="611"/>
      <c r="U8" s="611"/>
      <c r="V8" s="611"/>
      <c r="W8" s="611"/>
      <c r="X8" s="611"/>
      <c r="Y8" s="612"/>
      <c r="Z8" s="613">
        <v>0.1</v>
      </c>
      <c r="AA8" s="613"/>
      <c r="AB8" s="613"/>
      <c r="AC8" s="613"/>
      <c r="AD8" s="614">
        <v>11703</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18932</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1799369</v>
      </c>
      <c r="CS8" s="611"/>
      <c r="CT8" s="611"/>
      <c r="CU8" s="611"/>
      <c r="CV8" s="611"/>
      <c r="CW8" s="611"/>
      <c r="CX8" s="611"/>
      <c r="CY8" s="612"/>
      <c r="CZ8" s="613">
        <v>20.399999999999999</v>
      </c>
      <c r="DA8" s="613"/>
      <c r="DB8" s="613"/>
      <c r="DC8" s="613"/>
      <c r="DD8" s="619">
        <v>33735</v>
      </c>
      <c r="DE8" s="611"/>
      <c r="DF8" s="611"/>
      <c r="DG8" s="611"/>
      <c r="DH8" s="611"/>
      <c r="DI8" s="611"/>
      <c r="DJ8" s="611"/>
      <c r="DK8" s="611"/>
      <c r="DL8" s="611"/>
      <c r="DM8" s="611"/>
      <c r="DN8" s="611"/>
      <c r="DO8" s="611"/>
      <c r="DP8" s="612"/>
      <c r="DQ8" s="619">
        <v>1002621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12440</v>
      </c>
      <c r="S9" s="611"/>
      <c r="T9" s="611"/>
      <c r="U9" s="611"/>
      <c r="V9" s="611"/>
      <c r="W9" s="611"/>
      <c r="X9" s="611"/>
      <c r="Y9" s="612"/>
      <c r="Z9" s="613">
        <v>0.1</v>
      </c>
      <c r="AA9" s="613"/>
      <c r="AB9" s="613"/>
      <c r="AC9" s="613"/>
      <c r="AD9" s="614">
        <v>12440</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428778</v>
      </c>
      <c r="BH9" s="611"/>
      <c r="BI9" s="611"/>
      <c r="BJ9" s="611"/>
      <c r="BK9" s="611"/>
      <c r="BL9" s="611"/>
      <c r="BM9" s="611"/>
      <c r="BN9" s="612"/>
      <c r="BO9" s="613">
        <v>22.9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1403522</v>
      </c>
      <c r="CS9" s="611"/>
      <c r="CT9" s="611"/>
      <c r="CU9" s="611"/>
      <c r="CV9" s="611"/>
      <c r="CW9" s="611"/>
      <c r="CX9" s="611"/>
      <c r="CY9" s="612"/>
      <c r="CZ9" s="613">
        <v>15.9</v>
      </c>
      <c r="DA9" s="613"/>
      <c r="DB9" s="613"/>
      <c r="DC9" s="613"/>
      <c r="DD9" s="619">
        <v>51213</v>
      </c>
      <c r="DE9" s="611"/>
      <c r="DF9" s="611"/>
      <c r="DG9" s="611"/>
      <c r="DH9" s="611"/>
      <c r="DI9" s="611"/>
      <c r="DJ9" s="611"/>
      <c r="DK9" s="611"/>
      <c r="DL9" s="611"/>
      <c r="DM9" s="611"/>
      <c r="DN9" s="611"/>
      <c r="DO9" s="611"/>
      <c r="DP9" s="612"/>
      <c r="DQ9" s="619">
        <v>1293286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27347</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307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307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242059</v>
      </c>
      <c r="S11" s="611"/>
      <c r="T11" s="611"/>
      <c r="U11" s="611"/>
      <c r="V11" s="611"/>
      <c r="W11" s="611"/>
      <c r="X11" s="611"/>
      <c r="Y11" s="612"/>
      <c r="Z11" s="615">
        <v>2.7</v>
      </c>
      <c r="AA11" s="616"/>
      <c r="AB11" s="616"/>
      <c r="AC11" s="622"/>
      <c r="AD11" s="619">
        <v>242059</v>
      </c>
      <c r="AE11" s="611"/>
      <c r="AF11" s="611"/>
      <c r="AG11" s="611"/>
      <c r="AH11" s="611"/>
      <c r="AI11" s="611"/>
      <c r="AJ11" s="611"/>
      <c r="AK11" s="612"/>
      <c r="AL11" s="615">
        <v>4.4000000000000004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28430</v>
      </c>
      <c r="BH11" s="611"/>
      <c r="BI11" s="611"/>
      <c r="BJ11" s="611"/>
      <c r="BK11" s="611"/>
      <c r="BL11" s="611"/>
      <c r="BM11" s="611"/>
      <c r="BN11" s="612"/>
      <c r="BO11" s="613">
        <v>1.5</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670239</v>
      </c>
      <c r="CS11" s="611"/>
      <c r="CT11" s="611"/>
      <c r="CU11" s="611"/>
      <c r="CV11" s="611"/>
      <c r="CW11" s="611"/>
      <c r="CX11" s="611"/>
      <c r="CY11" s="612"/>
      <c r="CZ11" s="613">
        <v>7.6</v>
      </c>
      <c r="DA11" s="613"/>
      <c r="DB11" s="613"/>
      <c r="DC11" s="613"/>
      <c r="DD11" s="619">
        <v>123599</v>
      </c>
      <c r="DE11" s="611"/>
      <c r="DF11" s="611"/>
      <c r="DG11" s="611"/>
      <c r="DH11" s="611"/>
      <c r="DI11" s="611"/>
      <c r="DJ11" s="611"/>
      <c r="DK11" s="611"/>
      <c r="DL11" s="611"/>
      <c r="DM11" s="611"/>
      <c r="DN11" s="611"/>
      <c r="DO11" s="611"/>
      <c r="DP11" s="612"/>
      <c r="DQ11" s="619">
        <v>260524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9408</v>
      </c>
      <c r="S12" s="611"/>
      <c r="T12" s="611"/>
      <c r="U12" s="611"/>
      <c r="V12" s="611"/>
      <c r="W12" s="611"/>
      <c r="X12" s="611"/>
      <c r="Y12" s="612"/>
      <c r="Z12" s="613">
        <v>0.1</v>
      </c>
      <c r="AA12" s="613"/>
      <c r="AB12" s="613"/>
      <c r="AC12" s="613"/>
      <c r="AD12" s="614">
        <v>9408</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1270248</v>
      </c>
      <c r="BH12" s="611"/>
      <c r="BI12" s="611"/>
      <c r="BJ12" s="611"/>
      <c r="BK12" s="611"/>
      <c r="BL12" s="611"/>
      <c r="BM12" s="611"/>
      <c r="BN12" s="612"/>
      <c r="BO12" s="613">
        <v>67.7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284348</v>
      </c>
      <c r="CS12" s="611"/>
      <c r="CT12" s="611"/>
      <c r="CU12" s="611"/>
      <c r="CV12" s="611"/>
      <c r="CW12" s="611"/>
      <c r="CX12" s="611"/>
      <c r="CY12" s="612"/>
      <c r="CZ12" s="613">
        <v>3.2</v>
      </c>
      <c r="DA12" s="613"/>
      <c r="DB12" s="613"/>
      <c r="DC12" s="613"/>
      <c r="DD12" s="619">
        <v>7242</v>
      </c>
      <c r="DE12" s="611"/>
      <c r="DF12" s="611"/>
      <c r="DG12" s="611"/>
      <c r="DH12" s="611"/>
      <c r="DI12" s="611"/>
      <c r="DJ12" s="611"/>
      <c r="DK12" s="611"/>
      <c r="DL12" s="611"/>
      <c r="DM12" s="611"/>
      <c r="DN12" s="611"/>
      <c r="DO12" s="611"/>
      <c r="DP12" s="612"/>
      <c r="DQ12" s="619">
        <v>227880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1269055</v>
      </c>
      <c r="BH13" s="611"/>
      <c r="BI13" s="611"/>
      <c r="BJ13" s="611"/>
      <c r="BK13" s="611"/>
      <c r="BL13" s="611"/>
      <c r="BM13" s="611"/>
      <c r="BN13" s="612"/>
      <c r="BO13" s="613">
        <v>67.599999999999994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903324</v>
      </c>
      <c r="CS13" s="611"/>
      <c r="CT13" s="611"/>
      <c r="CU13" s="611"/>
      <c r="CV13" s="611"/>
      <c r="CW13" s="611"/>
      <c r="CX13" s="611"/>
      <c r="CY13" s="612"/>
      <c r="CZ13" s="613">
        <v>10.199999999999999</v>
      </c>
      <c r="DA13" s="613"/>
      <c r="DB13" s="613"/>
      <c r="DC13" s="613"/>
      <c r="DD13" s="619">
        <v>379858</v>
      </c>
      <c r="DE13" s="611"/>
      <c r="DF13" s="611"/>
      <c r="DG13" s="611"/>
      <c r="DH13" s="611"/>
      <c r="DI13" s="611"/>
      <c r="DJ13" s="611"/>
      <c r="DK13" s="611"/>
      <c r="DL13" s="611"/>
      <c r="DM13" s="611"/>
      <c r="DN13" s="611"/>
      <c r="DO13" s="611"/>
      <c r="DP13" s="612"/>
      <c r="DQ13" s="619">
        <v>577733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755</v>
      </c>
      <c r="S14" s="611"/>
      <c r="T14" s="611"/>
      <c r="U14" s="611"/>
      <c r="V14" s="611"/>
      <c r="W14" s="611"/>
      <c r="X14" s="611"/>
      <c r="Y14" s="612"/>
      <c r="Z14" s="613">
        <v>0</v>
      </c>
      <c r="AA14" s="613"/>
      <c r="AB14" s="613"/>
      <c r="AC14" s="613"/>
      <c r="AD14" s="614">
        <v>755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46748</v>
      </c>
      <c r="BH14" s="611"/>
      <c r="BI14" s="611"/>
      <c r="BJ14" s="611"/>
      <c r="BK14" s="611"/>
      <c r="BL14" s="611"/>
      <c r="BM14" s="611"/>
      <c r="BN14" s="612"/>
      <c r="BO14" s="613">
        <v>2.5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250708</v>
      </c>
      <c r="CS14" s="611"/>
      <c r="CT14" s="611"/>
      <c r="CU14" s="611"/>
      <c r="CV14" s="611"/>
      <c r="CW14" s="611"/>
      <c r="CX14" s="611"/>
      <c r="CY14" s="612"/>
      <c r="CZ14" s="613">
        <v>2.8</v>
      </c>
      <c r="DA14" s="613"/>
      <c r="DB14" s="613"/>
      <c r="DC14" s="613"/>
      <c r="DD14" s="619">
        <v>37093</v>
      </c>
      <c r="DE14" s="611"/>
      <c r="DF14" s="611"/>
      <c r="DG14" s="611"/>
      <c r="DH14" s="611"/>
      <c r="DI14" s="611"/>
      <c r="DJ14" s="611"/>
      <c r="DK14" s="611"/>
      <c r="DL14" s="611"/>
      <c r="DM14" s="611"/>
      <c r="DN14" s="611"/>
      <c r="DO14" s="611"/>
      <c r="DP14" s="612"/>
      <c r="DQ14" s="619">
        <v>196031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55567</v>
      </c>
      <c r="BH15" s="611"/>
      <c r="BI15" s="611"/>
      <c r="BJ15" s="611"/>
      <c r="BK15" s="611"/>
      <c r="BL15" s="611"/>
      <c r="BM15" s="611"/>
      <c r="BN15" s="612"/>
      <c r="BO15" s="613">
        <v>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821100</v>
      </c>
      <c r="CS15" s="611"/>
      <c r="CT15" s="611"/>
      <c r="CU15" s="611"/>
      <c r="CV15" s="611"/>
      <c r="CW15" s="611"/>
      <c r="CX15" s="611"/>
      <c r="CY15" s="612"/>
      <c r="CZ15" s="613">
        <v>9.3000000000000007</v>
      </c>
      <c r="DA15" s="613"/>
      <c r="DB15" s="613"/>
      <c r="DC15" s="613"/>
      <c r="DD15" s="619">
        <v>63752</v>
      </c>
      <c r="DE15" s="611"/>
      <c r="DF15" s="611"/>
      <c r="DG15" s="611"/>
      <c r="DH15" s="611"/>
      <c r="DI15" s="611"/>
      <c r="DJ15" s="611"/>
      <c r="DK15" s="611"/>
      <c r="DL15" s="611"/>
      <c r="DM15" s="611"/>
      <c r="DN15" s="611"/>
      <c r="DO15" s="611"/>
      <c r="DP15" s="612"/>
      <c r="DQ15" s="619">
        <v>659353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13745</v>
      </c>
      <c r="S16" s="611"/>
      <c r="T16" s="611"/>
      <c r="U16" s="611"/>
      <c r="V16" s="611"/>
      <c r="W16" s="611"/>
      <c r="X16" s="611"/>
      <c r="Y16" s="612"/>
      <c r="Z16" s="613">
        <v>0.2</v>
      </c>
      <c r="AA16" s="613"/>
      <c r="AB16" s="613"/>
      <c r="AC16" s="613"/>
      <c r="AD16" s="614">
        <v>13745</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360</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17088</v>
      </c>
      <c r="S17" s="611"/>
      <c r="T17" s="611"/>
      <c r="U17" s="611"/>
      <c r="V17" s="611"/>
      <c r="W17" s="611"/>
      <c r="X17" s="611"/>
      <c r="Y17" s="612"/>
      <c r="Z17" s="613">
        <v>0.2</v>
      </c>
      <c r="AA17" s="613"/>
      <c r="AB17" s="613"/>
      <c r="AC17" s="613"/>
      <c r="AD17" s="614">
        <v>17088</v>
      </c>
      <c r="AE17" s="614"/>
      <c r="AF17" s="614"/>
      <c r="AG17" s="614"/>
      <c r="AH17" s="614"/>
      <c r="AI17" s="614"/>
      <c r="AJ17" s="614"/>
      <c r="AK17" s="614"/>
      <c r="AL17" s="615">
        <v>0.3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1262995</v>
      </c>
      <c r="CS17" s="611"/>
      <c r="CT17" s="611"/>
      <c r="CU17" s="611"/>
      <c r="CV17" s="611"/>
      <c r="CW17" s="611"/>
      <c r="CX17" s="611"/>
      <c r="CY17" s="612"/>
      <c r="CZ17" s="613">
        <v>14.3</v>
      </c>
      <c r="DA17" s="613"/>
      <c r="DB17" s="613"/>
      <c r="DC17" s="613"/>
      <c r="DD17" s="619" t="s">
        <v>122</v>
      </c>
      <c r="DE17" s="611"/>
      <c r="DF17" s="611"/>
      <c r="DG17" s="611"/>
      <c r="DH17" s="611"/>
      <c r="DI17" s="611"/>
      <c r="DJ17" s="611"/>
      <c r="DK17" s="611"/>
      <c r="DL17" s="611"/>
      <c r="DM17" s="611"/>
      <c r="DN17" s="611"/>
      <c r="DO17" s="611"/>
      <c r="DP17" s="612"/>
      <c r="DQ17" s="619">
        <v>1210363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10641</v>
      </c>
      <c r="S18" s="611"/>
      <c r="T18" s="611"/>
      <c r="U18" s="611"/>
      <c r="V18" s="611"/>
      <c r="W18" s="611"/>
      <c r="X18" s="611"/>
      <c r="Y18" s="612"/>
      <c r="Z18" s="613">
        <v>0.1</v>
      </c>
      <c r="AA18" s="613"/>
      <c r="AB18" s="613"/>
      <c r="AC18" s="613"/>
      <c r="AD18" s="614">
        <v>10641</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6294</v>
      </c>
      <c r="S19" s="611"/>
      <c r="T19" s="611"/>
      <c r="U19" s="611"/>
      <c r="V19" s="611"/>
      <c r="W19" s="611"/>
      <c r="X19" s="611"/>
      <c r="Y19" s="612"/>
      <c r="Z19" s="613">
        <v>0.1</v>
      </c>
      <c r="AA19" s="613"/>
      <c r="AB19" s="613"/>
      <c r="AC19" s="613"/>
      <c r="AD19" s="614">
        <v>6294</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4347</v>
      </c>
      <c r="S20" s="611"/>
      <c r="T20" s="611"/>
      <c r="U20" s="611"/>
      <c r="V20" s="611"/>
      <c r="W20" s="611"/>
      <c r="X20" s="611"/>
      <c r="Y20" s="612"/>
      <c r="Z20" s="613">
        <v>0</v>
      </c>
      <c r="AA20" s="613"/>
      <c r="AB20" s="613"/>
      <c r="AC20" s="613"/>
      <c r="AD20" s="614">
        <v>4347</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8830253</v>
      </c>
      <c r="CS20" s="611"/>
      <c r="CT20" s="611"/>
      <c r="CU20" s="611"/>
      <c r="CV20" s="611"/>
      <c r="CW20" s="611"/>
      <c r="CX20" s="611"/>
      <c r="CY20" s="612"/>
      <c r="CZ20" s="613">
        <v>100</v>
      </c>
      <c r="DA20" s="613"/>
      <c r="DB20" s="613"/>
      <c r="DC20" s="613"/>
      <c r="DD20" s="619">
        <v>717027</v>
      </c>
      <c r="DE20" s="611"/>
      <c r="DF20" s="611"/>
      <c r="DG20" s="611"/>
      <c r="DH20" s="611"/>
      <c r="DI20" s="611"/>
      <c r="DJ20" s="611"/>
      <c r="DK20" s="611"/>
      <c r="DL20" s="611"/>
      <c r="DM20" s="611"/>
      <c r="DN20" s="611"/>
      <c r="DO20" s="611"/>
      <c r="DP20" s="612"/>
      <c r="DQ20" s="619">
        <v>6499073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3771506</v>
      </c>
      <c r="S21" s="611"/>
      <c r="T21" s="611"/>
      <c r="U21" s="611"/>
      <c r="V21" s="611"/>
      <c r="W21" s="611"/>
      <c r="X21" s="611"/>
      <c r="Y21" s="612"/>
      <c r="Z21" s="613">
        <v>41.7</v>
      </c>
      <c r="AA21" s="613"/>
      <c r="AB21" s="613"/>
      <c r="AC21" s="613"/>
      <c r="AD21" s="614">
        <v>3154941</v>
      </c>
      <c r="AE21" s="614"/>
      <c r="AF21" s="614"/>
      <c r="AG21" s="614"/>
      <c r="AH21" s="614"/>
      <c r="AI21" s="614"/>
      <c r="AJ21" s="614"/>
      <c r="AK21" s="614"/>
      <c r="AL21" s="615">
        <v>57.4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3154941</v>
      </c>
      <c r="S22" s="611"/>
      <c r="T22" s="611"/>
      <c r="U22" s="611"/>
      <c r="V22" s="611"/>
      <c r="W22" s="611"/>
      <c r="X22" s="611"/>
      <c r="Y22" s="612"/>
      <c r="Z22" s="613">
        <v>34.9</v>
      </c>
      <c r="AA22" s="613"/>
      <c r="AB22" s="613"/>
      <c r="AC22" s="613"/>
      <c r="AD22" s="614">
        <v>3154941</v>
      </c>
      <c r="AE22" s="614"/>
      <c r="AF22" s="614"/>
      <c r="AG22" s="614"/>
      <c r="AH22" s="614"/>
      <c r="AI22" s="614"/>
      <c r="AJ22" s="614"/>
      <c r="AK22" s="614"/>
      <c r="AL22" s="615">
        <v>57.4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616565</v>
      </c>
      <c r="S23" s="611"/>
      <c r="T23" s="611"/>
      <c r="U23" s="611"/>
      <c r="V23" s="611"/>
      <c r="W23" s="611"/>
      <c r="X23" s="611"/>
      <c r="Y23" s="612"/>
      <c r="Z23" s="613">
        <v>6.8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3495998</v>
      </c>
      <c r="CS24" s="600"/>
      <c r="CT24" s="600"/>
      <c r="CU24" s="600"/>
      <c r="CV24" s="600"/>
      <c r="CW24" s="600"/>
      <c r="CX24" s="600"/>
      <c r="CY24" s="601"/>
      <c r="CZ24" s="604">
        <v>39.6</v>
      </c>
      <c r="DA24" s="605"/>
      <c r="DB24" s="605"/>
      <c r="DC24" s="621"/>
      <c r="DD24" s="645">
        <v>2743262</v>
      </c>
      <c r="DE24" s="600"/>
      <c r="DF24" s="600"/>
      <c r="DG24" s="600"/>
      <c r="DH24" s="600"/>
      <c r="DI24" s="600"/>
      <c r="DJ24" s="600"/>
      <c r="DK24" s="601"/>
      <c r="DL24" s="645">
        <v>2593468</v>
      </c>
      <c r="DM24" s="600"/>
      <c r="DN24" s="600"/>
      <c r="DO24" s="600"/>
      <c r="DP24" s="600"/>
      <c r="DQ24" s="600"/>
      <c r="DR24" s="600"/>
      <c r="DS24" s="600"/>
      <c r="DT24" s="600"/>
      <c r="DU24" s="600"/>
      <c r="DV24" s="601"/>
      <c r="DW24" s="604">
        <v>47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6087219</v>
      </c>
      <c r="S25" s="611"/>
      <c r="T25" s="611"/>
      <c r="U25" s="611"/>
      <c r="V25" s="611"/>
      <c r="W25" s="611"/>
      <c r="X25" s="611"/>
      <c r="Y25" s="612"/>
      <c r="Z25" s="613">
        <v>67.400000000000006</v>
      </c>
      <c r="AA25" s="613"/>
      <c r="AB25" s="613"/>
      <c r="AC25" s="613"/>
      <c r="AD25" s="614">
        <v>5470654</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1323890</v>
      </c>
      <c r="CS25" s="642"/>
      <c r="CT25" s="642"/>
      <c r="CU25" s="642"/>
      <c r="CV25" s="642"/>
      <c r="CW25" s="642"/>
      <c r="CX25" s="642"/>
      <c r="CY25" s="643"/>
      <c r="CZ25" s="615">
        <v>15</v>
      </c>
      <c r="DA25" s="640"/>
      <c r="DB25" s="640"/>
      <c r="DC25" s="644"/>
      <c r="DD25" s="619">
        <v>1180837</v>
      </c>
      <c r="DE25" s="642"/>
      <c r="DF25" s="642"/>
      <c r="DG25" s="642"/>
      <c r="DH25" s="642"/>
      <c r="DI25" s="642"/>
      <c r="DJ25" s="642"/>
      <c r="DK25" s="643"/>
      <c r="DL25" s="619">
        <v>1129684</v>
      </c>
      <c r="DM25" s="642"/>
      <c r="DN25" s="642"/>
      <c r="DO25" s="642"/>
      <c r="DP25" s="642"/>
      <c r="DQ25" s="642"/>
      <c r="DR25" s="642"/>
      <c r="DS25" s="642"/>
      <c r="DT25" s="642"/>
      <c r="DU25" s="642"/>
      <c r="DV25" s="643"/>
      <c r="DW25" s="615">
        <v>20.5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1674</v>
      </c>
      <c r="S26" s="611"/>
      <c r="T26" s="611"/>
      <c r="U26" s="611"/>
      <c r="V26" s="611"/>
      <c r="W26" s="611"/>
      <c r="X26" s="611"/>
      <c r="Y26" s="612"/>
      <c r="Z26" s="613">
        <v>0</v>
      </c>
      <c r="AA26" s="613"/>
      <c r="AB26" s="613"/>
      <c r="AC26" s="613"/>
      <c r="AD26" s="614">
        <v>1674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735927</v>
      </c>
      <c r="CS26" s="611"/>
      <c r="CT26" s="611"/>
      <c r="CU26" s="611"/>
      <c r="CV26" s="611"/>
      <c r="CW26" s="611"/>
      <c r="CX26" s="611"/>
      <c r="CY26" s="612"/>
      <c r="CZ26" s="615">
        <v>8.3000000000000007</v>
      </c>
      <c r="DA26" s="640"/>
      <c r="DB26" s="640"/>
      <c r="DC26" s="644"/>
      <c r="DD26" s="619">
        <v>656129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88343</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1876410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909119</v>
      </c>
      <c r="CS27" s="642"/>
      <c r="CT27" s="642"/>
      <c r="CU27" s="642"/>
      <c r="CV27" s="642"/>
      <c r="CW27" s="642"/>
      <c r="CX27" s="642"/>
      <c r="CY27" s="643"/>
      <c r="CZ27" s="615">
        <v>10.3</v>
      </c>
      <c r="DA27" s="640"/>
      <c r="DB27" s="640"/>
      <c r="DC27" s="644"/>
      <c r="DD27" s="619">
        <v>352068</v>
      </c>
      <c r="DE27" s="642"/>
      <c r="DF27" s="642"/>
      <c r="DG27" s="642"/>
      <c r="DH27" s="642"/>
      <c r="DI27" s="642"/>
      <c r="DJ27" s="642"/>
      <c r="DK27" s="643"/>
      <c r="DL27" s="619">
        <v>253427</v>
      </c>
      <c r="DM27" s="642"/>
      <c r="DN27" s="642"/>
      <c r="DO27" s="642"/>
      <c r="DP27" s="642"/>
      <c r="DQ27" s="642"/>
      <c r="DR27" s="642"/>
      <c r="DS27" s="642"/>
      <c r="DT27" s="642"/>
      <c r="DU27" s="642"/>
      <c r="DV27" s="643"/>
      <c r="DW27" s="615">
        <v>4.5999999999999996</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140143</v>
      </c>
      <c r="S28" s="611"/>
      <c r="T28" s="611"/>
      <c r="U28" s="611"/>
      <c r="V28" s="611"/>
      <c r="W28" s="611"/>
      <c r="X28" s="611"/>
      <c r="Y28" s="612"/>
      <c r="Z28" s="613">
        <v>1.6</v>
      </c>
      <c r="AA28" s="613"/>
      <c r="AB28" s="613"/>
      <c r="AC28" s="613"/>
      <c r="AD28" s="614">
        <v>10563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1262989</v>
      </c>
      <c r="CS28" s="611"/>
      <c r="CT28" s="611"/>
      <c r="CU28" s="611"/>
      <c r="CV28" s="611"/>
      <c r="CW28" s="611"/>
      <c r="CX28" s="611"/>
      <c r="CY28" s="612"/>
      <c r="CZ28" s="615">
        <v>14.3</v>
      </c>
      <c r="DA28" s="640"/>
      <c r="DB28" s="640"/>
      <c r="DC28" s="644"/>
      <c r="DD28" s="619">
        <v>1210357</v>
      </c>
      <c r="DE28" s="611"/>
      <c r="DF28" s="611"/>
      <c r="DG28" s="611"/>
      <c r="DH28" s="611"/>
      <c r="DI28" s="611"/>
      <c r="DJ28" s="611"/>
      <c r="DK28" s="612"/>
      <c r="DL28" s="619">
        <v>1210357</v>
      </c>
      <c r="DM28" s="611"/>
      <c r="DN28" s="611"/>
      <c r="DO28" s="611"/>
      <c r="DP28" s="611"/>
      <c r="DQ28" s="611"/>
      <c r="DR28" s="611"/>
      <c r="DS28" s="611"/>
      <c r="DT28" s="611"/>
      <c r="DU28" s="611"/>
      <c r="DV28" s="612"/>
      <c r="DW28" s="615">
        <v>21.9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7250</v>
      </c>
      <c r="S29" s="611"/>
      <c r="T29" s="611"/>
      <c r="U29" s="611"/>
      <c r="V29" s="611"/>
      <c r="W29" s="611"/>
      <c r="X29" s="611"/>
      <c r="Y29" s="612"/>
      <c r="Z29" s="613">
        <v>0.1</v>
      </c>
      <c r="AA29" s="613"/>
      <c r="AB29" s="613"/>
      <c r="AC29" s="613"/>
      <c r="AD29" s="614">
        <v>248</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1262925</v>
      </c>
      <c r="CS29" s="642"/>
      <c r="CT29" s="642"/>
      <c r="CU29" s="642"/>
      <c r="CV29" s="642"/>
      <c r="CW29" s="642"/>
      <c r="CX29" s="642"/>
      <c r="CY29" s="643"/>
      <c r="CZ29" s="615">
        <v>14.3</v>
      </c>
      <c r="DA29" s="640"/>
      <c r="DB29" s="640"/>
      <c r="DC29" s="644"/>
      <c r="DD29" s="619">
        <v>1210293</v>
      </c>
      <c r="DE29" s="642"/>
      <c r="DF29" s="642"/>
      <c r="DG29" s="642"/>
      <c r="DH29" s="642"/>
      <c r="DI29" s="642"/>
      <c r="DJ29" s="642"/>
      <c r="DK29" s="643"/>
      <c r="DL29" s="619">
        <v>1210293</v>
      </c>
      <c r="DM29" s="642"/>
      <c r="DN29" s="642"/>
      <c r="DO29" s="642"/>
      <c r="DP29" s="642"/>
      <c r="DQ29" s="642"/>
      <c r="DR29" s="642"/>
      <c r="DS29" s="642"/>
      <c r="DT29" s="642"/>
      <c r="DU29" s="642"/>
      <c r="DV29" s="643"/>
      <c r="DW29" s="615">
        <v>21.9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735860</v>
      </c>
      <c r="S30" s="611"/>
      <c r="T30" s="611"/>
      <c r="U30" s="611"/>
      <c r="V30" s="611"/>
      <c r="W30" s="611"/>
      <c r="X30" s="611"/>
      <c r="Y30" s="612"/>
      <c r="Z30" s="613">
        <v>8.1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1220663</v>
      </c>
      <c r="CS30" s="611"/>
      <c r="CT30" s="611"/>
      <c r="CU30" s="611"/>
      <c r="CV30" s="611"/>
      <c r="CW30" s="611"/>
      <c r="CX30" s="611"/>
      <c r="CY30" s="612"/>
      <c r="CZ30" s="615">
        <v>13.8</v>
      </c>
      <c r="DA30" s="640"/>
      <c r="DB30" s="640"/>
      <c r="DC30" s="644"/>
      <c r="DD30" s="619">
        <v>1168222</v>
      </c>
      <c r="DE30" s="611"/>
      <c r="DF30" s="611"/>
      <c r="DG30" s="611"/>
      <c r="DH30" s="611"/>
      <c r="DI30" s="611"/>
      <c r="DJ30" s="611"/>
      <c r="DK30" s="612"/>
      <c r="DL30" s="619">
        <v>1168222</v>
      </c>
      <c r="DM30" s="611"/>
      <c r="DN30" s="611"/>
      <c r="DO30" s="611"/>
      <c r="DP30" s="611"/>
      <c r="DQ30" s="611"/>
      <c r="DR30" s="611"/>
      <c r="DS30" s="611"/>
      <c r="DT30" s="611"/>
      <c r="DU30" s="611"/>
      <c r="DV30" s="612"/>
      <c r="DW30" s="615">
        <v>21.2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96.1</v>
      </c>
      <c r="BN31" s="654"/>
      <c r="BO31" s="654"/>
      <c r="BP31" s="654"/>
      <c r="BQ31" s="655"/>
      <c r="BR31" s="666">
        <v>99.2</v>
      </c>
      <c r="BS31" s="654"/>
      <c r="BT31" s="654"/>
      <c r="BU31" s="654"/>
      <c r="BV31" s="654"/>
      <c r="BW31" s="654"/>
      <c r="BX31" s="605">
        <v>95.9</v>
      </c>
      <c r="BY31" s="654"/>
      <c r="BZ31" s="654"/>
      <c r="CA31" s="654"/>
      <c r="CB31" s="655"/>
      <c r="CD31" s="648"/>
      <c r="CE31" s="649"/>
      <c r="CF31" s="607" t="s">
        <v>300</v>
      </c>
      <c r="CG31" s="608"/>
      <c r="CH31" s="608"/>
      <c r="CI31" s="608"/>
      <c r="CJ31" s="608"/>
      <c r="CK31" s="608"/>
      <c r="CL31" s="608"/>
      <c r="CM31" s="608"/>
      <c r="CN31" s="608"/>
      <c r="CO31" s="608"/>
      <c r="CP31" s="608"/>
      <c r="CQ31" s="609"/>
      <c r="CR31" s="610">
        <v>42262</v>
      </c>
      <c r="CS31" s="642"/>
      <c r="CT31" s="642"/>
      <c r="CU31" s="642"/>
      <c r="CV31" s="642"/>
      <c r="CW31" s="642"/>
      <c r="CX31" s="642"/>
      <c r="CY31" s="643"/>
      <c r="CZ31" s="615">
        <v>0.5</v>
      </c>
      <c r="DA31" s="640"/>
      <c r="DB31" s="640"/>
      <c r="DC31" s="644"/>
      <c r="DD31" s="619">
        <v>42071</v>
      </c>
      <c r="DE31" s="642"/>
      <c r="DF31" s="642"/>
      <c r="DG31" s="642"/>
      <c r="DH31" s="642"/>
      <c r="DI31" s="642"/>
      <c r="DJ31" s="642"/>
      <c r="DK31" s="643"/>
      <c r="DL31" s="619">
        <v>42071</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708495</v>
      </c>
      <c r="S32" s="611"/>
      <c r="T32" s="611"/>
      <c r="U32" s="611"/>
      <c r="V32" s="611"/>
      <c r="W32" s="611"/>
      <c r="X32" s="611"/>
      <c r="Y32" s="612"/>
      <c r="Z32" s="613">
        <v>7.8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99.3</v>
      </c>
      <c r="BH32" s="642"/>
      <c r="BI32" s="642"/>
      <c r="BJ32" s="642"/>
      <c r="BK32" s="642"/>
      <c r="BL32" s="642"/>
      <c r="BM32" s="616">
        <v>96.9</v>
      </c>
      <c r="BN32" s="642"/>
      <c r="BO32" s="642"/>
      <c r="BP32" s="642"/>
      <c r="BQ32" s="665"/>
      <c r="BR32" s="667">
        <v>99.5</v>
      </c>
      <c r="BS32" s="642"/>
      <c r="BT32" s="642"/>
      <c r="BU32" s="642"/>
      <c r="BV32" s="642"/>
      <c r="BW32" s="642"/>
      <c r="BX32" s="616">
        <v>96.4</v>
      </c>
      <c r="BY32" s="642"/>
      <c r="BZ32" s="642"/>
      <c r="CA32" s="642"/>
      <c r="CB32" s="665"/>
      <c r="CD32" s="650"/>
      <c r="CE32" s="651"/>
      <c r="CF32" s="607" t="s">
        <v>304</v>
      </c>
      <c r="CG32" s="608"/>
      <c r="CH32" s="608"/>
      <c r="CI32" s="608"/>
      <c r="CJ32" s="608"/>
      <c r="CK32" s="608"/>
      <c r="CL32" s="608"/>
      <c r="CM32" s="608"/>
      <c r="CN32" s="608"/>
      <c r="CO32" s="608"/>
      <c r="CP32" s="608"/>
      <c r="CQ32" s="609"/>
      <c r="CR32" s="610">
        <v>64</v>
      </c>
      <c r="CS32" s="611"/>
      <c r="CT32" s="611"/>
      <c r="CU32" s="611"/>
      <c r="CV32" s="611"/>
      <c r="CW32" s="611"/>
      <c r="CX32" s="611"/>
      <c r="CY32" s="612"/>
      <c r="CZ32" s="615">
        <v>0</v>
      </c>
      <c r="DA32" s="640"/>
      <c r="DB32" s="640"/>
      <c r="DC32" s="644"/>
      <c r="DD32" s="619">
        <v>64</v>
      </c>
      <c r="DE32" s="611"/>
      <c r="DF32" s="611"/>
      <c r="DG32" s="611"/>
      <c r="DH32" s="611"/>
      <c r="DI32" s="611"/>
      <c r="DJ32" s="611"/>
      <c r="DK32" s="612"/>
      <c r="DL32" s="619">
        <v>64</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31109</v>
      </c>
      <c r="S33" s="611"/>
      <c r="T33" s="611"/>
      <c r="U33" s="611"/>
      <c r="V33" s="611"/>
      <c r="W33" s="611"/>
      <c r="X33" s="611"/>
      <c r="Y33" s="612"/>
      <c r="Z33" s="613">
        <v>0.3</v>
      </c>
      <c r="AA33" s="613"/>
      <c r="AB33" s="613"/>
      <c r="AC33" s="613"/>
      <c r="AD33" s="614">
        <v>8107</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99.1</v>
      </c>
      <c r="BH33" s="669"/>
      <c r="BI33" s="669"/>
      <c r="BJ33" s="669"/>
      <c r="BK33" s="669"/>
      <c r="BL33" s="669"/>
      <c r="BM33" s="670">
        <v>95.7</v>
      </c>
      <c r="BN33" s="669"/>
      <c r="BO33" s="669"/>
      <c r="BP33" s="669"/>
      <c r="BQ33" s="671"/>
      <c r="BR33" s="668">
        <v>99.1</v>
      </c>
      <c r="BS33" s="669"/>
      <c r="BT33" s="669"/>
      <c r="BU33" s="669"/>
      <c r="BV33" s="669"/>
      <c r="BW33" s="669"/>
      <c r="BX33" s="670">
        <v>95.5</v>
      </c>
      <c r="BY33" s="669"/>
      <c r="BZ33" s="669"/>
      <c r="CA33" s="669"/>
      <c r="CB33" s="671"/>
      <c r="CD33" s="607" t="s">
        <v>307</v>
      </c>
      <c r="CE33" s="608"/>
      <c r="CF33" s="608"/>
      <c r="CG33" s="608"/>
      <c r="CH33" s="608"/>
      <c r="CI33" s="608"/>
      <c r="CJ33" s="608"/>
      <c r="CK33" s="608"/>
      <c r="CL33" s="608"/>
      <c r="CM33" s="608"/>
      <c r="CN33" s="608"/>
      <c r="CO33" s="608"/>
      <c r="CP33" s="608"/>
      <c r="CQ33" s="609"/>
      <c r="CR33" s="610">
        <v>4617228</v>
      </c>
      <c r="CS33" s="642"/>
      <c r="CT33" s="642"/>
      <c r="CU33" s="642"/>
      <c r="CV33" s="642"/>
      <c r="CW33" s="642"/>
      <c r="CX33" s="642"/>
      <c r="CY33" s="643"/>
      <c r="CZ33" s="615">
        <v>52.3</v>
      </c>
      <c r="DA33" s="640"/>
      <c r="DB33" s="640"/>
      <c r="DC33" s="644"/>
      <c r="DD33" s="619">
        <v>3549717</v>
      </c>
      <c r="DE33" s="642"/>
      <c r="DF33" s="642"/>
      <c r="DG33" s="642"/>
      <c r="DH33" s="642"/>
      <c r="DI33" s="642"/>
      <c r="DJ33" s="642"/>
      <c r="DK33" s="643"/>
      <c r="DL33" s="619">
        <v>2548294</v>
      </c>
      <c r="DM33" s="642"/>
      <c r="DN33" s="642"/>
      <c r="DO33" s="642"/>
      <c r="DP33" s="642"/>
      <c r="DQ33" s="642"/>
      <c r="DR33" s="642"/>
      <c r="DS33" s="642"/>
      <c r="DT33" s="642"/>
      <c r="DU33" s="642"/>
      <c r="DV33" s="643"/>
      <c r="DW33" s="615">
        <v>46.1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102134</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1595398</v>
      </c>
      <c r="CS34" s="611"/>
      <c r="CT34" s="611"/>
      <c r="CU34" s="611"/>
      <c r="CV34" s="611"/>
      <c r="CW34" s="611"/>
      <c r="CX34" s="611"/>
      <c r="CY34" s="612"/>
      <c r="CZ34" s="615">
        <v>18.100000000000001</v>
      </c>
      <c r="DA34" s="640"/>
      <c r="DB34" s="640"/>
      <c r="DC34" s="644"/>
      <c r="DD34" s="619">
        <v>1043750</v>
      </c>
      <c r="DE34" s="611"/>
      <c r="DF34" s="611"/>
      <c r="DG34" s="611"/>
      <c r="DH34" s="611"/>
      <c r="DI34" s="611"/>
      <c r="DJ34" s="611"/>
      <c r="DK34" s="612"/>
      <c r="DL34" s="619">
        <v>751871</v>
      </c>
      <c r="DM34" s="611"/>
      <c r="DN34" s="611"/>
      <c r="DO34" s="611"/>
      <c r="DP34" s="611"/>
      <c r="DQ34" s="611"/>
      <c r="DR34" s="611"/>
      <c r="DS34" s="611"/>
      <c r="DT34" s="611"/>
      <c r="DU34" s="611"/>
      <c r="DV34" s="612"/>
      <c r="DW34" s="615">
        <v>13.6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365391</v>
      </c>
      <c r="S35" s="611"/>
      <c r="T35" s="611"/>
      <c r="U35" s="611"/>
      <c r="V35" s="611"/>
      <c r="W35" s="611"/>
      <c r="X35" s="611"/>
      <c r="Y35" s="612"/>
      <c r="Z35" s="613">
        <v>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6415</v>
      </c>
      <c r="CS35" s="642"/>
      <c r="CT35" s="642"/>
      <c r="CU35" s="642"/>
      <c r="CV35" s="642"/>
      <c r="CW35" s="642"/>
      <c r="CX35" s="642"/>
      <c r="CY35" s="643"/>
      <c r="CZ35" s="615">
        <v>0.1</v>
      </c>
      <c r="DA35" s="640"/>
      <c r="DB35" s="640"/>
      <c r="DC35" s="644"/>
      <c r="DD35" s="619">
        <v>143</v>
      </c>
      <c r="DE35" s="642"/>
      <c r="DF35" s="642"/>
      <c r="DG35" s="642"/>
      <c r="DH35" s="642"/>
      <c r="DI35" s="642"/>
      <c r="DJ35" s="642"/>
      <c r="DK35" s="643"/>
      <c r="DL35" s="619">
        <v>143</v>
      </c>
      <c r="DM35" s="642"/>
      <c r="DN35" s="642"/>
      <c r="DO35" s="642"/>
      <c r="DP35" s="642"/>
      <c r="DQ35" s="642"/>
      <c r="DR35" s="642"/>
      <c r="DS35" s="642"/>
      <c r="DT35" s="642"/>
      <c r="DU35" s="642"/>
      <c r="DV35" s="643"/>
      <c r="DW35" s="615">
        <v>0</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233571</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1525719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8580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2024115</v>
      </c>
      <c r="CS36" s="611"/>
      <c r="CT36" s="611"/>
      <c r="CU36" s="611"/>
      <c r="CV36" s="611"/>
      <c r="CW36" s="611"/>
      <c r="CX36" s="611"/>
      <c r="CY36" s="612"/>
      <c r="CZ36" s="615">
        <v>22.9</v>
      </c>
      <c r="DA36" s="640"/>
      <c r="DB36" s="640"/>
      <c r="DC36" s="644"/>
      <c r="DD36" s="619">
        <v>1751560</v>
      </c>
      <c r="DE36" s="611"/>
      <c r="DF36" s="611"/>
      <c r="DG36" s="611"/>
      <c r="DH36" s="611"/>
      <c r="DI36" s="611"/>
      <c r="DJ36" s="611"/>
      <c r="DK36" s="612"/>
      <c r="DL36" s="619">
        <v>1301883</v>
      </c>
      <c r="DM36" s="611"/>
      <c r="DN36" s="611"/>
      <c r="DO36" s="611"/>
      <c r="DP36" s="611"/>
      <c r="DQ36" s="611"/>
      <c r="DR36" s="611"/>
      <c r="DS36" s="611"/>
      <c r="DT36" s="611"/>
      <c r="DU36" s="611"/>
      <c r="DV36" s="612"/>
      <c r="DW36" s="615">
        <v>23.6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169488</v>
      </c>
      <c r="S37" s="611"/>
      <c r="T37" s="611"/>
      <c r="U37" s="611"/>
      <c r="V37" s="611"/>
      <c r="W37" s="611"/>
      <c r="X37" s="611"/>
      <c r="Y37" s="612"/>
      <c r="Z37" s="613">
        <v>1.9</v>
      </c>
      <c r="AA37" s="613"/>
      <c r="AB37" s="613"/>
      <c r="AC37" s="613"/>
      <c r="AD37" s="614">
        <v>803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524400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3947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417609</v>
      </c>
      <c r="CS37" s="642"/>
      <c r="CT37" s="642"/>
      <c r="CU37" s="642"/>
      <c r="CV37" s="642"/>
      <c r="CW37" s="642"/>
      <c r="CX37" s="642"/>
      <c r="CY37" s="643"/>
      <c r="CZ37" s="615">
        <v>4.7</v>
      </c>
      <c r="DA37" s="640"/>
      <c r="DB37" s="640"/>
      <c r="DC37" s="644"/>
      <c r="DD37" s="619">
        <v>417609</v>
      </c>
      <c r="DE37" s="642"/>
      <c r="DF37" s="642"/>
      <c r="DG37" s="642"/>
      <c r="DH37" s="642"/>
      <c r="DI37" s="642"/>
      <c r="DJ37" s="642"/>
      <c r="DK37" s="643"/>
      <c r="DL37" s="619">
        <v>348643</v>
      </c>
      <c r="DM37" s="642"/>
      <c r="DN37" s="642"/>
      <c r="DO37" s="642"/>
      <c r="DP37" s="642"/>
      <c r="DQ37" s="642"/>
      <c r="DR37" s="642"/>
      <c r="DS37" s="642"/>
      <c r="DT37" s="642"/>
      <c r="DU37" s="642"/>
      <c r="DV37" s="643"/>
      <c r="DW37" s="615">
        <v>6.3</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365448</v>
      </c>
      <c r="S38" s="611"/>
      <c r="T38" s="611"/>
      <c r="U38" s="611"/>
      <c r="V38" s="611"/>
      <c r="W38" s="611"/>
      <c r="X38" s="611"/>
      <c r="Y38" s="612"/>
      <c r="Z38" s="613">
        <v>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318382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1349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577577</v>
      </c>
      <c r="CS38" s="611"/>
      <c r="CT38" s="611"/>
      <c r="CU38" s="611"/>
      <c r="CV38" s="611"/>
      <c r="CW38" s="611"/>
      <c r="CX38" s="611"/>
      <c r="CY38" s="612"/>
      <c r="CZ38" s="615">
        <v>6.5</v>
      </c>
      <c r="DA38" s="640"/>
      <c r="DB38" s="640"/>
      <c r="DC38" s="644"/>
      <c r="DD38" s="619">
        <v>494397</v>
      </c>
      <c r="DE38" s="611"/>
      <c r="DF38" s="611"/>
      <c r="DG38" s="611"/>
      <c r="DH38" s="611"/>
      <c r="DI38" s="611"/>
      <c r="DJ38" s="611"/>
      <c r="DK38" s="612"/>
      <c r="DL38" s="619">
        <v>494397</v>
      </c>
      <c r="DM38" s="611"/>
      <c r="DN38" s="611"/>
      <c r="DO38" s="611"/>
      <c r="DP38" s="611"/>
      <c r="DQ38" s="611"/>
      <c r="DR38" s="611"/>
      <c r="DS38" s="611"/>
      <c r="DT38" s="611"/>
      <c r="DU38" s="611"/>
      <c r="DV38" s="612"/>
      <c r="DW38" s="615">
        <v>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90079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2069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263493</v>
      </c>
      <c r="CS39" s="642"/>
      <c r="CT39" s="642"/>
      <c r="CU39" s="642"/>
      <c r="CV39" s="642"/>
      <c r="CW39" s="642"/>
      <c r="CX39" s="642"/>
      <c r="CY39" s="643"/>
      <c r="CZ39" s="615">
        <v>3</v>
      </c>
      <c r="DA39" s="640"/>
      <c r="DB39" s="640"/>
      <c r="DC39" s="644"/>
      <c r="DD39" s="619">
        <v>141237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30748</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15281</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150230</v>
      </c>
      <c r="CS40" s="611"/>
      <c r="CT40" s="611"/>
      <c r="CU40" s="611"/>
      <c r="CV40" s="611"/>
      <c r="CW40" s="611"/>
      <c r="CX40" s="611"/>
      <c r="CY40" s="612"/>
      <c r="CZ40" s="615">
        <v>1.7</v>
      </c>
      <c r="DA40" s="640"/>
      <c r="DB40" s="640"/>
      <c r="DC40" s="644"/>
      <c r="DD40" s="619">
        <v>118630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9036125</v>
      </c>
      <c r="S41" s="683"/>
      <c r="T41" s="683"/>
      <c r="U41" s="683"/>
      <c r="V41" s="683"/>
      <c r="W41" s="683"/>
      <c r="X41" s="683"/>
      <c r="Y41" s="687"/>
      <c r="Z41" s="688">
        <v>100</v>
      </c>
      <c r="AA41" s="688"/>
      <c r="AB41" s="688"/>
      <c r="AC41" s="688"/>
      <c r="AD41" s="689">
        <v>5492049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84553</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331</v>
      </c>
      <c r="AR42" s="680"/>
      <c r="AS42" s="680"/>
      <c r="AT42" s="680"/>
      <c r="AU42" s="680"/>
      <c r="AV42" s="680"/>
      <c r="AW42" s="680"/>
      <c r="AX42" s="680"/>
      <c r="AY42" s="681"/>
      <c r="AZ42" s="682">
        <v>493024</v>
      </c>
      <c r="BA42" s="683"/>
      <c r="BB42" s="683"/>
      <c r="BC42" s="683"/>
      <c r="BD42" s="669"/>
      <c r="BE42" s="669"/>
      <c r="BF42" s="671"/>
      <c r="BG42" s="660"/>
      <c r="BH42" s="661"/>
      <c r="BI42" s="661"/>
      <c r="BJ42" s="661"/>
      <c r="BK42" s="661"/>
      <c r="BL42" s="218"/>
      <c r="BM42" s="632" t="s">
        <v>339</v>
      </c>
      <c r="BN42" s="632"/>
      <c r="BO42" s="632"/>
      <c r="BP42" s="632"/>
      <c r="BQ42" s="632"/>
      <c r="BR42" s="632"/>
      <c r="BS42" s="632"/>
      <c r="BT42" s="632"/>
      <c r="BU42" s="633"/>
      <c r="BV42" s="682">
        <v>467</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717027</v>
      </c>
      <c r="CS42" s="642"/>
      <c r="CT42" s="642"/>
      <c r="CU42" s="642"/>
      <c r="CV42" s="642"/>
      <c r="CW42" s="642"/>
      <c r="CX42" s="642"/>
      <c r="CY42" s="643"/>
      <c r="CZ42" s="615">
        <v>8.1</v>
      </c>
      <c r="DA42" s="640"/>
      <c r="DB42" s="640"/>
      <c r="DC42" s="644"/>
      <c r="DD42" s="619">
        <v>206094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341</v>
      </c>
      <c r="CD43" s="607" t="s">
        <v>342</v>
      </c>
      <c r="CE43" s="608"/>
      <c r="CF43" s="608"/>
      <c r="CG43" s="608"/>
      <c r="CH43" s="608"/>
      <c r="CI43" s="608"/>
      <c r="CJ43" s="608"/>
      <c r="CK43" s="608"/>
      <c r="CL43" s="608"/>
      <c r="CM43" s="608"/>
      <c r="CN43" s="608"/>
      <c r="CO43" s="608"/>
      <c r="CP43" s="608"/>
      <c r="CQ43" s="609"/>
      <c r="CR43" s="610">
        <v>3434</v>
      </c>
      <c r="CS43" s="642"/>
      <c r="CT43" s="642"/>
      <c r="CU43" s="642"/>
      <c r="CV43" s="642"/>
      <c r="CW43" s="642"/>
      <c r="CX43" s="642"/>
      <c r="CY43" s="643"/>
      <c r="CZ43" s="615">
        <v>0</v>
      </c>
      <c r="DA43" s="640"/>
      <c r="DB43" s="640"/>
      <c r="DC43" s="644"/>
      <c r="DD43" s="619">
        <v>3434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717027</v>
      </c>
      <c r="CS44" s="611"/>
      <c r="CT44" s="611"/>
      <c r="CU44" s="611"/>
      <c r="CV44" s="611"/>
      <c r="CW44" s="611"/>
      <c r="CX44" s="611"/>
      <c r="CY44" s="612"/>
      <c r="CZ44" s="615">
        <v>8.1</v>
      </c>
      <c r="DA44" s="616"/>
      <c r="DB44" s="616"/>
      <c r="DC44" s="622"/>
      <c r="DD44" s="619">
        <v>206094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230168</v>
      </c>
      <c r="CS45" s="642"/>
      <c r="CT45" s="642"/>
      <c r="CU45" s="642"/>
      <c r="CV45" s="642"/>
      <c r="CW45" s="642"/>
      <c r="CX45" s="642"/>
      <c r="CY45" s="643"/>
      <c r="CZ45" s="615">
        <v>2.6</v>
      </c>
      <c r="DA45" s="640"/>
      <c r="DB45" s="640"/>
      <c r="DC45" s="644"/>
      <c r="DD45" s="619">
        <v>8311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347</v>
      </c>
      <c r="CG46" s="608"/>
      <c r="CH46" s="608"/>
      <c r="CI46" s="608"/>
      <c r="CJ46" s="608"/>
      <c r="CK46" s="608"/>
      <c r="CL46" s="608"/>
      <c r="CM46" s="608"/>
      <c r="CN46" s="608"/>
      <c r="CO46" s="608"/>
      <c r="CP46" s="608"/>
      <c r="CQ46" s="609"/>
      <c r="CR46" s="610">
        <v>463159</v>
      </c>
      <c r="CS46" s="611"/>
      <c r="CT46" s="611"/>
      <c r="CU46" s="611"/>
      <c r="CV46" s="611"/>
      <c r="CW46" s="611"/>
      <c r="CX46" s="611"/>
      <c r="CY46" s="612"/>
      <c r="CZ46" s="615">
        <v>5.2</v>
      </c>
      <c r="DA46" s="616"/>
      <c r="DB46" s="616"/>
      <c r="DC46" s="622"/>
      <c r="DD46" s="619">
        <v>188283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348</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350</v>
      </c>
      <c r="CE49" s="632"/>
      <c r="CF49" s="632"/>
      <c r="CG49" s="632"/>
      <c r="CH49" s="632"/>
      <c r="CI49" s="632"/>
      <c r="CJ49" s="632"/>
      <c r="CK49" s="632"/>
      <c r="CL49" s="632"/>
      <c r="CM49" s="632"/>
      <c r="CN49" s="632"/>
      <c r="CO49" s="632"/>
      <c r="CP49" s="632"/>
      <c r="CQ49" s="633"/>
      <c r="CR49" s="682">
        <v>8830253</v>
      </c>
      <c r="CS49" s="669"/>
      <c r="CT49" s="669"/>
      <c r="CU49" s="669"/>
      <c r="CV49" s="669"/>
      <c r="CW49" s="669"/>
      <c r="CX49" s="669"/>
      <c r="CY49" s="698"/>
      <c r="CZ49" s="690">
        <v>100</v>
      </c>
      <c r="DA49" s="699"/>
      <c r="DB49" s="699"/>
      <c r="DC49" s="700"/>
      <c r="DD49" s="701">
        <v>6499073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ogrr/7l/iBrpD48V6BSUKPpEL65vvACvN3gMtSJ3xykJx0a8vAHMEcfIiFy6tc13lrJXRGBxgYBzp3wwfalOQ==" saltValue="iRgJcpyf+Cew/SuEYct1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352</v>
      </c>
      <c r="DK2" s="710"/>
      <c r="DL2" s="710"/>
      <c r="DM2" s="710"/>
      <c r="DN2" s="710"/>
      <c r="DO2" s="711"/>
      <c r="DP2" s="222"/>
      <c r="DQ2" s="709" t="s">
        <v>353</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26"/>
      <c r="BA5" s="226"/>
      <c r="BB5" s="226"/>
      <c r="BC5" s="226"/>
      <c r="BD5" s="226"/>
      <c r="BE5" s="227"/>
      <c r="BF5" s="227"/>
      <c r="BG5" s="227"/>
      <c r="BH5" s="227"/>
      <c r="BI5" s="227"/>
      <c r="BJ5" s="227"/>
      <c r="BK5" s="227"/>
      <c r="BL5" s="227"/>
      <c r="BM5" s="227"/>
      <c r="BN5" s="227"/>
      <c r="BO5" s="227"/>
      <c r="BP5" s="227"/>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373</v>
      </c>
      <c r="C7" s="737"/>
      <c r="D7" s="737"/>
      <c r="E7" s="737"/>
      <c r="F7" s="737"/>
      <c r="G7" s="737"/>
      <c r="H7" s="737"/>
      <c r="I7" s="737"/>
      <c r="J7" s="737"/>
      <c r="K7" s="737"/>
      <c r="L7" s="737"/>
      <c r="M7" s="737"/>
      <c r="N7" s="737"/>
      <c r="O7" s="737"/>
      <c r="P7" s="738"/>
      <c r="Q7" s="739">
        <v>8895</v>
      </c>
      <c r="R7" s="740"/>
      <c r="S7" s="740"/>
      <c r="T7" s="740"/>
      <c r="U7" s="740"/>
      <c r="V7" s="740">
        <v>8701</v>
      </c>
      <c r="W7" s="740"/>
      <c r="X7" s="740"/>
      <c r="Y7" s="740"/>
      <c r="Z7" s="740"/>
      <c r="AA7" s="740">
        <v>194</v>
      </c>
      <c r="AB7" s="740"/>
      <c r="AC7" s="740"/>
      <c r="AD7" s="740"/>
      <c r="AE7" s="741"/>
      <c r="AF7" s="742">
        <v>164</v>
      </c>
      <c r="AG7" s="743"/>
      <c r="AH7" s="743"/>
      <c r="AI7" s="743"/>
      <c r="AJ7" s="744"/>
      <c r="AK7" s="745">
        <v>8</v>
      </c>
      <c r="AL7" s="746"/>
      <c r="AM7" s="746"/>
      <c r="AN7" s="746"/>
      <c r="AO7" s="746"/>
      <c r="AP7" s="746">
        <v>11761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565</v>
      </c>
      <c r="BT7" s="734"/>
      <c r="BU7" s="734"/>
      <c r="BV7" s="734"/>
      <c r="BW7" s="734"/>
      <c r="BX7" s="734"/>
      <c r="BY7" s="734"/>
      <c r="BZ7" s="734"/>
      <c r="CA7" s="734"/>
      <c r="CB7" s="734"/>
      <c r="CC7" s="734"/>
      <c r="CD7" s="734"/>
      <c r="CE7" s="734"/>
      <c r="CF7" s="734"/>
      <c r="CG7" s="749"/>
      <c r="CH7" s="730">
        <v>-19</v>
      </c>
      <c r="CI7" s="731"/>
      <c r="CJ7" s="731"/>
      <c r="CK7" s="731"/>
      <c r="CL7" s="732"/>
      <c r="CM7" s="730">
        <v>108</v>
      </c>
      <c r="CN7" s="731"/>
      <c r="CO7" s="731"/>
      <c r="CP7" s="731"/>
      <c r="CQ7" s="732"/>
      <c r="CR7" s="730">
        <v>42</v>
      </c>
      <c r="CS7" s="731"/>
      <c r="CT7" s="731"/>
      <c r="CU7" s="731"/>
      <c r="CV7" s="732"/>
      <c r="CW7" s="730" t="s">
        <v>494</v>
      </c>
      <c r="CX7" s="731"/>
      <c r="CY7" s="731"/>
      <c r="CZ7" s="731"/>
      <c r="DA7" s="732"/>
      <c r="DB7" s="730" t="s">
        <v>494</v>
      </c>
      <c r="DC7" s="731"/>
      <c r="DD7" s="731"/>
      <c r="DE7" s="731"/>
      <c r="DF7" s="732"/>
      <c r="DG7" s="730" t="s">
        <v>494</v>
      </c>
      <c r="DH7" s="731"/>
      <c r="DI7" s="731"/>
      <c r="DJ7" s="731"/>
      <c r="DK7" s="732"/>
      <c r="DL7" s="730" t="s">
        <v>494</v>
      </c>
      <c r="DM7" s="731"/>
      <c r="DN7" s="731"/>
      <c r="DO7" s="731"/>
      <c r="DP7" s="732"/>
      <c r="DQ7" s="730" t="s">
        <v>494</v>
      </c>
      <c r="DR7" s="731"/>
      <c r="DS7" s="731"/>
      <c r="DT7" s="731"/>
      <c r="DU7" s="732"/>
      <c r="DV7" s="733"/>
      <c r="DW7" s="734"/>
      <c r="DX7" s="734"/>
      <c r="DY7" s="734"/>
      <c r="DZ7" s="735"/>
      <c r="EA7" s="228"/>
    </row>
    <row r="8" spans="1:131" s="229" customFormat="1" ht="26.25" customHeight="1" x14ac:dyDescent="0.15">
      <c r="A8" s="232">
        <v>2</v>
      </c>
      <c r="B8" s="767" t="s">
        <v>374</v>
      </c>
      <c r="C8" s="768"/>
      <c r="D8" s="768"/>
      <c r="E8" s="768"/>
      <c r="F8" s="768"/>
      <c r="G8" s="768"/>
      <c r="H8" s="768"/>
      <c r="I8" s="768"/>
      <c r="J8" s="768"/>
      <c r="K8" s="768"/>
      <c r="L8" s="768"/>
      <c r="M8" s="768"/>
      <c r="N8" s="768"/>
      <c r="O8" s="768"/>
      <c r="P8" s="769"/>
      <c r="Q8" s="770">
        <v>73</v>
      </c>
      <c r="R8" s="771"/>
      <c r="S8" s="771"/>
      <c r="T8" s="771"/>
      <c r="U8" s="771"/>
      <c r="V8" s="771">
        <v>61</v>
      </c>
      <c r="W8" s="771"/>
      <c r="X8" s="771"/>
      <c r="Y8" s="771"/>
      <c r="Z8" s="771"/>
      <c r="AA8" s="771">
        <v>12</v>
      </c>
      <c r="AB8" s="771"/>
      <c r="AC8" s="771"/>
      <c r="AD8" s="771"/>
      <c r="AE8" s="772"/>
      <c r="AF8" s="773">
        <v>12</v>
      </c>
      <c r="AG8" s="774"/>
      <c r="AH8" s="774"/>
      <c r="AI8" s="774"/>
      <c r="AJ8" s="775"/>
      <c r="AK8" s="756">
        <v>12</v>
      </c>
      <c r="AL8" s="757"/>
      <c r="AM8" s="757"/>
      <c r="AN8" s="757"/>
      <c r="AO8" s="757"/>
      <c r="AP8" s="757" t="s">
        <v>567</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566</v>
      </c>
      <c r="BT8" s="761"/>
      <c r="BU8" s="761"/>
      <c r="BV8" s="761"/>
      <c r="BW8" s="761"/>
      <c r="BX8" s="761"/>
      <c r="BY8" s="761"/>
      <c r="BZ8" s="761"/>
      <c r="CA8" s="761"/>
      <c r="CB8" s="761"/>
      <c r="CC8" s="761"/>
      <c r="CD8" s="761"/>
      <c r="CE8" s="761"/>
      <c r="CF8" s="761"/>
      <c r="CG8" s="762"/>
      <c r="CH8" s="763">
        <v>0</v>
      </c>
      <c r="CI8" s="764"/>
      <c r="CJ8" s="764"/>
      <c r="CK8" s="764"/>
      <c r="CL8" s="765"/>
      <c r="CM8" s="763">
        <v>37</v>
      </c>
      <c r="CN8" s="764"/>
      <c r="CO8" s="764"/>
      <c r="CP8" s="764"/>
      <c r="CQ8" s="765"/>
      <c r="CR8" s="763">
        <v>2</v>
      </c>
      <c r="CS8" s="764"/>
      <c r="CT8" s="764"/>
      <c r="CU8" s="764"/>
      <c r="CV8" s="765"/>
      <c r="CW8" s="763" t="s">
        <v>494</v>
      </c>
      <c r="CX8" s="764"/>
      <c r="CY8" s="764"/>
      <c r="CZ8" s="764"/>
      <c r="DA8" s="765"/>
      <c r="DB8" s="763" t="s">
        <v>494</v>
      </c>
      <c r="DC8" s="764"/>
      <c r="DD8" s="764"/>
      <c r="DE8" s="764"/>
      <c r="DF8" s="765"/>
      <c r="DG8" s="763" t="s">
        <v>494</v>
      </c>
      <c r="DH8" s="764"/>
      <c r="DI8" s="764"/>
      <c r="DJ8" s="764"/>
      <c r="DK8" s="765"/>
      <c r="DL8" s="763" t="s">
        <v>494</v>
      </c>
      <c r="DM8" s="764"/>
      <c r="DN8" s="764"/>
      <c r="DO8" s="764"/>
      <c r="DP8" s="765"/>
      <c r="DQ8" s="763" t="s">
        <v>494</v>
      </c>
      <c r="DR8" s="764"/>
      <c r="DS8" s="764"/>
      <c r="DT8" s="764"/>
      <c r="DU8" s="765"/>
      <c r="DV8" s="760"/>
      <c r="DW8" s="761"/>
      <c r="DX8" s="761"/>
      <c r="DY8" s="761"/>
      <c r="DZ8" s="766"/>
      <c r="EA8" s="228"/>
    </row>
    <row r="9" spans="1:131" s="229" customFormat="1" ht="26.25" customHeight="1" x14ac:dyDescent="0.15">
      <c r="A9" s="232">
        <v>3</v>
      </c>
      <c r="B9" s="767" t="s">
        <v>375</v>
      </c>
      <c r="C9" s="768"/>
      <c r="D9" s="768"/>
      <c r="E9" s="768"/>
      <c r="F9" s="768"/>
      <c r="G9" s="768"/>
      <c r="H9" s="768"/>
      <c r="I9" s="768"/>
      <c r="J9" s="768"/>
      <c r="K9" s="768"/>
      <c r="L9" s="768"/>
      <c r="M9" s="768"/>
      <c r="N9" s="768"/>
      <c r="O9" s="768"/>
      <c r="P9" s="769"/>
      <c r="Q9" s="770">
        <v>52</v>
      </c>
      <c r="R9" s="771"/>
      <c r="S9" s="771"/>
      <c r="T9" s="771"/>
      <c r="U9" s="771"/>
      <c r="V9" s="771">
        <v>52</v>
      </c>
      <c r="W9" s="771"/>
      <c r="X9" s="771"/>
      <c r="Y9" s="771"/>
      <c r="Z9" s="771"/>
      <c r="AA9" s="771">
        <v>0</v>
      </c>
      <c r="AB9" s="771"/>
      <c r="AC9" s="771"/>
      <c r="AD9" s="771"/>
      <c r="AE9" s="772"/>
      <c r="AF9" s="773">
        <v>0</v>
      </c>
      <c r="AG9" s="774"/>
      <c r="AH9" s="774"/>
      <c r="AI9" s="774"/>
      <c r="AJ9" s="775"/>
      <c r="AK9" s="756" t="s">
        <v>567</v>
      </c>
      <c r="AL9" s="757"/>
      <c r="AM9" s="757"/>
      <c r="AN9" s="757"/>
      <c r="AO9" s="757"/>
      <c r="AP9" s="757" t="s">
        <v>567</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t="s">
        <v>376</v>
      </c>
      <c r="C10" s="768"/>
      <c r="D10" s="768"/>
      <c r="E10" s="768"/>
      <c r="F10" s="768"/>
      <c r="G10" s="768"/>
      <c r="H10" s="768"/>
      <c r="I10" s="768"/>
      <c r="J10" s="768"/>
      <c r="K10" s="768"/>
      <c r="L10" s="768"/>
      <c r="M10" s="768"/>
      <c r="N10" s="768"/>
      <c r="O10" s="768"/>
      <c r="P10" s="769"/>
      <c r="Q10" s="770">
        <v>28</v>
      </c>
      <c r="R10" s="771"/>
      <c r="S10" s="771"/>
      <c r="T10" s="771"/>
      <c r="U10" s="771"/>
      <c r="V10" s="771">
        <v>28</v>
      </c>
      <c r="W10" s="771"/>
      <c r="X10" s="771"/>
      <c r="Y10" s="771"/>
      <c r="Z10" s="771"/>
      <c r="AA10" s="771" t="s">
        <v>567</v>
      </c>
      <c r="AB10" s="771"/>
      <c r="AC10" s="771"/>
      <c r="AD10" s="771"/>
      <c r="AE10" s="772"/>
      <c r="AF10" s="773" t="s">
        <v>122</v>
      </c>
      <c r="AG10" s="774"/>
      <c r="AH10" s="774"/>
      <c r="AI10" s="774"/>
      <c r="AJ10" s="775"/>
      <c r="AK10" s="756" t="s">
        <v>567</v>
      </c>
      <c r="AL10" s="757"/>
      <c r="AM10" s="757"/>
      <c r="AN10" s="757"/>
      <c r="AO10" s="757"/>
      <c r="AP10" s="757" t="s">
        <v>567</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t="s">
        <v>377</v>
      </c>
      <c r="C11" s="768"/>
      <c r="D11" s="768"/>
      <c r="E11" s="768"/>
      <c r="F11" s="768"/>
      <c r="G11" s="768"/>
      <c r="H11" s="768"/>
      <c r="I11" s="768"/>
      <c r="J11" s="768"/>
      <c r="K11" s="768"/>
      <c r="L11" s="768"/>
      <c r="M11" s="768"/>
      <c r="N11" s="768"/>
      <c r="O11" s="768"/>
      <c r="P11" s="769"/>
      <c r="Q11" s="770">
        <v>6</v>
      </c>
      <c r="R11" s="771"/>
      <c r="S11" s="771"/>
      <c r="T11" s="771"/>
      <c r="U11" s="771"/>
      <c r="V11" s="771">
        <v>6</v>
      </c>
      <c r="W11" s="771"/>
      <c r="X11" s="771"/>
      <c r="Y11" s="771"/>
      <c r="Z11" s="771"/>
      <c r="AA11" s="771" t="s">
        <v>567</v>
      </c>
      <c r="AB11" s="771"/>
      <c r="AC11" s="771"/>
      <c r="AD11" s="771"/>
      <c r="AE11" s="772"/>
      <c r="AF11" s="773" t="s">
        <v>122</v>
      </c>
      <c r="AG11" s="774"/>
      <c r="AH11" s="774"/>
      <c r="AI11" s="774"/>
      <c r="AJ11" s="775"/>
      <c r="AK11" s="756" t="s">
        <v>567</v>
      </c>
      <c r="AL11" s="757"/>
      <c r="AM11" s="757"/>
      <c r="AN11" s="757"/>
      <c r="AO11" s="757"/>
      <c r="AP11" s="757" t="s">
        <v>567</v>
      </c>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379</v>
      </c>
      <c r="B23" s="776" t="s">
        <v>380</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176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363</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391</v>
      </c>
      <c r="C28" s="737"/>
      <c r="D28" s="737"/>
      <c r="E28" s="737"/>
      <c r="F28" s="737"/>
      <c r="G28" s="737"/>
      <c r="H28" s="737"/>
      <c r="I28" s="737"/>
      <c r="J28" s="737"/>
      <c r="K28" s="737"/>
      <c r="L28" s="737"/>
      <c r="M28" s="737"/>
      <c r="N28" s="737"/>
      <c r="O28" s="737"/>
      <c r="P28" s="738"/>
      <c r="Q28" s="809">
        <v>1327</v>
      </c>
      <c r="R28" s="810"/>
      <c r="S28" s="810"/>
      <c r="T28" s="810"/>
      <c r="U28" s="810"/>
      <c r="V28" s="810">
        <v>1318</v>
      </c>
      <c r="W28" s="810"/>
      <c r="X28" s="810"/>
      <c r="Y28" s="810"/>
      <c r="Z28" s="810"/>
      <c r="AA28" s="810">
        <v>9</v>
      </c>
      <c r="AB28" s="810"/>
      <c r="AC28" s="810"/>
      <c r="AD28" s="810"/>
      <c r="AE28" s="811"/>
      <c r="AF28" s="812">
        <v>9</v>
      </c>
      <c r="AG28" s="810"/>
      <c r="AH28" s="810"/>
      <c r="AI28" s="810"/>
      <c r="AJ28" s="813"/>
      <c r="AK28" s="814">
        <v>85</v>
      </c>
      <c r="AL28" s="815"/>
      <c r="AM28" s="815"/>
      <c r="AN28" s="815"/>
      <c r="AO28" s="815"/>
      <c r="AP28" s="815" t="s">
        <v>567</v>
      </c>
      <c r="AQ28" s="815"/>
      <c r="AR28" s="815"/>
      <c r="AS28" s="815"/>
      <c r="AT28" s="815"/>
      <c r="AU28" s="815" t="s">
        <v>567</v>
      </c>
      <c r="AV28" s="815"/>
      <c r="AW28" s="815"/>
      <c r="AX28" s="815"/>
      <c r="AY28" s="815"/>
      <c r="AZ28" s="816" t="s">
        <v>567</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392</v>
      </c>
      <c r="C29" s="768"/>
      <c r="D29" s="768"/>
      <c r="E29" s="768"/>
      <c r="F29" s="768"/>
      <c r="G29" s="768"/>
      <c r="H29" s="768"/>
      <c r="I29" s="768"/>
      <c r="J29" s="768"/>
      <c r="K29" s="768"/>
      <c r="L29" s="768"/>
      <c r="M29" s="768"/>
      <c r="N29" s="768"/>
      <c r="O29" s="768"/>
      <c r="P29" s="769"/>
      <c r="Q29" s="770">
        <v>1528</v>
      </c>
      <c r="R29" s="771"/>
      <c r="S29" s="771"/>
      <c r="T29" s="771"/>
      <c r="U29" s="771"/>
      <c r="V29" s="771">
        <v>1506</v>
      </c>
      <c r="W29" s="771"/>
      <c r="X29" s="771"/>
      <c r="Y29" s="771"/>
      <c r="Z29" s="771"/>
      <c r="AA29" s="771">
        <v>22</v>
      </c>
      <c r="AB29" s="771"/>
      <c r="AC29" s="771"/>
      <c r="AD29" s="771"/>
      <c r="AE29" s="772"/>
      <c r="AF29" s="773">
        <v>22</v>
      </c>
      <c r="AG29" s="774"/>
      <c r="AH29" s="774"/>
      <c r="AI29" s="774"/>
      <c r="AJ29" s="775"/>
      <c r="AK29" s="821">
        <v>253</v>
      </c>
      <c r="AL29" s="817"/>
      <c r="AM29" s="817"/>
      <c r="AN29" s="817"/>
      <c r="AO29" s="817"/>
      <c r="AP29" s="817" t="s">
        <v>567</v>
      </c>
      <c r="AQ29" s="817"/>
      <c r="AR29" s="817"/>
      <c r="AS29" s="817"/>
      <c r="AT29" s="817"/>
      <c r="AU29" s="817" t="s">
        <v>567</v>
      </c>
      <c r="AV29" s="817"/>
      <c r="AW29" s="817"/>
      <c r="AX29" s="817"/>
      <c r="AY29" s="817"/>
      <c r="AZ29" s="818" t="s">
        <v>567</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393</v>
      </c>
      <c r="C30" s="768"/>
      <c r="D30" s="768"/>
      <c r="E30" s="768"/>
      <c r="F30" s="768"/>
      <c r="G30" s="768"/>
      <c r="H30" s="768"/>
      <c r="I30" s="768"/>
      <c r="J30" s="768"/>
      <c r="K30" s="768"/>
      <c r="L30" s="768"/>
      <c r="M30" s="768"/>
      <c r="N30" s="768"/>
      <c r="O30" s="768"/>
      <c r="P30" s="769"/>
      <c r="Q30" s="770">
        <v>198</v>
      </c>
      <c r="R30" s="771"/>
      <c r="S30" s="771"/>
      <c r="T30" s="771"/>
      <c r="U30" s="771"/>
      <c r="V30" s="771">
        <v>195</v>
      </c>
      <c r="W30" s="771"/>
      <c r="X30" s="771"/>
      <c r="Y30" s="771"/>
      <c r="Z30" s="771"/>
      <c r="AA30" s="771">
        <v>3</v>
      </c>
      <c r="AB30" s="771"/>
      <c r="AC30" s="771"/>
      <c r="AD30" s="771"/>
      <c r="AE30" s="772"/>
      <c r="AF30" s="773">
        <v>3</v>
      </c>
      <c r="AG30" s="774"/>
      <c r="AH30" s="774"/>
      <c r="AI30" s="774"/>
      <c r="AJ30" s="775"/>
      <c r="AK30" s="821">
        <v>48</v>
      </c>
      <c r="AL30" s="817"/>
      <c r="AM30" s="817"/>
      <c r="AN30" s="817"/>
      <c r="AO30" s="817"/>
      <c r="AP30" s="817" t="s">
        <v>567</v>
      </c>
      <c r="AQ30" s="817"/>
      <c r="AR30" s="817"/>
      <c r="AS30" s="817"/>
      <c r="AT30" s="817"/>
      <c r="AU30" s="817" t="s">
        <v>567</v>
      </c>
      <c r="AV30" s="817"/>
      <c r="AW30" s="817"/>
      <c r="AX30" s="817"/>
      <c r="AY30" s="817"/>
      <c r="AZ30" s="818" t="s">
        <v>567</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394</v>
      </c>
      <c r="C31" s="768"/>
      <c r="D31" s="768"/>
      <c r="E31" s="768"/>
      <c r="F31" s="768"/>
      <c r="G31" s="768"/>
      <c r="H31" s="768"/>
      <c r="I31" s="768"/>
      <c r="J31" s="768"/>
      <c r="K31" s="768"/>
      <c r="L31" s="768"/>
      <c r="M31" s="768"/>
      <c r="N31" s="768"/>
      <c r="O31" s="768"/>
      <c r="P31" s="769"/>
      <c r="Q31" s="770">
        <v>152</v>
      </c>
      <c r="R31" s="771"/>
      <c r="S31" s="771"/>
      <c r="T31" s="771"/>
      <c r="U31" s="771"/>
      <c r="V31" s="771">
        <v>116</v>
      </c>
      <c r="W31" s="771"/>
      <c r="X31" s="771"/>
      <c r="Y31" s="771"/>
      <c r="Z31" s="771"/>
      <c r="AA31" s="771">
        <v>36</v>
      </c>
      <c r="AB31" s="771"/>
      <c r="AC31" s="771"/>
      <c r="AD31" s="771"/>
      <c r="AE31" s="772"/>
      <c r="AF31" s="773">
        <v>36</v>
      </c>
      <c r="AG31" s="774"/>
      <c r="AH31" s="774"/>
      <c r="AI31" s="774"/>
      <c r="AJ31" s="775"/>
      <c r="AK31" s="821" t="s">
        <v>567</v>
      </c>
      <c r="AL31" s="817"/>
      <c r="AM31" s="817"/>
      <c r="AN31" s="817"/>
      <c r="AO31" s="817"/>
      <c r="AP31" s="817" t="s">
        <v>567</v>
      </c>
      <c r="AQ31" s="817"/>
      <c r="AR31" s="817"/>
      <c r="AS31" s="817"/>
      <c r="AT31" s="817"/>
      <c r="AU31" s="817" t="s">
        <v>567</v>
      </c>
      <c r="AV31" s="817"/>
      <c r="AW31" s="817"/>
      <c r="AX31" s="817"/>
      <c r="AY31" s="817"/>
      <c r="AZ31" s="818" t="s">
        <v>567</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395</v>
      </c>
      <c r="C32" s="768"/>
      <c r="D32" s="768"/>
      <c r="E32" s="768"/>
      <c r="F32" s="768"/>
      <c r="G32" s="768"/>
      <c r="H32" s="768"/>
      <c r="I32" s="768"/>
      <c r="J32" s="768"/>
      <c r="K32" s="768"/>
      <c r="L32" s="768"/>
      <c r="M32" s="768"/>
      <c r="N32" s="768"/>
      <c r="O32" s="768"/>
      <c r="P32" s="769"/>
      <c r="Q32" s="770">
        <v>390</v>
      </c>
      <c r="R32" s="771"/>
      <c r="S32" s="771"/>
      <c r="T32" s="771"/>
      <c r="U32" s="771"/>
      <c r="V32" s="771">
        <v>400</v>
      </c>
      <c r="W32" s="771"/>
      <c r="X32" s="771"/>
      <c r="Y32" s="771"/>
      <c r="Z32" s="771"/>
      <c r="AA32" s="771">
        <v>-10</v>
      </c>
      <c r="AB32" s="771"/>
      <c r="AC32" s="771"/>
      <c r="AD32" s="771"/>
      <c r="AE32" s="772"/>
      <c r="AF32" s="773">
        <v>337</v>
      </c>
      <c r="AG32" s="774"/>
      <c r="AH32" s="774"/>
      <c r="AI32" s="774"/>
      <c r="AJ32" s="775"/>
      <c r="AK32" s="821">
        <v>90</v>
      </c>
      <c r="AL32" s="817"/>
      <c r="AM32" s="817"/>
      <c r="AN32" s="817"/>
      <c r="AO32" s="817"/>
      <c r="AP32" s="817">
        <v>2520</v>
      </c>
      <c r="AQ32" s="817"/>
      <c r="AR32" s="817"/>
      <c r="AS32" s="817"/>
      <c r="AT32" s="817"/>
      <c r="AU32" s="817">
        <v>1154</v>
      </c>
      <c r="AV32" s="817"/>
      <c r="AW32" s="817"/>
      <c r="AX32" s="817"/>
      <c r="AY32" s="817"/>
      <c r="AZ32" s="818" t="s">
        <v>567</v>
      </c>
      <c r="BA32" s="818"/>
      <c r="BB32" s="818"/>
      <c r="BC32" s="818"/>
      <c r="BD32" s="818"/>
      <c r="BE32" s="819" t="s">
        <v>396</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397</v>
      </c>
      <c r="C33" s="768"/>
      <c r="D33" s="768"/>
      <c r="E33" s="768"/>
      <c r="F33" s="768"/>
      <c r="G33" s="768"/>
      <c r="H33" s="768"/>
      <c r="I33" s="768"/>
      <c r="J33" s="768"/>
      <c r="K33" s="768"/>
      <c r="L33" s="768"/>
      <c r="M33" s="768"/>
      <c r="N33" s="768"/>
      <c r="O33" s="768"/>
      <c r="P33" s="769"/>
      <c r="Q33" s="770">
        <v>595</v>
      </c>
      <c r="R33" s="771"/>
      <c r="S33" s="771"/>
      <c r="T33" s="771"/>
      <c r="U33" s="771"/>
      <c r="V33" s="771">
        <v>486</v>
      </c>
      <c r="W33" s="771"/>
      <c r="X33" s="771"/>
      <c r="Y33" s="771"/>
      <c r="Z33" s="771"/>
      <c r="AA33" s="771">
        <v>79</v>
      </c>
      <c r="AB33" s="771"/>
      <c r="AC33" s="771"/>
      <c r="AD33" s="771"/>
      <c r="AE33" s="772"/>
      <c r="AF33" s="773">
        <v>565</v>
      </c>
      <c r="AG33" s="774"/>
      <c r="AH33" s="774"/>
      <c r="AI33" s="774"/>
      <c r="AJ33" s="775"/>
      <c r="AK33" s="821">
        <v>334</v>
      </c>
      <c r="AL33" s="817"/>
      <c r="AM33" s="817"/>
      <c r="AN33" s="817"/>
      <c r="AO33" s="817"/>
      <c r="AP33" s="817">
        <v>3774</v>
      </c>
      <c r="AQ33" s="817"/>
      <c r="AR33" s="817"/>
      <c r="AS33" s="817"/>
      <c r="AT33" s="817"/>
      <c r="AU33" s="817">
        <v>2355</v>
      </c>
      <c r="AV33" s="817"/>
      <c r="AW33" s="817"/>
      <c r="AX33" s="817"/>
      <c r="AY33" s="817"/>
      <c r="AZ33" s="818" t="s">
        <v>567</v>
      </c>
      <c r="BA33" s="818"/>
      <c r="BB33" s="818"/>
      <c r="BC33" s="818"/>
      <c r="BD33" s="818"/>
      <c r="BE33" s="819" t="s">
        <v>396</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398</v>
      </c>
      <c r="C34" s="768"/>
      <c r="D34" s="768"/>
      <c r="E34" s="768"/>
      <c r="F34" s="768"/>
      <c r="G34" s="768"/>
      <c r="H34" s="768"/>
      <c r="I34" s="768"/>
      <c r="J34" s="768"/>
      <c r="K34" s="768"/>
      <c r="L34" s="768"/>
      <c r="M34" s="768"/>
      <c r="N34" s="768"/>
      <c r="O34" s="768"/>
      <c r="P34" s="769"/>
      <c r="Q34" s="770">
        <v>3227</v>
      </c>
      <c r="R34" s="771"/>
      <c r="S34" s="771"/>
      <c r="T34" s="771"/>
      <c r="U34" s="771"/>
      <c r="V34" s="771">
        <v>3397</v>
      </c>
      <c r="W34" s="771"/>
      <c r="X34" s="771"/>
      <c r="Y34" s="771"/>
      <c r="Z34" s="771"/>
      <c r="AA34" s="771">
        <v>-170</v>
      </c>
      <c r="AB34" s="771"/>
      <c r="AC34" s="771"/>
      <c r="AD34" s="771"/>
      <c r="AE34" s="772"/>
      <c r="AF34" s="773">
        <v>1375</v>
      </c>
      <c r="AG34" s="774"/>
      <c r="AH34" s="774"/>
      <c r="AI34" s="774"/>
      <c r="AJ34" s="775"/>
      <c r="AK34" s="821">
        <v>524</v>
      </c>
      <c r="AL34" s="817"/>
      <c r="AM34" s="817"/>
      <c r="AN34" s="817"/>
      <c r="AO34" s="817"/>
      <c r="AP34" s="817">
        <v>3198</v>
      </c>
      <c r="AQ34" s="817"/>
      <c r="AR34" s="817"/>
      <c r="AS34" s="817"/>
      <c r="AT34" s="817"/>
      <c r="AU34" s="817">
        <v>1737</v>
      </c>
      <c r="AV34" s="817"/>
      <c r="AW34" s="817"/>
      <c r="AX34" s="817"/>
      <c r="AY34" s="817"/>
      <c r="AZ34" s="818" t="s">
        <v>567</v>
      </c>
      <c r="BA34" s="818"/>
      <c r="BB34" s="818"/>
      <c r="BC34" s="818"/>
      <c r="BD34" s="818"/>
      <c r="BE34" s="819" t="s">
        <v>396</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t="s">
        <v>399</v>
      </c>
      <c r="C35" s="768"/>
      <c r="D35" s="768"/>
      <c r="E35" s="768"/>
      <c r="F35" s="768"/>
      <c r="G35" s="768"/>
      <c r="H35" s="768"/>
      <c r="I35" s="768"/>
      <c r="J35" s="768"/>
      <c r="K35" s="768"/>
      <c r="L35" s="768"/>
      <c r="M35" s="768"/>
      <c r="N35" s="768"/>
      <c r="O35" s="768"/>
      <c r="P35" s="769"/>
      <c r="Q35" s="770">
        <v>57</v>
      </c>
      <c r="R35" s="771"/>
      <c r="S35" s="771"/>
      <c r="T35" s="771"/>
      <c r="U35" s="771"/>
      <c r="V35" s="771">
        <v>21</v>
      </c>
      <c r="W35" s="771"/>
      <c r="X35" s="771"/>
      <c r="Y35" s="771"/>
      <c r="Z35" s="771"/>
      <c r="AA35" s="771">
        <v>36</v>
      </c>
      <c r="AB35" s="771"/>
      <c r="AC35" s="771"/>
      <c r="AD35" s="771"/>
      <c r="AE35" s="772"/>
      <c r="AF35" s="773">
        <v>36</v>
      </c>
      <c r="AG35" s="774"/>
      <c r="AH35" s="774"/>
      <c r="AI35" s="774"/>
      <c r="AJ35" s="775"/>
      <c r="AK35" s="821">
        <v>31</v>
      </c>
      <c r="AL35" s="817"/>
      <c r="AM35" s="817"/>
      <c r="AN35" s="817"/>
      <c r="AO35" s="817"/>
      <c r="AP35" s="817" t="s">
        <v>567</v>
      </c>
      <c r="AQ35" s="817"/>
      <c r="AR35" s="817"/>
      <c r="AS35" s="817"/>
      <c r="AT35" s="817"/>
      <c r="AU35" s="817" t="s">
        <v>567</v>
      </c>
      <c r="AV35" s="817"/>
      <c r="AW35" s="817"/>
      <c r="AX35" s="817"/>
      <c r="AY35" s="817"/>
      <c r="AZ35" s="818" t="s">
        <v>567</v>
      </c>
      <c r="BA35" s="818"/>
      <c r="BB35" s="818"/>
      <c r="BC35" s="818"/>
      <c r="BD35" s="818"/>
      <c r="BE35" s="819" t="s">
        <v>400</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t="s">
        <v>401</v>
      </c>
      <c r="C36" s="768"/>
      <c r="D36" s="768"/>
      <c r="E36" s="768"/>
      <c r="F36" s="768"/>
      <c r="G36" s="768"/>
      <c r="H36" s="768"/>
      <c r="I36" s="768"/>
      <c r="J36" s="768"/>
      <c r="K36" s="768"/>
      <c r="L36" s="768"/>
      <c r="M36" s="768"/>
      <c r="N36" s="768"/>
      <c r="O36" s="768"/>
      <c r="P36" s="769"/>
      <c r="Q36" s="770">
        <v>58</v>
      </c>
      <c r="R36" s="771"/>
      <c r="S36" s="771"/>
      <c r="T36" s="771"/>
      <c r="U36" s="771"/>
      <c r="V36" s="771">
        <v>0</v>
      </c>
      <c r="W36" s="771"/>
      <c r="X36" s="771"/>
      <c r="Y36" s="771"/>
      <c r="Z36" s="771"/>
      <c r="AA36" s="771">
        <v>58</v>
      </c>
      <c r="AB36" s="771"/>
      <c r="AC36" s="771"/>
      <c r="AD36" s="771"/>
      <c r="AE36" s="772"/>
      <c r="AF36" s="773">
        <v>64</v>
      </c>
      <c r="AG36" s="774"/>
      <c r="AH36" s="774"/>
      <c r="AI36" s="774"/>
      <c r="AJ36" s="775"/>
      <c r="AK36" s="821" t="s">
        <v>567</v>
      </c>
      <c r="AL36" s="817"/>
      <c r="AM36" s="817"/>
      <c r="AN36" s="817"/>
      <c r="AO36" s="817"/>
      <c r="AP36" s="817" t="s">
        <v>567</v>
      </c>
      <c r="AQ36" s="817"/>
      <c r="AR36" s="817"/>
      <c r="AS36" s="817"/>
      <c r="AT36" s="817"/>
      <c r="AU36" s="817" t="s">
        <v>567</v>
      </c>
      <c r="AV36" s="817"/>
      <c r="AW36" s="817"/>
      <c r="AX36" s="817"/>
      <c r="AY36" s="817"/>
      <c r="AZ36" s="818" t="s">
        <v>567</v>
      </c>
      <c r="BA36" s="818"/>
      <c r="BB36" s="818"/>
      <c r="BC36" s="818"/>
      <c r="BD36" s="818"/>
      <c r="BE36" s="819" t="s">
        <v>400</v>
      </c>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402</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379</v>
      </c>
      <c r="B63" s="776" t="s">
        <v>403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2447</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405</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406</v>
      </c>
      <c r="AV66" s="721"/>
      <c r="AW66" s="721"/>
      <c r="AX66" s="721"/>
      <c r="AY66" s="722"/>
      <c r="AZ66" s="720" t="s">
        <v>363</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559</v>
      </c>
      <c r="C68" s="857"/>
      <c r="D68" s="857"/>
      <c r="E68" s="857"/>
      <c r="F68" s="857"/>
      <c r="G68" s="857"/>
      <c r="H68" s="857"/>
      <c r="I68" s="857"/>
      <c r="J68" s="857"/>
      <c r="K68" s="857"/>
      <c r="L68" s="857"/>
      <c r="M68" s="857"/>
      <c r="N68" s="857"/>
      <c r="O68" s="857"/>
      <c r="P68" s="858"/>
      <c r="Q68" s="859">
        <v>207</v>
      </c>
      <c r="R68" s="853"/>
      <c r="S68" s="853"/>
      <c r="T68" s="853"/>
      <c r="U68" s="853"/>
      <c r="V68" s="853">
        <v>188</v>
      </c>
      <c r="W68" s="853"/>
      <c r="X68" s="853"/>
      <c r="Y68" s="853"/>
      <c r="Z68" s="853"/>
      <c r="AA68" s="853">
        <v>19</v>
      </c>
      <c r="AB68" s="853"/>
      <c r="AC68" s="853"/>
      <c r="AD68" s="853"/>
      <c r="AE68" s="853"/>
      <c r="AF68" s="853">
        <v>11</v>
      </c>
      <c r="AG68" s="853"/>
      <c r="AH68" s="853"/>
      <c r="AI68" s="853"/>
      <c r="AJ68" s="853"/>
      <c r="AK68" s="853" t="s">
        <v>567</v>
      </c>
      <c r="AL68" s="853"/>
      <c r="AM68" s="853"/>
      <c r="AN68" s="853"/>
      <c r="AO68" s="853"/>
      <c r="AP68" s="853" t="s">
        <v>567</v>
      </c>
      <c r="AQ68" s="853"/>
      <c r="AR68" s="853"/>
      <c r="AS68" s="853"/>
      <c r="AT68" s="853"/>
      <c r="AU68" s="853" t="s">
        <v>567</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560</v>
      </c>
      <c r="C69" s="861"/>
      <c r="D69" s="861"/>
      <c r="E69" s="861"/>
      <c r="F69" s="861"/>
      <c r="G69" s="861"/>
      <c r="H69" s="861"/>
      <c r="I69" s="861"/>
      <c r="J69" s="861"/>
      <c r="K69" s="861"/>
      <c r="L69" s="861"/>
      <c r="M69" s="861"/>
      <c r="N69" s="861"/>
      <c r="O69" s="861"/>
      <c r="P69" s="862"/>
      <c r="Q69" s="863">
        <v>958</v>
      </c>
      <c r="R69" s="817"/>
      <c r="S69" s="817"/>
      <c r="T69" s="817"/>
      <c r="U69" s="817"/>
      <c r="V69" s="817">
        <v>927</v>
      </c>
      <c r="W69" s="817"/>
      <c r="X69" s="817"/>
      <c r="Y69" s="817"/>
      <c r="Z69" s="817"/>
      <c r="AA69" s="817">
        <v>31</v>
      </c>
      <c r="AB69" s="817"/>
      <c r="AC69" s="817"/>
      <c r="AD69" s="817"/>
      <c r="AE69" s="817"/>
      <c r="AF69" s="817">
        <v>31</v>
      </c>
      <c r="AG69" s="817"/>
      <c r="AH69" s="817"/>
      <c r="AI69" s="817"/>
      <c r="AJ69" s="817"/>
      <c r="AK69" s="817" t="s">
        <v>567</v>
      </c>
      <c r="AL69" s="817"/>
      <c r="AM69" s="817"/>
      <c r="AN69" s="817"/>
      <c r="AO69" s="817"/>
      <c r="AP69" s="817">
        <v>20</v>
      </c>
      <c r="AQ69" s="817"/>
      <c r="AR69" s="817"/>
      <c r="AS69" s="817"/>
      <c r="AT69" s="817"/>
      <c r="AU69" s="817">
        <v>9</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561</v>
      </c>
      <c r="C70" s="861"/>
      <c r="D70" s="861"/>
      <c r="E70" s="861"/>
      <c r="F70" s="861"/>
      <c r="G70" s="861"/>
      <c r="H70" s="861"/>
      <c r="I70" s="861"/>
      <c r="J70" s="861"/>
      <c r="K70" s="861"/>
      <c r="L70" s="861"/>
      <c r="M70" s="861"/>
      <c r="N70" s="861"/>
      <c r="O70" s="861"/>
      <c r="P70" s="862"/>
      <c r="Q70" s="863">
        <v>11414</v>
      </c>
      <c r="R70" s="817"/>
      <c r="S70" s="817"/>
      <c r="T70" s="817"/>
      <c r="U70" s="817"/>
      <c r="V70" s="817">
        <v>7873</v>
      </c>
      <c r="W70" s="817"/>
      <c r="X70" s="817"/>
      <c r="Y70" s="817"/>
      <c r="Z70" s="817"/>
      <c r="AA70" s="817">
        <v>3541</v>
      </c>
      <c r="AB70" s="817"/>
      <c r="AC70" s="817"/>
      <c r="AD70" s="817"/>
      <c r="AE70" s="817"/>
      <c r="AF70" s="817">
        <v>3541</v>
      </c>
      <c r="AG70" s="817"/>
      <c r="AH70" s="817"/>
      <c r="AI70" s="817"/>
      <c r="AJ70" s="817"/>
      <c r="AK70" s="817" t="s">
        <v>567</v>
      </c>
      <c r="AL70" s="817"/>
      <c r="AM70" s="817"/>
      <c r="AN70" s="817"/>
      <c r="AO70" s="817"/>
      <c r="AP70" s="864" t="s">
        <v>567</v>
      </c>
      <c r="AQ70" s="865"/>
      <c r="AR70" s="865"/>
      <c r="AS70" s="865"/>
      <c r="AT70" s="821"/>
      <c r="AU70" s="864" t="s">
        <v>567</v>
      </c>
      <c r="AV70" s="865"/>
      <c r="AW70" s="865"/>
      <c r="AX70" s="865"/>
      <c r="AY70" s="821"/>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562</v>
      </c>
      <c r="C71" s="861"/>
      <c r="D71" s="861"/>
      <c r="E71" s="861"/>
      <c r="F71" s="861"/>
      <c r="G71" s="861"/>
      <c r="H71" s="861"/>
      <c r="I71" s="861"/>
      <c r="J71" s="861"/>
      <c r="K71" s="861"/>
      <c r="L71" s="861"/>
      <c r="M71" s="861"/>
      <c r="N71" s="861"/>
      <c r="O71" s="861"/>
      <c r="P71" s="862"/>
      <c r="Q71" s="863">
        <v>12</v>
      </c>
      <c r="R71" s="817"/>
      <c r="S71" s="817"/>
      <c r="T71" s="817"/>
      <c r="U71" s="817"/>
      <c r="V71" s="817">
        <v>12</v>
      </c>
      <c r="W71" s="817"/>
      <c r="X71" s="817"/>
      <c r="Y71" s="817"/>
      <c r="Z71" s="817"/>
      <c r="AA71" s="817">
        <v>0</v>
      </c>
      <c r="AB71" s="817"/>
      <c r="AC71" s="817"/>
      <c r="AD71" s="817"/>
      <c r="AE71" s="817"/>
      <c r="AF71" s="817">
        <v>0</v>
      </c>
      <c r="AG71" s="817"/>
      <c r="AH71" s="817"/>
      <c r="AI71" s="817"/>
      <c r="AJ71" s="817"/>
      <c r="AK71" s="817" t="s">
        <v>567</v>
      </c>
      <c r="AL71" s="817"/>
      <c r="AM71" s="817"/>
      <c r="AN71" s="817"/>
      <c r="AO71" s="817"/>
      <c r="AP71" s="864" t="s">
        <v>567</v>
      </c>
      <c r="AQ71" s="865"/>
      <c r="AR71" s="865"/>
      <c r="AS71" s="865"/>
      <c r="AT71" s="821"/>
      <c r="AU71" s="864" t="s">
        <v>567</v>
      </c>
      <c r="AV71" s="865"/>
      <c r="AW71" s="865"/>
      <c r="AX71" s="865"/>
      <c r="AY71" s="821"/>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563</v>
      </c>
      <c r="C72" s="861"/>
      <c r="D72" s="861"/>
      <c r="E72" s="861"/>
      <c r="F72" s="861"/>
      <c r="G72" s="861"/>
      <c r="H72" s="861"/>
      <c r="I72" s="861"/>
      <c r="J72" s="861"/>
      <c r="K72" s="861"/>
      <c r="L72" s="861"/>
      <c r="M72" s="861"/>
      <c r="N72" s="861"/>
      <c r="O72" s="861"/>
      <c r="P72" s="862"/>
      <c r="Q72" s="863">
        <v>684</v>
      </c>
      <c r="R72" s="817"/>
      <c r="S72" s="817"/>
      <c r="T72" s="817"/>
      <c r="U72" s="817"/>
      <c r="V72" s="817">
        <v>181</v>
      </c>
      <c r="W72" s="817"/>
      <c r="X72" s="817"/>
      <c r="Y72" s="817"/>
      <c r="Z72" s="817"/>
      <c r="AA72" s="817">
        <v>503</v>
      </c>
      <c r="AB72" s="817"/>
      <c r="AC72" s="817"/>
      <c r="AD72" s="817"/>
      <c r="AE72" s="817"/>
      <c r="AF72" s="817">
        <v>503</v>
      </c>
      <c r="AG72" s="817"/>
      <c r="AH72" s="817"/>
      <c r="AI72" s="817"/>
      <c r="AJ72" s="817"/>
      <c r="AK72" s="817" t="s">
        <v>567</v>
      </c>
      <c r="AL72" s="817"/>
      <c r="AM72" s="817"/>
      <c r="AN72" s="817"/>
      <c r="AO72" s="817"/>
      <c r="AP72" s="864" t="s">
        <v>567</v>
      </c>
      <c r="AQ72" s="865"/>
      <c r="AR72" s="865"/>
      <c r="AS72" s="865"/>
      <c r="AT72" s="821"/>
      <c r="AU72" s="864" t="s">
        <v>567</v>
      </c>
      <c r="AV72" s="865"/>
      <c r="AW72" s="865"/>
      <c r="AX72" s="865"/>
      <c r="AY72" s="821"/>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564</v>
      </c>
      <c r="C73" s="861"/>
      <c r="D73" s="861"/>
      <c r="E73" s="861"/>
      <c r="F73" s="861"/>
      <c r="G73" s="861"/>
      <c r="H73" s="861"/>
      <c r="I73" s="861"/>
      <c r="J73" s="861"/>
      <c r="K73" s="861"/>
      <c r="L73" s="861"/>
      <c r="M73" s="861"/>
      <c r="N73" s="861"/>
      <c r="O73" s="861"/>
      <c r="P73" s="862"/>
      <c r="Q73" s="863">
        <v>871279</v>
      </c>
      <c r="R73" s="817"/>
      <c r="S73" s="817"/>
      <c r="T73" s="817"/>
      <c r="U73" s="817"/>
      <c r="V73" s="817">
        <v>850651</v>
      </c>
      <c r="W73" s="817"/>
      <c r="X73" s="817"/>
      <c r="Y73" s="817"/>
      <c r="Z73" s="817"/>
      <c r="AA73" s="817">
        <v>20628</v>
      </c>
      <c r="AB73" s="817"/>
      <c r="AC73" s="817"/>
      <c r="AD73" s="817"/>
      <c r="AE73" s="817"/>
      <c r="AF73" s="817">
        <v>20628</v>
      </c>
      <c r="AG73" s="817"/>
      <c r="AH73" s="817"/>
      <c r="AI73" s="817"/>
      <c r="AJ73" s="817"/>
      <c r="AK73" s="817">
        <v>10502</v>
      </c>
      <c r="AL73" s="817"/>
      <c r="AM73" s="817"/>
      <c r="AN73" s="817"/>
      <c r="AO73" s="817"/>
      <c r="AP73" s="817" t="s">
        <v>567</v>
      </c>
      <c r="AQ73" s="817"/>
      <c r="AR73" s="817"/>
      <c r="AS73" s="817"/>
      <c r="AT73" s="817"/>
      <c r="AU73" s="817" t="s">
        <v>567</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c r="C75" s="861"/>
      <c r="D75" s="861"/>
      <c r="E75" s="861"/>
      <c r="F75" s="861"/>
      <c r="G75" s="861"/>
      <c r="H75" s="861"/>
      <c r="I75" s="861"/>
      <c r="J75" s="861"/>
      <c r="K75" s="861"/>
      <c r="L75" s="861"/>
      <c r="M75" s="861"/>
      <c r="N75" s="861"/>
      <c r="O75" s="861"/>
      <c r="P75" s="862"/>
      <c r="Q75" s="866"/>
      <c r="R75" s="865"/>
      <c r="S75" s="865"/>
      <c r="T75" s="865"/>
      <c r="U75" s="821"/>
      <c r="V75" s="864"/>
      <c r="W75" s="865"/>
      <c r="X75" s="865"/>
      <c r="Y75" s="865"/>
      <c r="Z75" s="821"/>
      <c r="AA75" s="864"/>
      <c r="AB75" s="865"/>
      <c r="AC75" s="865"/>
      <c r="AD75" s="865"/>
      <c r="AE75" s="821"/>
      <c r="AF75" s="864"/>
      <c r="AG75" s="865"/>
      <c r="AH75" s="865"/>
      <c r="AI75" s="865"/>
      <c r="AJ75" s="821"/>
      <c r="AK75" s="864"/>
      <c r="AL75" s="865"/>
      <c r="AM75" s="865"/>
      <c r="AN75" s="865"/>
      <c r="AO75" s="821"/>
      <c r="AP75" s="864"/>
      <c r="AQ75" s="865"/>
      <c r="AR75" s="865"/>
      <c r="AS75" s="865"/>
      <c r="AT75" s="821"/>
      <c r="AU75" s="864"/>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6"/>
      <c r="R76" s="865"/>
      <c r="S76" s="865"/>
      <c r="T76" s="865"/>
      <c r="U76" s="821"/>
      <c r="V76" s="864"/>
      <c r="W76" s="865"/>
      <c r="X76" s="865"/>
      <c r="Y76" s="865"/>
      <c r="Z76" s="821"/>
      <c r="AA76" s="864"/>
      <c r="AB76" s="865"/>
      <c r="AC76" s="865"/>
      <c r="AD76" s="865"/>
      <c r="AE76" s="821"/>
      <c r="AF76" s="864"/>
      <c r="AG76" s="865"/>
      <c r="AH76" s="865"/>
      <c r="AI76" s="865"/>
      <c r="AJ76" s="821"/>
      <c r="AK76" s="864"/>
      <c r="AL76" s="865"/>
      <c r="AM76" s="865"/>
      <c r="AN76" s="865"/>
      <c r="AO76" s="821"/>
      <c r="AP76" s="864"/>
      <c r="AQ76" s="865"/>
      <c r="AR76" s="865"/>
      <c r="AS76" s="865"/>
      <c r="AT76" s="821"/>
      <c r="AU76" s="864"/>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6"/>
      <c r="R77" s="865"/>
      <c r="S77" s="865"/>
      <c r="T77" s="865"/>
      <c r="U77" s="821"/>
      <c r="V77" s="864"/>
      <c r="W77" s="865"/>
      <c r="X77" s="865"/>
      <c r="Y77" s="865"/>
      <c r="Z77" s="821"/>
      <c r="AA77" s="864"/>
      <c r="AB77" s="865"/>
      <c r="AC77" s="865"/>
      <c r="AD77" s="865"/>
      <c r="AE77" s="821"/>
      <c r="AF77" s="864"/>
      <c r="AG77" s="865"/>
      <c r="AH77" s="865"/>
      <c r="AI77" s="865"/>
      <c r="AJ77" s="821"/>
      <c r="AK77" s="864"/>
      <c r="AL77" s="865"/>
      <c r="AM77" s="865"/>
      <c r="AN77" s="865"/>
      <c r="AO77" s="821"/>
      <c r="AP77" s="864"/>
      <c r="AQ77" s="865"/>
      <c r="AR77" s="865"/>
      <c r="AS77" s="865"/>
      <c r="AT77" s="821"/>
      <c r="AU77" s="864"/>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379</v>
      </c>
      <c r="B88" s="776" t="s">
        <v>407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776" t="s">
        <v>408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294</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294</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294</v>
      </c>
      <c r="DR109" s="880"/>
      <c r="DS109" s="880"/>
      <c r="DT109" s="880"/>
      <c r="DU109" s="881"/>
      <c r="DV109" s="879" t="s">
        <v>418</v>
      </c>
      <c r="DW109" s="880"/>
      <c r="DX109" s="880"/>
      <c r="DY109" s="880"/>
      <c r="DZ109" s="882"/>
    </row>
    <row r="110" spans="1:131" s="224" customFormat="1" ht="26.25" customHeight="1" x14ac:dyDescent="0.15">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983659</v>
      </c>
      <c r="AB110" s="887"/>
      <c r="AC110" s="887"/>
      <c r="AD110" s="887"/>
      <c r="AE110" s="888"/>
      <c r="AF110" s="889">
        <v>1165690</v>
      </c>
      <c r="AG110" s="887"/>
      <c r="AH110" s="887"/>
      <c r="AI110" s="887"/>
      <c r="AJ110" s="888"/>
      <c r="AK110" s="889">
        <v>1262925</v>
      </c>
      <c r="AL110" s="887"/>
      <c r="AM110" s="887"/>
      <c r="AN110" s="887"/>
      <c r="AO110" s="888"/>
      <c r="AP110" s="890">
        <v>29.7</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13251268</v>
      </c>
      <c r="BR110" s="918"/>
      <c r="BS110" s="918"/>
      <c r="BT110" s="918"/>
      <c r="BU110" s="918"/>
      <c r="BV110" s="918">
        <v>12615999</v>
      </c>
      <c r="BW110" s="918"/>
      <c r="BX110" s="918"/>
      <c r="BY110" s="918"/>
      <c r="BZ110" s="918"/>
      <c r="CA110" s="918">
        <v>11760784</v>
      </c>
      <c r="CB110" s="918"/>
      <c r="CC110" s="918"/>
      <c r="CD110" s="918"/>
      <c r="CE110" s="918"/>
      <c r="CF110" s="931">
        <v>276.3</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v>269891</v>
      </c>
      <c r="BR111" s="913"/>
      <c r="BS111" s="913"/>
      <c r="BT111" s="913"/>
      <c r="BU111" s="913"/>
      <c r="BV111" s="913">
        <v>432352</v>
      </c>
      <c r="BW111" s="913"/>
      <c r="BX111" s="913"/>
      <c r="BY111" s="913"/>
      <c r="BZ111" s="913"/>
      <c r="CA111" s="913">
        <v>1023856</v>
      </c>
      <c r="CB111" s="913"/>
      <c r="CC111" s="913"/>
      <c r="CD111" s="913"/>
      <c r="CE111" s="913"/>
      <c r="CF111" s="907">
        <v>24.1</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5291163</v>
      </c>
      <c r="BR112" s="913"/>
      <c r="BS112" s="913"/>
      <c r="BT112" s="913"/>
      <c r="BU112" s="913"/>
      <c r="BV112" s="913">
        <v>5274614</v>
      </c>
      <c r="BW112" s="913"/>
      <c r="BX112" s="913"/>
      <c r="BY112" s="913"/>
      <c r="BZ112" s="913"/>
      <c r="CA112" s="913">
        <v>5246027</v>
      </c>
      <c r="CB112" s="913"/>
      <c r="CC112" s="913"/>
      <c r="CD112" s="913"/>
      <c r="CE112" s="913"/>
      <c r="CF112" s="907">
        <v>123.3</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560215</v>
      </c>
      <c r="AB113" s="925"/>
      <c r="AC113" s="925"/>
      <c r="AD113" s="925"/>
      <c r="AE113" s="926"/>
      <c r="AF113" s="927">
        <v>541536</v>
      </c>
      <c r="AG113" s="925"/>
      <c r="AH113" s="925"/>
      <c r="AI113" s="925"/>
      <c r="AJ113" s="926"/>
      <c r="AK113" s="927">
        <v>515154</v>
      </c>
      <c r="AL113" s="925"/>
      <c r="AM113" s="925"/>
      <c r="AN113" s="925"/>
      <c r="AO113" s="926"/>
      <c r="AP113" s="928">
        <v>12.1</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v>14500</v>
      </c>
      <c r="BR113" s="913"/>
      <c r="BS113" s="913"/>
      <c r="BT113" s="913"/>
      <c r="BU113" s="913"/>
      <c r="BV113" s="913">
        <v>11638</v>
      </c>
      <c r="BW113" s="913"/>
      <c r="BX113" s="913"/>
      <c r="BY113" s="913"/>
      <c r="BZ113" s="913"/>
      <c r="CA113" s="913">
        <v>9311</v>
      </c>
      <c r="CB113" s="913"/>
      <c r="CC113" s="913"/>
      <c r="CD113" s="913"/>
      <c r="CE113" s="913"/>
      <c r="CF113" s="907">
        <v>0.2</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8168</v>
      </c>
      <c r="AB114" s="946"/>
      <c r="AC114" s="946"/>
      <c r="AD114" s="946"/>
      <c r="AE114" s="947"/>
      <c r="AF114" s="948">
        <v>2902</v>
      </c>
      <c r="AG114" s="946"/>
      <c r="AH114" s="946"/>
      <c r="AI114" s="946"/>
      <c r="AJ114" s="947"/>
      <c r="AK114" s="948">
        <v>2881</v>
      </c>
      <c r="AL114" s="946"/>
      <c r="AM114" s="946"/>
      <c r="AN114" s="946"/>
      <c r="AO114" s="947"/>
      <c r="AP114" s="949">
        <v>0.1</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v>309328</v>
      </c>
      <c r="BR114" s="913"/>
      <c r="BS114" s="913"/>
      <c r="BT114" s="913"/>
      <c r="BU114" s="913"/>
      <c r="BV114" s="913">
        <v>237455</v>
      </c>
      <c r="BW114" s="913"/>
      <c r="BX114" s="913"/>
      <c r="BY114" s="913"/>
      <c r="BZ114" s="913"/>
      <c r="CA114" s="913">
        <v>319618</v>
      </c>
      <c r="CB114" s="913"/>
      <c r="CC114" s="913"/>
      <c r="CD114" s="913"/>
      <c r="CE114" s="913"/>
      <c r="CF114" s="907">
        <v>7.5</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224</v>
      </c>
      <c r="AB116" s="946"/>
      <c r="AC116" s="946"/>
      <c r="AD116" s="946"/>
      <c r="AE116" s="947"/>
      <c r="AF116" s="948">
        <v>55</v>
      </c>
      <c r="AG116" s="946"/>
      <c r="AH116" s="946"/>
      <c r="AI116" s="946"/>
      <c r="AJ116" s="947"/>
      <c r="AK116" s="948">
        <v>64</v>
      </c>
      <c r="AL116" s="946"/>
      <c r="AM116" s="946"/>
      <c r="AN116" s="946"/>
      <c r="AO116" s="947"/>
      <c r="AP116" s="949">
        <v>0</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1552266</v>
      </c>
      <c r="AB117" s="966"/>
      <c r="AC117" s="966"/>
      <c r="AD117" s="966"/>
      <c r="AE117" s="967"/>
      <c r="AF117" s="968">
        <v>1710183</v>
      </c>
      <c r="AG117" s="966"/>
      <c r="AH117" s="966"/>
      <c r="AI117" s="966"/>
      <c r="AJ117" s="967"/>
      <c r="AK117" s="968">
        <v>1781024</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294</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448</v>
      </c>
      <c r="BP119" s="992"/>
      <c r="BQ119" s="986">
        <v>19136150</v>
      </c>
      <c r="BR119" s="987"/>
      <c r="BS119" s="987"/>
      <c r="BT119" s="987"/>
      <c r="BU119" s="987"/>
      <c r="BV119" s="987">
        <v>18572058</v>
      </c>
      <c r="BW119" s="987"/>
      <c r="BX119" s="987"/>
      <c r="BY119" s="987"/>
      <c r="BZ119" s="987"/>
      <c r="CA119" s="987">
        <v>18359596</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269891</v>
      </c>
      <c r="DH119" s="973"/>
      <c r="DI119" s="973"/>
      <c r="DJ119" s="973"/>
      <c r="DK119" s="974"/>
      <c r="DL119" s="972">
        <v>432352</v>
      </c>
      <c r="DM119" s="973"/>
      <c r="DN119" s="973"/>
      <c r="DO119" s="973"/>
      <c r="DP119" s="974"/>
      <c r="DQ119" s="972">
        <v>1023856</v>
      </c>
      <c r="DR119" s="973"/>
      <c r="DS119" s="973"/>
      <c r="DT119" s="973"/>
      <c r="DU119" s="974"/>
      <c r="DV119" s="975">
        <v>24.1</v>
      </c>
      <c r="DW119" s="976"/>
      <c r="DX119" s="976"/>
      <c r="DY119" s="976"/>
      <c r="DZ119" s="977"/>
    </row>
    <row r="120" spans="1:130" s="224" customFormat="1" ht="26.25" customHeight="1" x14ac:dyDescent="0.15">
      <c r="A120" s="1044"/>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3539560</v>
      </c>
      <c r="BR120" s="918"/>
      <c r="BS120" s="918"/>
      <c r="BT120" s="918"/>
      <c r="BU120" s="918"/>
      <c r="BV120" s="918">
        <v>3833111</v>
      </c>
      <c r="BW120" s="918"/>
      <c r="BX120" s="918"/>
      <c r="BY120" s="918"/>
      <c r="BZ120" s="918"/>
      <c r="CA120" s="918">
        <v>3744485</v>
      </c>
      <c r="CB120" s="918"/>
      <c r="CC120" s="918"/>
      <c r="CD120" s="918"/>
      <c r="CE120" s="918"/>
      <c r="CF120" s="931">
        <v>88</v>
      </c>
      <c r="CG120" s="932"/>
      <c r="CH120" s="932"/>
      <c r="CI120" s="932"/>
      <c r="CJ120" s="932"/>
      <c r="CK120" s="993" t="s">
        <v>452</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2832757</v>
      </c>
      <c r="DH120" s="918"/>
      <c r="DI120" s="918"/>
      <c r="DJ120" s="918"/>
      <c r="DK120" s="918"/>
      <c r="DL120" s="918">
        <v>2630763</v>
      </c>
      <c r="DM120" s="918"/>
      <c r="DN120" s="918"/>
      <c r="DO120" s="918"/>
      <c r="DP120" s="918"/>
      <c r="DQ120" s="918">
        <v>2355240</v>
      </c>
      <c r="DR120" s="918"/>
      <c r="DS120" s="918"/>
      <c r="DT120" s="918"/>
      <c r="DU120" s="918"/>
      <c r="DV120" s="919">
        <v>55.3</v>
      </c>
      <c r="DW120" s="919"/>
      <c r="DX120" s="919"/>
      <c r="DY120" s="919"/>
      <c r="DZ120" s="920"/>
    </row>
    <row r="121" spans="1:130" s="224" customFormat="1" ht="26.25" customHeight="1" x14ac:dyDescent="0.15">
      <c r="A121" s="1044"/>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v>821056</v>
      </c>
      <c r="BR121" s="913"/>
      <c r="BS121" s="913"/>
      <c r="BT121" s="913"/>
      <c r="BU121" s="913"/>
      <c r="BV121" s="913">
        <v>761905</v>
      </c>
      <c r="BW121" s="913"/>
      <c r="BX121" s="913"/>
      <c r="BY121" s="913"/>
      <c r="BZ121" s="913"/>
      <c r="CA121" s="913">
        <v>682160</v>
      </c>
      <c r="CB121" s="913"/>
      <c r="CC121" s="913"/>
      <c r="CD121" s="913"/>
      <c r="CE121" s="913"/>
      <c r="CF121" s="907">
        <v>16</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1427222</v>
      </c>
      <c r="DH121" s="913"/>
      <c r="DI121" s="913"/>
      <c r="DJ121" s="913"/>
      <c r="DK121" s="913"/>
      <c r="DL121" s="913">
        <v>1569554</v>
      </c>
      <c r="DM121" s="913"/>
      <c r="DN121" s="913"/>
      <c r="DO121" s="913"/>
      <c r="DP121" s="913"/>
      <c r="DQ121" s="913">
        <v>1736531</v>
      </c>
      <c r="DR121" s="913"/>
      <c r="DS121" s="913"/>
      <c r="DT121" s="913"/>
      <c r="DU121" s="913"/>
      <c r="DV121" s="914">
        <v>40.799999999999997</v>
      </c>
      <c r="DW121" s="914"/>
      <c r="DX121" s="914"/>
      <c r="DY121" s="914"/>
      <c r="DZ121" s="915"/>
    </row>
    <row r="122" spans="1:130" s="224" customFormat="1" ht="26.25" customHeight="1" x14ac:dyDescent="0.15">
      <c r="A122" s="1044"/>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13142442</v>
      </c>
      <c r="BR122" s="987"/>
      <c r="BS122" s="987"/>
      <c r="BT122" s="987"/>
      <c r="BU122" s="987"/>
      <c r="BV122" s="987">
        <v>12374560</v>
      </c>
      <c r="BW122" s="987"/>
      <c r="BX122" s="987"/>
      <c r="BY122" s="987"/>
      <c r="BZ122" s="987"/>
      <c r="CA122" s="987">
        <v>11730277</v>
      </c>
      <c r="CB122" s="987"/>
      <c r="CC122" s="987"/>
      <c r="CD122" s="987"/>
      <c r="CE122" s="987"/>
      <c r="CF122" s="1004">
        <v>275.60000000000002</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1031184</v>
      </c>
      <c r="DH122" s="913"/>
      <c r="DI122" s="913"/>
      <c r="DJ122" s="913"/>
      <c r="DK122" s="913"/>
      <c r="DL122" s="913">
        <v>1074297</v>
      </c>
      <c r="DM122" s="913"/>
      <c r="DN122" s="913"/>
      <c r="DO122" s="913"/>
      <c r="DP122" s="913"/>
      <c r="DQ122" s="913">
        <v>1154256</v>
      </c>
      <c r="DR122" s="913"/>
      <c r="DS122" s="913"/>
      <c r="DT122" s="913"/>
      <c r="DU122" s="913"/>
      <c r="DV122" s="914">
        <v>27.1</v>
      </c>
      <c r="DW122" s="914"/>
      <c r="DX122" s="914"/>
      <c r="DY122" s="914"/>
      <c r="DZ122" s="915"/>
    </row>
    <row r="123" spans="1:130" s="224" customFormat="1" ht="26.25" customHeight="1" x14ac:dyDescent="0.15">
      <c r="A123" s="1044"/>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456</v>
      </c>
      <c r="BP123" s="992"/>
      <c r="BQ123" s="1050">
        <v>17503058</v>
      </c>
      <c r="BR123" s="1051"/>
      <c r="BS123" s="1051"/>
      <c r="BT123" s="1051"/>
      <c r="BU123" s="1051"/>
      <c r="BV123" s="1051">
        <v>16969576</v>
      </c>
      <c r="BW123" s="1051"/>
      <c r="BX123" s="1051"/>
      <c r="BY123" s="1051"/>
      <c r="BZ123" s="1051"/>
      <c r="CA123" s="1051">
        <v>16156922</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36.9</v>
      </c>
      <c r="BR124" s="1014"/>
      <c r="BS124" s="1014"/>
      <c r="BT124" s="1014"/>
      <c r="BU124" s="1014"/>
      <c r="BV124" s="1014">
        <v>38.1</v>
      </c>
      <c r="BW124" s="1014"/>
      <c r="BX124" s="1014"/>
      <c r="BY124" s="1014"/>
      <c r="BZ124" s="1014"/>
      <c r="CA124" s="1014">
        <v>51.7</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49877</v>
      </c>
      <c r="AB128" s="1033"/>
      <c r="AC128" s="1033"/>
      <c r="AD128" s="1033"/>
      <c r="AE128" s="1034"/>
      <c r="AF128" s="1035">
        <v>51401</v>
      </c>
      <c r="AG128" s="1033"/>
      <c r="AH128" s="1033"/>
      <c r="AI128" s="1033"/>
      <c r="AJ128" s="1034"/>
      <c r="AK128" s="1035">
        <v>52632</v>
      </c>
      <c r="AL128" s="1033"/>
      <c r="AM128" s="1033"/>
      <c r="AN128" s="1033"/>
      <c r="AO128" s="1034"/>
      <c r="AP128" s="1036"/>
      <c r="AQ128" s="1037"/>
      <c r="AR128" s="1037"/>
      <c r="AS128" s="1037"/>
      <c r="AT128" s="1038"/>
      <c r="AU128" s="226"/>
      <c r="AV128" s="226"/>
      <c r="AW128" s="226"/>
      <c r="AX128" s="883" t="s">
        <v>470</v>
      </c>
      <c r="AY128" s="884"/>
      <c r="AZ128" s="884"/>
      <c r="BA128" s="884"/>
      <c r="BB128" s="884"/>
      <c r="BC128" s="884"/>
      <c r="BD128" s="884"/>
      <c r="BE128" s="885"/>
      <c r="BF128" s="1039" t="s">
        <v>122</v>
      </c>
      <c r="BG128" s="1040"/>
      <c r="BH128" s="1040"/>
      <c r="BI128" s="1040"/>
      <c r="BJ128" s="1040"/>
      <c r="BK128" s="1040"/>
      <c r="BL128" s="1041"/>
      <c r="BM128" s="1039">
        <v>14.73</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5449128</v>
      </c>
      <c r="AB129" s="946"/>
      <c r="AC129" s="946"/>
      <c r="AD129" s="946"/>
      <c r="AE129" s="947"/>
      <c r="AF129" s="948">
        <v>5337992</v>
      </c>
      <c r="AG129" s="946"/>
      <c r="AH129" s="946"/>
      <c r="AI129" s="946"/>
      <c r="AJ129" s="947"/>
      <c r="AK129" s="948">
        <v>5436038</v>
      </c>
      <c r="AL129" s="946"/>
      <c r="AM129" s="946"/>
      <c r="AN129" s="946"/>
      <c r="AO129" s="947"/>
      <c r="AP129" s="1060"/>
      <c r="AQ129" s="1061"/>
      <c r="AR129" s="1061"/>
      <c r="AS129" s="1061"/>
      <c r="AT129" s="1062"/>
      <c r="AU129" s="227"/>
      <c r="AV129" s="227"/>
      <c r="AW129" s="227"/>
      <c r="AX129" s="1052" t="s">
        <v>473</v>
      </c>
      <c r="AY129" s="910"/>
      <c r="AZ129" s="910"/>
      <c r="BA129" s="910"/>
      <c r="BB129" s="910"/>
      <c r="BC129" s="910"/>
      <c r="BD129" s="910"/>
      <c r="BE129" s="911"/>
      <c r="BF129" s="1053" t="s">
        <v>122</v>
      </c>
      <c r="BG129" s="1054"/>
      <c r="BH129" s="1054"/>
      <c r="BI129" s="1054"/>
      <c r="BJ129" s="1054"/>
      <c r="BK129" s="1054"/>
      <c r="BL129" s="1055"/>
      <c r="BM129" s="1053">
        <v>19.73</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1033949</v>
      </c>
      <c r="AB130" s="946"/>
      <c r="AC130" s="946"/>
      <c r="AD130" s="946"/>
      <c r="AE130" s="947"/>
      <c r="AF130" s="948">
        <v>1137213</v>
      </c>
      <c r="AG130" s="946"/>
      <c r="AH130" s="946"/>
      <c r="AI130" s="946"/>
      <c r="AJ130" s="947"/>
      <c r="AK130" s="948">
        <v>1179752</v>
      </c>
      <c r="AL130" s="946"/>
      <c r="AM130" s="946"/>
      <c r="AN130" s="946"/>
      <c r="AO130" s="947"/>
      <c r="AP130" s="1060"/>
      <c r="AQ130" s="1061"/>
      <c r="AR130" s="1061"/>
      <c r="AS130" s="1061"/>
      <c r="AT130" s="1062"/>
      <c r="AU130" s="227"/>
      <c r="AV130" s="227"/>
      <c r="AW130" s="227"/>
      <c r="AX130" s="1052" t="s">
        <v>476</v>
      </c>
      <c r="AY130" s="910"/>
      <c r="AZ130" s="910"/>
      <c r="BA130" s="910"/>
      <c r="BB130" s="910"/>
      <c r="BC130" s="910"/>
      <c r="BD130" s="910"/>
      <c r="BE130" s="911"/>
      <c r="BF130" s="1088">
        <v>11.9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4415179</v>
      </c>
      <c r="AB131" s="973"/>
      <c r="AC131" s="973"/>
      <c r="AD131" s="973"/>
      <c r="AE131" s="974"/>
      <c r="AF131" s="972">
        <v>4200779</v>
      </c>
      <c r="AG131" s="973"/>
      <c r="AH131" s="973"/>
      <c r="AI131" s="973"/>
      <c r="AJ131" s="974"/>
      <c r="AK131" s="972">
        <v>4256286</v>
      </c>
      <c r="AL131" s="973"/>
      <c r="AM131" s="973"/>
      <c r="AN131" s="973"/>
      <c r="AO131" s="974"/>
      <c r="AP131" s="1097"/>
      <c r="AQ131" s="1098"/>
      <c r="AR131" s="1098"/>
      <c r="AS131" s="1098"/>
      <c r="AT131" s="1099"/>
      <c r="AU131" s="227"/>
      <c r="AV131" s="227"/>
      <c r="AW131" s="227"/>
      <c r="AX131" s="1070" t="s">
        <v>478</v>
      </c>
      <c r="AY131" s="713"/>
      <c r="AZ131" s="713"/>
      <c r="BA131" s="713"/>
      <c r="BB131" s="713"/>
      <c r="BC131" s="713"/>
      <c r="BD131" s="713"/>
      <c r="BE131" s="1023"/>
      <c r="BF131" s="1071">
        <v>51.7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10.60976237</v>
      </c>
      <c r="AB132" s="1084"/>
      <c r="AC132" s="1084"/>
      <c r="AD132" s="1084"/>
      <c r="AE132" s="1085"/>
      <c r="AF132" s="1086">
        <v>12.41600665</v>
      </c>
      <c r="AG132" s="1084"/>
      <c r="AH132" s="1084"/>
      <c r="AI132" s="1084"/>
      <c r="AJ132" s="1085"/>
      <c r="AK132" s="1086">
        <v>12.89011124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12.5</v>
      </c>
      <c r="AB133" s="1067"/>
      <c r="AC133" s="1067"/>
      <c r="AD133" s="1067"/>
      <c r="AE133" s="1068"/>
      <c r="AF133" s="1066">
        <v>11.7</v>
      </c>
      <c r="AG133" s="1067"/>
      <c r="AH133" s="1067"/>
      <c r="AI133" s="1067"/>
      <c r="AJ133" s="1068"/>
      <c r="AK133" s="1066">
        <v>11.9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xkMaIPvHqrkAAT/fhAafh2AktG9Bw13jKzKDHjPZsCDwNASt/7RaFEBskrxOL5wr0YjrKbYPZVo09SeH5ZE7g==" saltValue="CgRW4EvxI0evmoiU/VbT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U73" sqref="AU7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2gni+lZS2zmEPW+3Bn3Pt4GyGYoFx4x2LK07EzBVD8bDJnDClYpzRtwEICTXsZh1S0CemKKJfys3y9ZS5IrYSA==" saltValue="vI0GpI9ymmL6WqafVUYw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wN8ThR5SRfm4MRpllvSG+4kfKLX3U0Ryq+mZcMPV1xKDlLgpqbv5LDw8jg/ULUNBeqGFdLbV3Vne6RfUt6yAw==" saltValue="jtSm5AmBAscfl03SfwXX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484</v>
      </c>
      <c r="AL6" s="260"/>
      <c r="AM6" s="260"/>
      <c r="AN6" s="260"/>
    </row>
    <row r="7" spans="1:46" ht="13.5" customHeight="1" x14ac:dyDescent="0.15">
      <c r="A7" s="259"/>
      <c r="AK7" s="262"/>
      <c r="AL7" s="263"/>
      <c r="AM7" s="263"/>
      <c r="AN7" s="264"/>
      <c r="AO7" s="1101" t="s">
        <v>485</v>
      </c>
      <c r="AP7" s="265"/>
      <c r="AQ7" s="266" t="s">
        <v>486</v>
      </c>
      <c r="AR7" s="267"/>
    </row>
    <row r="8" spans="1:46" x14ac:dyDescent="0.15">
      <c r="A8" s="259"/>
      <c r="AK8" s="268"/>
      <c r="AL8" s="269"/>
      <c r="AM8" s="269"/>
      <c r="AN8" s="270"/>
      <c r="AO8" s="1102"/>
      <c r="AP8" s="271" t="s">
        <v>487</v>
      </c>
      <c r="AQ8" s="272" t="s">
        <v>488</v>
      </c>
      <c r="AR8" s="273" t="s">
        <v>489</v>
      </c>
    </row>
    <row r="9" spans="1:46" x14ac:dyDescent="0.15">
      <c r="A9" s="259"/>
      <c r="AK9" s="1103" t="s">
        <v>490</v>
      </c>
      <c r="AL9" s="1104"/>
      <c r="AM9" s="1104"/>
      <c r="AN9" s="1105"/>
      <c r="AO9" s="274">
        <v>1323890</v>
      </c>
      <c r="AP9" s="274">
        <v>127407</v>
      </c>
      <c r="AQ9" s="275">
        <v>111034</v>
      </c>
      <c r="AR9" s="276">
        <v>14.7</v>
      </c>
    </row>
    <row r="10" spans="1:46" ht="13.5" customHeight="1" x14ac:dyDescent="0.15">
      <c r="A10" s="259"/>
      <c r="AK10" s="1103" t="s">
        <v>491</v>
      </c>
      <c r="AL10" s="1104"/>
      <c r="AM10" s="1104"/>
      <c r="AN10" s="1105"/>
      <c r="AO10" s="277">
        <v>14858</v>
      </c>
      <c r="AP10" s="277">
        <v>1430</v>
      </c>
      <c r="AQ10" s="278">
        <v>15617</v>
      </c>
      <c r="AR10" s="279">
        <v>-90.8</v>
      </c>
    </row>
    <row r="11" spans="1:46" ht="13.5" customHeight="1" x14ac:dyDescent="0.15">
      <c r="A11" s="259"/>
      <c r="AK11" s="1103" t="s">
        <v>492</v>
      </c>
      <c r="AL11" s="1104"/>
      <c r="AM11" s="1104"/>
      <c r="AN11" s="1105"/>
      <c r="AO11" s="277">
        <v>51863</v>
      </c>
      <c r="AP11" s="277">
        <v>4991</v>
      </c>
      <c r="AQ11" s="278">
        <v>1538</v>
      </c>
      <c r="AR11" s="279">
        <v>224.5</v>
      </c>
    </row>
    <row r="12" spans="1:46" ht="13.5" customHeight="1" x14ac:dyDescent="0.15">
      <c r="A12" s="259"/>
      <c r="AK12" s="1103" t="s">
        <v>493</v>
      </c>
      <c r="AL12" s="1104"/>
      <c r="AM12" s="1104"/>
      <c r="AN12" s="1105"/>
      <c r="AO12" s="277" t="s">
        <v>494</v>
      </c>
      <c r="AP12" s="277" t="s">
        <v>494</v>
      </c>
      <c r="AQ12" s="278">
        <v>0</v>
      </c>
      <c r="AR12" s="279" t="s">
        <v>494</v>
      </c>
    </row>
    <row r="13" spans="1:46" ht="13.5" customHeight="1" x14ac:dyDescent="0.15">
      <c r="A13" s="259"/>
      <c r="AK13" s="1103" t="s">
        <v>495</v>
      </c>
      <c r="AL13" s="1104"/>
      <c r="AM13" s="1104"/>
      <c r="AN13" s="1105"/>
      <c r="AO13" s="277">
        <v>62598</v>
      </c>
      <c r="AP13" s="277">
        <v>6024</v>
      </c>
      <c r="AQ13" s="278">
        <v>4378</v>
      </c>
      <c r="AR13" s="279">
        <v>37.6</v>
      </c>
    </row>
    <row r="14" spans="1:46" ht="13.5" customHeight="1" x14ac:dyDescent="0.15">
      <c r="A14" s="259"/>
      <c r="AK14" s="1103" t="s">
        <v>496</v>
      </c>
      <c r="AL14" s="1104"/>
      <c r="AM14" s="1104"/>
      <c r="AN14" s="1105"/>
      <c r="AO14" s="277">
        <v>3434</v>
      </c>
      <c r="AP14" s="277">
        <v>330</v>
      </c>
      <c r="AQ14" s="278">
        <v>2499</v>
      </c>
      <c r="AR14" s="279">
        <v>-86.8</v>
      </c>
    </row>
    <row r="15" spans="1:46" ht="13.5" customHeight="1" x14ac:dyDescent="0.15">
      <c r="A15" s="259"/>
      <c r="AK15" s="1106" t="s">
        <v>497</v>
      </c>
      <c r="AL15" s="1107"/>
      <c r="AM15" s="1107"/>
      <c r="AN15" s="1108"/>
      <c r="AO15" s="277">
        <v>-78280</v>
      </c>
      <c r="AP15" s="277">
        <v>-7533</v>
      </c>
      <c r="AQ15" s="278">
        <v>-6867</v>
      </c>
      <c r="AR15" s="279">
        <v>9.6999999999999993</v>
      </c>
    </row>
    <row r="16" spans="1:46" x14ac:dyDescent="0.15">
      <c r="A16" s="259"/>
      <c r="AK16" s="1106" t="s">
        <v>177</v>
      </c>
      <c r="AL16" s="1107"/>
      <c r="AM16" s="1107"/>
      <c r="AN16" s="1108"/>
      <c r="AO16" s="277">
        <v>1378363</v>
      </c>
      <c r="AP16" s="277">
        <v>132650</v>
      </c>
      <c r="AQ16" s="278">
        <v>128199</v>
      </c>
      <c r="AR16" s="279">
        <v>3.5</v>
      </c>
    </row>
    <row r="17" spans="1:46" x14ac:dyDescent="0.15">
      <c r="A17" s="259"/>
    </row>
    <row r="18" spans="1:46" x14ac:dyDescent="0.15">
      <c r="A18" s="259"/>
      <c r="AQ18" s="280"/>
      <c r="AR18" s="280"/>
    </row>
    <row r="19" spans="1:46" x14ac:dyDescent="0.15">
      <c r="A19" s="259"/>
      <c r="AK19" s="255" t="s">
        <v>498</v>
      </c>
    </row>
    <row r="20" spans="1:46" x14ac:dyDescent="0.15">
      <c r="A20" s="259"/>
      <c r="AK20" s="281"/>
      <c r="AL20" s="282"/>
      <c r="AM20" s="282"/>
      <c r="AN20" s="283"/>
      <c r="AO20" s="284" t="s">
        <v>499</v>
      </c>
      <c r="AP20" s="285" t="s">
        <v>500</v>
      </c>
      <c r="AQ20" s="286" t="s">
        <v>501</v>
      </c>
      <c r="AR20" s="287"/>
    </row>
    <row r="21" spans="1:46" s="260" customFormat="1" x14ac:dyDescent="0.15">
      <c r="A21" s="288"/>
      <c r="AK21" s="1109" t="s">
        <v>502</v>
      </c>
      <c r="AL21" s="1110"/>
      <c r="AM21" s="1110"/>
      <c r="AN21" s="1111"/>
      <c r="AO21" s="289">
        <v>11.07</v>
      </c>
      <c r="AP21" s="290">
        <v>10.85</v>
      </c>
      <c r="AQ21" s="291">
        <v>0.22</v>
      </c>
      <c r="AS21" s="292"/>
      <c r="AT21" s="288"/>
    </row>
    <row r="22" spans="1:46" s="260" customFormat="1" x14ac:dyDescent="0.15">
      <c r="A22" s="288"/>
      <c r="AK22" s="1109" t="s">
        <v>503</v>
      </c>
      <c r="AL22" s="1110"/>
      <c r="AM22" s="1110"/>
      <c r="AN22" s="1111"/>
      <c r="AO22" s="293">
        <v>97.8</v>
      </c>
      <c r="AP22" s="294">
        <v>96.2</v>
      </c>
      <c r="AQ22" s="295">
        <v>1.6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506</v>
      </c>
      <c r="AL29" s="260"/>
      <c r="AM29" s="260"/>
      <c r="AN29" s="260"/>
      <c r="AS29" s="302"/>
    </row>
    <row r="30" spans="1:46" ht="13.5" customHeight="1" x14ac:dyDescent="0.15">
      <c r="A30" s="259"/>
      <c r="AK30" s="262"/>
      <c r="AL30" s="263"/>
      <c r="AM30" s="263"/>
      <c r="AN30" s="264"/>
      <c r="AO30" s="1101" t="s">
        <v>485</v>
      </c>
      <c r="AP30" s="265"/>
      <c r="AQ30" s="266" t="s">
        <v>486</v>
      </c>
      <c r="AR30" s="267"/>
    </row>
    <row r="31" spans="1:46" x14ac:dyDescent="0.15">
      <c r="A31" s="259"/>
      <c r="AK31" s="268"/>
      <c r="AL31" s="269"/>
      <c r="AM31" s="269"/>
      <c r="AN31" s="270"/>
      <c r="AO31" s="1102"/>
      <c r="AP31" s="271" t="s">
        <v>487</v>
      </c>
      <c r="AQ31" s="272" t="s">
        <v>488</v>
      </c>
      <c r="AR31" s="273" t="s">
        <v>489</v>
      </c>
    </row>
    <row r="32" spans="1:46" ht="27" customHeight="1" x14ac:dyDescent="0.15">
      <c r="A32" s="259"/>
      <c r="AK32" s="1117" t="s">
        <v>507</v>
      </c>
      <c r="AL32" s="1118"/>
      <c r="AM32" s="1118"/>
      <c r="AN32" s="1119"/>
      <c r="AO32" s="303">
        <v>1262925</v>
      </c>
      <c r="AP32" s="303">
        <v>121540</v>
      </c>
      <c r="AQ32" s="304">
        <v>62185</v>
      </c>
      <c r="AR32" s="305">
        <v>95.4</v>
      </c>
    </row>
    <row r="33" spans="1:46" ht="13.5" customHeight="1" x14ac:dyDescent="0.15">
      <c r="A33" s="259"/>
      <c r="AK33" s="1117" t="s">
        <v>508</v>
      </c>
      <c r="AL33" s="1118"/>
      <c r="AM33" s="1118"/>
      <c r="AN33" s="1119"/>
      <c r="AO33" s="303" t="s">
        <v>494</v>
      </c>
      <c r="AP33" s="303" t="s">
        <v>494</v>
      </c>
      <c r="AQ33" s="304" t="s">
        <v>494</v>
      </c>
      <c r="AR33" s="305" t="s">
        <v>494</v>
      </c>
    </row>
    <row r="34" spans="1:46" ht="27" customHeight="1" x14ac:dyDescent="0.15">
      <c r="A34" s="259"/>
      <c r="AK34" s="1117" t="s">
        <v>509</v>
      </c>
      <c r="AL34" s="1118"/>
      <c r="AM34" s="1118"/>
      <c r="AN34" s="1119"/>
      <c r="AO34" s="303" t="s">
        <v>494</v>
      </c>
      <c r="AP34" s="303" t="s">
        <v>494</v>
      </c>
      <c r="AQ34" s="304" t="s">
        <v>494</v>
      </c>
      <c r="AR34" s="305" t="s">
        <v>494</v>
      </c>
    </row>
    <row r="35" spans="1:46" ht="27" customHeight="1" x14ac:dyDescent="0.15">
      <c r="A35" s="259"/>
      <c r="AK35" s="1117" t="s">
        <v>510</v>
      </c>
      <c r="AL35" s="1118"/>
      <c r="AM35" s="1118"/>
      <c r="AN35" s="1119"/>
      <c r="AO35" s="303">
        <v>515154</v>
      </c>
      <c r="AP35" s="303">
        <v>49577</v>
      </c>
      <c r="AQ35" s="304">
        <v>15497</v>
      </c>
      <c r="AR35" s="305">
        <v>219.9</v>
      </c>
    </row>
    <row r="36" spans="1:46" ht="27" customHeight="1" x14ac:dyDescent="0.15">
      <c r="A36" s="259"/>
      <c r="AK36" s="1117" t="s">
        <v>511</v>
      </c>
      <c r="AL36" s="1118"/>
      <c r="AM36" s="1118"/>
      <c r="AN36" s="1119"/>
      <c r="AO36" s="303">
        <v>2881</v>
      </c>
      <c r="AP36" s="303">
        <v>277</v>
      </c>
      <c r="AQ36" s="304">
        <v>3842</v>
      </c>
      <c r="AR36" s="305">
        <v>-92.8</v>
      </c>
    </row>
    <row r="37" spans="1:46" ht="13.5" customHeight="1" x14ac:dyDescent="0.15">
      <c r="A37" s="259"/>
      <c r="AK37" s="1117" t="s">
        <v>512</v>
      </c>
      <c r="AL37" s="1118"/>
      <c r="AM37" s="1118"/>
      <c r="AN37" s="1119"/>
      <c r="AO37" s="303" t="s">
        <v>494</v>
      </c>
      <c r="AP37" s="303" t="s">
        <v>494</v>
      </c>
      <c r="AQ37" s="304">
        <v>306</v>
      </c>
      <c r="AR37" s="305" t="s">
        <v>494</v>
      </c>
    </row>
    <row r="38" spans="1:46" ht="27" customHeight="1" x14ac:dyDescent="0.15">
      <c r="A38" s="259"/>
      <c r="AK38" s="1120" t="s">
        <v>513</v>
      </c>
      <c r="AL38" s="1121"/>
      <c r="AM38" s="1121"/>
      <c r="AN38" s="1122"/>
      <c r="AO38" s="306">
        <v>64</v>
      </c>
      <c r="AP38" s="306">
        <v>6</v>
      </c>
      <c r="AQ38" s="307">
        <v>4</v>
      </c>
      <c r="AR38" s="295">
        <v>50</v>
      </c>
      <c r="AS38" s="302"/>
    </row>
    <row r="39" spans="1:46" x14ac:dyDescent="0.15">
      <c r="A39" s="259"/>
      <c r="AK39" s="1120" t="s">
        <v>514</v>
      </c>
      <c r="AL39" s="1121"/>
      <c r="AM39" s="1121"/>
      <c r="AN39" s="1122"/>
      <c r="AO39" s="303">
        <v>-52632</v>
      </c>
      <c r="AP39" s="303">
        <v>-5065</v>
      </c>
      <c r="AQ39" s="304">
        <v>-2250</v>
      </c>
      <c r="AR39" s="305">
        <v>125.1</v>
      </c>
      <c r="AS39" s="302"/>
    </row>
    <row r="40" spans="1:46" ht="27" customHeight="1" x14ac:dyDescent="0.15">
      <c r="A40" s="259"/>
      <c r="AK40" s="1117" t="s">
        <v>515</v>
      </c>
      <c r="AL40" s="1118"/>
      <c r="AM40" s="1118"/>
      <c r="AN40" s="1119"/>
      <c r="AO40" s="303">
        <v>-1179752</v>
      </c>
      <c r="AP40" s="303">
        <v>-113536</v>
      </c>
      <c r="AQ40" s="304">
        <v>-52332</v>
      </c>
      <c r="AR40" s="305">
        <v>117</v>
      </c>
      <c r="AS40" s="302"/>
    </row>
    <row r="41" spans="1:46" x14ac:dyDescent="0.15">
      <c r="A41" s="259"/>
      <c r="AK41" s="1123" t="s">
        <v>287</v>
      </c>
      <c r="AL41" s="1124"/>
      <c r="AM41" s="1124"/>
      <c r="AN41" s="1125"/>
      <c r="AO41" s="303">
        <v>548640</v>
      </c>
      <c r="AP41" s="303">
        <v>52800</v>
      </c>
      <c r="AQ41" s="304">
        <v>27253</v>
      </c>
      <c r="AR41" s="305">
        <v>93.7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516</v>
      </c>
    </row>
    <row r="48" spans="1:46" x14ac:dyDescent="0.15">
      <c r="A48" s="259"/>
      <c r="AK48" s="313" t="s">
        <v>517</v>
      </c>
      <c r="AL48" s="313"/>
      <c r="AM48" s="313"/>
      <c r="AN48" s="313"/>
      <c r="AO48" s="313"/>
      <c r="AP48" s="313"/>
      <c r="AQ48" s="314"/>
      <c r="AR48" s="313"/>
    </row>
    <row r="49" spans="1:44" ht="13.5" customHeight="1" x14ac:dyDescent="0.15">
      <c r="A49" s="259"/>
      <c r="AK49" s="315"/>
      <c r="AL49" s="316"/>
      <c r="AM49" s="1112" t="s">
        <v>485</v>
      </c>
      <c r="AN49" s="1114" t="s">
        <v>518</v>
      </c>
      <c r="AO49" s="1115"/>
      <c r="AP49" s="1115"/>
      <c r="AQ49" s="1115"/>
      <c r="AR49" s="1116"/>
    </row>
    <row r="50" spans="1:44" x14ac:dyDescent="0.15">
      <c r="A50" s="259"/>
      <c r="AK50" s="317"/>
      <c r="AL50" s="318"/>
      <c r="AM50" s="1113"/>
      <c r="AN50" s="319" t="s">
        <v>519</v>
      </c>
      <c r="AO50" s="320" t="s">
        <v>520</v>
      </c>
      <c r="AP50" s="321" t="s">
        <v>521</v>
      </c>
      <c r="AQ50" s="322" t="s">
        <v>522</v>
      </c>
      <c r="AR50" s="323" t="s">
        <v>523</v>
      </c>
    </row>
    <row r="51" spans="1:44" x14ac:dyDescent="0.15">
      <c r="A51" s="259"/>
      <c r="AK51" s="315" t="s">
        <v>524</v>
      </c>
      <c r="AL51" s="316"/>
      <c r="AM51" s="324">
        <v>1154907</v>
      </c>
      <c r="AN51" s="325">
        <v>102331</v>
      </c>
      <c r="AO51" s="326">
        <v>-27.6</v>
      </c>
      <c r="AP51" s="327">
        <v>103390</v>
      </c>
      <c r="AQ51" s="328">
        <v>17.100000000000001</v>
      </c>
      <c r="AR51" s="329">
        <v>-44.7</v>
      </c>
    </row>
    <row r="52" spans="1:44" x14ac:dyDescent="0.15">
      <c r="A52" s="259"/>
      <c r="AK52" s="330"/>
      <c r="AL52" s="331" t="s">
        <v>525</v>
      </c>
      <c r="AM52" s="332">
        <v>908104</v>
      </c>
      <c r="AN52" s="333">
        <v>80463</v>
      </c>
      <c r="AO52" s="334">
        <v>-21.8</v>
      </c>
      <c r="AP52" s="335">
        <v>51269</v>
      </c>
      <c r="AQ52" s="336">
        <v>4.5999999999999996</v>
      </c>
      <c r="AR52" s="337">
        <v>-26.4</v>
      </c>
    </row>
    <row r="53" spans="1:44" x14ac:dyDescent="0.15">
      <c r="A53" s="259"/>
      <c r="AK53" s="315" t="s">
        <v>526</v>
      </c>
      <c r="AL53" s="316"/>
      <c r="AM53" s="324">
        <v>1187640</v>
      </c>
      <c r="AN53" s="325">
        <v>106850</v>
      </c>
      <c r="AO53" s="326">
        <v>4.4000000000000004</v>
      </c>
      <c r="AP53" s="327">
        <v>117234</v>
      </c>
      <c r="AQ53" s="328">
        <v>13.4</v>
      </c>
      <c r="AR53" s="329">
        <v>-9</v>
      </c>
    </row>
    <row r="54" spans="1:44" x14ac:dyDescent="0.15">
      <c r="A54" s="259"/>
      <c r="AK54" s="330"/>
      <c r="AL54" s="331" t="s">
        <v>525</v>
      </c>
      <c r="AM54" s="332">
        <v>938885</v>
      </c>
      <c r="AN54" s="333">
        <v>84470</v>
      </c>
      <c r="AO54" s="334">
        <v>5</v>
      </c>
      <c r="AP54" s="335">
        <v>59796</v>
      </c>
      <c r="AQ54" s="336">
        <v>16.600000000000001</v>
      </c>
      <c r="AR54" s="337">
        <v>-11.6</v>
      </c>
    </row>
    <row r="55" spans="1:44" x14ac:dyDescent="0.15">
      <c r="A55" s="259"/>
      <c r="AK55" s="315" t="s">
        <v>527</v>
      </c>
      <c r="AL55" s="316"/>
      <c r="AM55" s="324">
        <v>711801</v>
      </c>
      <c r="AN55" s="325">
        <v>65399</v>
      </c>
      <c r="AO55" s="326">
        <v>-38.799999999999997</v>
      </c>
      <c r="AP55" s="327">
        <v>97758</v>
      </c>
      <c r="AQ55" s="328">
        <v>-16.600000000000001</v>
      </c>
      <c r="AR55" s="329">
        <v>-22.2</v>
      </c>
    </row>
    <row r="56" spans="1:44" x14ac:dyDescent="0.15">
      <c r="A56" s="259"/>
      <c r="AK56" s="330"/>
      <c r="AL56" s="331" t="s">
        <v>525</v>
      </c>
      <c r="AM56" s="332">
        <v>434584</v>
      </c>
      <c r="AN56" s="333">
        <v>39929</v>
      </c>
      <c r="AO56" s="334">
        <v>-52.7</v>
      </c>
      <c r="AP56" s="335">
        <v>45946</v>
      </c>
      <c r="AQ56" s="336">
        <v>-23.2</v>
      </c>
      <c r="AR56" s="337">
        <v>-29.5</v>
      </c>
    </row>
    <row r="57" spans="1:44" x14ac:dyDescent="0.15">
      <c r="A57" s="259"/>
      <c r="AK57" s="315" t="s">
        <v>528</v>
      </c>
      <c r="AL57" s="316"/>
      <c r="AM57" s="324">
        <v>613024</v>
      </c>
      <c r="AN57" s="325">
        <v>57502</v>
      </c>
      <c r="AO57" s="326">
        <v>-12.1</v>
      </c>
      <c r="AP57" s="327">
        <v>91338</v>
      </c>
      <c r="AQ57" s="328">
        <v>-6.6</v>
      </c>
      <c r="AR57" s="329">
        <v>-5.5</v>
      </c>
    </row>
    <row r="58" spans="1:44" x14ac:dyDescent="0.15">
      <c r="A58" s="259"/>
      <c r="AK58" s="330"/>
      <c r="AL58" s="331" t="s">
        <v>525</v>
      </c>
      <c r="AM58" s="332">
        <v>446977</v>
      </c>
      <c r="AN58" s="333">
        <v>41926</v>
      </c>
      <c r="AO58" s="334">
        <v>5</v>
      </c>
      <c r="AP58" s="335">
        <v>43989</v>
      </c>
      <c r="AQ58" s="336">
        <v>-4.3</v>
      </c>
      <c r="AR58" s="337">
        <v>9.3000000000000007</v>
      </c>
    </row>
    <row r="59" spans="1:44" x14ac:dyDescent="0.15">
      <c r="A59" s="259"/>
      <c r="AK59" s="315" t="s">
        <v>529</v>
      </c>
      <c r="AL59" s="316"/>
      <c r="AM59" s="324">
        <v>717027</v>
      </c>
      <c r="AN59" s="325">
        <v>69005</v>
      </c>
      <c r="AO59" s="326">
        <v>20</v>
      </c>
      <c r="AP59" s="327">
        <v>103975</v>
      </c>
      <c r="AQ59" s="328">
        <v>13.8</v>
      </c>
      <c r="AR59" s="329">
        <v>6.2</v>
      </c>
    </row>
    <row r="60" spans="1:44" x14ac:dyDescent="0.15">
      <c r="A60" s="259"/>
      <c r="AK60" s="330"/>
      <c r="AL60" s="331" t="s">
        <v>525</v>
      </c>
      <c r="AM60" s="332">
        <v>463159</v>
      </c>
      <c r="AN60" s="333">
        <v>44573</v>
      </c>
      <c r="AO60" s="334">
        <v>6.3</v>
      </c>
      <c r="AP60" s="335">
        <v>52698</v>
      </c>
      <c r="AQ60" s="336">
        <v>19.8</v>
      </c>
      <c r="AR60" s="337">
        <v>-13.5</v>
      </c>
    </row>
    <row r="61" spans="1:44" x14ac:dyDescent="0.15">
      <c r="A61" s="259"/>
      <c r="AK61" s="315" t="s">
        <v>530</v>
      </c>
      <c r="AL61" s="338"/>
      <c r="AM61" s="324">
        <v>876880</v>
      </c>
      <c r="AN61" s="325">
        <v>80217</v>
      </c>
      <c r="AO61" s="326">
        <v>-10.8</v>
      </c>
      <c r="AP61" s="327">
        <v>102739</v>
      </c>
      <c r="AQ61" s="339">
        <v>4.2</v>
      </c>
      <c r="AR61" s="329">
        <v>-15</v>
      </c>
    </row>
    <row r="62" spans="1:44" x14ac:dyDescent="0.15">
      <c r="A62" s="259"/>
      <c r="AK62" s="330"/>
      <c r="AL62" s="331" t="s">
        <v>525</v>
      </c>
      <c r="AM62" s="332">
        <v>638342</v>
      </c>
      <c r="AN62" s="333">
        <v>58272</v>
      </c>
      <c r="AO62" s="334">
        <v>-11.6</v>
      </c>
      <c r="AP62" s="335">
        <v>50740</v>
      </c>
      <c r="AQ62" s="336">
        <v>2.7</v>
      </c>
      <c r="AR62" s="337">
        <v>-14.3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pm4StZa5aKgJrOoJi2EekG52wrP2ilEzNpz8ia/mtAiGHukwx2A/1M4rk9yVFMvTgnniUr2OdfBJuAt7gPuxw==" saltValue="ROWvluVju2UBMV+Bu6W6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482</v>
      </c>
    </row>
    <row r="121" spans="125:125" ht="13.5" hidden="1" customHeight="1" x14ac:dyDescent="0.15">
      <c r="DU121" s="253"/>
    </row>
  </sheetData>
  <sheetProtection algorithmName="SHA-512" hashValue="AKLpH+PJdQoHpIVdCog3y5Uzm2isqprodBBU/w4fYeJ+ZOc5elCn+FfOUT9kBEZXX6ridyMN/wLsQOxv4KYlJg==" saltValue="OqIOSfAzMemDlRICI0eF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DE97" sqref="DE9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482</v>
      </c>
    </row>
  </sheetData>
  <sheetProtection algorithmName="SHA-512" hashValue="El5IKbmYi8Om35dtWz2jQArSzGiY4tTuyyx1ee/zAJ7D/tlbM4U3u41w2XJ/4OGmjCONfS61J6ZOETd0h6abpA==" saltValue="WOD7beDggWq6I26QTJZ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25.95</v>
      </c>
      <c r="G47" s="12">
        <v>26.77</v>
      </c>
      <c r="H47" s="12">
        <v>32.450000000000003</v>
      </c>
      <c r="I47" s="12">
        <v>36.83</v>
      </c>
      <c r="J47" s="13">
        <v>34.979999999999997</v>
      </c>
    </row>
    <row r="48" spans="2:10" ht="57.75" customHeight="1" x14ac:dyDescent="0.15">
      <c r="B48" s="14"/>
      <c r="C48" s="1128" t="s">
        <v>4</v>
      </c>
      <c r="D48" s="1128"/>
      <c r="E48" s="1129"/>
      <c r="F48" s="15">
        <v>2.85</v>
      </c>
      <c r="G48" s="16">
        <v>5.35</v>
      </c>
      <c r="H48" s="16">
        <v>3.24</v>
      </c>
      <c r="I48" s="16">
        <v>3.47</v>
      </c>
      <c r="J48" s="17">
        <v>3.23</v>
      </c>
    </row>
    <row r="49" spans="2:10" ht="57.75" customHeight="1" thickBot="1" x14ac:dyDescent="0.2">
      <c r="B49" s="18"/>
      <c r="C49" s="1130" t="s">
        <v>5</v>
      </c>
      <c r="D49" s="1130"/>
      <c r="E49" s="1131"/>
      <c r="F49" s="19" t="s">
        <v>537</v>
      </c>
      <c r="G49" s="20">
        <v>4.33</v>
      </c>
      <c r="H49" s="20">
        <v>5.1100000000000003</v>
      </c>
      <c r="I49" s="20">
        <v>3.87</v>
      </c>
      <c r="J49" s="21" t="s">
        <v>538</v>
      </c>
    </row>
    <row r="50" spans="2:10" x14ac:dyDescent="0.15"/>
  </sheetData>
  <sheetProtection algorithmName="SHA-512" hashValue="0qEypOCCQv9XPSgGxC9bt6l87k7l4F2/sjGpjQS0MdQaQXMiV6EN1Rmc6jlNlfWGIaMz6T+w+vYTWuDcT9+jvg==" saltValue="fjZv+RXsKyu25Xk4C64N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2025-03-16T23:16:19Z</cp:lastPrinted>
  <dcterms:created xsi:type="dcterms:W3CDTF">2025-02-19T03:42:03Z</dcterms:created>
  <dcterms:modified xsi:type="dcterms:W3CDTF">2025-03-17T00:39:18Z</dcterms:modified>
  <cp:category/>
</cp:coreProperties>
</file>