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33 播磨町○\"/>
    </mc:Choice>
  </mc:AlternateContent>
  <xr:revisionPtr revIDLastSave="0" documentId="13_ncr:1_{38EF3F9D-BE42-45D2-B7EB-E4A1788AF23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BE34" i="10"/>
  <c r="C34" i="10"/>
  <c r="C35" i="10" s="1"/>
  <c r="U34" i="10" l="1"/>
  <c r="U35" i="10" s="1"/>
  <c r="U36" i="10" s="1"/>
  <c r="AM34" i="10"/>
  <c r="AM35" i="10" s="1"/>
  <c r="BW34" i="10"/>
  <c r="BW35" i="10" s="1"/>
  <c r="BW36" i="10" s="1"/>
  <c r="BW37" i="10" s="1"/>
  <c r="BW38" i="10" s="1"/>
  <c r="CO34" i="10"/>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<sst xmlns="http://schemas.openxmlformats.org/spreadsheetml/2006/main" count="1102" uniqueCount="562">
  <si>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</si>
  <si>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</si>
  <si>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</si>
  <si>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</si>
  <si>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</si>
  <si>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</si>
  <si>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</si>
  <si>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</si>
  <si>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</si>
  <si>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</si>
  <si>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</si>
  <si>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</si>
  <si>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</si>
  <si>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</si>
  <si>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</si>
  <si>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</si>
  <si>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</si>
  <si>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</si>
  <si>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</si>
  <si>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</si>
  <si>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</si>
  <si>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</si>
  <si>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</si>
  <si>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</si>
  <si>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</si>
  <si>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</si>
  <si>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</si>
  <si>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</si>
  <si>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</si>
  <si>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</si>
  <si>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</si>
  <si>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</si>
  <si>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</si>
  <si>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</si>
  <si>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</si>
  <si>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</si>
  <si>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</si>
  <si>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</si>
  <si>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</si>
  <si>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</si>
  <si>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</si>
  <si>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</si>
  <si>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</si>
  <si>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</si>
  <si>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</si>
  <si>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</si>
  <si>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</si>
  <si>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</si>
  <si>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</si>
  <si>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</si>
  <si>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</si>
  <si>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</si>
  <si>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</si>
  <si>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</si>
  <si>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</si>
  <si>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</si>
  <si>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</si>
  <si>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</si>
  <si>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</si>
  <si>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</si>
  <si>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</si>
  <si>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</si>
  <si>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</si>
  <si>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</si>
  <si>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</si>
  <si>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</si>
  <si>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</si>
  <si>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</si>
  <si>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</si>
  <si>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</si>
  <si>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</si>
  <si>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</si>
  <si>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</si>
  <si>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</si>
  <si>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</si>
  <si>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</si>
  <si>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</si>
  <si>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</si>
  <si>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</si>
  <si>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</si>
  <si>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</si>
  <si>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</si>
  <si>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</si>
  <si>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</si>
  <si>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</si>
  <si>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</si>
  <si>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</si>
  <si>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</si>
  <si>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</si>
  <si>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</si>
  <si>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</si>
  <si>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</si>
  <si>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</si>
  <si>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</si>
  <si>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</si>
  <si>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</si>
  <si>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</si>
  <si>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</si>
  <si>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</si>
  <si>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</si>
  <si>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</si>
  <si>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</si>
  <si>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</si>
  <si>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</si>
  <si>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</si>
  <si>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</si>
  <si>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</si>
  <si>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</si>
  <si>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</si>
  <si>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</si>
  <si>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</si>
  <si>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</si>
  <si>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</si>
  <si>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</si>
  <si>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</si>
  <si>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</si>
  <si>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</si>
  <si>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</si>
  <si>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</si>
  <si>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</si>
  <si>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</si>
  <si>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</si>
  <si>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</si>
  <si>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</si>
  <si>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</si>
  <si>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</si>
  <si>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</si>
  <si>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</si>
  <si>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</si>
  <si>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</si>
  <si>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</si>
  <si>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</si>
  <si>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</si>
  <si>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</si>
  <si>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</si>
  <si>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</si>
  <si>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</si>
  <si>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</si>
  <si>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</si>
  <si>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</si>
  <si>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</si>
  <si>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</si>
  <si>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</si>
  <si>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</si>
  <si>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</si>
  <si>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</si>
  <si>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</si>
  <si>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</si>
  <si>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</si>
  <si>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</si>
  <si>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</si>
  <si>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</si>
  <si>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</si>
  <si>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</si>
  <si>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</si>
  <si>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</si>
  <si>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</si>
  <si>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</si>
  <si>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</si>
  <si>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</si>
  <si>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</si>
  <si>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</si>
  <si>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</si>
  <si>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</si>
  <si>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</si>
  <si>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</si>
  <si>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</si>
  <si>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</si>
  <si>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</si>
  <si>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</si>
  <si>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</si>
  <si>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</si>
  <si>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</si>
  <si>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</si>
  <si>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</si>
  <si>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</si>
  <si>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</si>
  <si>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</si>
  <si>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</si>
  <si>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</si>
  <si>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</si>
  <si>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</si>
  <si>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</si>
  <si>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</si>
  <si>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</si>
  <si>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</si>
  <si>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</si>
  <si>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</si>
  <si>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</si>
  <si>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</si>
  <si>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</si>
  <si>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</si>
  <si>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</si>
  <si>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</si>
  <si>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</si>
  <si>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</si>
  <si>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</si>
  <si>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</si>
  <si>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</si>
  <si>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</si>
  <si>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</si>
  <si>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</si>
  <si>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</si>
  <si>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兵庫県播磨町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</si>
  <si>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</si>
  <si>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</si>
  <si>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</si>
  <si>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</si>
  <si>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</si>
  <si>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</si>
  <si>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</si>
  <si>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</si>
  <si>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</si>
  <si>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</si>
  <si>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</si>
  <si>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</si>
  <si>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</si>
  <si>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</si>
  <si>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</si>
  <si>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</si>
  <si>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</si>
  <si>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</si>
  <si>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</si>
  <si>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</si>
  <si>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</si>
  <si>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</si>
  <si>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</si>
  <si>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</si>
  <si>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</si>
  <si>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</si>
  <si>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</si>
  <si>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</si>
  <si>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</si>
  <si>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</si>
  <si>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</si>
  <si>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</si>
  <si>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</si>
  <si>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</si>
  <si>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</si>
  <si>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</si>
  <si>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</si>
  <si>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</si>
  <si>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</si>
  <si>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</si>
  <si>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</si>
  <si>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</si>
  <si>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</si>
  <si>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</si>
  <si>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</si>
  <si>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</si>
  <si>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</si>
  <si>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</si>
  <si>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</si>
  <si>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</si>
  <si>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</si>
  <si>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</si>
  <si>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</si>
  <si>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</si>
  <si>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</si>
  <si>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</si>
  <si>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</si>
  <si>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</si>
  <si>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</si>
  <si>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</si>
  <si>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</si>
  <si>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</si>
  <si>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</si>
  <si>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</si>
  <si>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</si>
  <si>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</si>
  <si>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</si>
  <si>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</si>
  <si>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</si>
  <si>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</si>
  <si>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</si>
  <si>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</si>
  <si>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</si>
  <si>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</si>
  <si>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</si>
  <si>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</si>
  <si>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</si>
  <si>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</si>
  <si>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</si>
  <si>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</si>
  <si>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</si>
  <si>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</si>
  <si>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</si>
  <si>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</si>
  <si>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</si>
  <si>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</si>
  <si>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</si>
  <si>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</si>
  <si>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</si>
  <si>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</si>
  <si>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</si>
  <si>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</si>
  <si>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</si>
  <si>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</si>
  <si>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</si>
  <si>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</si>
  <si>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</si>
  <si>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</si>
  <si>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</si>
  <si>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</si>
  <si>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</si>
  <si>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</si>
  <si>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</si>
  <si>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</si>
  <si>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</si>
  <si>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</si>
  <si>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</si>
  <si>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</si>
  <si>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</si>
  <si>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</si>
  <si>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</si>
  <si>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</si>
  <si>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</si>
  <si>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</si>
  <si>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</si>
  <si>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</si>
  <si>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</si>
  <si>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</si>
  <si>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</si>
  <si>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</si>
  <si>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</si>
  <si>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</si>
  <si>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</si>
  <si>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</si>
  <si>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</si>
  <si>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</si>
  <si>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</si>
  <si>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</si>
  <si>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</si>
  <si>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</si>
  <si>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</si>
  <si>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</si>
  <si>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</si>
  <si>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</si>
  <si>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</si>
  <si>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</si>
  <si>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</si>
  <si>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</si>
  <si>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</si>
  <si>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</si>
  <si>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</si>
  <si>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</si>
  <si>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</si>
  <si>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</si>
  <si>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</si>
  <si>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</si>
  <si>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</si>
  <si>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</si>
  <si>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</si>
  <si>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</si>
  <si>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兵庫県播磨町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</si>
  <si>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</si>
  <si>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</si>
  <si>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</si>
  <si>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</si>
  <si>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</si>
  <si>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</si>
  <si>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</si>
  <si>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</si>
  <si>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</si>
  <si>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</si>
  <si>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</si>
  <si>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</si>
  <si>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</si>
  <si>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</si>
  <si>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</si>
  <si>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</si>
  <si>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</si>
  <si>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</si>
  <si>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</si>
  <si>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</si>
  <si>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</si>
  <si>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</si>
  <si>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</si>
  <si>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</si>
  <si>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</si>
  <si>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</si>
  <si>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</si>
  <si>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</si>
  <si>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</si>
  <si>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</si>
  <si>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</si>
  <si>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</si>
  <si>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</si>
  <si>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</si>
  <si>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</si>
  <si>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</si>
  <si>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</si>
  <si>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</si>
  <si>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</si>
  <si>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</si>
  <si>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</si>
  <si>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</si>
  <si>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</si>
  <si>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</si>
  <si>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</si>
  <si>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</si>
  <si>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</si>
  <si>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</si>
  <si>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</si>
  <si>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</si>
  <si>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</si>
  <si>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</si>
  <si>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</si>
  <si>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</si>
  <si>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</si>
  <si>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</si>
  <si>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</si>
  <si>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</si>
  <si>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</si>
  <si>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</si>
  <si>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</si>
  <si>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</si>
  <si>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</si>
  <si>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</si>
  <si>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</si>
  <si>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</si>
  <si>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</si>
  <si>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</si>
  <si>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</si>
  <si>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</si>
  <si>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</si>
  <si>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</si>
  <si>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</si>
  <si>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</si>
  <si>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</si>
  <si>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</si>
  <si>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</si>
  <si>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</si>
  <si>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</si>
  <si>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</si>
  <si>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</si>
  <si>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</si>
  <si>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</si>
  <si>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</si>
  <si>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</si>
  <si>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</si>
  <si>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</si>
  <si>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</si>
  <si>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</si>
  <si>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</si>
  <si>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</si>
  <si>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</si>
  <si>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</si>
  <si>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</si>
  <si>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</si>
  <si>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</si>
  <si>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</si>
  <si>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</si>
  <si>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</si>
  <si>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</si>
  <si>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</si>
  <si>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</si>
  <si>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</si>
  <si>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</si>
  <si>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</si>
  <si>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</si>
  <si>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</si>
  <si>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</si>
  <si>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</si>
  <si>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</si>
  <si>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</si>
  <si>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</si>
  <si>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</si>
  <si>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</si>
  <si>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</si>
  <si>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</si>
  <si>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</si>
  <si>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</si>
  <si>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</si>
  <si>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</si>
  <si>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</si>
  <si>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</si>
  <si>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</si>
  <si>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</si>
  <si>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</si>
  <si>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</si>
  <si>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</si>
  <si>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</si>
  <si>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</si>
  <si>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</si>
  <si>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</si>
  <si>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</si>
  <si>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</si>
  <si>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</si>
  <si>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</si>
  <si>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</si>
  <si>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</si>
  <si>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</si>
  <si>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</si>
  <si>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</si>
  <si>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</si>
  <si>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</si>
  <si>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</si>
  <si>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</si>
  <si>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</si>
  <si>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</si>
  <si>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</si>
  <si>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</si>
  <si>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</si>
  <si>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</si>
  <si>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</si>
  <si>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</si>
  <si>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</si>
  <si>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</si>
  <si>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</si>
  <si>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</si>
  <si>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</si>
  <si>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</si>
  <si>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</si>
  <si>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</si>
  <si>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</si>
  <si>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</si>
  <si>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</si>
  <si>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</si>
  <si>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</si>
  <si>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</si>
  <si>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</si>
  <si>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</si>
  <si>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</si>
  <si>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</si>
  <si>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</si>
  <si>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</si>
  <si>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</si>
  <si>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</si>
  <si>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</si>
  <si>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6.33</t>
  </si>
  <si>
    <t>▲ 7.13</t>
  </si>
  <si>
    <t>▲ 13.68</t>
  </si>
  <si>
    <t>▲ 7.67</t>
  </si>
  <si>
    <t>水道事業会計</t>
  </si>
  <si>
    <t>一般会計</t>
  </si>
  <si>
    <t>下水道事業会計</t>
  </si>
  <si>
    <t>介護保険事業・事業勘定</t>
  </si>
  <si>
    <t>国民健康保険事業・事業勘定</t>
  </si>
  <si>
    <t>後期高齢者医療事業</t>
  </si>
  <si>
    <t>後期高齢者医療事業へ振替</t>
  </si>
  <si>
    <t>その他会計（赤字）</t>
  </si>
  <si>
    <t>その他会計（黒字）</t>
  </si>
  <si>
    <t>R01</t>
    <phoneticPr fontId="5"/>
  </si>
  <si>
    <t>R02</t>
    <phoneticPr fontId="5"/>
  </si>
  <si>
    <t>R03</t>
    <phoneticPr fontId="5"/>
  </si>
  <si>
    <t>R04</t>
    <phoneticPr fontId="5"/>
  </si>
  <si>
    <t>R05</t>
    <phoneticPr fontId="5"/>
  </si>
  <si>
    <t>加古郡衛生事務組合</t>
    <phoneticPr fontId="2"/>
  </si>
  <si>
    <t>兵庫県市町村職員退職手当組合</t>
    <phoneticPr fontId="2"/>
  </si>
  <si>
    <t>兵庫県町議会議員公務災害補償組合</t>
    <phoneticPr fontId="2"/>
  </si>
  <si>
    <t>兵庫県後期高齢者医療広域連合（一般会計）</t>
    <phoneticPr fontId="2"/>
  </si>
  <si>
    <t>兵庫県後期高齢者医療広域連合（特別会計）</t>
    <phoneticPr fontId="2"/>
  </si>
  <si>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</si>
  <si>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</si>
  <si>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</si>
  <si>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</si>
  <si>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公共施設整備基金</t>
  </si>
  <si>
    <t>一般廃棄物処理施設整備基金</t>
    <rPh sb="0" eb="2">
      <t>イッパン</t>
    </rPh>
    <rPh sb="2" eb="5">
      <t>ハイキブツ</t>
    </rPh>
    <rPh sb="5" eb="7">
      <t>ショリ</t>
    </rPh>
    <rPh sb="7" eb="9">
      <t>シセツ</t>
    </rPh>
    <phoneticPr fontId="3"/>
  </si>
  <si>
    <t>緑化基金</t>
    <rPh sb="0" eb="2">
      <t>リョクカ</t>
    </rPh>
    <phoneticPr fontId="3"/>
  </si>
  <si>
    <t>長寿社会福祉基金</t>
    <phoneticPr fontId="2"/>
  </si>
  <si>
    <t>公共公益施設整備基金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</si>
</sst>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E19A-45B8-8DCC-DA4BA59DD0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41564</c:v>
                </c:pt>
                <c:pt idx="1">
                  <c:v>80191</c:v>
                </c:pt>
                <c:pt idx="2">
                  <c:v>86918</c:v>
                </c:pt>
                <c:pt idx="3">
                  <c:v>55074</c:v>
                </c:pt>
                <c:pt idx="4">
                  <c:v>18948</c:v>
                </c:pt>
              </c:numCache>
            </c:numRef>
          </c:val>
          <c:smooth val="0"/>
          <c:extLst>
            <c:ext xmlns:c16="http://schemas.microsoft.com/office/drawing/2014/chart" uri="{C3380CC4-5D6E-409C-BE32-E72D297353CC}">
              <c16:uniqueId val="{00000001-E19A-45B8-8DCC-DA4BA59DD0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8.9499999999999993</c:v>
                </c:pt>
                <c:pt idx="1">
                  <c:v>9.8699999999999992</c:v>
                </c:pt>
                <c:pt idx="2">
                  <c:v>11.18</c:v>
                </c:pt>
                <c:pt idx="3">
                  <c:v>8.44</c:v>
                </c:pt>
                <c:pt idx="4">
                  <c:v>7.3</c:v>
                </c:pt>
              </c:numCache>
            </c:numRef>
          </c:val>
          <c:extLst>
            <c:ext xmlns:c16="http://schemas.microsoft.com/office/drawing/2014/chart" uri="{C3380CC4-5D6E-409C-BE32-E72D297353CC}">
              <c16:uniqueId val="{00000000-D259-4E31-87CB-A3246F6B3C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42.05</c:v>
                </c:pt>
                <c:pt idx="1">
                  <c:v>40.28</c:v>
                </c:pt>
                <c:pt idx="2">
                  <c:v>50.12</c:v>
                </c:pt>
                <c:pt idx="3">
                  <c:v>52.74</c:v>
                </c:pt>
                <c:pt idx="4">
                  <c:v>52.67</c:v>
                </c:pt>
              </c:numCache>
            </c:numRef>
          </c:val>
          <c:extLst>
            <c:ext xmlns:c16="http://schemas.microsoft.com/office/drawing/2014/chart" uri="{C3380CC4-5D6E-409C-BE32-E72D297353CC}">
              <c16:uniqueId val="{00000001-D259-4E31-87CB-A3246F6B3C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-6.33</c:v>
                </c:pt>
                <c:pt idx="1">
                  <c:v>-7.13</c:v>
                </c:pt>
                <c:pt idx="2">
                  <c:v>4.97</c:v>
                </c:pt>
                <c:pt idx="3">
                  <c:v>-13.68</c:v>
                </c:pt>
                <c:pt idx="4">
                  <c:v>-7.67</c:v>
                </c:pt>
              </c:numCache>
            </c:numRef>
          </c:val>
          <c:smooth val="0"/>
          <c:extLst>
            <c:ext xmlns:c16="http://schemas.microsoft.com/office/drawing/2014/chart" uri="{C3380CC4-5D6E-409C-BE32-E72D297353CC}">
              <c16:uniqueId val="{00000002-D259-4E31-87CB-A3246F6B3C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76-45E8-BD36-094D6AD4A5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76-45E8-BD36-094D6AD4A5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76-45E8-BD36-094D6AD4A5DD}"/>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976-45E8-BD36-094D6AD4A5DD}"/>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0.24</c:v>
                </c:pt>
                <c:pt idx="4">
                  <c:v>#N/A</c:v>
                </c:pt>
                <c:pt idx="5">
                  <c:v>0.22</c:v>
                </c:pt>
                <c:pt idx="6">
                  <c:v>#N/A</c:v>
                </c:pt>
                <c:pt idx="7">
                  <c:v>0.21</c:v>
                </c:pt>
                <c:pt idx="8">
                  <c:v>#N/A</c:v>
                </c:pt>
                <c:pt idx="9">
                  <c:v>0.22</c:v>
                </c:pt>
              </c:numCache>
            </c:numRef>
          </c:val>
          <c:extLst>
            <c:ext xmlns:c16="http://schemas.microsoft.com/office/drawing/2014/chart" uri="{C3380CC4-5D6E-409C-BE32-E72D297353CC}">
              <c16:uniqueId val="{00000004-C976-45E8-BD36-094D6AD4A5DD}"/>
            </c:ext>
          </c:extLst>
        </c:ser>
        <c:ser>
          <c:idx val="5"/>
          <c:order val="5"/>
          <c:tx>
            <c:strRef>
              <c:f>データシート!$A$32</c:f>
              <c:strCache>
                <c:ptCount val="1"/>
                <c:pt idx="0">
                  <c:v>国民健康保険事業・事業勘定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0.82</c:v>
                </c:pt>
                <c:pt idx="2">
                  <c:v>#N/A</c:v>
                </c:pt>
                <c:pt idx="3">
                  <c:v>0.31</c:v>
                </c:pt>
                <c:pt idx="4">
                  <c:v>#N/A</c:v>
                </c:pt>
                <c:pt idx="5">
                  <c:v>0.62</c:v>
                </c:pt>
                <c:pt idx="6">
                  <c:v>#N/A</c:v>
                </c:pt>
                <c:pt idx="7">
                  <c:v>0.42</c:v>
                </c:pt>
                <c:pt idx="8">
                  <c:v>#N/A</c:v>
                </c:pt>
                <c:pt idx="9">
                  <c:v>0.63</c:v>
                </c:pt>
              </c:numCache>
            </c:numRef>
          </c:val>
          <c:extLst>
            <c:ext xmlns:c16="http://schemas.microsoft.com/office/drawing/2014/chart" uri="{C3380CC4-5D6E-409C-BE32-E72D297353CC}">
              <c16:uniqueId val="{00000005-C976-45E8-BD36-094D6AD4A5DD}"/>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1.65</c:v>
                </c:pt>
                <c:pt idx="4">
                  <c:v>#N/A</c:v>
                </c:pt>
                <c:pt idx="5">
                  <c:v>1.07</c:v>
                </c:pt>
                <c:pt idx="6">
                  <c:v>#N/A</c:v>
                </c:pt>
                <c:pt idx="7">
                  <c:v>1.2</c:v>
                </c:pt>
                <c:pt idx="8">
                  <c:v>#N/A</c:v>
                </c:pt>
                <c:pt idx="9">
                  <c:v>1.25</c:v>
                </c:pt>
              </c:numCache>
            </c:numRef>
          </c:val>
          <c:extLst>
            <c:ext xmlns:c16="http://schemas.microsoft.com/office/drawing/2014/chart" uri="{C3380CC4-5D6E-409C-BE32-E72D297353CC}">
              <c16:uniqueId val="{00000006-C976-45E8-BD36-094D6AD4A5D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1.66</c:v>
                </c:pt>
                <c:pt idx="2">
                  <c:v>#N/A</c:v>
                </c:pt>
                <c:pt idx="3">
                  <c:v>1.52</c:v>
                </c:pt>
                <c:pt idx="4">
                  <c:v>#N/A</c:v>
                </c:pt>
                <c:pt idx="5">
                  <c:v>1.26</c:v>
                </c:pt>
                <c:pt idx="6">
                  <c:v>#N/A</c:v>
                </c:pt>
                <c:pt idx="7">
                  <c:v>1.45</c:v>
                </c:pt>
                <c:pt idx="8">
                  <c:v>#N/A</c:v>
                </c:pt>
                <c:pt idx="9">
                  <c:v>1.48</c:v>
                </c:pt>
              </c:numCache>
            </c:numRef>
          </c:val>
          <c:extLst>
            <c:ext xmlns:c16="http://schemas.microsoft.com/office/drawing/2014/chart" uri="{C3380CC4-5D6E-409C-BE32-E72D297353CC}">
              <c16:uniqueId val="{00000007-C976-45E8-BD36-094D6AD4A5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8.9499999999999993</c:v>
                </c:pt>
                <c:pt idx="2">
                  <c:v>#N/A</c:v>
                </c:pt>
                <c:pt idx="3">
                  <c:v>9.86</c:v>
                </c:pt>
                <c:pt idx="4">
                  <c:v>#N/A</c:v>
                </c:pt>
                <c:pt idx="5">
                  <c:v>11.17</c:v>
                </c:pt>
                <c:pt idx="6">
                  <c:v>#N/A</c:v>
                </c:pt>
                <c:pt idx="7">
                  <c:v>8.44</c:v>
                </c:pt>
                <c:pt idx="8">
                  <c:v>#N/A</c:v>
                </c:pt>
                <c:pt idx="9">
                  <c:v>7.29</c:v>
                </c:pt>
              </c:numCache>
            </c:numRef>
          </c:val>
          <c:extLst>
            <c:ext xmlns:c16="http://schemas.microsoft.com/office/drawing/2014/chart" uri="{C3380CC4-5D6E-409C-BE32-E72D297353CC}">
              <c16:uniqueId val="{00000008-C976-45E8-BD36-094D6AD4A5D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14.13</c:v>
                </c:pt>
                <c:pt idx="2">
                  <c:v>#N/A</c:v>
                </c:pt>
                <c:pt idx="3">
                  <c:v>15.09</c:v>
                </c:pt>
                <c:pt idx="4">
                  <c:v>#N/A</c:v>
                </c:pt>
                <c:pt idx="5">
                  <c:v>17.3</c:v>
                </c:pt>
                <c:pt idx="6">
                  <c:v>#N/A</c:v>
                </c:pt>
                <c:pt idx="7">
                  <c:v>16.079999999999998</c:v>
                </c:pt>
                <c:pt idx="8">
                  <c:v>#N/A</c:v>
                </c:pt>
                <c:pt idx="9">
                  <c:v>10.4</c:v>
                </c:pt>
              </c:numCache>
            </c:numRef>
          </c:val>
          <c:extLst>
            <c:ext xmlns:c16="http://schemas.microsoft.com/office/drawing/2014/chart" uri="{C3380CC4-5D6E-409C-BE32-E72D297353CC}">
              <c16:uniqueId val="{00000009-C976-45E8-BD36-094D6AD4A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1198</c:v>
                </c:pt>
                <c:pt idx="5">
                  <c:v>1184</c:v>
                </c:pt>
                <c:pt idx="8">
                  <c:v>1218</c:v>
                </c:pt>
                <c:pt idx="11">
                  <c:v>1072</c:v>
                </c:pt>
                <c:pt idx="14">
                  <c:v>1059</c:v>
                </c:pt>
              </c:numCache>
            </c:numRef>
          </c:val>
          <c:extLst>
            <c:ext xmlns:c16="http://schemas.microsoft.com/office/drawing/2014/chart" uri="{C3380CC4-5D6E-409C-BE32-E72D297353CC}">
              <c16:uniqueId val="{00000000-8E79-489E-B71A-1B8294B4E3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79-489E-B71A-1B8294B4E3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79-489E-B71A-1B8294B4E3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79-489E-B71A-1B8294B4E3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307</c:v>
                </c:pt>
                <c:pt idx="3">
                  <c:v>276</c:v>
                </c:pt>
                <c:pt idx="6">
                  <c:v>300</c:v>
                </c:pt>
                <c:pt idx="9">
                  <c:v>298</c:v>
                </c:pt>
                <c:pt idx="12">
                  <c:v>293</c:v>
                </c:pt>
              </c:numCache>
            </c:numRef>
          </c:val>
          <c:extLst>
            <c:ext xmlns:c16="http://schemas.microsoft.com/office/drawing/2014/chart" uri="{C3380CC4-5D6E-409C-BE32-E72D297353CC}">
              <c16:uniqueId val="{00000004-8E79-489E-B71A-1B8294B4E3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79-489E-B71A-1B8294B4E3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79-489E-B71A-1B8294B4E3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865</c:v>
                </c:pt>
                <c:pt idx="3">
                  <c:v>891</c:v>
                </c:pt>
                <c:pt idx="6">
                  <c:v>958</c:v>
                </c:pt>
                <c:pt idx="9">
                  <c:v>954</c:v>
                </c:pt>
                <c:pt idx="12">
                  <c:v>997</c:v>
                </c:pt>
              </c:numCache>
            </c:numRef>
          </c:val>
          <c:extLst>
            <c:ext xmlns:c16="http://schemas.microsoft.com/office/drawing/2014/chart" uri="{C3380CC4-5D6E-409C-BE32-E72D297353CC}">
              <c16:uniqueId val="{00000007-8E79-489E-B71A-1B8294B4E3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c:v>
                </c:pt>
                <c:pt idx="2">
                  <c:v>#N/A</c:v>
                </c:pt>
                <c:pt idx="3">
                  <c:v>#N/A</c:v>
                </c:pt>
                <c:pt idx="4">
                  <c:v>-17</c:v>
                </c:pt>
                <c:pt idx="5">
                  <c:v>#N/A</c:v>
                </c:pt>
                <c:pt idx="6">
                  <c:v>#N/A</c:v>
                </c:pt>
                <c:pt idx="7">
                  <c:v>40</c:v>
                </c:pt>
                <c:pt idx="8">
                  <c:v>#N/A</c:v>
                </c:pt>
                <c:pt idx="9">
                  <c:v>#N/A</c:v>
                </c:pt>
                <c:pt idx="10">
                  <c:v>180</c:v>
                </c:pt>
                <c:pt idx="11">
                  <c:v>#N/A</c:v>
                </c:pt>
                <c:pt idx="12">
                  <c:v>#N/A</c:v>
                </c:pt>
                <c:pt idx="13">
                  <c:v>231</c:v>
                </c:pt>
                <c:pt idx="14">
                  <c:v>#N/A</c:v>
                </c:pt>
              </c:numCache>
            </c:numRef>
          </c:val>
          <c:smooth val="0"/>
          <c:extLst>
            <c:ext xmlns:c16="http://schemas.microsoft.com/office/drawing/2014/chart" uri="{C3380CC4-5D6E-409C-BE32-E72D297353CC}">
              <c16:uniqueId val="{00000008-8E79-489E-B71A-1B8294B4E3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9524</c:v>
                </c:pt>
                <c:pt idx="5">
                  <c:v>9625</c:v>
                </c:pt>
                <c:pt idx="8">
                  <c:v>9956</c:v>
                </c:pt>
                <c:pt idx="11">
                  <c:v>9640</c:v>
                </c:pt>
                <c:pt idx="14">
                  <c:v>9033</c:v>
                </c:pt>
              </c:numCache>
            </c:numRef>
          </c:val>
          <c:extLst>
            <c:ext xmlns:c16="http://schemas.microsoft.com/office/drawing/2014/chart" uri="{C3380CC4-5D6E-409C-BE32-E72D297353CC}">
              <c16:uniqueId val="{00000000-84BC-4885-8B6F-FDEB64E901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2396</c:v>
                </c:pt>
                <c:pt idx="5">
                  <c:v>1988</c:v>
                </c:pt>
                <c:pt idx="8">
                  <c:v>1871</c:v>
                </c:pt>
                <c:pt idx="11">
                  <c:v>1873</c:v>
                </c:pt>
                <c:pt idx="14">
                  <c:v>1887</c:v>
                </c:pt>
              </c:numCache>
            </c:numRef>
          </c:val>
          <c:extLst>
            <c:ext xmlns:c16="http://schemas.microsoft.com/office/drawing/2014/chart" uri="{C3380CC4-5D6E-409C-BE32-E72D297353CC}">
              <c16:uniqueId val="{00000001-84BC-4885-8B6F-FDEB64E901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8099</c:v>
                </c:pt>
                <c:pt idx="5">
                  <c:v>7454</c:v>
                </c:pt>
                <c:pt idx="8">
                  <c:v>8233</c:v>
                </c:pt>
                <c:pt idx="11">
                  <c:v>7972</c:v>
                </c:pt>
                <c:pt idx="14">
                  <c:v>8061</c:v>
                </c:pt>
              </c:numCache>
            </c:numRef>
          </c:val>
          <c:extLst>
            <c:ext xmlns:c16="http://schemas.microsoft.com/office/drawing/2014/chart" uri="{C3380CC4-5D6E-409C-BE32-E72D297353CC}">
              <c16:uniqueId val="{00000002-84BC-4885-8B6F-FDEB64E901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BC-4885-8B6F-FDEB64E901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BC-4885-8B6F-FDEB64E901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BC-4885-8B6F-FDEB64E901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812</c:v>
                </c:pt>
                <c:pt idx="3">
                  <c:v>736</c:v>
                </c:pt>
                <c:pt idx="6">
                  <c:v>652</c:v>
                </c:pt>
                <c:pt idx="9">
                  <c:v>568</c:v>
                </c:pt>
                <c:pt idx="12">
                  <c:v>464</c:v>
                </c:pt>
              </c:numCache>
            </c:numRef>
          </c:val>
          <c:extLst>
            <c:ext xmlns:c16="http://schemas.microsoft.com/office/drawing/2014/chart" uri="{C3380CC4-5D6E-409C-BE32-E72D297353CC}">
              <c16:uniqueId val="{00000006-84BC-4885-8B6F-FDEB64E901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BC-4885-8B6F-FDEB64E901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3154</c:v>
                </c:pt>
                <c:pt idx="3">
                  <c:v>2478</c:v>
                </c:pt>
                <c:pt idx="6">
                  <c:v>2191</c:v>
                </c:pt>
                <c:pt idx="9">
                  <c:v>2155</c:v>
                </c:pt>
                <c:pt idx="12">
                  <c:v>2115</c:v>
                </c:pt>
              </c:numCache>
            </c:numRef>
          </c:val>
          <c:extLst>
            <c:ext xmlns:c16="http://schemas.microsoft.com/office/drawing/2014/chart" uri="{C3380CC4-5D6E-409C-BE32-E72D297353CC}">
              <c16:uniqueId val="{00000008-84BC-4885-8B6F-FDEB64E901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4BC-4885-8B6F-FDEB64E901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9267</c:v>
                </c:pt>
                <c:pt idx="3">
                  <c:v>10430</c:v>
                </c:pt>
                <c:pt idx="6">
                  <c:v>11636</c:v>
                </c:pt>
                <c:pt idx="9">
                  <c:v>11689</c:v>
                </c:pt>
                <c:pt idx="12">
                  <c:v>11054</c:v>
                </c:pt>
              </c:numCache>
            </c:numRef>
          </c:val>
          <c:extLst>
            <c:ext xmlns:c16="http://schemas.microsoft.com/office/drawing/2014/chart" uri="{C3380CC4-5D6E-409C-BE32-E72D297353CC}">
              <c16:uniqueId val="{0000000A-84BC-4885-8B6F-FDEB64E901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BC-4885-8B6F-FDEB64E901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3796</c:v>
                </c:pt>
                <c:pt idx="1">
                  <c:v>3835</c:v>
                </c:pt>
                <c:pt idx="2">
                  <c:v>3932</c:v>
                </c:pt>
              </c:numCache>
            </c:numRef>
          </c:val>
          <c:extLst>
            <c:ext xmlns:c16="http://schemas.microsoft.com/office/drawing/2014/chart" uri="{C3380CC4-5D6E-409C-BE32-E72D297353CC}">
              <c16:uniqueId val="{00000000-AE82-422B-8FAC-7679F41036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38</c:v>
                </c:pt>
              </c:numCache>
            </c:numRef>
          </c:val>
          <c:extLst>
            <c:ext xmlns:c16="http://schemas.microsoft.com/office/drawing/2014/chart" uri="{C3380CC4-5D6E-409C-BE32-E72D297353CC}">
              <c16:uniqueId val="{00000001-AE82-422B-8FAC-7679F41036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2589</c:v>
                </c:pt>
                <c:pt idx="1">
                  <c:v>2324</c:v>
                </c:pt>
                <c:pt idx="2">
                  <c:v>2342</c:v>
                </c:pt>
              </c:numCache>
            </c:numRef>
          </c:val>
          <c:extLst>
            <c:ext xmlns:c16="http://schemas.microsoft.com/office/drawing/2014/chart" uri="{C3380CC4-5D6E-409C-BE32-E72D297353CC}">
              <c16:uniqueId val="{00000002-AE82-422B-8FAC-7679F41036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主に義務教育施設の大規模改造に係る財源として起債を活用したため、増加傾向に転じており、公共施設やインフラの一斉更新時期が続くため、公共施設等総合管理計画に基づいた老朽化対策を実施し、その財源として起債も活用していくこととなり、数値の悪化が見込ま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また、公営企業債の元利償還金に対する繰入金においては、その大部分を占める下水道事業特別会計において、下水道整備の進捗も進み、今後の地方債の借入額についてはピーク時の５分の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以内になる見込であり、将来の実質公債費比率を引き下げる要因のひとつにあげられる。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現在、満期一括償還での借り入れ</a:t>
          </a:r>
          <a:r>
            <a:rPr kumimoji="1" lang="ja-JP" altLang="en-US" sz="1100" b="0" i="0" baseline="0">
              <a:solidFill>
                <a:schemeClr val="dk1"/>
              </a:solidFill>
              <a:effectLst/>
              <a:latin typeface="+mn-lt"/>
              <a:ea typeface="+mn-ea"/>
              <a:cs typeface="+mn-cs"/>
            </a:rPr>
            <a:t>による</a:t>
          </a:r>
          <a:r>
            <a:rPr kumimoji="1" lang="ja-JP" altLang="ja-JP" sz="1100" b="0" i="0" baseline="0">
              <a:solidFill>
                <a:schemeClr val="dk1"/>
              </a:solidFill>
              <a:effectLst/>
              <a:latin typeface="+mn-lt"/>
              <a:ea typeface="+mn-ea"/>
              <a:cs typeface="+mn-cs"/>
            </a:rPr>
            <a:t>積み立て</a:t>
          </a:r>
          <a:r>
            <a:rPr kumimoji="1" lang="ja-JP" altLang="en-US" sz="1100" b="0" i="0" baseline="0">
              <a:solidFill>
                <a:schemeClr val="dk1"/>
              </a:solidFill>
              <a:effectLst/>
              <a:latin typeface="+mn-lt"/>
              <a:ea typeface="+mn-ea"/>
              <a:cs typeface="+mn-cs"/>
            </a:rPr>
            <a:t>は行って</a:t>
          </a:r>
          <a:r>
            <a:rPr kumimoji="1" lang="ja-JP" altLang="ja-JP" sz="1100" b="0" i="0" baseline="0">
              <a:solidFill>
                <a:schemeClr val="dk1"/>
              </a:solidFill>
              <a:effectLst/>
              <a:latin typeface="+mn-lt"/>
              <a:ea typeface="+mn-ea"/>
              <a:cs typeface="+mn-cs"/>
            </a:rPr>
            <a:t>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今後は、公共施設やインフラの一斉更新時期が続き、その財源として起債を活用していくため、将来負担比率の悪化が見込まれる</a:t>
          </a:r>
          <a:r>
            <a:rPr kumimoji="1"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主に義務教育施設大規模改造等が行われたことに伴い、公共施設整備基金の取り崩したことによる。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公共施設やインフラの一斉更新時期が続くため、減少傾向が続くとみられる。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年間に必要な公共施設の老朽化対策費用を試算し、その他の特定目的基金を用途に応じて組み合わせながら計画的な取崩しを行っていく。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「公共施設整備基金」・・・公共施設の新築、大規模改造、老朽化対策等に充当する。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「一般廃棄物施設整備基金」・・・２市２町広域ごみ処理施設整備費負担金及びごみ処理中継施設の整備に充当する。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「緑化基金」・・・緑化の推進又は緑の保全の事業に充当する。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「公共公益施設整備基金」・・・公共・公益施設の整備に充当する。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「長寿社会福祉基金」・・・長寿社会の福祉の向上に寄与する事業に充当する。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「公共施設整備基金」・・・</a:t>
          </a:r>
          <a:r>
            <a:rPr kumimoji="1" lang="ja-JP" altLang="en-US" sz="1100" b="0" i="0" baseline="0">
              <a:solidFill>
                <a:sysClr val="windowText" lastClr="000000"/>
              </a:solidFill>
              <a:effectLst/>
              <a:latin typeface="+mn-lt"/>
              <a:ea typeface="+mn-ea"/>
              <a:cs typeface="+mn-cs"/>
            </a:rPr>
            <a:t>令和４年度と比較し</a:t>
          </a:r>
          <a:r>
            <a:rPr kumimoji="1" lang="ja-JP" altLang="ja-JP" sz="1100" b="0" i="0" baseline="0">
              <a:solidFill>
                <a:sysClr val="windowText" lastClr="000000"/>
              </a:solidFill>
              <a:effectLst/>
              <a:latin typeface="+mn-lt"/>
              <a:ea typeface="+mn-ea"/>
              <a:cs typeface="+mn-cs"/>
            </a:rPr>
            <a:t>公共施設（主に教育関係）の大規模改造</a:t>
          </a:r>
          <a:r>
            <a:rPr kumimoji="1" lang="ja-JP" altLang="en-US" sz="1100" b="0" i="0" baseline="0">
              <a:solidFill>
                <a:sysClr val="windowText" lastClr="000000"/>
              </a:solidFill>
              <a:effectLst/>
              <a:latin typeface="+mn-lt"/>
              <a:ea typeface="+mn-ea"/>
              <a:cs typeface="+mn-cs"/>
            </a:rPr>
            <a:t>事業等の工事費等が減少したこと</a:t>
          </a:r>
          <a:r>
            <a:rPr kumimoji="1" lang="ja-JP" altLang="ja-JP" sz="1100" b="0" i="0" baseline="0">
              <a:solidFill>
                <a:sysClr val="windowText" lastClr="000000"/>
              </a:solidFill>
              <a:effectLst/>
              <a:latin typeface="+mn-lt"/>
              <a:ea typeface="+mn-ea"/>
              <a:cs typeface="+mn-cs"/>
            </a:rPr>
            <a:t>により</a:t>
          </a:r>
          <a:r>
            <a:rPr kumimoji="1" lang="ja-JP" altLang="en-US" sz="1100" b="0" i="0" baseline="0">
              <a:solidFill>
                <a:sysClr val="windowText" lastClr="000000"/>
              </a:solidFill>
              <a:effectLst/>
              <a:latin typeface="+mn-lt"/>
              <a:ea typeface="+mn-ea"/>
              <a:cs typeface="+mn-cs"/>
            </a:rPr>
            <a:t>充当額も減少し、基金残高は増</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「一般廃棄物施設整備基金」・・・</a:t>
          </a:r>
          <a:r>
            <a:rPr kumimoji="1" lang="ja-JP" altLang="ja-JP" sz="1100" b="0" i="0" baseline="0">
              <a:solidFill>
                <a:schemeClr val="dk1"/>
              </a:solidFill>
              <a:effectLst/>
              <a:latin typeface="+mn-lt"/>
              <a:ea typeface="+mn-ea"/>
              <a:cs typeface="+mn-cs"/>
            </a:rPr>
            <a:t>令和４年度</a:t>
          </a:r>
          <a:r>
            <a:rPr kumimoji="1" lang="ja-JP" altLang="en-US" sz="1100" b="0" i="0" baseline="0">
              <a:solidFill>
                <a:sysClr val="windowText" lastClr="000000"/>
              </a:solidFill>
              <a:effectLst/>
              <a:latin typeface="+mn-lt"/>
              <a:ea typeface="+mn-ea"/>
              <a:cs typeface="+mn-cs"/>
            </a:rPr>
            <a:t>で２</a:t>
          </a:r>
          <a:r>
            <a:rPr kumimoji="1" lang="ja-JP" altLang="ja-JP" sz="1100" b="0" i="0" baseline="0">
              <a:solidFill>
                <a:sysClr val="windowText" lastClr="000000"/>
              </a:solidFill>
              <a:effectLst/>
              <a:latin typeface="+mn-lt"/>
              <a:ea typeface="+mn-ea"/>
              <a:cs typeface="+mn-cs"/>
            </a:rPr>
            <a:t>市２町広域ごみ処理施設整備費負担金への充当</a:t>
          </a:r>
          <a:r>
            <a:rPr kumimoji="1" lang="ja-JP" altLang="en-US" sz="1100" b="0" i="0" baseline="0">
              <a:solidFill>
                <a:sysClr val="windowText" lastClr="000000"/>
              </a:solidFill>
              <a:effectLst/>
              <a:latin typeface="+mn-lt"/>
              <a:ea typeface="+mn-ea"/>
              <a:cs typeface="+mn-cs"/>
            </a:rPr>
            <a:t>が終了したことで、</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は積み立てのみ行ったことにより増。</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「緑化基金」・・・基金利息の積立により増</a:t>
          </a:r>
          <a:r>
            <a:rPr kumimoji="1"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「公共公益施設整備基金」・・・基金利息の積立により増（表示単位未満のため反映されず）。</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「長寿社会福祉基金」・・・福祉会館改修事業への充当により減。</a:t>
          </a:r>
          <a:endParaRPr lang="ja-JP" altLang="ja-JP" sz="1400">
            <a:solidFill>
              <a:sysClr val="windowText" lastClr="000000"/>
            </a:solidFill>
            <a:effectLst/>
          </a:endParaRPr>
        </a:p>
        <a:p>
          <a:pPr eaLnBrk="1" fontAlgn="auto" latinLnBrk="0" hangingPunct="1"/>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「公共施設整備基金」・・・公共施設等総合管理計画、及び策定中の個別施設修繕計画素案に基づき、計画的に積立・繰入を行う。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「一般廃棄物施設整備基金」・・・令和４年度で広域ごみ処理施設が完成したため、次期ごみ処理施設整備まで、活用する予定は無い。</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「緑化基金」・・・将来の公共施設改修時において、木材を活用した改修の財源として繰り入れを行う。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「公共公益施設整備基金」・・・当面、活用する予定は無い。</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「長寿社会福祉基金」・・・福祉会館の改修事業を実施する年度に、財源として繰り入れを行う。</a:t>
          </a:r>
          <a:endParaRPr lang="ja-JP" altLang="ja-JP" sz="1400">
            <a:solidFill>
              <a:sysClr val="windowText" lastClr="000000"/>
            </a:solidFill>
            <a:effectLst/>
          </a:endParaRPr>
        </a:p>
        <a:p>
          <a:pPr eaLnBrk="1" fontAlgn="auto" latinLnBrk="0" hangingPunct="1"/>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年度では、令和</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と比較し交付税額が増加</a:t>
          </a:r>
          <a:r>
            <a:rPr kumimoji="1" lang="ja-JP" altLang="ja-JP" sz="1100" b="0" i="0" baseline="0">
              <a:solidFill>
                <a:sysClr val="windowText" lastClr="000000"/>
              </a:solidFill>
              <a:effectLst/>
              <a:latin typeface="+mn-lt"/>
              <a:ea typeface="+mn-ea"/>
              <a:cs typeface="+mn-cs"/>
            </a:rPr>
            <a:t>となった</a:t>
          </a:r>
          <a:r>
            <a:rPr kumimoji="1" lang="ja-JP" altLang="en-US" sz="1100" b="0" i="0" baseline="0">
              <a:solidFill>
                <a:sysClr val="windowText" lastClr="000000"/>
              </a:solidFill>
              <a:effectLst/>
              <a:latin typeface="+mn-lt"/>
              <a:ea typeface="+mn-ea"/>
              <a:cs typeface="+mn-cs"/>
            </a:rPr>
            <a:t>こと等により</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年中の取崩額より、令和</a:t>
          </a:r>
          <a:r>
            <a:rPr kumimoji="1" lang="en-US" altLang="ja-JP" sz="1100" b="0" i="0" baseline="0">
              <a:solidFill>
                <a:sysClr val="windowText" lastClr="000000"/>
              </a:solidFill>
              <a:effectLst/>
              <a:latin typeface="+mn-lt"/>
              <a:ea typeface="+mn-ea"/>
              <a:cs typeface="+mn-cs"/>
            </a:rPr>
            <a:t>4</a:t>
          </a:r>
          <a:r>
            <a:rPr kumimoji="1" lang="ja-JP" altLang="en-US" sz="1100" b="0" i="0" baseline="0">
              <a:solidFill>
                <a:sysClr val="windowText" lastClr="000000"/>
              </a:solidFill>
              <a:effectLst/>
              <a:latin typeface="+mn-lt"/>
              <a:ea typeface="+mn-ea"/>
              <a:cs typeface="+mn-cs"/>
            </a:rPr>
            <a:t>年</a:t>
          </a:r>
          <a:r>
            <a:rPr kumimoji="1" lang="ja-JP" altLang="ja-JP" sz="1100" b="0" i="0" baseline="0">
              <a:solidFill>
                <a:sysClr val="windowText" lastClr="000000"/>
              </a:solidFill>
              <a:effectLst/>
              <a:latin typeface="+mn-lt"/>
              <a:ea typeface="+mn-ea"/>
              <a:cs typeface="+mn-cs"/>
            </a:rPr>
            <a:t>度決算剰余金による積立額が多くなり、基金残高が増となった。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に必要な公共施設の老朽化対策費用を試算し、その必要額を平成３０年度に、財政調整基金から特定目的基金である公共施設整備基金に振り替えたので、今後も主に普通建設事業以外の財源調整として、計画的な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国の補正予算（第</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号）により普通交付税額が増額となり、令和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年度に限り創設された「臨時財政対策債償還基金費」分を積み立てるため増となる。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b="0" i="0"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当面、活用する予定は無い。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34,916
34,349
9.13
13,034,810
12,370,865
544,768
7,465,104
11,054,417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町の面積の</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年度以降ほぼ横ばいとなっている。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今後も歳出削減、適正な課税客体の把握、町税の徴収率の向上等に努め、財政基盤の強化に努める。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62795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年度では、</a:t>
          </a:r>
          <a:r>
            <a:rPr kumimoji="1" lang="ja-JP" altLang="en-US" sz="1100" b="0" i="0" baseline="0">
              <a:solidFill>
                <a:sysClr val="windowText" lastClr="000000"/>
              </a:solidFill>
              <a:effectLst/>
              <a:latin typeface="+mn-lt"/>
              <a:ea typeface="+mn-ea"/>
              <a:cs typeface="+mn-cs"/>
            </a:rPr>
            <a:t>扶助費・人件費</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により、</a:t>
          </a:r>
          <a:r>
            <a:rPr kumimoji="1" lang="ja-JP" altLang="en-US" sz="1100" b="0" i="0" baseline="0">
              <a:solidFill>
                <a:sysClr val="windowText" lastClr="000000"/>
              </a:solidFill>
              <a:effectLst/>
              <a:latin typeface="+mn-lt"/>
              <a:ea typeface="+mn-ea"/>
              <a:cs typeface="+mn-cs"/>
            </a:rPr>
            <a:t>経常経費</a:t>
          </a:r>
          <a:r>
            <a:rPr kumimoji="1" lang="ja-JP" altLang="ja-JP" sz="1100" b="0" i="0" baseline="0">
              <a:solidFill>
                <a:sysClr val="windowText" lastClr="000000"/>
              </a:solidFill>
              <a:effectLst/>
              <a:latin typeface="+mn-lt"/>
              <a:ea typeface="+mn-ea"/>
              <a:cs typeface="+mn-cs"/>
            </a:rPr>
            <a:t>が前年度に比べ約</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億円の</a:t>
          </a:r>
          <a:r>
            <a:rPr kumimoji="1" lang="ja-JP" altLang="en-US" sz="1100" b="0" i="0" baseline="0">
              <a:solidFill>
                <a:sysClr val="windowText" lastClr="000000"/>
              </a:solidFill>
              <a:effectLst/>
              <a:latin typeface="+mn-lt"/>
              <a:ea typeface="+mn-ea"/>
              <a:cs typeface="+mn-cs"/>
            </a:rPr>
            <a:t>増加しており</a:t>
          </a:r>
          <a:r>
            <a:rPr kumimoji="1" lang="ja-JP" altLang="ja-JP" sz="1100" b="0" i="0" baseline="0">
              <a:solidFill>
                <a:sysClr val="windowText" lastClr="000000"/>
              </a:solidFill>
              <a:effectLst/>
              <a:latin typeface="+mn-lt"/>
              <a:ea typeface="+mn-ea"/>
              <a:cs typeface="+mn-cs"/>
            </a:rPr>
            <a:t>、経常収支比率が</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％悪化している。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引き続き、単独扶助費や補助、公共施設管理の見直しにより、経常経費の削減に努める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95928"/>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120332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95928"/>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64</xdr:row>
      <xdr:rowOff>105728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2168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69532</xdr:rowOff>
    </xdr:from>
    <xdr:to>
      <xdr:col>11</xdr:col>
      <xdr:colOff>82550</xdr:colOff>
      <xdr:row>63</xdr:row>
      <xdr:rowOff>171132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155909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54928</xdr:rowOff>
    </xdr:from>
    <xdr:to>
      <xdr:col>7</xdr:col>
      <xdr:colOff>31750</xdr:colOff>
      <xdr:row>64</xdr:row>
      <xdr:rowOff>156528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141305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82290</xdr:rowOff>
    </xdr:from>
    <xdr:to>
      <xdr:col>23</xdr:col>
      <xdr:colOff>133350</xdr:colOff>
      <xdr:row>81</xdr:row>
      <xdr:rowOff>105353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9740"/>
          <a:ext cx="8382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82290</xdr:rowOff>
    </xdr:from>
    <xdr:to>
      <xdr:col>19</xdr:col>
      <xdr:colOff>133350</xdr:colOff>
      <xdr:row>81</xdr:row>
      <xdr:rowOff>125843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69740"/>
          <a:ext cx="889000" cy="4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49434</xdr:rowOff>
    </xdr:from>
    <xdr:to>
      <xdr:col>15</xdr:col>
      <xdr:colOff>82550</xdr:colOff>
      <xdr:row>81</xdr:row>
      <xdr:rowOff>125843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36884"/>
          <a:ext cx="889000" cy="7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28778</xdr:rowOff>
    </xdr:from>
    <xdr:to>
      <xdr:col>11</xdr:col>
      <xdr:colOff>31750</xdr:colOff>
      <xdr:row>81</xdr:row>
      <xdr:rowOff>49434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16228"/>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54553</xdr:rowOff>
    </xdr:from>
    <xdr:to>
      <xdr:col>23</xdr:col>
      <xdr:colOff>184150</xdr:colOff>
      <xdr:row>81</xdr:row>
      <xdr:rowOff>156153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147280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31490</xdr:rowOff>
    </xdr:from>
    <xdr:to>
      <xdr:col>19</xdr:col>
      <xdr:colOff>184150</xdr:colOff>
      <xdr:row>81</xdr:row>
      <xdr:rowOff>133090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143267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75043</xdr:rowOff>
    </xdr:from>
    <xdr:to>
      <xdr:col>15</xdr:col>
      <xdr:colOff>133350</xdr:colOff>
      <xdr:row>82</xdr:row>
      <xdr:rowOff>5193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170084</xdr:rowOff>
    </xdr:from>
    <xdr:to>
      <xdr:col>11</xdr:col>
      <xdr:colOff>82550</xdr:colOff>
      <xdr:row>81</xdr:row>
      <xdr:rowOff>100234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5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149428</xdr:rowOff>
    </xdr:from>
    <xdr:to>
      <xdr:col>7</xdr:col>
      <xdr:colOff>31750</xdr:colOff>
      <xdr:row>81</xdr:row>
      <xdr:rowOff>79578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89755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3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ポイント上回っているが、定員管理の適正度等を勘案すると、現行水準は適正であると考える。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今後も定員管理の適正化を進めながら、指数の上昇を抑制し、現行水準の維持に努める。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115005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524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104422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597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144639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26811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607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8981</xdr:rowOff>
    </xdr:from>
    <xdr:to>
      <xdr:col>81</xdr:col>
      <xdr:colOff>44450</xdr:colOff>
      <xdr:row>59</xdr:row>
      <xdr:rowOff>71029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24531"/>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166642</xdr:rowOff>
    </xdr:from>
    <xdr:to>
      <xdr:col>77</xdr:col>
      <xdr:colOff>44450</xdr:colOff>
      <xdr:row>59</xdr:row>
      <xdr:rowOff>8981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1074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166642</xdr:rowOff>
    </xdr:from>
    <xdr:to>
      <xdr:col>72</xdr:col>
      <xdr:colOff>203200</xdr:colOff>
      <xdr:row>58</xdr:row>
      <xdr:rowOff>168366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1074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123553</xdr:rowOff>
    </xdr:from>
    <xdr:to>
      <xdr:col>68</xdr:col>
      <xdr:colOff>152400</xdr:colOff>
      <xdr:row>58</xdr:row>
      <xdr:rowOff>168366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6765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20229</xdr:rowOff>
    </xdr:from>
    <xdr:to>
      <xdr:col>81</xdr:col>
      <xdr:colOff>95250</xdr:colOff>
      <xdr:row>59</xdr:row>
      <xdr:rowOff>121829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36756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129631</xdr:rowOff>
    </xdr:from>
    <xdr:to>
      <xdr:col>77</xdr:col>
      <xdr:colOff>95250</xdr:colOff>
      <xdr:row>59</xdr:row>
      <xdr:rowOff>59781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69958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4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115842</xdr:rowOff>
    </xdr:from>
    <xdr:to>
      <xdr:col>73</xdr:col>
      <xdr:colOff>44450</xdr:colOff>
      <xdr:row>59</xdr:row>
      <xdr:rowOff>45992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56169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117566</xdr:rowOff>
    </xdr:from>
    <xdr:to>
      <xdr:col>68</xdr:col>
      <xdr:colOff>203200</xdr:colOff>
      <xdr:row>59</xdr:row>
      <xdr:rowOff>47716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57893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72753</xdr:rowOff>
    </xdr:from>
    <xdr:to>
      <xdr:col>64</xdr:col>
      <xdr:colOff>152400</xdr:colOff>
      <xdr:row>59</xdr:row>
      <xdr:rowOff>2903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年度に教育施設改修のため発行した町債の償還開始により、公債費負担比率は悪化している。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今後も、公共施設やインフラの一斉更新時期が続くため、公共施設等総合管理計画に基づいた老朽化対策を実施し、その財源として町債の発行を予定している、数値の悪化が見込まれる。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170815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4207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98425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37571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38100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37571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120015</xdr:rowOff>
    </xdr:from>
    <xdr:to>
      <xdr:col>81</xdr:col>
      <xdr:colOff>95250</xdr:colOff>
      <xdr:row>38</xdr:row>
      <xdr:rowOff>50165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136542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0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47625</xdr:rowOff>
    </xdr:from>
    <xdr:to>
      <xdr:col>77</xdr:col>
      <xdr:colOff>95250</xdr:colOff>
      <xdr:row>37</xdr:row>
      <xdr:rowOff>149225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159402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93044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しかしながら、公共施設やインフラの一斉更新時期が続くため、公共施設等総合管理計画に基づいた老朽化対策を実施し、経費削減に努める。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34,916
34,349
9.13
13,034,810
12,370,865
544,768
7,465,104
11,054,417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類似団体平均と比較して下回っている要因としては、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公共施設における管理運営業務を指定管理者制度が進んでいるため、人件費が低くなっている代わりに、物件費（委託料）が引き上げられている。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また、</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決算は</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ポイント減少となっているが、これは、経常一般財源等の合計が増加したことが要因であり、物件費としては実際には増加している。</a:t>
          </a:r>
          <a:endParaRPr lang="ja-JP" altLang="ja-JP" sz="1400">
            <a:solidFill>
              <a:srgbClr val="FF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今後は物価高騰による物件費の増が見込まれ</a:t>
          </a:r>
          <a:r>
            <a:rPr kumimoji="1" lang="ja-JP" altLang="en-US" sz="1100" b="0" i="0" baseline="0">
              <a:solidFill>
                <a:sysClr val="windowText" lastClr="000000"/>
              </a:solidFill>
              <a:effectLst/>
              <a:latin typeface="+mn-lt"/>
              <a:ea typeface="+mn-ea"/>
              <a:cs typeface="+mn-cs"/>
            </a:rPr>
            <a:t>る中</a:t>
          </a:r>
          <a:r>
            <a:rPr kumimoji="1" lang="ja-JP" altLang="ja-JP" sz="1100" b="0" i="0" baseline="0">
              <a:solidFill>
                <a:sysClr val="windowText" lastClr="000000"/>
              </a:solidFill>
              <a:effectLst/>
              <a:latin typeface="+mn-lt"/>
              <a:ea typeface="+mn-ea"/>
              <a:cs typeface="+mn-cs"/>
            </a:rPr>
            <a:t>、各施設の在り方や包括的民間委託の導入も検討し、管理運営経費のコスト削減を図っていく。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多様化する社会への対応のため、</a:t>
          </a:r>
          <a:r>
            <a:rPr kumimoji="1" lang="ja-JP" altLang="ja-JP" sz="1100" b="0" i="0" baseline="0">
              <a:solidFill>
                <a:schemeClr val="dk1"/>
              </a:solidFill>
              <a:effectLst/>
              <a:latin typeface="+mn-lt"/>
              <a:ea typeface="+mn-ea"/>
              <a:cs typeface="+mn-cs"/>
            </a:rPr>
            <a:t>児童・高齢者・障がい者福祉などの各種サービスや援助のための経費については増加傾向にある。</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860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7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7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主に特別会計・企業会計への「繰出金」について、高齢化により特別会計への繰出金が増加傾向にある。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繰出金の増加は財政状況悪化の大きな要因となるため、経費を節減するとともに保険料等の適正化を図り、繰出金の抑制に努める。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3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従来、補助費等に係る経常収支比率は、類似団体のほぼ平均値となっていたが、平成</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年度から下水道事業会計が公営企業化したことに伴い、従来「その他」に計上されていた「繰出金」相当額が補助費等になり、この数値だけを見ると悪化している。</a:t>
          </a:r>
        </a:p>
        <a:p>
          <a:pPr eaLnBrk="1" fontAlgn="auto" latinLnBrk="0" hangingPunct="1"/>
          <a:r>
            <a:rPr kumimoji="1" lang="ja-JP" altLang="en-US" sz="1100" b="0" i="0" baseline="0">
              <a:solidFill>
                <a:sysClr val="windowText" lastClr="000000"/>
              </a:solidFill>
              <a:effectLst/>
              <a:latin typeface="+mn-lt"/>
              <a:ea typeface="+mn-ea"/>
              <a:cs typeface="+mn-cs"/>
            </a:rPr>
            <a:t>　各種団体への補助金について、個々に必要性を検証するなど見直しを行っていく必要がある。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40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昭和</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年代の人口急増に伴う教育施設等の整備のために集中的に発行した地方債の償還もほぼ終了し、平成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年度までは町債残高も減少傾向にあった。</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しかし、今後は公共施設やインフラの一斉更新時期が続くため、公共施設等総合管理計画に基づいた老朽化対策を実施し、その財源として起債も活用していくため、令和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年度ごろまでは公債費も徐々に増加する見込みである。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709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48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「人件費」、「扶助費」、「物件費」、「補助費等」、「その他（繰出金等）」の合計であるが、人件費については、職員数の抑制等により削減が図られており、経常収支比率は低くなっている。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その一方で物件費・扶助費・補助費等に係る経常収支比率が高くなっており、総合的に見れば公債費以外に係る比率は類似団体の平均値を上回っている。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78</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229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78</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486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48639"/>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79</xdr:row>
      <xdr:rowOff>65278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909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104394</xdr:rowOff>
    </xdr:from>
    <xdr:to>
      <xdr:col>29</xdr:col>
      <xdr:colOff>127000</xdr:colOff>
      <xdr:row>18</xdr:row>
      <xdr:rowOff>151828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7969"/>
          <a:ext cx="0" cy="1247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123905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151828</xdr:rowOff>
    </xdr:from>
    <xdr:to>
      <xdr:col>30</xdr:col>
      <xdr:colOff>25400</xdr:colOff>
      <xdr:row>18</xdr:row>
      <xdr:rowOff>151828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5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19321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104394</xdr:rowOff>
    </xdr:from>
    <xdr:to>
      <xdr:col>30</xdr:col>
      <xdr:colOff>25400</xdr:colOff>
      <xdr:row>11</xdr:row>
      <xdr:rowOff>104394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61138</xdr:rowOff>
    </xdr:from>
    <xdr:to>
      <xdr:col>29</xdr:col>
      <xdr:colOff>127000</xdr:colOff>
      <xdr:row>18</xdr:row>
      <xdr:rowOff>107036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4863"/>
          <a:ext cx="647700" cy="4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138879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82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122352</xdr:rowOff>
    </xdr:from>
    <xdr:to>
      <xdr:col>29</xdr:col>
      <xdr:colOff>177800</xdr:colOff>
      <xdr:row>17</xdr:row>
      <xdr:rowOff>52502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3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107036</xdr:rowOff>
    </xdr:from>
    <xdr:to>
      <xdr:col>26</xdr:col>
      <xdr:colOff>50800</xdr:colOff>
      <xdr:row>18</xdr:row>
      <xdr:rowOff>118466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0761"/>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156223</xdr:rowOff>
    </xdr:from>
    <xdr:to>
      <xdr:col>26</xdr:col>
      <xdr:colOff>101600</xdr:colOff>
      <xdr:row>17</xdr:row>
      <xdr:rowOff>86373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96550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118466</xdr:rowOff>
    </xdr:from>
    <xdr:to>
      <xdr:col>22</xdr:col>
      <xdr:colOff>114300</xdr:colOff>
      <xdr:row>18</xdr:row>
      <xdr:rowOff>148044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2191"/>
          <a:ext cx="698500" cy="2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168631</xdr:rowOff>
    </xdr:from>
    <xdr:to>
      <xdr:col>22</xdr:col>
      <xdr:colOff>165100</xdr:colOff>
      <xdr:row>17</xdr:row>
      <xdr:rowOff>98781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9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148044</xdr:rowOff>
    </xdr:from>
    <xdr:to>
      <xdr:col>18</xdr:col>
      <xdr:colOff>177800</xdr:colOff>
      <xdr:row>19</xdr:row>
      <xdr:rowOff>15837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1769"/>
          <a:ext cx="698500" cy="3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18326</xdr:rowOff>
    </xdr:from>
    <xdr:to>
      <xdr:col>19</xdr:col>
      <xdr:colOff>38100</xdr:colOff>
      <xdr:row>17</xdr:row>
      <xdr:rowOff>119926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30975</xdr:rowOff>
    </xdr:from>
    <xdr:to>
      <xdr:col>15</xdr:col>
      <xdr:colOff>101600</xdr:colOff>
      <xdr:row>17</xdr:row>
      <xdr:rowOff>132575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10338</xdr:rowOff>
    </xdr:from>
    <xdr:to>
      <xdr:col>29</xdr:col>
      <xdr:colOff>177800</xdr:colOff>
      <xdr:row>18</xdr:row>
      <xdr:rowOff>111938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90365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56236</xdr:rowOff>
    </xdr:from>
    <xdr:to>
      <xdr:col>26</xdr:col>
      <xdr:colOff>101600</xdr:colOff>
      <xdr:row>18</xdr:row>
      <xdr:rowOff>157835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996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142613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6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67666</xdr:rowOff>
    </xdr:from>
    <xdr:to>
      <xdr:col>22</xdr:col>
      <xdr:colOff>165100</xdr:colOff>
      <xdr:row>18</xdr:row>
      <xdr:rowOff>169266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154043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97244</xdr:rowOff>
    </xdr:from>
    <xdr:to>
      <xdr:col>19</xdr:col>
      <xdr:colOff>38100</xdr:colOff>
      <xdr:row>19</xdr:row>
      <xdr:rowOff>27394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136487</xdr:rowOff>
    </xdr:from>
    <xdr:to>
      <xdr:col>15</xdr:col>
      <xdr:colOff>101600</xdr:colOff>
      <xdr:row>19</xdr:row>
      <xdr:rowOff>66637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51414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96044</xdr:rowOff>
    </xdr:from>
    <xdr:to>
      <xdr:col>29</xdr:col>
      <xdr:colOff>127000</xdr:colOff>
      <xdr:row>36</xdr:row>
      <xdr:rowOff>123609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9294"/>
          <a:ext cx="647700" cy="27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123609</xdr:rowOff>
    </xdr:from>
    <xdr:to>
      <xdr:col>26</xdr:col>
      <xdr:colOff>50800</xdr:colOff>
      <xdr:row>37</xdr:row>
      <xdr:rowOff>28969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76859"/>
          <a:ext cx="698500" cy="7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28969</xdr:rowOff>
    </xdr:from>
    <xdr:to>
      <xdr:col>22</xdr:col>
      <xdr:colOff>114300</xdr:colOff>
      <xdr:row>37</xdr:row>
      <xdr:rowOff>60249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53669"/>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60249</xdr:rowOff>
    </xdr:from>
    <xdr:to>
      <xdr:col>18</xdr:col>
      <xdr:colOff>177800</xdr:colOff>
      <xdr:row>37</xdr:row>
      <xdr:rowOff>65335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4949"/>
          <a:ext cx="698500" cy="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45244</xdr:rowOff>
    </xdr:from>
    <xdr:to>
      <xdr:col>29</xdr:col>
      <xdr:colOff>177800</xdr:colOff>
      <xdr:row>36</xdr:row>
      <xdr:rowOff>146844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17321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72809</xdr:rowOff>
    </xdr:from>
    <xdr:to>
      <xdr:col>26</xdr:col>
      <xdr:colOff>101600</xdr:colOff>
      <xdr:row>37</xdr:row>
      <xdr:rowOff>2959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6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159186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12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149619</xdr:rowOff>
    </xdr:from>
    <xdr:to>
      <xdr:col>22</xdr:col>
      <xdr:colOff>165100</xdr:colOff>
      <xdr:row>37</xdr:row>
      <xdr:rowOff>79769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64546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9449</xdr:rowOff>
    </xdr:from>
    <xdr:to>
      <xdr:col>19</xdr:col>
      <xdr:colOff>38100</xdr:colOff>
      <xdr:row>37</xdr:row>
      <xdr:rowOff>111049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95826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2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14535</xdr:rowOff>
    </xdr:from>
    <xdr:to>
      <xdr:col>15</xdr:col>
      <xdr:colOff>101600</xdr:colOff>
      <xdr:row>37</xdr:row>
      <xdr:rowOff>116135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100912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2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34,916
34,349
9.13
13,034,810
12,370,865
544,768
7,465,104
11,054,417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146819</xdr:rowOff>
    </xdr:from>
    <xdr:to>
      <xdr:col>24</xdr:col>
      <xdr:colOff>63500</xdr:colOff>
      <xdr:row>38</xdr:row>
      <xdr:rowOff>45827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0469"/>
          <a:ext cx="838200" cy="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45827</xdr:rowOff>
    </xdr:from>
    <xdr:to>
      <xdr:col>19</xdr:col>
      <xdr:colOff>177800</xdr:colOff>
      <xdr:row>38</xdr:row>
      <xdr:rowOff>78762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0927"/>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78762</xdr:rowOff>
    </xdr:from>
    <xdr:to>
      <xdr:col>15</xdr:col>
      <xdr:colOff>50800</xdr:colOff>
      <xdr:row>38</xdr:row>
      <xdr:rowOff>113672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93862"/>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113672</xdr:rowOff>
    </xdr:from>
    <xdr:to>
      <xdr:col>10</xdr:col>
      <xdr:colOff>114300</xdr:colOff>
      <xdr:row>39</xdr:row>
      <xdr:rowOff>82093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8772"/>
          <a:ext cx="889000" cy="1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96019</xdr:rowOff>
    </xdr:from>
    <xdr:to>
      <xdr:col>24</xdr:col>
      <xdr:colOff>114300</xdr:colOff>
      <xdr:row>38</xdr:row>
      <xdr:rowOff>26169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74446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166477</xdr:rowOff>
    </xdr:from>
    <xdr:to>
      <xdr:col>20</xdr:col>
      <xdr:colOff>38100</xdr:colOff>
      <xdr:row>38</xdr:row>
      <xdr:rowOff>96627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87754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27962</xdr:rowOff>
    </xdr:from>
    <xdr:to>
      <xdr:col>15</xdr:col>
      <xdr:colOff>101600</xdr:colOff>
      <xdr:row>38</xdr:row>
      <xdr:rowOff>129562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120689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62872</xdr:rowOff>
    </xdr:from>
    <xdr:to>
      <xdr:col>10</xdr:col>
      <xdr:colOff>165100</xdr:colOff>
      <xdr:row>38</xdr:row>
      <xdr:rowOff>164472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155599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31293</xdr:rowOff>
    </xdr:from>
    <xdr:to>
      <xdr:col>6</xdr:col>
      <xdr:colOff>38100</xdr:colOff>
      <xdr:row>39</xdr:row>
      <xdr:rowOff>132893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124020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7409</xdr:rowOff>
    </xdr:from>
    <xdr:to>
      <xdr:col>24</xdr:col>
      <xdr:colOff>63500</xdr:colOff>
      <xdr:row>57</xdr:row>
      <xdr:rowOff>10633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0059"/>
          <a:ext cx="83820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137520</xdr:rowOff>
    </xdr:from>
    <xdr:to>
      <xdr:col>19</xdr:col>
      <xdr:colOff>177800</xdr:colOff>
      <xdr:row>57</xdr:row>
      <xdr:rowOff>10633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38720"/>
          <a:ext cx="8890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137520</xdr:rowOff>
    </xdr:from>
    <xdr:to>
      <xdr:col>15</xdr:col>
      <xdr:colOff>50800</xdr:colOff>
      <xdr:row>57</xdr:row>
      <xdr:rowOff>46674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8720"/>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28221</xdr:rowOff>
    </xdr:from>
    <xdr:to>
      <xdr:col>10</xdr:col>
      <xdr:colOff>114300</xdr:colOff>
      <xdr:row>57</xdr:row>
      <xdr:rowOff>46674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00871"/>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128059</xdr:rowOff>
    </xdr:from>
    <xdr:to>
      <xdr:col>24</xdr:col>
      <xdr:colOff>114300</xdr:colOff>
      <xdr:row>57</xdr:row>
      <xdr:rowOff>58209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131283</xdr:rowOff>
    </xdr:from>
    <xdr:to>
      <xdr:col>20</xdr:col>
      <xdr:colOff>38100</xdr:colOff>
      <xdr:row>57</xdr:row>
      <xdr:rowOff>61433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52560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86720</xdr:rowOff>
    </xdr:from>
    <xdr:to>
      <xdr:col>15</xdr:col>
      <xdr:colOff>101600</xdr:colOff>
      <xdr:row>57</xdr:row>
      <xdr:rowOff>16870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33397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167324</xdr:rowOff>
    </xdr:from>
    <xdr:to>
      <xdr:col>10</xdr:col>
      <xdr:colOff>165100</xdr:colOff>
      <xdr:row>57</xdr:row>
      <xdr:rowOff>97474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88601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148871</xdr:rowOff>
    </xdr:from>
    <xdr:to>
      <xdr:col>6</xdr:col>
      <xdr:colOff>38100</xdr:colOff>
      <xdr:row>57</xdr:row>
      <xdr:rowOff>79021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95548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77064</xdr:rowOff>
    </xdr:from>
    <xdr:to>
      <xdr:col>24</xdr:col>
      <xdr:colOff>63500</xdr:colOff>
      <xdr:row>78</xdr:row>
      <xdr:rowOff>95763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50164"/>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74457</xdr:rowOff>
    </xdr:from>
    <xdr:to>
      <xdr:col>19</xdr:col>
      <xdr:colOff>177800</xdr:colOff>
      <xdr:row>78</xdr:row>
      <xdr:rowOff>95763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7557"/>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56992</xdr:rowOff>
    </xdr:from>
    <xdr:to>
      <xdr:col>15</xdr:col>
      <xdr:colOff>50800</xdr:colOff>
      <xdr:row>78</xdr:row>
      <xdr:rowOff>74457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58642"/>
          <a:ext cx="889000" cy="18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40670</xdr:rowOff>
    </xdr:from>
    <xdr:to>
      <xdr:col>10</xdr:col>
      <xdr:colOff>114300</xdr:colOff>
      <xdr:row>77</xdr:row>
      <xdr:rowOff>56992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42320"/>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26264</xdr:rowOff>
    </xdr:from>
    <xdr:to>
      <xdr:col>24</xdr:col>
      <xdr:colOff>114300</xdr:colOff>
      <xdr:row>78</xdr:row>
      <xdr:rowOff>127864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112641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44963</xdr:rowOff>
    </xdr:from>
    <xdr:to>
      <xdr:col>20</xdr:col>
      <xdr:colOff>38100</xdr:colOff>
      <xdr:row>78</xdr:row>
      <xdr:rowOff>146563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137690</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1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23657</xdr:rowOff>
    </xdr:from>
    <xdr:to>
      <xdr:col>15</xdr:col>
      <xdr:colOff>101600</xdr:colOff>
      <xdr:row>78</xdr:row>
      <xdr:rowOff>125257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116384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6192</xdr:rowOff>
    </xdr:from>
    <xdr:to>
      <xdr:col>10</xdr:col>
      <xdr:colOff>165100</xdr:colOff>
      <xdr:row>77</xdr:row>
      <xdr:rowOff>107792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124319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9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161320</xdr:rowOff>
    </xdr:from>
    <xdr:to>
      <xdr:col>6</xdr:col>
      <xdr:colOff>38100</xdr:colOff>
      <xdr:row>77</xdr:row>
      <xdr:rowOff>91470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107997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113131</xdr:rowOff>
    </xdr:from>
    <xdr:to>
      <xdr:col>24</xdr:col>
      <xdr:colOff>63500</xdr:colOff>
      <xdr:row>97</xdr:row>
      <xdr:rowOff>57810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72331"/>
          <a:ext cx="8382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30735</xdr:rowOff>
    </xdr:from>
    <xdr:to>
      <xdr:col>19</xdr:col>
      <xdr:colOff>177800</xdr:colOff>
      <xdr:row>97</xdr:row>
      <xdr:rowOff>57810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89935"/>
          <a:ext cx="889000" cy="19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30735</xdr:rowOff>
    </xdr:from>
    <xdr:to>
      <xdr:col>15</xdr:col>
      <xdr:colOff>50800</xdr:colOff>
      <xdr:row>98</xdr:row>
      <xdr:rowOff>74664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89935"/>
          <a:ext cx="889000" cy="3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74664</xdr:rowOff>
    </xdr:from>
    <xdr:to>
      <xdr:col>10</xdr:col>
      <xdr:colOff>114300</xdr:colOff>
      <xdr:row>98</xdr:row>
      <xdr:rowOff>101118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6764"/>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62331</xdr:rowOff>
    </xdr:from>
    <xdr:to>
      <xdr:col>24</xdr:col>
      <xdr:colOff>114300</xdr:colOff>
      <xdr:row>96</xdr:row>
      <xdr:rowOff>163931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40758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7010</xdr:rowOff>
    </xdr:from>
    <xdr:to>
      <xdr:col>20</xdr:col>
      <xdr:colOff>38100</xdr:colOff>
      <xdr:row>97</xdr:row>
      <xdr:rowOff>108610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99737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151385</xdr:rowOff>
    </xdr:from>
    <xdr:to>
      <xdr:col>15</xdr:col>
      <xdr:colOff>101600</xdr:colOff>
      <xdr:row>96</xdr:row>
      <xdr:rowOff>81535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98062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23864</xdr:rowOff>
    </xdr:from>
    <xdr:to>
      <xdr:col>10</xdr:col>
      <xdr:colOff>165100</xdr:colOff>
      <xdr:row>98</xdr:row>
      <xdr:rowOff>125464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116591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50318</xdr:rowOff>
    </xdr:from>
    <xdr:to>
      <xdr:col>6</xdr:col>
      <xdr:colOff>38100</xdr:colOff>
      <xdr:row>98</xdr:row>
      <xdr:rowOff>151918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143045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18748</xdr:rowOff>
    </xdr:from>
    <xdr:to>
      <xdr:col>55</xdr:col>
      <xdr:colOff>0</xdr:colOff>
      <xdr:row>38</xdr:row>
      <xdr:rowOff>114543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33848"/>
          <a:ext cx="8382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18748</xdr:rowOff>
    </xdr:from>
    <xdr:to>
      <xdr:col>50</xdr:col>
      <xdr:colOff>114300</xdr:colOff>
      <xdr:row>38</xdr:row>
      <xdr:rowOff>129065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3848"/>
          <a:ext cx="889000" cy="1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41631</xdr:rowOff>
    </xdr:from>
    <xdr:to>
      <xdr:col>45</xdr:col>
      <xdr:colOff>177800</xdr:colOff>
      <xdr:row>38</xdr:row>
      <xdr:rowOff>129065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28031"/>
          <a:ext cx="889000" cy="11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41631</xdr:rowOff>
    </xdr:from>
    <xdr:to>
      <xdr:col>41</xdr:col>
      <xdr:colOff>50800</xdr:colOff>
      <xdr:row>39</xdr:row>
      <xdr:rowOff>22515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28031"/>
          <a:ext cx="889000" cy="118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63743</xdr:rowOff>
    </xdr:from>
    <xdr:to>
      <xdr:col>55</xdr:col>
      <xdr:colOff>50800</xdr:colOff>
      <xdr:row>38</xdr:row>
      <xdr:rowOff>165343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150120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139399</xdr:rowOff>
    </xdr:from>
    <xdr:to>
      <xdr:col>50</xdr:col>
      <xdr:colOff>165100</xdr:colOff>
      <xdr:row>38</xdr:row>
      <xdr:rowOff>69549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60675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78265</xdr:rowOff>
    </xdr:from>
    <xdr:to>
      <xdr:col>46</xdr:col>
      <xdr:colOff>38100</xdr:colOff>
      <xdr:row>39</xdr:row>
      <xdr:rowOff>8415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170992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162281</xdr:rowOff>
    </xdr:from>
    <xdr:to>
      <xdr:col>41</xdr:col>
      <xdr:colOff>101600</xdr:colOff>
      <xdr:row>32</xdr:row>
      <xdr:rowOff>92431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7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83558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143165</xdr:rowOff>
    </xdr:from>
    <xdr:to>
      <xdr:col>36</xdr:col>
      <xdr:colOff>165100</xdr:colOff>
      <xdr:row>39</xdr:row>
      <xdr:rowOff>73315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64442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139136</xdr:rowOff>
    </xdr:from>
    <xdr:to>
      <xdr:col>55</xdr:col>
      <xdr:colOff>0</xdr:colOff>
      <xdr:row>58</xdr:row>
      <xdr:rowOff>71517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40336"/>
          <a:ext cx="838200" cy="27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67935</xdr:rowOff>
    </xdr:from>
    <xdr:to>
      <xdr:col>50</xdr:col>
      <xdr:colOff>114300</xdr:colOff>
      <xdr:row>56</xdr:row>
      <xdr:rowOff>139136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97685"/>
          <a:ext cx="889000" cy="24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67935</xdr:rowOff>
    </xdr:from>
    <xdr:to>
      <xdr:col>45</xdr:col>
      <xdr:colOff>177800</xdr:colOff>
      <xdr:row>55</xdr:row>
      <xdr:rowOff>119194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97685"/>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119194</xdr:rowOff>
    </xdr:from>
    <xdr:to>
      <xdr:col>41</xdr:col>
      <xdr:colOff>50800</xdr:colOff>
      <xdr:row>57</xdr:row>
      <xdr:rowOff>70632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48944"/>
          <a:ext cx="889000" cy="29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20717</xdr:rowOff>
    </xdr:from>
    <xdr:to>
      <xdr:col>55</xdr:col>
      <xdr:colOff>50800</xdr:colOff>
      <xdr:row>58</xdr:row>
      <xdr:rowOff>122317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107094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88336</xdr:rowOff>
    </xdr:from>
    <xdr:to>
      <xdr:col>50</xdr:col>
      <xdr:colOff>165100</xdr:colOff>
      <xdr:row>57</xdr:row>
      <xdr:rowOff>18486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35013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46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17135</xdr:rowOff>
    </xdr:from>
    <xdr:to>
      <xdr:col>46</xdr:col>
      <xdr:colOff>38100</xdr:colOff>
      <xdr:row>55</xdr:row>
      <xdr:rowOff>118735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135262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68394</xdr:rowOff>
    </xdr:from>
    <xdr:to>
      <xdr:col>41</xdr:col>
      <xdr:colOff>101600</xdr:colOff>
      <xdr:row>55</xdr:row>
      <xdr:rowOff>169994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19832</xdr:rowOff>
    </xdr:from>
    <xdr:to>
      <xdr:col>36</xdr:col>
      <xdr:colOff>165100</xdr:colOff>
      <xdr:row>57</xdr:row>
      <xdr:rowOff>121432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112559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5150</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78250"/>
          <a:ext cx="838200" cy="2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110801</xdr:rowOff>
    </xdr:from>
    <xdr:to>
      <xdr:col>50</xdr:col>
      <xdr:colOff>114300</xdr:colOff>
      <xdr:row>78</xdr:row>
      <xdr:rowOff>5150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798101"/>
          <a:ext cx="889000" cy="5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110801</xdr:rowOff>
    </xdr:from>
    <xdr:to>
      <xdr:col>45</xdr:col>
      <xdr:colOff>177800</xdr:colOff>
      <xdr:row>75</xdr:row>
      <xdr:rowOff>80550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798101"/>
          <a:ext cx="8890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80550</xdr:rowOff>
    </xdr:from>
    <xdr:to>
      <xdr:col>41</xdr:col>
      <xdr:colOff>50800</xdr:colOff>
      <xdr:row>79</xdr:row>
      <xdr:rowOff>34144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39300"/>
          <a:ext cx="889000" cy="63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125800</xdr:rowOff>
    </xdr:from>
    <xdr:to>
      <xdr:col>50</xdr:col>
      <xdr:colOff>165100</xdr:colOff>
      <xdr:row>78</xdr:row>
      <xdr:rowOff>55950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72477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60001</xdr:rowOff>
    </xdr:from>
    <xdr:to>
      <xdr:col>46</xdr:col>
      <xdr:colOff>38100</xdr:colOff>
      <xdr:row>74</xdr:row>
      <xdr:rowOff>161601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6678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29750</xdr:rowOff>
    </xdr:from>
    <xdr:to>
      <xdr:col>41</xdr:col>
      <xdr:colOff>101600</xdr:colOff>
      <xdr:row>75</xdr:row>
      <xdr:rowOff>131350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147877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154794</xdr:rowOff>
    </xdr:from>
    <xdr:to>
      <xdr:col>36</xdr:col>
      <xdr:colOff>165100</xdr:colOff>
      <xdr:row>79</xdr:row>
      <xdr:rowOff>84944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76071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2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162843</xdr:rowOff>
    </xdr:from>
    <xdr:to>
      <xdr:col>55</xdr:col>
      <xdr:colOff>0</xdr:colOff>
      <xdr:row>98</xdr:row>
      <xdr:rowOff>65318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22043"/>
          <a:ext cx="838200" cy="24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162843</xdr:rowOff>
    </xdr:from>
    <xdr:to>
      <xdr:col>50</xdr:col>
      <xdr:colOff>114300</xdr:colOff>
      <xdr:row>97</xdr:row>
      <xdr:rowOff>126811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22043"/>
          <a:ext cx="889000" cy="1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126811</xdr:rowOff>
    </xdr:from>
    <xdr:to>
      <xdr:col>45</xdr:col>
      <xdr:colOff>177800</xdr:colOff>
      <xdr:row>98</xdr:row>
      <xdr:rowOff>22623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57461"/>
          <a:ext cx="889000" cy="6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60833</xdr:rowOff>
    </xdr:from>
    <xdr:to>
      <xdr:col>41</xdr:col>
      <xdr:colOff>50800</xdr:colOff>
      <xdr:row>98</xdr:row>
      <xdr:rowOff>22623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91483"/>
          <a:ext cx="889000" cy="13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14518</xdr:rowOff>
    </xdr:from>
    <xdr:to>
      <xdr:col>55</xdr:col>
      <xdr:colOff>50800</xdr:colOff>
      <xdr:row>98</xdr:row>
      <xdr:rowOff>116118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164395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112043</xdr:rowOff>
    </xdr:from>
    <xdr:to>
      <xdr:col>50</xdr:col>
      <xdr:colOff>165100</xdr:colOff>
      <xdr:row>97</xdr:row>
      <xdr:rowOff>42193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58720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34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76011</xdr:rowOff>
    </xdr:from>
    <xdr:to>
      <xdr:col>46</xdr:col>
      <xdr:colOff>38100</xdr:colOff>
      <xdr:row>98</xdr:row>
      <xdr:rowOff>6161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22688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4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143273</xdr:rowOff>
    </xdr:from>
    <xdr:to>
      <xdr:col>41</xdr:col>
      <xdr:colOff>101600</xdr:colOff>
      <xdr:row>98</xdr:row>
      <xdr:rowOff>73423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64550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10033</xdr:rowOff>
    </xdr:from>
    <xdr:to>
      <xdr:col>36</xdr:col>
      <xdr:colOff>165100</xdr:colOff>
      <xdr:row>97</xdr:row>
      <xdr:rowOff>111633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4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128160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146884</xdr:rowOff>
    </xdr:from>
    <xdr:to>
      <xdr:col>85</xdr:col>
      <xdr:colOff>127000</xdr:colOff>
      <xdr:row>76</xdr:row>
      <xdr:rowOff>165646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77084"/>
          <a:ext cx="8382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163491</xdr:rowOff>
    </xdr:from>
    <xdr:to>
      <xdr:col>81</xdr:col>
      <xdr:colOff>50800</xdr:colOff>
      <xdr:row>76</xdr:row>
      <xdr:rowOff>165646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93691"/>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163491</xdr:rowOff>
    </xdr:from>
    <xdr:to>
      <xdr:col>76</xdr:col>
      <xdr:colOff>114300</xdr:colOff>
      <xdr:row>77</xdr:row>
      <xdr:rowOff>22673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9369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22673</xdr:rowOff>
    </xdr:from>
    <xdr:to>
      <xdr:col>71</xdr:col>
      <xdr:colOff>177800</xdr:colOff>
      <xdr:row>77</xdr:row>
      <xdr:rowOff>32764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24323"/>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96084</xdr:rowOff>
    </xdr:from>
    <xdr:to>
      <xdr:col>85</xdr:col>
      <xdr:colOff>177800</xdr:colOff>
      <xdr:row>77</xdr:row>
      <xdr:rowOff>26234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74511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114846</xdr:rowOff>
    </xdr:from>
    <xdr:to>
      <xdr:col>81</xdr:col>
      <xdr:colOff>101600</xdr:colOff>
      <xdr:row>77</xdr:row>
      <xdr:rowOff>44996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36123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112691</xdr:rowOff>
    </xdr:from>
    <xdr:to>
      <xdr:col>76</xdr:col>
      <xdr:colOff>165100</xdr:colOff>
      <xdr:row>77</xdr:row>
      <xdr:rowOff>42841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33968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143323</xdr:rowOff>
    </xdr:from>
    <xdr:to>
      <xdr:col>72</xdr:col>
      <xdr:colOff>38100</xdr:colOff>
      <xdr:row>77</xdr:row>
      <xdr:rowOff>73473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64600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153414</xdr:rowOff>
    </xdr:from>
    <xdr:to>
      <xdr:col>67</xdr:col>
      <xdr:colOff>101600</xdr:colOff>
      <xdr:row>77</xdr:row>
      <xdr:rowOff>83564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124613</xdr:rowOff>
    </xdr:from>
    <xdr:to>
      <xdr:col>85</xdr:col>
      <xdr:colOff>127000</xdr:colOff>
      <xdr:row>98</xdr:row>
      <xdr:rowOff>124754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26713"/>
          <a:ext cx="8382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93056</xdr:rowOff>
    </xdr:from>
    <xdr:to>
      <xdr:col>81</xdr:col>
      <xdr:colOff>50800</xdr:colOff>
      <xdr:row>98</xdr:row>
      <xdr:rowOff>124754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95156"/>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93056</xdr:rowOff>
    </xdr:from>
    <xdr:to>
      <xdr:col>76</xdr:col>
      <xdr:colOff>114300</xdr:colOff>
      <xdr:row>98</xdr:row>
      <xdr:rowOff>138410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95156"/>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138388</xdr:rowOff>
    </xdr:from>
    <xdr:to>
      <xdr:col>71</xdr:col>
      <xdr:colOff>177800</xdr:colOff>
      <xdr:row>98</xdr:row>
      <xdr:rowOff>138410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4048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73813</xdr:rowOff>
    </xdr:from>
    <xdr:to>
      <xdr:col>85</xdr:col>
      <xdr:colOff>177800</xdr:colOff>
      <xdr:row>99</xdr:row>
      <xdr:rowOff>3963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160190</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73954</xdr:rowOff>
    </xdr:from>
    <xdr:to>
      <xdr:col>81</xdr:col>
      <xdr:colOff>101600</xdr:colOff>
      <xdr:row>99</xdr:row>
      <xdr:rowOff>4104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166681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6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42256</xdr:rowOff>
    </xdr:from>
    <xdr:to>
      <xdr:col>76</xdr:col>
      <xdr:colOff>165100</xdr:colOff>
      <xdr:row>98</xdr:row>
      <xdr:rowOff>143856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134983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87610</xdr:rowOff>
    </xdr:from>
    <xdr:to>
      <xdr:col>72</xdr:col>
      <xdr:colOff>38100</xdr:colOff>
      <xdr:row>99</xdr:row>
      <xdr:rowOff>17760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8887</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698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87588</xdr:rowOff>
    </xdr:from>
    <xdr:to>
      <xdr:col>67</xdr:col>
      <xdr:colOff>101600</xdr:colOff>
      <xdr:row>99</xdr:row>
      <xdr:rowOff>17738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8865</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8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90505</xdr:rowOff>
    </xdr:from>
    <xdr:to>
      <xdr:col>116</xdr:col>
      <xdr:colOff>63500</xdr:colOff>
      <xdr:row>36</xdr:row>
      <xdr:rowOff>161463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262705"/>
          <a:ext cx="838200" cy="7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110348</xdr:rowOff>
    </xdr:from>
    <xdr:to>
      <xdr:col>111</xdr:col>
      <xdr:colOff>177800</xdr:colOff>
      <xdr:row>36</xdr:row>
      <xdr:rowOff>161463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282548"/>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52741</xdr:rowOff>
    </xdr:from>
    <xdr:to>
      <xdr:col>107</xdr:col>
      <xdr:colOff>50800</xdr:colOff>
      <xdr:row>36</xdr:row>
      <xdr:rowOff>110348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24941"/>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143083</xdr:rowOff>
    </xdr:from>
    <xdr:to>
      <xdr:col>102</xdr:col>
      <xdr:colOff>114300</xdr:colOff>
      <xdr:row>36</xdr:row>
      <xdr:rowOff>52741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43833"/>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39705</xdr:rowOff>
    </xdr:from>
    <xdr:to>
      <xdr:col>116</xdr:col>
      <xdr:colOff>114300</xdr:colOff>
      <xdr:row>36</xdr:row>
      <xdr:rowOff>141305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62582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06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110663</xdr:rowOff>
    </xdr:from>
    <xdr:to>
      <xdr:col>112</xdr:col>
      <xdr:colOff>38100</xdr:colOff>
      <xdr:row>37</xdr:row>
      <xdr:rowOff>40813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57340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5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59548</xdr:rowOff>
    </xdr:from>
    <xdr:to>
      <xdr:col>107</xdr:col>
      <xdr:colOff>101600</xdr:colOff>
      <xdr:row>36</xdr:row>
      <xdr:rowOff>161148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3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6225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1941</xdr:rowOff>
    </xdr:from>
    <xdr:to>
      <xdr:col>102</xdr:col>
      <xdr:colOff>165100</xdr:colOff>
      <xdr:row>36</xdr:row>
      <xdr:rowOff>103541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120068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92283</xdr:rowOff>
    </xdr:from>
    <xdr:to>
      <xdr:col>98</xdr:col>
      <xdr:colOff>38100</xdr:colOff>
      <xdr:row>36</xdr:row>
      <xdr:rowOff>22433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38960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6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117937</xdr:rowOff>
    </xdr:from>
    <xdr:to>
      <xdr:col>116</xdr:col>
      <xdr:colOff>63500</xdr:colOff>
      <xdr:row>58</xdr:row>
      <xdr:rowOff>120955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62037"/>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166584</xdr:rowOff>
    </xdr:from>
    <xdr:to>
      <xdr:col>111</xdr:col>
      <xdr:colOff>177800</xdr:colOff>
      <xdr:row>58</xdr:row>
      <xdr:rowOff>117937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39234"/>
          <a:ext cx="889000" cy="1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166309</xdr:rowOff>
    </xdr:from>
    <xdr:to>
      <xdr:col>107</xdr:col>
      <xdr:colOff>50800</xdr:colOff>
      <xdr:row>57</xdr:row>
      <xdr:rowOff>166584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3895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157531</xdr:rowOff>
    </xdr:from>
    <xdr:to>
      <xdr:col>102</xdr:col>
      <xdr:colOff>114300</xdr:colOff>
      <xdr:row>57</xdr:row>
      <xdr:rowOff>166309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30181"/>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70155</xdr:rowOff>
    </xdr:from>
    <xdr:to>
      <xdr:col>116</xdr:col>
      <xdr:colOff>114300</xdr:colOff>
      <xdr:row>59</xdr:row>
      <xdr:rowOff>305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156532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67137</xdr:rowOff>
    </xdr:from>
    <xdr:to>
      <xdr:col>112</xdr:col>
      <xdr:colOff>38100</xdr:colOff>
      <xdr:row>58</xdr:row>
      <xdr:rowOff>168737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159864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115784</xdr:rowOff>
    </xdr:from>
    <xdr:to>
      <xdr:col>107</xdr:col>
      <xdr:colOff>101600</xdr:colOff>
      <xdr:row>58</xdr:row>
      <xdr:rowOff>45934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62461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115509</xdr:rowOff>
    </xdr:from>
    <xdr:to>
      <xdr:col>102</xdr:col>
      <xdr:colOff>165100</xdr:colOff>
      <xdr:row>58</xdr:row>
      <xdr:rowOff>45659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62186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106731</xdr:rowOff>
    </xdr:from>
    <xdr:to>
      <xdr:col>98</xdr:col>
      <xdr:colOff>38100</xdr:colOff>
      <xdr:row>58</xdr:row>
      <xdr:rowOff>36881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53408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5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125774</xdr:rowOff>
    </xdr:from>
    <xdr:to>
      <xdr:col>116</xdr:col>
      <xdr:colOff>63500</xdr:colOff>
      <xdr:row>77</xdr:row>
      <xdr:rowOff>144481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27424"/>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141072</xdr:rowOff>
    </xdr:from>
    <xdr:to>
      <xdr:col>111</xdr:col>
      <xdr:colOff>177800</xdr:colOff>
      <xdr:row>77</xdr:row>
      <xdr:rowOff>144481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42722"/>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141072</xdr:rowOff>
    </xdr:from>
    <xdr:to>
      <xdr:col>107</xdr:col>
      <xdr:colOff>50800</xdr:colOff>
      <xdr:row>77</xdr:row>
      <xdr:rowOff>154482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4272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154482</xdr:rowOff>
    </xdr:from>
    <xdr:to>
      <xdr:col>102</xdr:col>
      <xdr:colOff>114300</xdr:colOff>
      <xdr:row>77</xdr:row>
      <xdr:rowOff>166388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56132"/>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74974</xdr:rowOff>
    </xdr:from>
    <xdr:to>
      <xdr:col>116</xdr:col>
      <xdr:colOff>114300</xdr:colOff>
      <xdr:row>78</xdr:row>
      <xdr:rowOff>5124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53401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93681</xdr:rowOff>
    </xdr:from>
    <xdr:to>
      <xdr:col>112</xdr:col>
      <xdr:colOff>38100</xdr:colOff>
      <xdr:row>78</xdr:row>
      <xdr:rowOff>23831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14958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90272</xdr:rowOff>
    </xdr:from>
    <xdr:to>
      <xdr:col>107</xdr:col>
      <xdr:colOff>101600</xdr:colOff>
      <xdr:row>78</xdr:row>
      <xdr:rowOff>20422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11549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103682</xdr:rowOff>
    </xdr:from>
    <xdr:to>
      <xdr:col>102</xdr:col>
      <xdr:colOff>165100</xdr:colOff>
      <xdr:row>78</xdr:row>
      <xdr:rowOff>33832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24959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9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115588</xdr:rowOff>
    </xdr:from>
    <xdr:to>
      <xdr:col>98</xdr:col>
      <xdr:colOff>38100</xdr:colOff>
      <xdr:row>78</xdr:row>
      <xdr:rowOff>45738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36865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類似団体内において、概ね平均的な支出している。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人件費については、し尿処理業務や粗大ごみ処理業務、常備消防業務を一部事務組合や事務委託において実施していることや、指定管理者制度を導入していることから、</a:t>
          </a:r>
          <a:r>
            <a:rPr kumimoji="1" lang="ja-JP" altLang="en-US" sz="1100" b="0" i="0" baseline="0">
              <a:solidFill>
                <a:sysClr val="windowText" lastClr="000000"/>
              </a:solidFill>
              <a:effectLst/>
              <a:latin typeface="+mn-lt"/>
              <a:ea typeface="+mn-ea"/>
              <a:cs typeface="+mn-cs"/>
            </a:rPr>
            <a:t>平均より</a:t>
          </a:r>
          <a:r>
            <a:rPr kumimoji="1" lang="ja-JP" altLang="ja-JP" sz="1100" b="0" i="0" baseline="0">
              <a:solidFill>
                <a:sysClr val="windowText" lastClr="000000"/>
              </a:solidFill>
              <a:effectLst/>
              <a:latin typeface="+mn-lt"/>
              <a:ea typeface="+mn-ea"/>
              <a:cs typeface="+mn-cs"/>
            </a:rPr>
            <a:t>下回っている。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普通建設事業費については、義務教育施設の大規模改造等</a:t>
          </a:r>
          <a:r>
            <a:rPr lang="ja-JP" altLang="en-US" sz="1100">
              <a:solidFill>
                <a:sysClr val="windowText" lastClr="000000"/>
              </a:solidFill>
              <a:effectLst/>
              <a:latin typeface="+mn-lt"/>
              <a:ea typeface="+mn-ea"/>
              <a:cs typeface="+mn-cs"/>
            </a:rPr>
            <a:t>が完了したこと</a:t>
          </a:r>
          <a:r>
            <a:rPr lang="ja-JP" altLang="ja-JP" sz="1100">
              <a:solidFill>
                <a:sysClr val="windowText" lastClr="000000"/>
              </a:solidFill>
              <a:effectLst/>
              <a:latin typeface="+mn-lt"/>
              <a:ea typeface="+mn-ea"/>
              <a:cs typeface="+mn-cs"/>
            </a:rPr>
            <a:t>により、更新整備は</a:t>
          </a:r>
          <a:r>
            <a:rPr lang="ja-JP" altLang="en-US" sz="1100">
              <a:solidFill>
                <a:sysClr val="windowText" lastClr="000000"/>
              </a:solidFill>
              <a:effectLst/>
              <a:latin typeface="+mn-lt"/>
              <a:ea typeface="+mn-ea"/>
              <a:cs typeface="+mn-cs"/>
            </a:rPr>
            <a:t>減少</a:t>
          </a:r>
          <a:r>
            <a:rPr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34,916
34,349
9.13
13,034,810
12,370,865
544,768
7,465,104
11,054,417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143891</xdr:rowOff>
    </xdr:from>
    <xdr:to>
      <xdr:col>24</xdr:col>
      <xdr:colOff>63500</xdr:colOff>
      <xdr:row>35</xdr:row>
      <xdr:rowOff>162941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464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135890</xdr:rowOff>
    </xdr:from>
    <xdr:to>
      <xdr:col>19</xdr:col>
      <xdr:colOff>177800</xdr:colOff>
      <xdr:row>35</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664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132080</xdr:rowOff>
    </xdr:from>
    <xdr:to>
      <xdr:col>15</xdr:col>
      <xdr:colOff>50800</xdr:colOff>
      <xdr:row>35</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2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113792</xdr:rowOff>
    </xdr:from>
    <xdr:to>
      <xdr:col>10</xdr:col>
      <xdr:colOff>114300</xdr:colOff>
      <xdr:row>35</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45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93091</xdr:rowOff>
    </xdr:from>
    <xdr:to>
      <xdr:col>24</xdr:col>
      <xdr:colOff>114300</xdr:colOff>
      <xdr:row>36</xdr:row>
      <xdr:rowOff>23241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71518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112141</xdr:rowOff>
    </xdr:from>
    <xdr:to>
      <xdr:col>20</xdr:col>
      <xdr:colOff>38100</xdr:colOff>
      <xdr:row>36</xdr:row>
      <xdr:rowOff>42291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33418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85090</xdr:rowOff>
    </xdr:from>
    <xdr:to>
      <xdr:col>15</xdr:col>
      <xdr:colOff>101600</xdr:colOff>
      <xdr:row>36</xdr:row>
      <xdr:rowOff>15240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81280</xdr:rowOff>
    </xdr:from>
    <xdr:to>
      <xdr:col>10</xdr:col>
      <xdr:colOff>165100</xdr:colOff>
      <xdr:row>36</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62992</xdr:rowOff>
    </xdr:from>
    <xdr:to>
      <xdr:col>6</xdr:col>
      <xdr:colOff>38100</xdr:colOff>
      <xdr:row>35</xdr:row>
      <xdr:rowOff>164592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142877</xdr:rowOff>
    </xdr:from>
    <xdr:to>
      <xdr:col>24</xdr:col>
      <xdr:colOff>63500</xdr:colOff>
      <xdr:row>58</xdr:row>
      <xdr:rowOff>144494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6977"/>
          <a:ext cx="8382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121490</xdr:rowOff>
    </xdr:from>
    <xdr:to>
      <xdr:col>19</xdr:col>
      <xdr:colOff>177800</xdr:colOff>
      <xdr:row>58</xdr:row>
      <xdr:rowOff>144494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5590"/>
          <a:ext cx="8890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2742</xdr:rowOff>
    </xdr:from>
    <xdr:to>
      <xdr:col>15</xdr:col>
      <xdr:colOff>50800</xdr:colOff>
      <xdr:row>58</xdr:row>
      <xdr:rowOff>121490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75392"/>
          <a:ext cx="889000" cy="2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2742</xdr:rowOff>
    </xdr:from>
    <xdr:to>
      <xdr:col>10</xdr:col>
      <xdr:colOff>114300</xdr:colOff>
      <xdr:row>58</xdr:row>
      <xdr:rowOff>165567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75392"/>
          <a:ext cx="889000" cy="33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92077</xdr:rowOff>
    </xdr:from>
    <xdr:to>
      <xdr:col>24</xdr:col>
      <xdr:colOff>114300</xdr:colOff>
      <xdr:row>59</xdr:row>
      <xdr:rowOff>22227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93694</xdr:rowOff>
    </xdr:from>
    <xdr:to>
      <xdr:col>20</xdr:col>
      <xdr:colOff>38100</xdr:colOff>
      <xdr:row>59</xdr:row>
      <xdr:rowOff>23844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70690</xdr:rowOff>
    </xdr:from>
    <xdr:to>
      <xdr:col>15</xdr:col>
      <xdr:colOff>101600</xdr:colOff>
      <xdr:row>59</xdr:row>
      <xdr:rowOff>840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163417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123392</xdr:rowOff>
    </xdr:from>
    <xdr:to>
      <xdr:col>10</xdr:col>
      <xdr:colOff>165100</xdr:colOff>
      <xdr:row>57</xdr:row>
      <xdr:rowOff>53542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44669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114767</xdr:rowOff>
    </xdr:from>
    <xdr:to>
      <xdr:col>6</xdr:col>
      <xdr:colOff>38100</xdr:colOff>
      <xdr:row>59</xdr:row>
      <xdr:rowOff>44917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36044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55438</xdr:rowOff>
    </xdr:from>
    <xdr:to>
      <xdr:col>24</xdr:col>
      <xdr:colOff>63500</xdr:colOff>
      <xdr:row>77</xdr:row>
      <xdr:rowOff>60810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7088"/>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20279</xdr:rowOff>
    </xdr:from>
    <xdr:to>
      <xdr:col>19</xdr:col>
      <xdr:colOff>177800</xdr:colOff>
      <xdr:row>77</xdr:row>
      <xdr:rowOff>60810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1929"/>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20279</xdr:rowOff>
    </xdr:from>
    <xdr:to>
      <xdr:col>15</xdr:col>
      <xdr:colOff>50800</xdr:colOff>
      <xdr:row>78</xdr:row>
      <xdr:rowOff>63667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1929"/>
          <a:ext cx="889000" cy="2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63667</xdr:rowOff>
    </xdr:from>
    <xdr:to>
      <xdr:col>10</xdr:col>
      <xdr:colOff>114300</xdr:colOff>
      <xdr:row>78</xdr:row>
      <xdr:rowOff>103383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6767"/>
          <a:ext cx="889000" cy="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4638</xdr:rowOff>
    </xdr:from>
    <xdr:to>
      <xdr:col>24</xdr:col>
      <xdr:colOff>114300</xdr:colOff>
      <xdr:row>77</xdr:row>
      <xdr:rowOff>106238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154515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10010</xdr:rowOff>
    </xdr:from>
    <xdr:to>
      <xdr:col>20</xdr:col>
      <xdr:colOff>38100</xdr:colOff>
      <xdr:row>77</xdr:row>
      <xdr:rowOff>111610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102737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140929</xdr:rowOff>
    </xdr:from>
    <xdr:to>
      <xdr:col>15</xdr:col>
      <xdr:colOff>101600</xdr:colOff>
      <xdr:row>77</xdr:row>
      <xdr:rowOff>71079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12867</xdr:rowOff>
    </xdr:from>
    <xdr:to>
      <xdr:col>10</xdr:col>
      <xdr:colOff>165100</xdr:colOff>
      <xdr:row>78</xdr:row>
      <xdr:rowOff>114467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105594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52583</xdr:rowOff>
    </xdr:from>
    <xdr:to>
      <xdr:col>6</xdr:col>
      <xdr:colOff>38100</xdr:colOff>
      <xdr:row>78</xdr:row>
      <xdr:rowOff>154183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145310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101149</xdr:rowOff>
    </xdr:from>
    <xdr:to>
      <xdr:col>24</xdr:col>
      <xdr:colOff>63500</xdr:colOff>
      <xdr:row>98</xdr:row>
      <xdr:rowOff>121673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31799"/>
          <a:ext cx="838200" cy="1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38447</xdr:rowOff>
    </xdr:from>
    <xdr:to>
      <xdr:col>19</xdr:col>
      <xdr:colOff>177800</xdr:colOff>
      <xdr:row>97</xdr:row>
      <xdr:rowOff>101149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154747"/>
          <a:ext cx="889000" cy="5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38447</xdr:rowOff>
    </xdr:from>
    <xdr:to>
      <xdr:col>15</xdr:col>
      <xdr:colOff>50800</xdr:colOff>
      <xdr:row>96</xdr:row>
      <xdr:rowOff>71937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54747"/>
          <a:ext cx="889000" cy="3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71937</xdr:rowOff>
    </xdr:from>
    <xdr:to>
      <xdr:col>10</xdr:col>
      <xdr:colOff>114300</xdr:colOff>
      <xdr:row>98</xdr:row>
      <xdr:rowOff>76166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31137"/>
          <a:ext cx="889000" cy="3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70873</xdr:rowOff>
    </xdr:from>
    <xdr:to>
      <xdr:col>24</xdr:col>
      <xdr:colOff>114300</xdr:colOff>
      <xdr:row>99</xdr:row>
      <xdr:rowOff>1023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157250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8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50349</xdr:rowOff>
    </xdr:from>
    <xdr:to>
      <xdr:col>20</xdr:col>
      <xdr:colOff>38100</xdr:colOff>
      <xdr:row>97</xdr:row>
      <xdr:rowOff>151949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143076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7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159097</xdr:rowOff>
    </xdr:from>
    <xdr:to>
      <xdr:col>15</xdr:col>
      <xdr:colOff>101600</xdr:colOff>
      <xdr:row>94</xdr:row>
      <xdr:rowOff>89247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105774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7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21137</xdr:rowOff>
    </xdr:from>
    <xdr:to>
      <xdr:col>10</xdr:col>
      <xdr:colOff>165100</xdr:colOff>
      <xdr:row>96</xdr:row>
      <xdr:rowOff>122737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25366</xdr:rowOff>
    </xdr:from>
    <xdr:to>
      <xdr:col>6</xdr:col>
      <xdr:colOff>38100</xdr:colOff>
      <xdr:row>98</xdr:row>
      <xdr:rowOff>126966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118093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100647</xdr:rowOff>
    </xdr:from>
    <xdr:to>
      <xdr:col>55</xdr:col>
      <xdr:colOff>0</xdr:colOff>
      <xdr:row>38</xdr:row>
      <xdr:rowOff>103886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15747"/>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6731</xdr:rowOff>
    </xdr:from>
    <xdr:to>
      <xdr:col>50</xdr:col>
      <xdr:colOff>114300</xdr:colOff>
      <xdr:row>38</xdr:row>
      <xdr:rowOff>100647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50381"/>
          <a:ext cx="8890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6731</xdr:rowOff>
    </xdr:from>
    <xdr:to>
      <xdr:col>45</xdr:col>
      <xdr:colOff>177800</xdr:colOff>
      <xdr:row>37</xdr:row>
      <xdr:rowOff>13970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503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254</xdr:rowOff>
    </xdr:from>
    <xdr:to>
      <xdr:col>41</xdr:col>
      <xdr:colOff>50800</xdr:colOff>
      <xdr:row>37</xdr:row>
      <xdr:rowOff>13970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43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53086</xdr:rowOff>
    </xdr:from>
    <xdr:to>
      <xdr:col>55</xdr:col>
      <xdr:colOff>50800</xdr:colOff>
      <xdr:row>38</xdr:row>
      <xdr:rowOff>154686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49847</xdr:rowOff>
    </xdr:from>
    <xdr:to>
      <xdr:col>50</xdr:col>
      <xdr:colOff>165100</xdr:colOff>
      <xdr:row>38</xdr:row>
      <xdr:rowOff>151447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167974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4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127381</xdr:rowOff>
    </xdr:from>
    <xdr:to>
      <xdr:col>46</xdr:col>
      <xdr:colOff>38100</xdr:colOff>
      <xdr:row>37</xdr:row>
      <xdr:rowOff>57531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74058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134620</xdr:rowOff>
    </xdr:from>
    <xdr:to>
      <xdr:col>41</xdr:col>
      <xdr:colOff>101600</xdr:colOff>
      <xdr:row>37</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81297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67581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18517</xdr:rowOff>
    </xdr:from>
    <xdr:to>
      <xdr:col>55</xdr:col>
      <xdr:colOff>0</xdr:colOff>
      <xdr:row>59</xdr:row>
      <xdr:rowOff>27572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34067"/>
          <a:ext cx="838200"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18517</xdr:rowOff>
    </xdr:from>
    <xdr:to>
      <xdr:col>50</xdr:col>
      <xdr:colOff>114300</xdr:colOff>
      <xdr:row>59</xdr:row>
      <xdr:rowOff>27927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34067"/>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27063</xdr:rowOff>
    </xdr:from>
    <xdr:to>
      <xdr:col>45</xdr:col>
      <xdr:colOff>177800</xdr:colOff>
      <xdr:row>59</xdr:row>
      <xdr:rowOff>27927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42613"/>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20765</xdr:rowOff>
    </xdr:from>
    <xdr:to>
      <xdr:col>41</xdr:col>
      <xdr:colOff>50800</xdr:colOff>
      <xdr:row>59</xdr:row>
      <xdr:rowOff>27063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6315"/>
          <a:ext cx="8890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148222</xdr:rowOff>
    </xdr:from>
    <xdr:to>
      <xdr:col>55</xdr:col>
      <xdr:colOff>50800</xdr:colOff>
      <xdr:row>59</xdr:row>
      <xdr:rowOff>78372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63149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139167</xdr:rowOff>
    </xdr:from>
    <xdr:to>
      <xdr:col>50</xdr:col>
      <xdr:colOff>165100</xdr:colOff>
      <xdr:row>59</xdr:row>
      <xdr:rowOff>69317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60444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148577</xdr:rowOff>
    </xdr:from>
    <xdr:to>
      <xdr:col>46</xdr:col>
      <xdr:colOff>38100</xdr:colOff>
      <xdr:row>59</xdr:row>
      <xdr:rowOff>78727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69854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147713</xdr:rowOff>
    </xdr:from>
    <xdr:to>
      <xdr:col>41</xdr:col>
      <xdr:colOff>101600</xdr:colOff>
      <xdr:row>59</xdr:row>
      <xdr:rowOff>77863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68990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141415</xdr:rowOff>
    </xdr:from>
    <xdr:to>
      <xdr:col>36</xdr:col>
      <xdr:colOff>165100</xdr:colOff>
      <xdr:row>59</xdr:row>
      <xdr:rowOff>71565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62692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99352</xdr:rowOff>
    </xdr:from>
    <xdr:to>
      <xdr:col>55</xdr:col>
      <xdr:colOff>0</xdr:colOff>
      <xdr:row>78</xdr:row>
      <xdr:rowOff>156083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72452"/>
          <a:ext cx="838200" cy="5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62091</xdr:rowOff>
    </xdr:from>
    <xdr:to>
      <xdr:col>50</xdr:col>
      <xdr:colOff>114300</xdr:colOff>
      <xdr:row>78</xdr:row>
      <xdr:rowOff>99352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35191"/>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60071</xdr:rowOff>
    </xdr:from>
    <xdr:to>
      <xdr:col>45</xdr:col>
      <xdr:colOff>177800</xdr:colOff>
      <xdr:row>78</xdr:row>
      <xdr:rowOff>62091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3317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60071</xdr:rowOff>
    </xdr:from>
    <xdr:to>
      <xdr:col>41</xdr:col>
      <xdr:colOff>50800</xdr:colOff>
      <xdr:row>79</xdr:row>
      <xdr:rowOff>12370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33171"/>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105283</xdr:rowOff>
    </xdr:from>
    <xdr:to>
      <xdr:col>55</xdr:col>
      <xdr:colOff>50800</xdr:colOff>
      <xdr:row>79</xdr:row>
      <xdr:rowOff>35433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20210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48552</xdr:rowOff>
    </xdr:from>
    <xdr:to>
      <xdr:col>50</xdr:col>
      <xdr:colOff>165100</xdr:colOff>
      <xdr:row>78</xdr:row>
      <xdr:rowOff>150152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141279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1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11291</xdr:rowOff>
    </xdr:from>
    <xdr:to>
      <xdr:col>46</xdr:col>
      <xdr:colOff>38100</xdr:colOff>
      <xdr:row>78</xdr:row>
      <xdr:rowOff>112891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104018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9271</xdr:rowOff>
    </xdr:from>
    <xdr:to>
      <xdr:col>41</xdr:col>
      <xdr:colOff>101600</xdr:colOff>
      <xdr:row>78</xdr:row>
      <xdr:rowOff>110871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101998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133020</xdr:rowOff>
    </xdr:from>
    <xdr:to>
      <xdr:col>36</xdr:col>
      <xdr:colOff>165100</xdr:colOff>
      <xdr:row>79</xdr:row>
      <xdr:rowOff>63170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54297</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83017" y="1359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163716</xdr:rowOff>
    </xdr:from>
    <xdr:to>
      <xdr:col>55</xdr:col>
      <xdr:colOff>0</xdr:colOff>
      <xdr:row>97</xdr:row>
      <xdr:rowOff>50749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22916"/>
          <a:ext cx="8382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33986</xdr:rowOff>
    </xdr:from>
    <xdr:to>
      <xdr:col>50</xdr:col>
      <xdr:colOff>114300</xdr:colOff>
      <xdr:row>97</xdr:row>
      <xdr:rowOff>50749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64636"/>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147117</xdr:rowOff>
    </xdr:from>
    <xdr:to>
      <xdr:col>45</xdr:col>
      <xdr:colOff>177800</xdr:colOff>
      <xdr:row>97</xdr:row>
      <xdr:rowOff>33986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06317"/>
          <a:ext cx="889000" cy="5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147117</xdr:rowOff>
    </xdr:from>
    <xdr:to>
      <xdr:col>41</xdr:col>
      <xdr:colOff>50800</xdr:colOff>
      <xdr:row>96</xdr:row>
      <xdr:rowOff>159513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06317"/>
          <a:ext cx="8890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112916</xdr:rowOff>
    </xdr:from>
    <xdr:to>
      <xdr:col>55</xdr:col>
      <xdr:colOff>50800</xdr:colOff>
      <xdr:row>97</xdr:row>
      <xdr:rowOff>43066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91343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171399</xdr:rowOff>
    </xdr:from>
    <xdr:to>
      <xdr:col>50</xdr:col>
      <xdr:colOff>165100</xdr:colOff>
      <xdr:row>97</xdr:row>
      <xdr:rowOff>101549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92676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154636</xdr:rowOff>
    </xdr:from>
    <xdr:to>
      <xdr:col>46</xdr:col>
      <xdr:colOff>38100</xdr:colOff>
      <xdr:row>97</xdr:row>
      <xdr:rowOff>84786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75913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96317</xdr:rowOff>
    </xdr:from>
    <xdr:to>
      <xdr:col>41</xdr:col>
      <xdr:colOff>101600</xdr:colOff>
      <xdr:row>97</xdr:row>
      <xdr:rowOff>26467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17594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108713</xdr:rowOff>
    </xdr:from>
    <xdr:to>
      <xdr:col>36</xdr:col>
      <xdr:colOff>165100</xdr:colOff>
      <xdr:row>97</xdr:row>
      <xdr:rowOff>38863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29990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25286</xdr:rowOff>
    </xdr:from>
    <xdr:to>
      <xdr:col>85</xdr:col>
      <xdr:colOff>127000</xdr:colOff>
      <xdr:row>38</xdr:row>
      <xdr:rowOff>49403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40386"/>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29172</xdr:rowOff>
    </xdr:from>
    <xdr:to>
      <xdr:col>81</xdr:col>
      <xdr:colOff>50800</xdr:colOff>
      <xdr:row>38</xdr:row>
      <xdr:rowOff>49403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44272"/>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135547</xdr:rowOff>
    </xdr:from>
    <xdr:to>
      <xdr:col>76</xdr:col>
      <xdr:colOff>114300</xdr:colOff>
      <xdr:row>38</xdr:row>
      <xdr:rowOff>29172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79197"/>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135547</xdr:rowOff>
    </xdr:from>
    <xdr:to>
      <xdr:col>71</xdr:col>
      <xdr:colOff>177800</xdr:colOff>
      <xdr:row>38</xdr:row>
      <xdr:rowOff>19266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79197"/>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145936</xdr:rowOff>
    </xdr:from>
    <xdr:to>
      <xdr:col>85</xdr:col>
      <xdr:colOff>177800</xdr:colOff>
      <xdr:row>38</xdr:row>
      <xdr:rowOff>76085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8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124363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6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170053</xdr:rowOff>
    </xdr:from>
    <xdr:to>
      <xdr:col>81</xdr:col>
      <xdr:colOff>101600</xdr:colOff>
      <xdr:row>38</xdr:row>
      <xdr:rowOff>100203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91330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149822</xdr:rowOff>
    </xdr:from>
    <xdr:to>
      <xdr:col>76</xdr:col>
      <xdr:colOff>165100</xdr:colOff>
      <xdr:row>38</xdr:row>
      <xdr:rowOff>79972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71099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84747</xdr:rowOff>
    </xdr:from>
    <xdr:to>
      <xdr:col>72</xdr:col>
      <xdr:colOff>38100</xdr:colOff>
      <xdr:row>38</xdr:row>
      <xdr:rowOff>14897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139916</xdr:rowOff>
    </xdr:from>
    <xdr:to>
      <xdr:col>67</xdr:col>
      <xdr:colOff>101600</xdr:colOff>
      <xdr:row>38</xdr:row>
      <xdr:rowOff>70065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835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61193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105212</xdr:rowOff>
    </xdr:from>
    <xdr:to>
      <xdr:col>85</xdr:col>
      <xdr:colOff>127000</xdr:colOff>
      <xdr:row>56</xdr:row>
      <xdr:rowOff>94620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34962"/>
          <a:ext cx="838200" cy="1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80097</xdr:rowOff>
    </xdr:from>
    <xdr:to>
      <xdr:col>81</xdr:col>
      <xdr:colOff>50800</xdr:colOff>
      <xdr:row>55</xdr:row>
      <xdr:rowOff>105212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09847"/>
          <a:ext cx="889000" cy="2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80097</xdr:rowOff>
    </xdr:from>
    <xdr:to>
      <xdr:col>76</xdr:col>
      <xdr:colOff>114300</xdr:colOff>
      <xdr:row>55</xdr:row>
      <xdr:rowOff>112786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09847"/>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112786</xdr:rowOff>
    </xdr:from>
    <xdr:to>
      <xdr:col>71</xdr:col>
      <xdr:colOff>177800</xdr:colOff>
      <xdr:row>56</xdr:row>
      <xdr:rowOff>87099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42536"/>
          <a:ext cx="889000" cy="14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43820</xdr:rowOff>
    </xdr:from>
    <xdr:to>
      <xdr:col>85</xdr:col>
      <xdr:colOff>177800</xdr:colOff>
      <xdr:row>56</xdr:row>
      <xdr:rowOff>145420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66697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54412</xdr:rowOff>
    </xdr:from>
    <xdr:to>
      <xdr:col>81</xdr:col>
      <xdr:colOff>101600</xdr:colOff>
      <xdr:row>55</xdr:row>
      <xdr:rowOff>156012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29297</xdr:rowOff>
    </xdr:from>
    <xdr:to>
      <xdr:col>76</xdr:col>
      <xdr:colOff>165100</xdr:colOff>
      <xdr:row>55</xdr:row>
      <xdr:rowOff>130897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147424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61986</xdr:rowOff>
    </xdr:from>
    <xdr:to>
      <xdr:col>72</xdr:col>
      <xdr:colOff>38100</xdr:colOff>
      <xdr:row>55</xdr:row>
      <xdr:rowOff>163586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9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36299</xdr:rowOff>
    </xdr:from>
    <xdr:to>
      <xdr:col>67</xdr:col>
      <xdr:colOff>101600</xdr:colOff>
      <xdr:row>56</xdr:row>
      <xdr:rowOff>137899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154426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1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146884</xdr:rowOff>
    </xdr:from>
    <xdr:to>
      <xdr:col>85</xdr:col>
      <xdr:colOff>127000</xdr:colOff>
      <xdr:row>96</xdr:row>
      <xdr:rowOff>165646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6084"/>
          <a:ext cx="8382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163491</xdr:rowOff>
    </xdr:from>
    <xdr:to>
      <xdr:col>81</xdr:col>
      <xdr:colOff>50800</xdr:colOff>
      <xdr:row>96</xdr:row>
      <xdr:rowOff>165646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22691"/>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163491</xdr:rowOff>
    </xdr:from>
    <xdr:to>
      <xdr:col>76</xdr:col>
      <xdr:colOff>114300</xdr:colOff>
      <xdr:row>97</xdr:row>
      <xdr:rowOff>22673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2269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22673</xdr:rowOff>
    </xdr:from>
    <xdr:to>
      <xdr:col>71</xdr:col>
      <xdr:colOff>177800</xdr:colOff>
      <xdr:row>97</xdr:row>
      <xdr:rowOff>32764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53323"/>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96084</xdr:rowOff>
    </xdr:from>
    <xdr:to>
      <xdr:col>85</xdr:col>
      <xdr:colOff>177800</xdr:colOff>
      <xdr:row>97</xdr:row>
      <xdr:rowOff>26234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74511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114846</xdr:rowOff>
    </xdr:from>
    <xdr:to>
      <xdr:col>81</xdr:col>
      <xdr:colOff>101600</xdr:colOff>
      <xdr:row>97</xdr:row>
      <xdr:rowOff>44996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36123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112691</xdr:rowOff>
    </xdr:from>
    <xdr:to>
      <xdr:col>76</xdr:col>
      <xdr:colOff>165100</xdr:colOff>
      <xdr:row>97</xdr:row>
      <xdr:rowOff>42841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33968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143323</xdr:rowOff>
    </xdr:from>
    <xdr:to>
      <xdr:col>72</xdr:col>
      <xdr:colOff>38100</xdr:colOff>
      <xdr:row>97</xdr:row>
      <xdr:rowOff>73473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64600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153414</xdr:rowOff>
    </xdr:from>
    <xdr:to>
      <xdr:col>67</xdr:col>
      <xdr:colOff>101600</xdr:colOff>
      <xdr:row>97</xdr:row>
      <xdr:rowOff>83564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74691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類似団体内において、概ねに平均を下回る支出となっているが、教育費については、</a:t>
          </a:r>
          <a:r>
            <a:rPr kumimoji="1" lang="en-US" altLang="ja-JP" sz="1100" b="0" i="0" baseline="0">
              <a:solidFill>
                <a:sysClr val="windowText" lastClr="000000"/>
              </a:solidFill>
              <a:effectLst/>
              <a:latin typeface="+mn-lt"/>
              <a:ea typeface="+mn-ea"/>
              <a:cs typeface="+mn-cs"/>
            </a:rPr>
            <a:t>R4</a:t>
          </a:r>
          <a:r>
            <a:rPr kumimoji="1" lang="ja-JP" altLang="en-US" sz="1100" b="0" i="0" baseline="0">
              <a:solidFill>
                <a:sysClr val="windowText" lastClr="000000"/>
              </a:solidFill>
              <a:effectLst/>
              <a:latin typeface="+mn-lt"/>
              <a:ea typeface="+mn-ea"/>
              <a:cs typeface="+mn-cs"/>
            </a:rPr>
            <a:t>と比較し</a:t>
          </a:r>
          <a:r>
            <a:rPr kumimoji="1" lang="ja-JP" altLang="ja-JP" sz="1100" b="0" i="0" baseline="0">
              <a:solidFill>
                <a:sysClr val="windowText" lastClr="000000"/>
              </a:solidFill>
              <a:effectLst/>
              <a:latin typeface="+mn-lt"/>
              <a:ea typeface="+mn-ea"/>
              <a:cs typeface="+mn-cs"/>
            </a:rPr>
            <a:t>義務教育施設の大規模改修</a:t>
          </a:r>
          <a:r>
            <a:rPr kumimoji="1" lang="ja-JP" altLang="en-US" sz="1100" b="0" i="0" baseline="0">
              <a:solidFill>
                <a:sysClr val="windowText" lastClr="000000"/>
              </a:solidFill>
              <a:effectLst/>
              <a:latin typeface="+mn-lt"/>
              <a:ea typeface="+mn-ea"/>
              <a:cs typeface="+mn-cs"/>
            </a:rPr>
            <a:t>工事の件数は減少しているが、引き続き</a:t>
          </a:r>
          <a:r>
            <a:rPr kumimoji="1" lang="ja-JP" altLang="ja-JP" sz="1100" b="0" i="0" baseline="0">
              <a:solidFill>
                <a:sysClr val="windowText" lastClr="000000"/>
              </a:solidFill>
              <a:effectLst/>
              <a:latin typeface="+mn-lt"/>
              <a:ea typeface="+mn-ea"/>
              <a:cs typeface="+mn-cs"/>
            </a:rPr>
            <a:t>義務教育施設</a:t>
          </a:r>
          <a:r>
            <a:rPr kumimoji="1" lang="ja-JP" altLang="en-US" sz="1100" b="0" i="0" baseline="0">
              <a:solidFill>
                <a:sysClr val="windowText" lastClr="000000"/>
              </a:solidFill>
              <a:effectLst/>
              <a:latin typeface="+mn-lt"/>
              <a:ea typeface="+mn-ea"/>
              <a:cs typeface="+mn-cs"/>
            </a:rPr>
            <a:t>に係る工事費等を多く支出しているため、平均と比較し上回っている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財政調整基金については、令和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a:t>
          </a:r>
          <a:r>
            <a:rPr kumimoji="1" lang="ja-JP" altLang="en-US" sz="1100" b="0" i="0" baseline="0">
              <a:solidFill>
                <a:sysClr val="windowText" lastClr="000000"/>
              </a:solidFill>
              <a:effectLst/>
              <a:latin typeface="+mn-lt"/>
              <a:ea typeface="+mn-ea"/>
              <a:cs typeface="+mn-cs"/>
            </a:rPr>
            <a:t>度</a:t>
          </a:r>
          <a:r>
            <a:rPr kumimoji="1" lang="ja-JP" altLang="ja-JP" sz="1100" b="0" i="0" baseline="0">
              <a:solidFill>
                <a:sysClr val="windowText" lastClr="000000"/>
              </a:solidFill>
              <a:effectLst/>
              <a:latin typeface="+mn-lt"/>
              <a:ea typeface="+mn-ea"/>
              <a:cs typeface="+mn-cs"/>
            </a:rPr>
            <a:t>中の取崩額より、令和</a:t>
          </a:r>
          <a:r>
            <a:rPr kumimoji="1" lang="ja-JP" altLang="en-US" sz="1100" b="0" i="0" baseline="0">
              <a:solidFill>
                <a:sysClr val="windowText" lastClr="000000"/>
              </a:solidFill>
              <a:effectLst/>
              <a:latin typeface="+mn-lt"/>
              <a:ea typeface="+mn-ea"/>
              <a:cs typeface="+mn-cs"/>
            </a:rPr>
            <a:t>４年</a:t>
          </a:r>
          <a:r>
            <a:rPr kumimoji="1" lang="ja-JP" altLang="ja-JP" sz="1100" b="0" i="0" baseline="0">
              <a:solidFill>
                <a:sysClr val="windowText" lastClr="000000"/>
              </a:solidFill>
              <a:effectLst/>
              <a:latin typeface="+mn-lt"/>
              <a:ea typeface="+mn-ea"/>
              <a:cs typeface="+mn-cs"/>
            </a:rPr>
            <a:t>度決算剰余金による積立額が多くなり、基金残高</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増となっ</a:t>
          </a:r>
          <a:r>
            <a:rPr kumimoji="1" lang="ja-JP" altLang="en-US" sz="1100" b="0" i="0" baseline="0">
              <a:solidFill>
                <a:sysClr val="windowText" lastClr="000000"/>
              </a:solidFill>
              <a:effectLst/>
              <a:latin typeface="+mn-lt"/>
              <a:ea typeface="+mn-ea"/>
              <a:cs typeface="+mn-cs"/>
            </a:rPr>
            <a:t>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標準財政規模比は、約</a:t>
          </a:r>
          <a:r>
            <a:rPr kumimoji="1" lang="en-US" altLang="ja-JP" sz="1100" b="0" i="0" baseline="0">
              <a:solidFill>
                <a:sysClr val="windowText" lastClr="000000"/>
              </a:solidFill>
              <a:effectLst/>
              <a:latin typeface="+mn-lt"/>
              <a:ea typeface="+mn-ea"/>
              <a:cs typeface="+mn-cs"/>
            </a:rPr>
            <a:t>50</a:t>
          </a:r>
          <a:r>
            <a:rPr kumimoji="1" lang="ja-JP" altLang="en-US" sz="1100" b="0" i="0" baseline="0">
              <a:solidFill>
                <a:sysClr val="windowText" lastClr="000000"/>
              </a:solidFill>
              <a:effectLst/>
              <a:latin typeface="+mn-lt"/>
              <a:ea typeface="+mn-ea"/>
              <a:cs typeface="+mn-cs"/>
            </a:rPr>
            <a:t>％となっている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年度においても、引き続き全ての会計において黒字となっている。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13034810</v>
      </c>
      <c r="BO4" s="358"/>
      <c r="BP4" s="358"/>
      <c r="BQ4" s="358"/>
      <c r="BR4" s="358"/>
      <c r="BS4" s="358"/>
      <c r="BT4" s="358"/>
      <c r="BU4" s="359"/>
      <c r="BV4" s="357">
        <v>14116573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7.3</v>
      </c>
      <c r="CU4" s="364"/>
      <c r="CV4" s="364"/>
      <c r="CW4" s="364"/>
      <c r="CX4" s="364"/>
      <c r="CY4" s="364"/>
      <c r="CZ4" s="364"/>
      <c r="DA4" s="365"/>
      <c r="DB4" s="363">
        <v>8.4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12370865</v>
      </c>
      <c r="BO5" s="395"/>
      <c r="BP5" s="395"/>
      <c r="BQ5" s="395"/>
      <c r="BR5" s="395"/>
      <c r="BS5" s="395"/>
      <c r="BT5" s="395"/>
      <c r="BU5" s="396"/>
      <c r="BV5" s="394">
        <v>13289224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93.9</v>
      </c>
      <c r="CU5" s="392"/>
      <c r="CV5" s="392"/>
      <c r="CW5" s="392"/>
      <c r="CX5" s="392"/>
      <c r="CY5" s="392"/>
      <c r="CZ5" s="392"/>
      <c r="DA5" s="393"/>
      <c r="DB5" s="391">
        <v>93.3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663945</v>
      </c>
      <c r="BO6" s="395"/>
      <c r="BP6" s="395"/>
      <c r="BQ6" s="395"/>
      <c r="BR6" s="395"/>
      <c r="BS6" s="395"/>
      <c r="BT6" s="395"/>
      <c r="BU6" s="396"/>
      <c r="BV6" s="394">
        <v>827349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95.3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119177</v>
      </c>
      <c r="BO7" s="395"/>
      <c r="BP7" s="395"/>
      <c r="BQ7" s="395"/>
      <c r="BR7" s="395"/>
      <c r="BS7" s="395"/>
      <c r="BT7" s="395"/>
      <c r="BU7" s="396"/>
      <c r="BV7" s="394">
        <v>213596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7465104</v>
      </c>
      <c r="CU7" s="395"/>
      <c r="CV7" s="395"/>
      <c r="CW7" s="395"/>
      <c r="CX7" s="395"/>
      <c r="CY7" s="395"/>
      <c r="CZ7" s="395"/>
      <c r="DA7" s="396"/>
      <c r="DB7" s="394">
        <v>7271654</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544768</v>
      </c>
      <c r="BO8" s="395"/>
      <c r="BP8" s="395"/>
      <c r="BQ8" s="395"/>
      <c r="BR8" s="395"/>
      <c r="BS8" s="395"/>
      <c r="BT8" s="395"/>
      <c r="BU8" s="396"/>
      <c r="BV8" s="394">
        <v>613753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0.82</v>
      </c>
      <c r="CU8" s="435"/>
      <c r="CV8" s="435"/>
      <c r="CW8" s="435"/>
      <c r="CX8" s="435"/>
      <c r="CY8" s="435"/>
      <c r="CZ8" s="435"/>
      <c r="DA8" s="436"/>
      <c r="DB8" s="434">
        <v>0.84</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33604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-68985</v>
      </c>
      <c r="BO9" s="395"/>
      <c r="BP9" s="395"/>
      <c r="BQ9" s="395"/>
      <c r="BR9" s="395"/>
      <c r="BS9" s="395"/>
      <c r="BT9" s="395"/>
      <c r="BU9" s="396"/>
      <c r="BV9" s="394">
        <v>-232952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10.3</v>
      </c>
      <c r="CU9" s="392"/>
      <c r="CV9" s="392"/>
      <c r="CW9" s="392"/>
      <c r="CX9" s="392"/>
      <c r="CY9" s="392"/>
      <c r="CZ9" s="392"/>
      <c r="DA9" s="393"/>
      <c r="DB9" s="391">
        <v>10.199999999999999</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33739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5479</v>
      </c>
      <c r="BO10" s="395"/>
      <c r="BP10" s="395"/>
      <c r="BQ10" s="395"/>
      <c r="BR10" s="395"/>
      <c r="BS10" s="395"/>
      <c r="BT10" s="395"/>
      <c r="BU10" s="396"/>
      <c r="BV10" s="394">
        <v>3269</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34916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508703</v>
      </c>
      <c r="BO12" s="395"/>
      <c r="BP12" s="395"/>
      <c r="BQ12" s="395"/>
      <c r="BR12" s="395"/>
      <c r="BS12" s="395"/>
      <c r="BT12" s="395"/>
      <c r="BU12" s="396"/>
      <c r="BV12" s="394">
        <v>764731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34349</v>
      </c>
      <c r="S13" s="479"/>
      <c r="T13" s="479"/>
      <c r="U13" s="479"/>
      <c r="V13" s="480"/>
      <c r="W13" s="410" t="s">
        <v>131</v>
      </c>
      <c r="X13" s="411"/>
      <c r="Y13" s="411"/>
      <c r="Z13" s="411"/>
      <c r="AA13" s="411"/>
      <c r="AB13" s="401"/>
      <c r="AC13" s="445">
        <v>85</v>
      </c>
      <c r="AD13" s="446"/>
      <c r="AE13" s="446"/>
      <c r="AF13" s="446"/>
      <c r="AG13" s="488"/>
      <c r="AH13" s="445">
        <v>91</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-572209</v>
      </c>
      <c r="BO13" s="395"/>
      <c r="BP13" s="395"/>
      <c r="BQ13" s="395"/>
      <c r="BR13" s="395"/>
      <c r="BS13" s="395"/>
      <c r="BT13" s="395"/>
      <c r="BU13" s="396"/>
      <c r="BV13" s="394">
        <v>-994414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2.2000000000000002</v>
      </c>
      <c r="CU13" s="392"/>
      <c r="CV13" s="392"/>
      <c r="CW13" s="392"/>
      <c r="CX13" s="392"/>
      <c r="CY13" s="392"/>
      <c r="CZ13" s="392"/>
      <c r="DA13" s="393"/>
      <c r="DB13" s="391">
        <v>1</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34811</v>
      </c>
      <c r="S14" s="479"/>
      <c r="T14" s="479"/>
      <c r="U14" s="479"/>
      <c r="V14" s="480"/>
      <c r="W14" s="384"/>
      <c r="X14" s="385"/>
      <c r="Y14" s="385"/>
      <c r="Z14" s="385"/>
      <c r="AA14" s="385"/>
      <c r="AB14" s="374"/>
      <c r="AC14" s="481">
        <v>0.6</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34323</v>
      </c>
      <c r="S15" s="479"/>
      <c r="T15" s="479"/>
      <c r="U15" s="479"/>
      <c r="V15" s="480"/>
      <c r="W15" s="410" t="s">
        <v>137</v>
      </c>
      <c r="X15" s="411"/>
      <c r="Y15" s="411"/>
      <c r="Z15" s="411"/>
      <c r="AA15" s="411"/>
      <c r="AB15" s="401"/>
      <c r="AC15" s="445">
        <v>4763</v>
      </c>
      <c r="AD15" s="446"/>
      <c r="AE15" s="446"/>
      <c r="AF15" s="446"/>
      <c r="AG15" s="488"/>
      <c r="AH15" s="445">
        <v>5029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4839169</v>
      </c>
      <c r="BO15" s="358"/>
      <c r="BP15" s="358"/>
      <c r="BQ15" s="358"/>
      <c r="BR15" s="358"/>
      <c r="BS15" s="358"/>
      <c r="BT15" s="358"/>
      <c r="BU15" s="359"/>
      <c r="BV15" s="357">
        <v>4849983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32.9</v>
      </c>
      <c r="AD16" s="482"/>
      <c r="AE16" s="482"/>
      <c r="AF16" s="482"/>
      <c r="AG16" s="483"/>
      <c r="AH16" s="481">
        <v>33.700000000000003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6074898</v>
      </c>
      <c r="BO16" s="395"/>
      <c r="BP16" s="395"/>
      <c r="BQ16" s="395"/>
      <c r="BR16" s="395"/>
      <c r="BS16" s="395"/>
      <c r="BT16" s="395"/>
      <c r="BU16" s="396"/>
      <c r="BV16" s="394">
        <v>5800717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9636</v>
      </c>
      <c r="AD17" s="446"/>
      <c r="AE17" s="446"/>
      <c r="AF17" s="446"/>
      <c r="AG17" s="488"/>
      <c r="AH17" s="445">
        <v>9809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6146006</v>
      </c>
      <c r="BO17" s="395"/>
      <c r="BP17" s="395"/>
      <c r="BQ17" s="395"/>
      <c r="BR17" s="395"/>
      <c r="BS17" s="395"/>
      <c r="BT17" s="395"/>
      <c r="BU17" s="396"/>
      <c r="BV17" s="394">
        <v>6163364</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9.1300000000000008</v>
      </c>
      <c r="M18" s="521"/>
      <c r="N18" s="521"/>
      <c r="O18" s="521"/>
      <c r="P18" s="521"/>
      <c r="Q18" s="521"/>
      <c r="R18" s="522"/>
      <c r="S18" s="522"/>
      <c r="T18" s="522"/>
      <c r="U18" s="522"/>
      <c r="V18" s="523"/>
      <c r="W18" s="412"/>
      <c r="X18" s="413"/>
      <c r="Y18" s="413"/>
      <c r="Z18" s="413"/>
      <c r="AA18" s="413"/>
      <c r="AB18" s="404"/>
      <c r="AC18" s="524">
        <v>66.5</v>
      </c>
      <c r="AD18" s="525"/>
      <c r="AE18" s="525"/>
      <c r="AF18" s="525"/>
      <c r="AG18" s="526"/>
      <c r="AH18" s="524">
        <v>65.7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7200456</v>
      </c>
      <c r="BO18" s="395"/>
      <c r="BP18" s="395"/>
      <c r="BQ18" s="395"/>
      <c r="BR18" s="395"/>
      <c r="BS18" s="395"/>
      <c r="BT18" s="395"/>
      <c r="BU18" s="396"/>
      <c r="BV18" s="394">
        <v>6940244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3681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9721385</v>
      </c>
      <c r="BO19" s="395"/>
      <c r="BP19" s="395"/>
      <c r="BQ19" s="395"/>
      <c r="BR19" s="395"/>
      <c r="BS19" s="395"/>
      <c r="BT19" s="395"/>
      <c r="BU19" s="396"/>
      <c r="BV19" s="394">
        <v>9384290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13792</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11054417</v>
      </c>
      <c r="BO22" s="358"/>
      <c r="BP22" s="358"/>
      <c r="BQ22" s="358"/>
      <c r="BR22" s="358"/>
      <c r="BS22" s="358"/>
      <c r="BT22" s="358"/>
      <c r="BU22" s="359"/>
      <c r="BV22" s="357">
        <v>11689037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8074488</v>
      </c>
      <c r="BO23" s="395"/>
      <c r="BP23" s="395"/>
      <c r="BQ23" s="395"/>
      <c r="BR23" s="395"/>
      <c r="BS23" s="395"/>
      <c r="BT23" s="395"/>
      <c r="BU23" s="396"/>
      <c r="BV23" s="394">
        <v>8435675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9200</v>
      </c>
      <c r="R24" s="446"/>
      <c r="S24" s="446"/>
      <c r="T24" s="446"/>
      <c r="U24" s="446"/>
      <c r="V24" s="488"/>
      <c r="W24" s="540"/>
      <c r="X24" s="541"/>
      <c r="Y24" s="542"/>
      <c r="Z24" s="444" t="s">
        <v>162</v>
      </c>
      <c r="AA24" s="424"/>
      <c r="AB24" s="424"/>
      <c r="AC24" s="424"/>
      <c r="AD24" s="424"/>
      <c r="AE24" s="424"/>
      <c r="AF24" s="424"/>
      <c r="AG24" s="425"/>
      <c r="AH24" s="445">
        <v>162</v>
      </c>
      <c r="AI24" s="446"/>
      <c r="AJ24" s="446"/>
      <c r="AK24" s="446"/>
      <c r="AL24" s="488"/>
      <c r="AM24" s="445">
        <v>487620</v>
      </c>
      <c r="AN24" s="446"/>
      <c r="AO24" s="446"/>
      <c r="AP24" s="446"/>
      <c r="AQ24" s="446"/>
      <c r="AR24" s="488"/>
      <c r="AS24" s="445">
        <v>3010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5774659</v>
      </c>
      <c r="BO24" s="395"/>
      <c r="BP24" s="395"/>
      <c r="BQ24" s="395"/>
      <c r="BR24" s="395"/>
      <c r="BS24" s="395"/>
      <c r="BT24" s="395"/>
      <c r="BU24" s="396"/>
      <c r="BV24" s="394">
        <v>5979086</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2662733</v>
      </c>
      <c r="BO25" s="358"/>
      <c r="BP25" s="358"/>
      <c r="BQ25" s="358"/>
      <c r="BR25" s="358"/>
      <c r="BS25" s="358"/>
      <c r="BT25" s="358"/>
      <c r="BU25" s="359"/>
      <c r="BV25" s="357">
        <v>1414210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7050</v>
      </c>
      <c r="R26" s="446"/>
      <c r="S26" s="446"/>
      <c r="T26" s="446"/>
      <c r="U26" s="446"/>
      <c r="V26" s="488"/>
      <c r="W26" s="540"/>
      <c r="X26" s="541"/>
      <c r="Y26" s="542"/>
      <c r="Z26" s="444" t="s">
        <v>168</v>
      </c>
      <c r="AA26" s="546"/>
      <c r="AB26" s="546"/>
      <c r="AC26" s="546"/>
      <c r="AD26" s="546"/>
      <c r="AE26" s="546"/>
      <c r="AF26" s="546"/>
      <c r="AG26" s="547"/>
      <c r="AH26" s="445">
        <v>14</v>
      </c>
      <c r="AI26" s="446"/>
      <c r="AJ26" s="446"/>
      <c r="AK26" s="446"/>
      <c r="AL26" s="488"/>
      <c r="AM26" s="445">
        <v>41020</v>
      </c>
      <c r="AN26" s="446"/>
      <c r="AO26" s="446"/>
      <c r="AP26" s="446"/>
      <c r="AQ26" s="446"/>
      <c r="AR26" s="488"/>
      <c r="AS26" s="445">
        <v>2930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4050</v>
      </c>
      <c r="R27" s="446"/>
      <c r="S27" s="446"/>
      <c r="T27" s="446"/>
      <c r="U27" s="446"/>
      <c r="V27" s="488"/>
      <c r="W27" s="540"/>
      <c r="X27" s="541"/>
      <c r="Y27" s="542"/>
      <c r="Z27" s="444" t="s">
        <v>171</v>
      </c>
      <c r="AA27" s="424"/>
      <c r="AB27" s="424"/>
      <c r="AC27" s="424"/>
      <c r="AD27" s="424"/>
      <c r="AE27" s="424"/>
      <c r="AF27" s="424"/>
      <c r="AG27" s="425"/>
      <c r="AH27" s="445">
        <v>29</v>
      </c>
      <c r="AI27" s="446"/>
      <c r="AJ27" s="446"/>
      <c r="AK27" s="446"/>
      <c r="AL27" s="488"/>
      <c r="AM27" s="445">
        <v>83844</v>
      </c>
      <c r="AN27" s="446"/>
      <c r="AO27" s="446"/>
      <c r="AP27" s="446"/>
      <c r="AQ27" s="446"/>
      <c r="AR27" s="488"/>
      <c r="AS27" s="445">
        <v>2891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308760</v>
      </c>
      <c r="BO27" s="517"/>
      <c r="BP27" s="517"/>
      <c r="BQ27" s="517"/>
      <c r="BR27" s="517"/>
      <c r="BS27" s="517"/>
      <c r="BT27" s="517"/>
      <c r="BU27" s="518"/>
      <c r="BV27" s="516">
        <v>308719</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3100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3931686</v>
      </c>
      <c r="BO28" s="358"/>
      <c r="BP28" s="358"/>
      <c r="BQ28" s="358"/>
      <c r="BR28" s="358"/>
      <c r="BS28" s="358"/>
      <c r="BT28" s="358"/>
      <c r="BU28" s="359"/>
      <c r="BV28" s="357">
        <v>3834910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12</v>
      </c>
      <c r="M29" s="446"/>
      <c r="N29" s="446"/>
      <c r="O29" s="446"/>
      <c r="P29" s="488"/>
      <c r="Q29" s="445">
        <v>2850</v>
      </c>
      <c r="R29" s="446"/>
      <c r="S29" s="446"/>
      <c r="T29" s="446"/>
      <c r="U29" s="446"/>
      <c r="V29" s="488"/>
      <c r="W29" s="543"/>
      <c r="X29" s="544"/>
      <c r="Y29" s="545"/>
      <c r="Z29" s="444" t="s">
        <v>177</v>
      </c>
      <c r="AA29" s="424"/>
      <c r="AB29" s="424"/>
      <c r="AC29" s="424"/>
      <c r="AD29" s="424"/>
      <c r="AE29" s="424"/>
      <c r="AF29" s="424"/>
      <c r="AG29" s="425"/>
      <c r="AH29" s="445">
        <v>191</v>
      </c>
      <c r="AI29" s="446"/>
      <c r="AJ29" s="446"/>
      <c r="AK29" s="446"/>
      <c r="AL29" s="488"/>
      <c r="AM29" s="445">
        <v>571464</v>
      </c>
      <c r="AN29" s="446"/>
      <c r="AO29" s="446"/>
      <c r="AP29" s="446"/>
      <c r="AQ29" s="446"/>
      <c r="AR29" s="488"/>
      <c r="AS29" s="445">
        <v>2992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38107</v>
      </c>
      <c r="BO29" s="395"/>
      <c r="BP29" s="395"/>
      <c r="BQ29" s="395"/>
      <c r="BR29" s="395"/>
      <c r="BS29" s="395"/>
      <c r="BT29" s="395"/>
      <c r="BU29" s="396"/>
      <c r="BV29" s="394">
        <v>30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97.1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2342354</v>
      </c>
      <c r="BO30" s="517"/>
      <c r="BP30" s="517"/>
      <c r="BQ30" s="517"/>
      <c r="BR30" s="517"/>
      <c r="BS30" s="517"/>
      <c r="BT30" s="517"/>
      <c r="BU30" s="518"/>
      <c r="BV30" s="516">
        <v>2323730</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国民健康保険事業・事業勘定</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加古郡衛生事務組合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（財）播磨町臨海管理センター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後期高齢者医療事業へ振替</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介護保険事業・事業勘定</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兵庫県市町村職員退職手当組合</v>
      </c>
      <c r="BZ35" s="585"/>
      <c r="CA35" s="585"/>
      <c r="CB35" s="585"/>
      <c r="CC35" s="585"/>
      <c r="CD35" s="585"/>
      <c r="CE35" s="585"/>
      <c r="CF35" s="585"/>
      <c r="CG35" s="585"/>
      <c r="CH35" s="585"/>
      <c r="CI35" s="585"/>
      <c r="CJ35" s="585"/>
      <c r="CK35" s="585"/>
      <c r="CL35" s="585"/>
      <c r="CM35" s="585"/>
      <c r="CN35" s="175"/>
      <c r="CO35" s="584">
        <f t="shared" ref="CO35:CO43" si="3">IF(CQ35="","",CO34+1)</f>
        <v>14</v>
      </c>
      <c r="CP35" s="584"/>
      <c r="CQ35" s="585" t="str">
        <f>IF('各会計、関係団体の財政状況及び健全化判断比率'!BS8="","",'各会計、関係団体の財政状況及び健全化判断比率'!BS8)</f>
        <v>（財）加古川総合保健センター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兵庫県町議会議員公務災害補償組合</v>
      </c>
      <c r="BZ36" s="585"/>
      <c r="CA36" s="585"/>
      <c r="CB36" s="585"/>
      <c r="CC36" s="585"/>
      <c r="CD36" s="585"/>
      <c r="CE36" s="585"/>
      <c r="CF36" s="585"/>
      <c r="CG36" s="585"/>
      <c r="CH36" s="585"/>
      <c r="CI36" s="585"/>
      <c r="CJ36" s="585"/>
      <c r="CK36" s="585"/>
      <c r="CL36" s="585"/>
      <c r="CM36" s="585"/>
      <c r="CN36" s="175"/>
      <c r="CO36" s="584">
        <f t="shared" si="3"/>
        <v>15</v>
      </c>
      <c r="CP36" s="584"/>
      <c r="CQ36" s="585" t="str">
        <f>IF('各会計、関係団体の財政状況及び健全化判断比率'!BS9="","",'各会計、関係団体の財政状況及び健全化判断比率'!BS9)</f>
        <v>（財）東播臨海救急医療協会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兵庫県後期高齢者医療広域連合（一般会計）</v>
      </c>
      <c r="BZ37" s="585"/>
      <c r="CA37" s="585"/>
      <c r="CB37" s="585"/>
      <c r="CC37" s="585"/>
      <c r="CD37" s="585"/>
      <c r="CE37" s="585"/>
      <c r="CF37" s="585"/>
      <c r="CG37" s="585"/>
      <c r="CH37" s="585"/>
      <c r="CI37" s="585"/>
      <c r="CJ37" s="585"/>
      <c r="CK37" s="585"/>
      <c r="CL37" s="585"/>
      <c r="CM37" s="585"/>
      <c r="CN37" s="175"/>
      <c r="CO37" s="584">
        <f t="shared" si="3"/>
        <v>16</v>
      </c>
      <c r="CP37" s="584"/>
      <c r="CQ37" s="585" t="str">
        <f>IF('各会計、関係団体の財政状況及び健全化判断比率'!BS10="","",'各会計、関係団体の財政状況及び健全化判断比率'!BS10)</f>
        <v>兵庫県町土地開発公社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兵庫県後期高齢者医療広域連合（特別会計）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NCyQqyMuV5L43lEOeC2TRjR7Oc65A5AmOzsAGulQi9ibaKGFUxKSYI4MM7XaL4qazKBAN9IvnY0l7nAN7Njdw==" saltValue="UfG3EI9Qp2xPJ7+6+LkQ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14.13</v>
      </c>
      <c r="G34" s="33">
        <v>15.09</v>
      </c>
      <c r="H34" s="33">
        <v>17.3</v>
      </c>
      <c r="I34" s="33">
        <v>16.079999999999998</v>
      </c>
      <c r="J34" s="34">
        <v>10.4</v>
      </c>
      <c r="K34" s="22"/>
      <c r="L34" s="22"/>
      <c r="M34" s="22"/>
      <c r="N34" s="22"/>
      <c r="O34" s="22"/>
      <c r="P34" s="22"/>
    </row>
    <row r="35" spans="1:16" ht="39" customHeight="1" x14ac:dyDescent="0.15">
      <c r="A35" s="22"/>
      <c r="B35" s="35"/>
      <c r="C35" s="1132" t="s">
        <v>535</v>
      </c>
      <c r="D35" s="1132"/>
      <c r="E35" s="1133"/>
      <c r="F35" s="36">
        <v>8.9499999999999993</v>
      </c>
      <c r="G35" s="37">
        <v>9.86</v>
      </c>
      <c r="H35" s="37">
        <v>11.17</v>
      </c>
      <c r="I35" s="37">
        <v>8.44</v>
      </c>
      <c r="J35" s="38">
        <v>7.29</v>
      </c>
      <c r="K35" s="22"/>
      <c r="L35" s="22"/>
      <c r="M35" s="22"/>
      <c r="N35" s="22"/>
      <c r="O35" s="22"/>
      <c r="P35" s="22"/>
    </row>
    <row r="36" spans="1:16" ht="39" customHeight="1" x14ac:dyDescent="0.15">
      <c r="A36" s="22"/>
      <c r="B36" s="35"/>
      <c r="C36" s="1132" t="s">
        <v>536</v>
      </c>
      <c r="D36" s="1132"/>
      <c r="E36" s="1133"/>
      <c r="F36" s="36">
        <v>1.66</v>
      </c>
      <c r="G36" s="37">
        <v>1.52</v>
      </c>
      <c r="H36" s="37">
        <v>1.26</v>
      </c>
      <c r="I36" s="37">
        <v>1.45</v>
      </c>
      <c r="J36" s="38">
        <v>1.48</v>
      </c>
      <c r="K36" s="22"/>
      <c r="L36" s="22"/>
      <c r="M36" s="22"/>
      <c r="N36" s="22"/>
      <c r="O36" s="22"/>
      <c r="P36" s="22"/>
    </row>
    <row r="37" spans="1:16" ht="39" customHeight="1" x14ac:dyDescent="0.15">
      <c r="A37" s="22"/>
      <c r="B37" s="35"/>
      <c r="C37" s="1132" t="s">
        <v>537</v>
      </c>
      <c r="D37" s="1132"/>
      <c r="E37" s="1133"/>
      <c r="F37" s="36">
        <v>1.31</v>
      </c>
      <c r="G37" s="37">
        <v>1.65</v>
      </c>
      <c r="H37" s="37">
        <v>1.07</v>
      </c>
      <c r="I37" s="37">
        <v>1.2</v>
      </c>
      <c r="J37" s="38">
        <v>1.25</v>
      </c>
      <c r="K37" s="22"/>
      <c r="L37" s="22"/>
      <c r="M37" s="22"/>
      <c r="N37" s="22"/>
      <c r="O37" s="22"/>
      <c r="P37" s="22"/>
    </row>
    <row r="38" spans="1:16" ht="39" customHeight="1" x14ac:dyDescent="0.15">
      <c r="A38" s="22"/>
      <c r="B38" s="35"/>
      <c r="C38" s="1132" t="s">
        <v>538</v>
      </c>
      <c r="D38" s="1132"/>
      <c r="E38" s="1133"/>
      <c r="F38" s="36">
        <v>0.82</v>
      </c>
      <c r="G38" s="37">
        <v>0.31</v>
      </c>
      <c r="H38" s="37">
        <v>0.62</v>
      </c>
      <c r="I38" s="37">
        <v>0.42</v>
      </c>
      <c r="J38" s="38">
        <v>0.63</v>
      </c>
      <c r="K38" s="22"/>
      <c r="L38" s="22"/>
      <c r="M38" s="22"/>
      <c r="N38" s="22"/>
      <c r="O38" s="22"/>
      <c r="P38" s="22"/>
    </row>
    <row r="39" spans="1:16" ht="39" customHeight="1" x14ac:dyDescent="0.15">
      <c r="A39" s="22"/>
      <c r="B39" s="35"/>
      <c r="C39" s="1132" t="s">
        <v>539</v>
      </c>
      <c r="D39" s="1132"/>
      <c r="E39" s="1133"/>
      <c r="F39" s="36">
        <v>0.23</v>
      </c>
      <c r="G39" s="37">
        <v>0.24</v>
      </c>
      <c r="H39" s="37">
        <v>0.22</v>
      </c>
      <c r="I39" s="37">
        <v>0.21</v>
      </c>
      <c r="J39" s="38">
        <v>0.22</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fuNU3GN0R4A78rGZU7WnYp5dSP7b2btqEfi/WI/4ywcDaMOTSO1mPYbC2RCJ2PQUH/2l3XTg58RhQC+uZkSwQ==" saltValue="u2RvjmANZARE0bv6nSPm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64" sqref="N64:N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865</v>
      </c>
      <c r="L45" s="58">
        <v>891</v>
      </c>
      <c r="M45" s="58">
        <v>958</v>
      </c>
      <c r="N45" s="58">
        <v>954</v>
      </c>
      <c r="O45" s="59">
        <v>997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307</v>
      </c>
      <c r="L48" s="62">
        <v>276</v>
      </c>
      <c r="M48" s="62">
        <v>300</v>
      </c>
      <c r="N48" s="62">
        <v>298</v>
      </c>
      <c r="O48" s="63">
        <v>293</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1198</v>
      </c>
      <c r="L52" s="62">
        <v>1184</v>
      </c>
      <c r="M52" s="62">
        <v>1218</v>
      </c>
      <c r="N52" s="62">
        <v>1072</v>
      </c>
      <c r="O52" s="63">
        <v>1059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v>
      </c>
      <c r="L53" s="67">
        <v>-17</v>
      </c>
      <c r="M53" s="67">
        <v>40</v>
      </c>
      <c r="N53" s="67">
        <v>180</v>
      </c>
      <c r="O53" s="68">
        <v>231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W2MA5gSgPMAHNnzQU+MdKgvksxfUpNxPXuIilt7N/5Y9WYoZ6LFgS3mzkdg09zHO+NFthcbVNYodJxZJLivuQ==" saltValue="0YND4RvtLrpNALN4UG/8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9267</v>
      </c>
      <c r="J41" s="343">
        <v>10430</v>
      </c>
      <c r="K41" s="343">
        <v>11636</v>
      </c>
      <c r="L41" s="343">
        <v>11689</v>
      </c>
      <c r="M41" s="344">
        <v>11054</v>
      </c>
    </row>
    <row r="42" spans="2:13" ht="27.75" customHeight="1" x14ac:dyDescent="0.15">
      <c r="B42" s="1171"/>
      <c r="C42" s="1172"/>
      <c r="D42" s="104"/>
      <c r="E42" s="1177" t="s">
        <v>32</v>
      </c>
      <c r="F42" s="1177"/>
      <c r="G42" s="1177"/>
      <c r="H42" s="1178"/>
      <c r="I42" s="345" t="s">
        <v>487</v>
      </c>
      <c r="J42" s="346" t="s">
        <v>487</v>
      </c>
      <c r="K42" s="346" t="s">
        <v>487</v>
      </c>
      <c r="L42" s="346" t="s">
        <v>487</v>
      </c>
      <c r="M42" s="347" t="s">
        <v>487</v>
      </c>
    </row>
    <row r="43" spans="2:13" ht="27.75" customHeight="1" x14ac:dyDescent="0.15">
      <c r="B43" s="1171"/>
      <c r="C43" s="1172"/>
      <c r="D43" s="104"/>
      <c r="E43" s="1177" t="s">
        <v>33</v>
      </c>
      <c r="F43" s="1177"/>
      <c r="G43" s="1177"/>
      <c r="H43" s="1178"/>
      <c r="I43" s="345">
        <v>3154</v>
      </c>
      <c r="J43" s="346">
        <v>2478</v>
      </c>
      <c r="K43" s="346">
        <v>2191</v>
      </c>
      <c r="L43" s="346">
        <v>2155</v>
      </c>
      <c r="M43" s="347">
        <v>2115</v>
      </c>
    </row>
    <row r="44" spans="2:13" ht="27.75" customHeight="1" x14ac:dyDescent="0.15">
      <c r="B44" s="1171"/>
      <c r="C44" s="1172"/>
      <c r="D44" s="104"/>
      <c r="E44" s="1177" t="s">
        <v>34</v>
      </c>
      <c r="F44" s="1177"/>
      <c r="G44" s="1177"/>
      <c r="H44" s="1178"/>
      <c r="I44" s="345" t="s">
        <v>487</v>
      </c>
      <c r="J44" s="346" t="s">
        <v>487</v>
      </c>
      <c r="K44" s="346" t="s">
        <v>487</v>
      </c>
      <c r="L44" s="346" t="s">
        <v>487</v>
      </c>
      <c r="M44" s="347" t="s">
        <v>487</v>
      </c>
    </row>
    <row r="45" spans="2:13" ht="27.75" customHeight="1" x14ac:dyDescent="0.15">
      <c r="B45" s="1171"/>
      <c r="C45" s="1172"/>
      <c r="D45" s="104"/>
      <c r="E45" s="1177" t="s">
        <v>35</v>
      </c>
      <c r="F45" s="1177"/>
      <c r="G45" s="1177"/>
      <c r="H45" s="1178"/>
      <c r="I45" s="345">
        <v>812</v>
      </c>
      <c r="J45" s="346">
        <v>736</v>
      </c>
      <c r="K45" s="346">
        <v>652</v>
      </c>
      <c r="L45" s="346">
        <v>568</v>
      </c>
      <c r="M45" s="347">
        <v>464</v>
      </c>
    </row>
    <row r="46" spans="2:13" ht="27.75" customHeight="1" x14ac:dyDescent="0.15">
      <c r="B46" s="1171"/>
      <c r="C46" s="1172"/>
      <c r="D46" s="105"/>
      <c r="E46" s="1177" t="s">
        <v>36</v>
      </c>
      <c r="F46" s="1177"/>
      <c r="G46" s="1177"/>
      <c r="H46" s="1178"/>
      <c r="I46" s="345" t="s">
        <v>487</v>
      </c>
      <c r="J46" s="346" t="s">
        <v>487</v>
      </c>
      <c r="K46" s="346" t="s">
        <v>487</v>
      </c>
      <c r="L46" s="346" t="s">
        <v>487</v>
      </c>
      <c r="M46" s="347" t="s">
        <v>487</v>
      </c>
    </row>
    <row r="47" spans="2:13" ht="27.75" customHeight="1" x14ac:dyDescent="0.15">
      <c r="B47" s="1171"/>
      <c r="C47" s="1172"/>
      <c r="D47" s="106"/>
      <c r="E47" s="1179" t="s">
        <v>37</v>
      </c>
      <c r="F47" s="1180"/>
      <c r="G47" s="1180"/>
      <c r="H47" s="1181"/>
      <c r="I47" s="345" t="s">
        <v>487</v>
      </c>
      <c r="J47" s="346" t="s">
        <v>487</v>
      </c>
      <c r="K47" s="346" t="s">
        <v>487</v>
      </c>
      <c r="L47" s="346" t="s">
        <v>487</v>
      </c>
      <c r="M47" s="347" t="s">
        <v>487</v>
      </c>
    </row>
    <row r="48" spans="2:13" ht="27.75" customHeight="1" x14ac:dyDescent="0.15">
      <c r="B48" s="1171"/>
      <c r="C48" s="1172"/>
      <c r="D48" s="104"/>
      <c r="E48" s="1177" t="s">
        <v>38</v>
      </c>
      <c r="F48" s="1177"/>
      <c r="G48" s="1177"/>
      <c r="H48" s="1178"/>
      <c r="I48" s="345" t="s">
        <v>487</v>
      </c>
      <c r="J48" s="346" t="s">
        <v>487</v>
      </c>
      <c r="K48" s="346" t="s">
        <v>487</v>
      </c>
      <c r="L48" s="346" t="s">
        <v>487</v>
      </c>
      <c r="M48" s="347" t="s">
        <v>487</v>
      </c>
    </row>
    <row r="49" spans="2:13" ht="27.75" customHeight="1" x14ac:dyDescent="0.15">
      <c r="B49" s="1173"/>
      <c r="C49" s="1174"/>
      <c r="D49" s="104"/>
      <c r="E49" s="1177" t="s">
        <v>39</v>
      </c>
      <c r="F49" s="1177"/>
      <c r="G49" s="1177"/>
      <c r="H49" s="1178"/>
      <c r="I49" s="345" t="s">
        <v>487</v>
      </c>
      <c r="J49" s="346" t="s">
        <v>487</v>
      </c>
      <c r="K49" s="346" t="s">
        <v>487</v>
      </c>
      <c r="L49" s="346" t="s">
        <v>487</v>
      </c>
      <c r="M49" s="347" t="s">
        <v>487</v>
      </c>
    </row>
    <row r="50" spans="2:13" ht="27.75" customHeight="1" x14ac:dyDescent="0.15">
      <c r="B50" s="1182" t="s">
        <v>40</v>
      </c>
      <c r="C50" s="1183"/>
      <c r="D50" s="107"/>
      <c r="E50" s="1177" t="s">
        <v>41</v>
      </c>
      <c r="F50" s="1177"/>
      <c r="G50" s="1177"/>
      <c r="H50" s="1178"/>
      <c r="I50" s="345">
        <v>8099</v>
      </c>
      <c r="J50" s="346">
        <v>7454</v>
      </c>
      <c r="K50" s="346">
        <v>8233</v>
      </c>
      <c r="L50" s="346">
        <v>7972</v>
      </c>
      <c r="M50" s="347">
        <v>8061</v>
      </c>
    </row>
    <row r="51" spans="2:13" ht="27.75" customHeight="1" x14ac:dyDescent="0.15">
      <c r="B51" s="1171"/>
      <c r="C51" s="1172"/>
      <c r="D51" s="104"/>
      <c r="E51" s="1177" t="s">
        <v>42</v>
      </c>
      <c r="F51" s="1177"/>
      <c r="G51" s="1177"/>
      <c r="H51" s="1178"/>
      <c r="I51" s="345">
        <v>2396</v>
      </c>
      <c r="J51" s="346">
        <v>1988</v>
      </c>
      <c r="K51" s="346">
        <v>1871</v>
      </c>
      <c r="L51" s="346">
        <v>1873</v>
      </c>
      <c r="M51" s="347">
        <v>1887</v>
      </c>
    </row>
    <row r="52" spans="2:13" ht="27.75" customHeight="1" x14ac:dyDescent="0.15">
      <c r="B52" s="1173"/>
      <c r="C52" s="1174"/>
      <c r="D52" s="104"/>
      <c r="E52" s="1177" t="s">
        <v>43</v>
      </c>
      <c r="F52" s="1177"/>
      <c r="G52" s="1177"/>
      <c r="H52" s="1178"/>
      <c r="I52" s="345">
        <v>9524</v>
      </c>
      <c r="J52" s="346">
        <v>9625</v>
      </c>
      <c r="K52" s="346">
        <v>9956</v>
      </c>
      <c r="L52" s="346">
        <v>9640</v>
      </c>
      <c r="M52" s="347">
        <v>9033</v>
      </c>
    </row>
    <row r="53" spans="2:13" ht="27.75" customHeight="1" thickBot="1" x14ac:dyDescent="0.2">
      <c r="B53" s="1184" t="s">
        <v>19</v>
      </c>
      <c r="C53" s="1185"/>
      <c r="D53" s="108"/>
      <c r="E53" s="1186" t="s">
        <v>44</v>
      </c>
      <c r="F53" s="1186"/>
      <c r="G53" s="1186"/>
      <c r="H53" s="1187"/>
      <c r="I53" s="348">
        <v>-6786</v>
      </c>
      <c r="J53" s="349">
        <v>-5423</v>
      </c>
      <c r="K53" s="349">
        <v>-5580</v>
      </c>
      <c r="L53" s="349">
        <v>-5073</v>
      </c>
      <c r="M53" s="350">
        <v>-5347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ICCVKxewelZtj9pX2cq3pNHejPcjJ7xIhIGh3kSqHJUbbqqX5Si3riCylgRQuuaIrIzBuSdNM+vX+QtKCBwow==" saltValue="Du1lISh/kq251AfCCDj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3796</v>
      </c>
      <c r="G55" s="120">
        <v>3835</v>
      </c>
      <c r="H55" s="121">
        <v>3932</v>
      </c>
    </row>
    <row r="56" spans="2:8" ht="52.5" customHeight="1" x14ac:dyDescent="0.15">
      <c r="B56" s="122"/>
      <c r="C56" s="1198" t="s">
        <v>47</v>
      </c>
      <c r="D56" s="1198"/>
      <c r="E56" s="1199"/>
      <c r="F56" s="123">
        <v>0</v>
      </c>
      <c r="G56" s="123">
        <v>0</v>
      </c>
      <c r="H56" s="124">
        <v>38</v>
      </c>
    </row>
    <row r="57" spans="2:8" ht="53.25" customHeight="1" x14ac:dyDescent="0.15">
      <c r="B57" s="122"/>
      <c r="C57" s="1200" t="s">
        <v>48</v>
      </c>
      <c r="D57" s="1200"/>
      <c r="E57" s="1201"/>
      <c r="F57" s="125">
        <v>2589</v>
      </c>
      <c r="G57" s="125">
        <v>2324</v>
      </c>
      <c r="H57" s="126">
        <v>2342</v>
      </c>
    </row>
    <row r="58" spans="2:8" ht="45.75" customHeight="1" x14ac:dyDescent="0.15">
      <c r="B58" s="127"/>
      <c r="C58" s="1188" t="s">
        <v>557</v>
      </c>
      <c r="D58" s="1189"/>
      <c r="E58" s="1190"/>
      <c r="F58" s="128">
        <v>1216</v>
      </c>
      <c r="G58" s="128">
        <v>1078</v>
      </c>
      <c r="H58" s="129">
        <v>1082</v>
      </c>
    </row>
    <row r="59" spans="2:8" ht="45.75" customHeight="1" x14ac:dyDescent="0.15">
      <c r="B59" s="127"/>
      <c r="C59" s="1188" t="s">
        <v>558</v>
      </c>
      <c r="D59" s="1189"/>
      <c r="E59" s="1190"/>
      <c r="F59" s="128">
        <v>666</v>
      </c>
      <c r="G59" s="128">
        <v>563</v>
      </c>
      <c r="H59" s="129">
        <v>575</v>
      </c>
    </row>
    <row r="60" spans="2:8" ht="45.75" customHeight="1" x14ac:dyDescent="0.15">
      <c r="B60" s="127"/>
      <c r="C60" s="1188" t="s">
        <v>559</v>
      </c>
      <c r="D60" s="1189"/>
      <c r="E60" s="1190"/>
      <c r="F60" s="128">
        <v>311</v>
      </c>
      <c r="G60" s="128">
        <v>325</v>
      </c>
      <c r="H60" s="129">
        <v>326</v>
      </c>
    </row>
    <row r="61" spans="2:8" ht="45.75" customHeight="1" x14ac:dyDescent="0.15">
      <c r="B61" s="127"/>
      <c r="C61" s="1188" t="s">
        <v>561</v>
      </c>
      <c r="D61" s="1189"/>
      <c r="E61" s="1190"/>
      <c r="F61" s="128">
        <v>128</v>
      </c>
      <c r="G61" s="128">
        <v>128</v>
      </c>
      <c r="H61" s="129">
        <v>129</v>
      </c>
    </row>
    <row r="62" spans="2:8" ht="45.75" customHeight="1" thickBot="1" x14ac:dyDescent="0.2">
      <c r="B62" s="130"/>
      <c r="C62" s="1191" t="s">
        <v>560</v>
      </c>
      <c r="D62" s="1192"/>
      <c r="E62" s="1193"/>
      <c r="F62" s="131">
        <v>165</v>
      </c>
      <c r="G62" s="131">
        <v>128</v>
      </c>
      <c r="H62" s="132">
        <v>125</v>
      </c>
    </row>
    <row r="63" spans="2:8" ht="52.5" customHeight="1" thickBot="1" x14ac:dyDescent="0.2">
      <c r="B63" s="133"/>
      <c r="C63" s="1194" t="s">
        <v>49</v>
      </c>
      <c r="D63" s="1194"/>
      <c r="E63" s="1195"/>
      <c r="F63" s="134">
        <v>6385</v>
      </c>
      <c r="G63" s="134">
        <v>6159</v>
      </c>
      <c r="H63" s="135">
        <v>6312</v>
      </c>
    </row>
    <row r="64" spans="2:8" x14ac:dyDescent="0.15"/>
  </sheetData>
  <sheetProtection algorithmName="SHA-512" hashValue="VekaGxBgCTCZnFK7t/Ix4w3Kk/9+AUH5OTgOqrsXErZJS1Uqiu+3dg7I7040KVrvDgqcUiEslS9jS3DPsXlIyA==" saltValue="1ihnNWOvMXohvzpt2Mkv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41564</v>
      </c>
      <c r="E3" s="154"/>
      <c r="F3" s="155">
        <v>51264</v>
      </c>
      <c r="G3" s="156"/>
      <c r="H3" s="157"/>
    </row>
    <row r="4" spans="1:8" x14ac:dyDescent="0.15">
      <c r="A4" s="158"/>
      <c r="B4" s="159"/>
      <c r="C4" s="160"/>
      <c r="D4" s="161">
        <v>33007</v>
      </c>
      <c r="E4" s="162"/>
      <c r="F4" s="163">
        <v>26040</v>
      </c>
      <c r="G4" s="164"/>
      <c r="H4" s="165"/>
    </row>
    <row r="5" spans="1:8" x14ac:dyDescent="0.15">
      <c r="A5" s="146" t="s">
        <v>519</v>
      </c>
      <c r="B5" s="151"/>
      <c r="C5" s="152"/>
      <c r="D5" s="153">
        <v>80191</v>
      </c>
      <c r="E5" s="154"/>
      <c r="F5" s="155">
        <v>52068</v>
      </c>
      <c r="G5" s="156"/>
      <c r="H5" s="157"/>
    </row>
    <row r="6" spans="1:8" x14ac:dyDescent="0.15">
      <c r="A6" s="158"/>
      <c r="B6" s="159"/>
      <c r="C6" s="160"/>
      <c r="D6" s="161">
        <v>68083</v>
      </c>
      <c r="E6" s="162"/>
      <c r="F6" s="163">
        <v>26936</v>
      </c>
      <c r="G6" s="164"/>
      <c r="H6" s="165"/>
    </row>
    <row r="7" spans="1:8" x14ac:dyDescent="0.15">
      <c r="A7" s="146" t="s">
        <v>520</v>
      </c>
      <c r="B7" s="151"/>
      <c r="C7" s="152"/>
      <c r="D7" s="153">
        <v>86918</v>
      </c>
      <c r="E7" s="154"/>
      <c r="F7" s="155">
        <v>47161</v>
      </c>
      <c r="G7" s="156"/>
      <c r="H7" s="157"/>
    </row>
    <row r="8" spans="1:8" x14ac:dyDescent="0.15">
      <c r="A8" s="158"/>
      <c r="B8" s="159"/>
      <c r="C8" s="160"/>
      <c r="D8" s="161">
        <v>53103</v>
      </c>
      <c r="E8" s="162"/>
      <c r="F8" s="163">
        <v>24595</v>
      </c>
      <c r="G8" s="164"/>
      <c r="H8" s="165"/>
    </row>
    <row r="9" spans="1:8" x14ac:dyDescent="0.15">
      <c r="A9" s="146" t="s">
        <v>521</v>
      </c>
      <c r="B9" s="151"/>
      <c r="C9" s="152"/>
      <c r="D9" s="153">
        <v>55074</v>
      </c>
      <c r="E9" s="154"/>
      <c r="F9" s="155">
        <v>43423</v>
      </c>
      <c r="G9" s="156"/>
      <c r="H9" s="157"/>
    </row>
    <row r="10" spans="1:8" x14ac:dyDescent="0.15">
      <c r="A10" s="158"/>
      <c r="B10" s="159"/>
      <c r="C10" s="160"/>
      <c r="D10" s="161">
        <v>32029</v>
      </c>
      <c r="E10" s="162"/>
      <c r="F10" s="163">
        <v>22207</v>
      </c>
      <c r="G10" s="164"/>
      <c r="H10" s="165"/>
    </row>
    <row r="11" spans="1:8" x14ac:dyDescent="0.15">
      <c r="A11" s="146" t="s">
        <v>522</v>
      </c>
      <c r="B11" s="151"/>
      <c r="C11" s="152"/>
      <c r="D11" s="153">
        <v>18948</v>
      </c>
      <c r="E11" s="154"/>
      <c r="F11" s="155">
        <v>45265</v>
      </c>
      <c r="G11" s="156"/>
      <c r="H11" s="157"/>
    </row>
    <row r="12" spans="1:8" x14ac:dyDescent="0.15">
      <c r="A12" s="158"/>
      <c r="B12" s="159"/>
      <c r="C12" s="166"/>
      <c r="D12" s="161">
        <v>13240</v>
      </c>
      <c r="E12" s="162"/>
      <c r="F12" s="163">
        <v>22600</v>
      </c>
      <c r="G12" s="164"/>
      <c r="H12" s="165"/>
    </row>
    <row r="13" spans="1:8" x14ac:dyDescent="0.15">
      <c r="A13" s="146"/>
      <c r="B13" s="151"/>
      <c r="C13" s="152"/>
      <c r="D13" s="153">
        <v>56539</v>
      </c>
      <c r="E13" s="154"/>
      <c r="F13" s="155">
        <v>47836</v>
      </c>
      <c r="G13" s="167"/>
      <c r="H13" s="157"/>
    </row>
    <row r="14" spans="1:8" x14ac:dyDescent="0.15">
      <c r="A14" s="158"/>
      <c r="B14" s="159"/>
      <c r="C14" s="160"/>
      <c r="D14" s="161">
        <v>39892</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8.9499999999999993</v>
      </c>
      <c r="C19" s="168">
        <f>ROUND(VALUE(SUBSTITUTE(実質収支比率等に係る経年分析!G$48,"▲","-")),2)</f>
        <v>9.8699999999999992</v>
      </c>
      <c r="D19" s="168">
        <f>ROUND(VALUE(SUBSTITUTE(実質収支比率等に係る経年分析!H$48,"▲","-")),2)</f>
        <v>11.18</v>
      </c>
      <c r="E19" s="168">
        <f>ROUND(VALUE(SUBSTITUTE(実質収支比率等に係る経年分析!I$48,"▲","-")),2)</f>
        <v>8.44</v>
      </c>
      <c r="F19" s="168">
        <f>ROUND(VALUE(SUBSTITUTE(実質収支比率等に係る経年分析!J$48,"▲","-")),2)</f>
        <v>7.3</v>
      </c>
    </row>
    <row r="20" spans="1:11" x14ac:dyDescent="0.15">
      <c r="A20" s="168" t="s">
        <v>53</v>
      </c>
      <c r="B20" s="168">
        <f>ROUND(VALUE(SUBSTITUTE(実質収支比率等に係る経年分析!F$47,"▲","-")),2)</f>
        <v>42.05</v>
      </c>
      <c r="C20" s="168">
        <f>ROUND(VALUE(SUBSTITUTE(実質収支比率等に係る経年分析!G$47,"▲","-")),2)</f>
        <v>40.28</v>
      </c>
      <c r="D20" s="168">
        <f>ROUND(VALUE(SUBSTITUTE(実質収支比率等に係る経年分析!H$47,"▲","-")),2)</f>
        <v>50.12</v>
      </c>
      <c r="E20" s="168">
        <f>ROUND(VALUE(SUBSTITUTE(実質収支比率等に係る経年分析!I$47,"▲","-")),2)</f>
        <v>52.74</v>
      </c>
      <c r="F20" s="168">
        <f>ROUND(VALUE(SUBSTITUTE(実質収支比率等に係る経年分析!J$47,"▲","-")),2)</f>
        <v>52.67</v>
      </c>
    </row>
    <row r="21" spans="1:11" x14ac:dyDescent="0.15">
      <c r="A21" s="168" t="s">
        <v>54</v>
      </c>
      <c r="B21" s="168">
        <f>IF(ISNUMBER(VALUE(SUBSTITUTE(実質収支比率等に係る経年分析!F$49,"▲","-"))),ROUND(VALUE(SUBSTITUTE(実質収支比率等に係る経年分析!F$49,"▲","-")),2),NA())</f>
        <v>-6.33</v>
      </c>
      <c r="C21" s="168">
        <f>IF(ISNUMBER(VALUE(SUBSTITUTE(実質収支比率等に係る経年分析!G$49,"▲","-"))),ROUND(VALUE(SUBSTITUTE(実質収支比率等に係る経年分析!G$49,"▲","-")),2),NA())</f>
        <v>-7.13</v>
      </c>
      <c r="D21" s="168">
        <f>IF(ISNUMBER(VALUE(SUBSTITUTE(実質収支比率等に係る経年分析!H$49,"▲","-"))),ROUND(VALUE(SUBSTITUTE(実質収支比率等に係る経年分析!H$49,"▲","-")),2),NA())</f>
        <v>4.97</v>
      </c>
      <c r="E21" s="168">
        <f>IF(ISNUMBER(VALUE(SUBSTITUTE(実質収支比率等に係る経年分析!I$49,"▲","-"))),ROUND(VALUE(SUBSTITUTE(実質収支比率等に係る経年分析!I$49,"▲","-")),2),NA())</f>
        <v>-13.68</v>
      </c>
      <c r="F21" s="168">
        <f>IF(ISNUMBER(VALUE(SUBSTITUTE(実質収支比率等に係る経年分析!J$49,"▲","-"))),ROUND(VALUE(SUBSTITUTE(実質収支比率等に係る経年分析!J$49,"▲","-")),2),NA())</f>
        <v>-7.67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後期高齢者医療事業へ振替</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15">
      <c r="A32" s="169" t="str">
        <f>IF(連結実質赤字比率に係る赤字・黒字の構成分析!C$38="",NA(),連結実質赤字比率に係る赤字・黒字の構成分析!C$38)</f>
        <v>国民健康保険事業・事業勘定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0.63</v>
      </c>
    </row>
    <row r="33" spans="1:16" x14ac:dyDescent="0.15">
      <c r="A33" s="169" t="str">
        <f>IF(連結実質赤字比率に係る赤字・黒字の構成分析!C$37="",NA(),連結実質赤字比率に係る赤字・黒字の構成分析!C$37)</f>
        <v>介護保険事業・事業勘定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1.25</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8.9499999999999993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7.29</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16.079999999999998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1198</v>
      </c>
      <c r="E42" s="170"/>
      <c r="F42" s="170"/>
      <c r="G42" s="170">
        <f>'実質公債費比率（分子）の構造'!L$52</f>
        <v>1184</v>
      </c>
      <c r="H42" s="170"/>
      <c r="I42" s="170"/>
      <c r="J42" s="170">
        <f>'実質公債費比率（分子）の構造'!M$52</f>
        <v>1218</v>
      </c>
      <c r="K42" s="170"/>
      <c r="L42" s="170"/>
      <c r="M42" s="170">
        <f>'実質公債費比率（分子）の構造'!N$52</f>
        <v>1072</v>
      </c>
      <c r="N42" s="170"/>
      <c r="O42" s="170"/>
      <c r="P42" s="170">
        <f>'実質公債費比率（分子）の構造'!O$52</f>
        <v>1059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307</v>
      </c>
      <c r="C46" s="170"/>
      <c r="D46" s="170"/>
      <c r="E46" s="170">
        <f>'実質公債費比率（分子）の構造'!L$48</f>
        <v>276</v>
      </c>
      <c r="F46" s="170"/>
      <c r="G46" s="170"/>
      <c r="H46" s="170">
        <f>'実質公債費比率（分子）の構造'!M$48</f>
        <v>300</v>
      </c>
      <c r="I46" s="170"/>
      <c r="J46" s="170"/>
      <c r="K46" s="170">
        <f>'実質公債費比率（分子）の構造'!N$48</f>
        <v>298</v>
      </c>
      <c r="L46" s="170"/>
      <c r="M46" s="170"/>
      <c r="N46" s="170">
        <f>'実質公債費比率（分子）の構造'!O$48</f>
        <v>293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865</v>
      </c>
      <c r="C49" s="170"/>
      <c r="D49" s="170"/>
      <c r="E49" s="170">
        <f>'実質公債費比率（分子）の構造'!L$45</f>
        <v>891</v>
      </c>
      <c r="F49" s="170"/>
      <c r="G49" s="170"/>
      <c r="H49" s="170">
        <f>'実質公債費比率（分子）の構造'!M$45</f>
        <v>958</v>
      </c>
      <c r="I49" s="170"/>
      <c r="J49" s="170"/>
      <c r="K49" s="170">
        <f>'実質公債費比率（分子）の構造'!N$45</f>
        <v>954</v>
      </c>
      <c r="L49" s="170"/>
      <c r="M49" s="170"/>
      <c r="N49" s="170">
        <f>'実質公債費比率（分子）の構造'!O$45</f>
        <v>997</v>
      </c>
      <c r="O49" s="170"/>
      <c r="P49" s="170"/>
    </row>
    <row r="50" spans="1:16" x14ac:dyDescent="0.15">
      <c r="A50" s="170" t="s">
        <v>67</v>
      </c>
      <c r="B50" s="170" t="e">
        <f>NA()</f>
        <v>#N/A</v>
      </c>
      <c r="C50" s="170">
        <f>IF(ISNUMBER('実質公債費比率（分子）の構造'!K$53),'実質公債費比率（分子）の構造'!K$53,NA())</f>
        <v>-26</v>
      </c>
      <c r="D50" s="170" t="e">
        <f>NA()</f>
        <v>#N/A</v>
      </c>
      <c r="E50" s="170" t="e">
        <f>NA()</f>
        <v>#N/A</v>
      </c>
      <c r="F50" s="170">
        <f>IF(ISNUMBER('実質公債費比率（分子）の構造'!L$53),'実質公債費比率（分子）の構造'!L$53,NA())</f>
        <v>-17</v>
      </c>
      <c r="G50" s="170" t="e">
        <f>NA()</f>
        <v>#N/A</v>
      </c>
      <c r="H50" s="170" t="e">
        <f>NA()</f>
        <v>#N/A</v>
      </c>
      <c r="I50" s="170">
        <f>IF(ISNUMBER('実質公債費比率（分子）の構造'!M$53),'実質公債費比率（分子）の構造'!M$53,NA())</f>
        <v>40</v>
      </c>
      <c r="J50" s="170" t="e">
        <f>NA()</f>
        <v>#N/A</v>
      </c>
      <c r="K50" s="170" t="e">
        <f>NA()</f>
        <v>#N/A</v>
      </c>
      <c r="L50" s="170">
        <f>IF(ISNUMBER('実質公債費比率（分子）の構造'!N$53),'実質公債費比率（分子）の構造'!N$53,NA())</f>
        <v>180</v>
      </c>
      <c r="M50" s="170" t="e">
        <f>NA()</f>
        <v>#N/A</v>
      </c>
      <c r="N50" s="170" t="e">
        <f>NA()</f>
        <v>#N/A</v>
      </c>
      <c r="O50" s="170">
        <f>IF(ISNUMBER('実質公債費比率（分子）の構造'!O$53),'実質公債費比率（分子）の構造'!O$53,NA())</f>
        <v>231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9524</v>
      </c>
      <c r="E56" s="169"/>
      <c r="F56" s="169"/>
      <c r="G56" s="169">
        <f>'将来負担比率（分子）の構造'!J$52</f>
        <v>9625</v>
      </c>
      <c r="H56" s="169"/>
      <c r="I56" s="169"/>
      <c r="J56" s="169">
        <f>'将来負担比率（分子）の構造'!K$52</f>
        <v>9956</v>
      </c>
      <c r="K56" s="169"/>
      <c r="L56" s="169"/>
      <c r="M56" s="169">
        <f>'将来負担比率（分子）の構造'!L$52</f>
        <v>9640</v>
      </c>
      <c r="N56" s="169"/>
      <c r="O56" s="169"/>
      <c r="P56" s="169">
        <f>'将来負担比率（分子）の構造'!M$52</f>
        <v>9033</v>
      </c>
    </row>
    <row r="57" spans="1:16" x14ac:dyDescent="0.15">
      <c r="A57" s="169" t="s">
        <v>42</v>
      </c>
      <c r="B57" s="169"/>
      <c r="C57" s="169"/>
      <c r="D57" s="169">
        <f>'将来負担比率（分子）の構造'!I$51</f>
        <v>2396</v>
      </c>
      <c r="E57" s="169"/>
      <c r="F57" s="169"/>
      <c r="G57" s="169">
        <f>'将来負担比率（分子）の構造'!J$51</f>
        <v>1988</v>
      </c>
      <c r="H57" s="169"/>
      <c r="I57" s="169"/>
      <c r="J57" s="169">
        <f>'将来負担比率（分子）の構造'!K$51</f>
        <v>1871</v>
      </c>
      <c r="K57" s="169"/>
      <c r="L57" s="169"/>
      <c r="M57" s="169">
        <f>'将来負担比率（分子）の構造'!L$51</f>
        <v>1873</v>
      </c>
      <c r="N57" s="169"/>
      <c r="O57" s="169"/>
      <c r="P57" s="169">
        <f>'将来負担比率（分子）の構造'!M$51</f>
        <v>1887</v>
      </c>
    </row>
    <row r="58" spans="1:16" x14ac:dyDescent="0.15">
      <c r="A58" s="169" t="s">
        <v>41</v>
      </c>
      <c r="B58" s="169"/>
      <c r="C58" s="169"/>
      <c r="D58" s="169">
        <f>'将来負担比率（分子）の構造'!I$50</f>
        <v>8099</v>
      </c>
      <c r="E58" s="169"/>
      <c r="F58" s="169"/>
      <c r="G58" s="169">
        <f>'将来負担比率（分子）の構造'!J$50</f>
        <v>7454</v>
      </c>
      <c r="H58" s="169"/>
      <c r="I58" s="169"/>
      <c r="J58" s="169">
        <f>'将来負担比率（分子）の構造'!K$50</f>
        <v>8233</v>
      </c>
      <c r="K58" s="169"/>
      <c r="L58" s="169"/>
      <c r="M58" s="169">
        <f>'将来負担比率（分子）の構造'!L$50</f>
        <v>7972</v>
      </c>
      <c r="N58" s="169"/>
      <c r="O58" s="169"/>
      <c r="P58" s="169">
        <f>'将来負担比率（分子）の構造'!M$50</f>
        <v>8061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812</v>
      </c>
      <c r="C62" s="169"/>
      <c r="D62" s="169"/>
      <c r="E62" s="169">
        <f>'将来負担比率（分子）の構造'!J$45</f>
        <v>736</v>
      </c>
      <c r="F62" s="169"/>
      <c r="G62" s="169"/>
      <c r="H62" s="169">
        <f>'将来負担比率（分子）の構造'!K$45</f>
        <v>652</v>
      </c>
      <c r="I62" s="169"/>
      <c r="J62" s="169"/>
      <c r="K62" s="169">
        <f>'将来負担比率（分子）の構造'!L$45</f>
        <v>568</v>
      </c>
      <c r="L62" s="169"/>
      <c r="M62" s="169"/>
      <c r="N62" s="169">
        <f>'将来負担比率（分子）の構造'!M$45</f>
        <v>464</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3154</v>
      </c>
      <c r="C64" s="169"/>
      <c r="D64" s="169"/>
      <c r="E64" s="169">
        <f>'将来負担比率（分子）の構造'!J$43</f>
        <v>2478</v>
      </c>
      <c r="F64" s="169"/>
      <c r="G64" s="169"/>
      <c r="H64" s="169">
        <f>'将来負担比率（分子）の構造'!K$43</f>
        <v>2191</v>
      </c>
      <c r="I64" s="169"/>
      <c r="J64" s="169"/>
      <c r="K64" s="169">
        <f>'将来負担比率（分子）の構造'!L$43</f>
        <v>2155</v>
      </c>
      <c r="L64" s="169"/>
      <c r="M64" s="169"/>
      <c r="N64" s="169">
        <f>'将来負担比率（分子）の構造'!M$43</f>
        <v>2115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9267</v>
      </c>
      <c r="C66" s="169"/>
      <c r="D66" s="169"/>
      <c r="E66" s="169">
        <f>'将来負担比率（分子）の構造'!J$41</f>
        <v>10430</v>
      </c>
      <c r="F66" s="169"/>
      <c r="G66" s="169"/>
      <c r="H66" s="169">
        <f>'将来負担比率（分子）の構造'!K$41</f>
        <v>11636</v>
      </c>
      <c r="I66" s="169"/>
      <c r="J66" s="169"/>
      <c r="K66" s="169">
        <f>'将来負担比率（分子）の構造'!L$41</f>
        <v>11689</v>
      </c>
      <c r="L66" s="169"/>
      <c r="M66" s="169"/>
      <c r="N66" s="169">
        <f>'将来負担比率（分子）の構造'!M$41</f>
        <v>11054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3796</v>
      </c>
      <c r="C72" s="173">
        <f>基金残高に係る経年分析!G55</f>
        <v>3835</v>
      </c>
      <c r="D72" s="173">
        <f>基金残高に係る経年分析!H55</f>
        <v>3932</v>
      </c>
    </row>
    <row r="73" spans="1:16" x14ac:dyDescent="0.15">
      <c r="A73" s="172" t="s">
        <v>74</v>
      </c>
      <c r="B73" s="173">
        <f>基金残高に係る経年分析!F56</f>
        <v>0</v>
      </c>
      <c r="C73" s="173">
        <f>基金残高に係る経年分析!G56</f>
        <v>0</v>
      </c>
      <c r="D73" s="173">
        <f>基金残高に係る経年分析!H56</f>
        <v>38</v>
      </c>
    </row>
    <row r="74" spans="1:16" x14ac:dyDescent="0.15">
      <c r="A74" s="172" t="s">
        <v>75</v>
      </c>
      <c r="B74" s="173">
        <f>基金残高に係る経年分析!F57</f>
        <v>2589</v>
      </c>
      <c r="C74" s="173">
        <f>基金残高に係る経年分析!G57</f>
        <v>2324</v>
      </c>
      <c r="D74" s="173">
        <f>基金残高に係る経年分析!H57</f>
        <v>2342</v>
      </c>
    </row>
  </sheetData>
  <sheetProtection algorithmName="SHA-512" hashValue="1GXHSN9HEHoE6nyDVdz3eiOaaLm/FK2b1dRLALWo+QcV+Y9tfNArHm+VjGDa7OSY69xrBA2r4bPa7MmckKG1rw==" saltValue="jZZ9vVZWGHEROyqPuvjJ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5702360</v>
      </c>
      <c r="S5" s="600"/>
      <c r="T5" s="600"/>
      <c r="U5" s="600"/>
      <c r="V5" s="600"/>
      <c r="W5" s="600"/>
      <c r="X5" s="600"/>
      <c r="Y5" s="601"/>
      <c r="Z5" s="602">
        <v>43.7</v>
      </c>
      <c r="AA5" s="602"/>
      <c r="AB5" s="602"/>
      <c r="AC5" s="602"/>
      <c r="AD5" s="603">
        <v>5203617</v>
      </c>
      <c r="AE5" s="603"/>
      <c r="AF5" s="603"/>
      <c r="AG5" s="603"/>
      <c r="AH5" s="603"/>
      <c r="AI5" s="603"/>
      <c r="AJ5" s="603"/>
      <c r="AK5" s="603"/>
      <c r="AL5" s="604">
        <v>68.599999999999994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5203617</v>
      </c>
      <c r="BH5" s="611"/>
      <c r="BI5" s="611"/>
      <c r="BJ5" s="611"/>
      <c r="BK5" s="611"/>
      <c r="BL5" s="611"/>
      <c r="BM5" s="611"/>
      <c r="BN5" s="612"/>
      <c r="BO5" s="613">
        <v>91.3</v>
      </c>
      <c r="BP5" s="613"/>
      <c r="BQ5" s="613"/>
      <c r="BR5" s="613"/>
      <c r="BS5" s="614">
        <v>81374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105470</v>
      </c>
      <c r="S6" s="611"/>
      <c r="T6" s="611"/>
      <c r="U6" s="611"/>
      <c r="V6" s="611"/>
      <c r="W6" s="611"/>
      <c r="X6" s="611"/>
      <c r="Y6" s="612"/>
      <c r="Z6" s="613">
        <v>0.8</v>
      </c>
      <c r="AA6" s="613"/>
      <c r="AB6" s="613"/>
      <c r="AC6" s="613"/>
      <c r="AD6" s="614">
        <v>105470</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5203617</v>
      </c>
      <c r="BH6" s="611"/>
      <c r="BI6" s="611"/>
      <c r="BJ6" s="611"/>
      <c r="BK6" s="611"/>
      <c r="BL6" s="611"/>
      <c r="BM6" s="611"/>
      <c r="BN6" s="612"/>
      <c r="BO6" s="613">
        <v>91.3</v>
      </c>
      <c r="BP6" s="613"/>
      <c r="BQ6" s="613"/>
      <c r="BR6" s="613"/>
      <c r="BS6" s="614">
        <v>81374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123570</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123570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2388</v>
      </c>
      <c r="S7" s="611"/>
      <c r="T7" s="611"/>
      <c r="U7" s="611"/>
      <c r="V7" s="611"/>
      <c r="W7" s="611"/>
      <c r="X7" s="611"/>
      <c r="Y7" s="612"/>
      <c r="Z7" s="613">
        <v>0</v>
      </c>
      <c r="AA7" s="613"/>
      <c r="AB7" s="613"/>
      <c r="AC7" s="613"/>
      <c r="AD7" s="614">
        <v>2388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2164955</v>
      </c>
      <c r="BH7" s="611"/>
      <c r="BI7" s="611"/>
      <c r="BJ7" s="611"/>
      <c r="BK7" s="611"/>
      <c r="BL7" s="611"/>
      <c r="BM7" s="611"/>
      <c r="BN7" s="612"/>
      <c r="BO7" s="613">
        <v>38</v>
      </c>
      <c r="BP7" s="613"/>
      <c r="BQ7" s="613"/>
      <c r="BR7" s="613"/>
      <c r="BS7" s="614">
        <v>81374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1362681</v>
      </c>
      <c r="CS7" s="611"/>
      <c r="CT7" s="611"/>
      <c r="CU7" s="611"/>
      <c r="CV7" s="611"/>
      <c r="CW7" s="611"/>
      <c r="CX7" s="611"/>
      <c r="CY7" s="612"/>
      <c r="CZ7" s="613">
        <v>11</v>
      </c>
      <c r="DA7" s="613"/>
      <c r="DB7" s="613"/>
      <c r="DC7" s="613"/>
      <c r="DD7" s="619">
        <v>54097</v>
      </c>
      <c r="DE7" s="611"/>
      <c r="DF7" s="611"/>
      <c r="DG7" s="611"/>
      <c r="DH7" s="611"/>
      <c r="DI7" s="611"/>
      <c r="DJ7" s="611"/>
      <c r="DK7" s="611"/>
      <c r="DL7" s="611"/>
      <c r="DM7" s="611"/>
      <c r="DN7" s="611"/>
      <c r="DO7" s="611"/>
      <c r="DP7" s="612"/>
      <c r="DQ7" s="619">
        <v>1203521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43765</v>
      </c>
      <c r="S8" s="611"/>
      <c r="T8" s="611"/>
      <c r="U8" s="611"/>
      <c r="V8" s="611"/>
      <c r="W8" s="611"/>
      <c r="X8" s="611"/>
      <c r="Y8" s="612"/>
      <c r="Z8" s="613">
        <v>0.3</v>
      </c>
      <c r="AA8" s="613"/>
      <c r="AB8" s="613"/>
      <c r="AC8" s="613"/>
      <c r="AD8" s="614">
        <v>43765</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59590</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5012485</v>
      </c>
      <c r="CS8" s="611"/>
      <c r="CT8" s="611"/>
      <c r="CU8" s="611"/>
      <c r="CV8" s="611"/>
      <c r="CW8" s="611"/>
      <c r="CX8" s="611"/>
      <c r="CY8" s="612"/>
      <c r="CZ8" s="613">
        <v>40.5</v>
      </c>
      <c r="DA8" s="613"/>
      <c r="DB8" s="613"/>
      <c r="DC8" s="613"/>
      <c r="DD8" s="619">
        <v>1333</v>
      </c>
      <c r="DE8" s="611"/>
      <c r="DF8" s="611"/>
      <c r="DG8" s="611"/>
      <c r="DH8" s="611"/>
      <c r="DI8" s="611"/>
      <c r="DJ8" s="611"/>
      <c r="DK8" s="611"/>
      <c r="DL8" s="611"/>
      <c r="DM8" s="611"/>
      <c r="DN8" s="611"/>
      <c r="DO8" s="611"/>
      <c r="DP8" s="612"/>
      <c r="DQ8" s="619">
        <v>2718453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46739</v>
      </c>
      <c r="S9" s="611"/>
      <c r="T9" s="611"/>
      <c r="U9" s="611"/>
      <c r="V9" s="611"/>
      <c r="W9" s="611"/>
      <c r="X9" s="611"/>
      <c r="Y9" s="612"/>
      <c r="Z9" s="613">
        <v>0.4</v>
      </c>
      <c r="AA9" s="613"/>
      <c r="AB9" s="613"/>
      <c r="AC9" s="613"/>
      <c r="AD9" s="614">
        <v>46739</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1669202</v>
      </c>
      <c r="BH9" s="611"/>
      <c r="BI9" s="611"/>
      <c r="BJ9" s="611"/>
      <c r="BK9" s="611"/>
      <c r="BL9" s="611"/>
      <c r="BM9" s="611"/>
      <c r="BN9" s="612"/>
      <c r="BO9" s="613">
        <v>29.3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1016203</v>
      </c>
      <c r="CS9" s="611"/>
      <c r="CT9" s="611"/>
      <c r="CU9" s="611"/>
      <c r="CV9" s="611"/>
      <c r="CW9" s="611"/>
      <c r="CX9" s="611"/>
      <c r="CY9" s="612"/>
      <c r="CZ9" s="613">
        <v>8.1999999999999993</v>
      </c>
      <c r="DA9" s="613"/>
      <c r="DB9" s="613"/>
      <c r="DC9" s="613"/>
      <c r="DD9" s="619">
        <v>14829</v>
      </c>
      <c r="DE9" s="611"/>
      <c r="DF9" s="611"/>
      <c r="DG9" s="611"/>
      <c r="DH9" s="611"/>
      <c r="DI9" s="611"/>
      <c r="DJ9" s="611"/>
      <c r="DK9" s="611"/>
      <c r="DL9" s="611"/>
      <c r="DM9" s="611"/>
      <c r="DN9" s="611"/>
      <c r="DO9" s="611"/>
      <c r="DP9" s="612"/>
      <c r="DQ9" s="619">
        <v>762804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95447</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20526</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13361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759286</v>
      </c>
      <c r="S11" s="611"/>
      <c r="T11" s="611"/>
      <c r="U11" s="611"/>
      <c r="V11" s="611"/>
      <c r="W11" s="611"/>
      <c r="X11" s="611"/>
      <c r="Y11" s="612"/>
      <c r="Z11" s="615">
        <v>5.8</v>
      </c>
      <c r="AA11" s="616"/>
      <c r="AB11" s="616"/>
      <c r="AC11" s="622"/>
      <c r="AD11" s="619">
        <v>759286</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340716</v>
      </c>
      <c r="BH11" s="611"/>
      <c r="BI11" s="611"/>
      <c r="BJ11" s="611"/>
      <c r="BK11" s="611"/>
      <c r="BL11" s="611"/>
      <c r="BM11" s="611"/>
      <c r="BN11" s="612"/>
      <c r="BO11" s="613">
        <v>6</v>
      </c>
      <c r="BP11" s="613"/>
      <c r="BQ11" s="613"/>
      <c r="BR11" s="613"/>
      <c r="BS11" s="614">
        <v>81374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46404</v>
      </c>
      <c r="CS11" s="611"/>
      <c r="CT11" s="611"/>
      <c r="CU11" s="611"/>
      <c r="CV11" s="611"/>
      <c r="CW11" s="611"/>
      <c r="CX11" s="611"/>
      <c r="CY11" s="612"/>
      <c r="CZ11" s="613">
        <v>0.4</v>
      </c>
      <c r="DA11" s="613"/>
      <c r="DB11" s="613"/>
      <c r="DC11" s="613"/>
      <c r="DD11" s="619">
        <v>3757</v>
      </c>
      <c r="DE11" s="611"/>
      <c r="DF11" s="611"/>
      <c r="DG11" s="611"/>
      <c r="DH11" s="611"/>
      <c r="DI11" s="611"/>
      <c r="DJ11" s="611"/>
      <c r="DK11" s="611"/>
      <c r="DL11" s="611"/>
      <c r="DM11" s="611"/>
      <c r="DN11" s="611"/>
      <c r="DO11" s="611"/>
      <c r="DP11" s="612"/>
      <c r="DQ11" s="619">
        <v>34561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2765115</v>
      </c>
      <c r="BH12" s="611"/>
      <c r="BI12" s="611"/>
      <c r="BJ12" s="611"/>
      <c r="BK12" s="611"/>
      <c r="BL12" s="611"/>
      <c r="BM12" s="611"/>
      <c r="BN12" s="612"/>
      <c r="BO12" s="613">
        <v>48.5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54805</v>
      </c>
      <c r="CS12" s="611"/>
      <c r="CT12" s="611"/>
      <c r="CU12" s="611"/>
      <c r="CV12" s="611"/>
      <c r="CW12" s="611"/>
      <c r="CX12" s="611"/>
      <c r="CY12" s="612"/>
      <c r="CZ12" s="613">
        <v>0.4</v>
      </c>
      <c r="DA12" s="613"/>
      <c r="DB12" s="613"/>
      <c r="DC12" s="613"/>
      <c r="DD12" s="619" t="s">
        <v>122</v>
      </c>
      <c r="DE12" s="611"/>
      <c r="DF12" s="611"/>
      <c r="DG12" s="611"/>
      <c r="DH12" s="611"/>
      <c r="DI12" s="611"/>
      <c r="DJ12" s="611"/>
      <c r="DK12" s="611"/>
      <c r="DL12" s="611"/>
      <c r="DM12" s="611"/>
      <c r="DN12" s="611"/>
      <c r="DO12" s="611"/>
      <c r="DP12" s="612"/>
      <c r="DQ12" s="619">
        <v>54219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2737701</v>
      </c>
      <c r="BH13" s="611"/>
      <c r="BI13" s="611"/>
      <c r="BJ13" s="611"/>
      <c r="BK13" s="611"/>
      <c r="BL13" s="611"/>
      <c r="BM13" s="611"/>
      <c r="BN13" s="612"/>
      <c r="BO13" s="613">
        <v>48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1086204</v>
      </c>
      <c r="CS13" s="611"/>
      <c r="CT13" s="611"/>
      <c r="CU13" s="611"/>
      <c r="CV13" s="611"/>
      <c r="CW13" s="611"/>
      <c r="CX13" s="611"/>
      <c r="CY13" s="612"/>
      <c r="CZ13" s="613">
        <v>8.8000000000000007</v>
      </c>
      <c r="DA13" s="613"/>
      <c r="DB13" s="613"/>
      <c r="DC13" s="613"/>
      <c r="DD13" s="619">
        <v>177688</v>
      </c>
      <c r="DE13" s="611"/>
      <c r="DF13" s="611"/>
      <c r="DG13" s="611"/>
      <c r="DH13" s="611"/>
      <c r="DI13" s="611"/>
      <c r="DJ13" s="611"/>
      <c r="DK13" s="611"/>
      <c r="DL13" s="611"/>
      <c r="DM13" s="611"/>
      <c r="DN13" s="611"/>
      <c r="DO13" s="611"/>
      <c r="DP13" s="612"/>
      <c r="DQ13" s="619">
        <v>1017068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745</v>
      </c>
      <c r="S14" s="611"/>
      <c r="T14" s="611"/>
      <c r="U14" s="611"/>
      <c r="V14" s="611"/>
      <c r="W14" s="611"/>
      <c r="X14" s="611"/>
      <c r="Y14" s="612"/>
      <c r="Z14" s="613">
        <v>0</v>
      </c>
      <c r="AA14" s="613"/>
      <c r="AB14" s="613"/>
      <c r="AC14" s="613"/>
      <c r="AD14" s="614">
        <v>745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84539</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523860</v>
      </c>
      <c r="CS14" s="611"/>
      <c r="CT14" s="611"/>
      <c r="CU14" s="611"/>
      <c r="CV14" s="611"/>
      <c r="CW14" s="611"/>
      <c r="CX14" s="611"/>
      <c r="CY14" s="612"/>
      <c r="CZ14" s="613">
        <v>4.2</v>
      </c>
      <c r="DA14" s="613"/>
      <c r="DB14" s="613"/>
      <c r="DC14" s="613"/>
      <c r="DD14" s="619">
        <v>19469</v>
      </c>
      <c r="DE14" s="611"/>
      <c r="DF14" s="611"/>
      <c r="DG14" s="611"/>
      <c r="DH14" s="611"/>
      <c r="DI14" s="611"/>
      <c r="DJ14" s="611"/>
      <c r="DK14" s="611"/>
      <c r="DL14" s="611"/>
      <c r="DM14" s="611"/>
      <c r="DN14" s="611"/>
      <c r="DO14" s="611"/>
      <c r="DP14" s="612"/>
      <c r="DQ14" s="619">
        <v>502865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189008</v>
      </c>
      <c r="BH15" s="611"/>
      <c r="BI15" s="611"/>
      <c r="BJ15" s="611"/>
      <c r="BK15" s="611"/>
      <c r="BL15" s="611"/>
      <c r="BM15" s="611"/>
      <c r="BN15" s="612"/>
      <c r="BO15" s="613">
        <v>3.3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2126930</v>
      </c>
      <c r="CS15" s="611"/>
      <c r="CT15" s="611"/>
      <c r="CU15" s="611"/>
      <c r="CV15" s="611"/>
      <c r="CW15" s="611"/>
      <c r="CX15" s="611"/>
      <c r="CY15" s="612"/>
      <c r="CZ15" s="613">
        <v>17.2</v>
      </c>
      <c r="DA15" s="613"/>
      <c r="DB15" s="613"/>
      <c r="DC15" s="613"/>
      <c r="DD15" s="619">
        <v>390400</v>
      </c>
      <c r="DE15" s="611"/>
      <c r="DF15" s="611"/>
      <c r="DG15" s="611"/>
      <c r="DH15" s="611"/>
      <c r="DI15" s="611"/>
      <c r="DJ15" s="611"/>
      <c r="DK15" s="611"/>
      <c r="DL15" s="611"/>
      <c r="DM15" s="611"/>
      <c r="DN15" s="611"/>
      <c r="DO15" s="611"/>
      <c r="DP15" s="612"/>
      <c r="DQ15" s="619">
        <v>1629821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13563</v>
      </c>
      <c r="S16" s="611"/>
      <c r="T16" s="611"/>
      <c r="U16" s="611"/>
      <c r="V16" s="611"/>
      <c r="W16" s="611"/>
      <c r="X16" s="611"/>
      <c r="Y16" s="612"/>
      <c r="Z16" s="613">
        <v>0.1</v>
      </c>
      <c r="AA16" s="613"/>
      <c r="AB16" s="613"/>
      <c r="AC16" s="613"/>
      <c r="AD16" s="614">
        <v>13563</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65374</v>
      </c>
      <c r="S17" s="611"/>
      <c r="T17" s="611"/>
      <c r="U17" s="611"/>
      <c r="V17" s="611"/>
      <c r="W17" s="611"/>
      <c r="X17" s="611"/>
      <c r="Y17" s="612"/>
      <c r="Z17" s="613">
        <v>0.5</v>
      </c>
      <c r="AA17" s="613"/>
      <c r="AB17" s="613"/>
      <c r="AC17" s="613"/>
      <c r="AD17" s="614">
        <v>65374</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997197</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997197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65117</v>
      </c>
      <c r="S18" s="611"/>
      <c r="T18" s="611"/>
      <c r="U18" s="611"/>
      <c r="V18" s="611"/>
      <c r="W18" s="611"/>
      <c r="X18" s="611"/>
      <c r="Y18" s="612"/>
      <c r="Z18" s="613">
        <v>0.5</v>
      </c>
      <c r="AA18" s="613"/>
      <c r="AB18" s="613"/>
      <c r="AC18" s="613"/>
      <c r="AD18" s="614">
        <v>65117</v>
      </c>
      <c r="AE18" s="614"/>
      <c r="AF18" s="614"/>
      <c r="AG18" s="614"/>
      <c r="AH18" s="614"/>
      <c r="AI18" s="614"/>
      <c r="AJ18" s="614"/>
      <c r="AK18" s="614"/>
      <c r="AL18" s="615">
        <v>0.9</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56841</v>
      </c>
      <c r="S19" s="611"/>
      <c r="T19" s="611"/>
      <c r="U19" s="611"/>
      <c r="V19" s="611"/>
      <c r="W19" s="611"/>
      <c r="X19" s="611"/>
      <c r="Y19" s="612"/>
      <c r="Z19" s="613">
        <v>0.4</v>
      </c>
      <c r="AA19" s="613"/>
      <c r="AB19" s="613"/>
      <c r="AC19" s="613"/>
      <c r="AD19" s="614">
        <v>56841</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498743</v>
      </c>
      <c r="BH19" s="611"/>
      <c r="BI19" s="611"/>
      <c r="BJ19" s="611"/>
      <c r="BK19" s="611"/>
      <c r="BL19" s="611"/>
      <c r="BM19" s="611"/>
      <c r="BN19" s="612"/>
      <c r="BO19" s="613">
        <v>8.6999999999999993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8276</v>
      </c>
      <c r="S20" s="611"/>
      <c r="T20" s="611"/>
      <c r="U20" s="611"/>
      <c r="V20" s="611"/>
      <c r="W20" s="611"/>
      <c r="X20" s="611"/>
      <c r="Y20" s="612"/>
      <c r="Z20" s="613">
        <v>0.1</v>
      </c>
      <c r="AA20" s="613"/>
      <c r="AB20" s="613"/>
      <c r="AC20" s="613"/>
      <c r="AD20" s="614">
        <v>8276</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498743</v>
      </c>
      <c r="BH20" s="611"/>
      <c r="BI20" s="611"/>
      <c r="BJ20" s="611"/>
      <c r="BK20" s="611"/>
      <c r="BL20" s="611"/>
      <c r="BM20" s="611"/>
      <c r="BN20" s="612"/>
      <c r="BO20" s="613">
        <v>8.6999999999999993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12370865</v>
      </c>
      <c r="CS20" s="611"/>
      <c r="CT20" s="611"/>
      <c r="CU20" s="611"/>
      <c r="CV20" s="611"/>
      <c r="CW20" s="611"/>
      <c r="CX20" s="611"/>
      <c r="CY20" s="612"/>
      <c r="CZ20" s="613">
        <v>100</v>
      </c>
      <c r="DA20" s="613"/>
      <c r="DB20" s="613"/>
      <c r="DC20" s="613"/>
      <c r="DD20" s="619">
        <v>661573</v>
      </c>
      <c r="DE20" s="611"/>
      <c r="DF20" s="611"/>
      <c r="DG20" s="611"/>
      <c r="DH20" s="611"/>
      <c r="DI20" s="611"/>
      <c r="DJ20" s="611"/>
      <c r="DK20" s="611"/>
      <c r="DL20" s="611"/>
      <c r="DM20" s="611"/>
      <c r="DN20" s="611"/>
      <c r="DO20" s="611"/>
      <c r="DP20" s="612"/>
      <c r="DQ20" s="619">
        <v>9057440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1307168</v>
      </c>
      <c r="S21" s="611"/>
      <c r="T21" s="611"/>
      <c r="U21" s="611"/>
      <c r="V21" s="611"/>
      <c r="W21" s="611"/>
      <c r="X21" s="611"/>
      <c r="Y21" s="612"/>
      <c r="Z21" s="613">
        <v>10</v>
      </c>
      <c r="AA21" s="613"/>
      <c r="AB21" s="613"/>
      <c r="AC21" s="613"/>
      <c r="AD21" s="614">
        <v>1235729</v>
      </c>
      <c r="AE21" s="614"/>
      <c r="AF21" s="614"/>
      <c r="AG21" s="614"/>
      <c r="AH21" s="614"/>
      <c r="AI21" s="614"/>
      <c r="AJ21" s="614"/>
      <c r="AK21" s="614"/>
      <c r="AL21" s="615">
        <v>16.3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1235729</v>
      </c>
      <c r="S22" s="611"/>
      <c r="T22" s="611"/>
      <c r="U22" s="611"/>
      <c r="V22" s="611"/>
      <c r="W22" s="611"/>
      <c r="X22" s="611"/>
      <c r="Y22" s="612"/>
      <c r="Z22" s="613">
        <v>9.5</v>
      </c>
      <c r="AA22" s="613"/>
      <c r="AB22" s="613"/>
      <c r="AC22" s="613"/>
      <c r="AD22" s="614">
        <v>1235729</v>
      </c>
      <c r="AE22" s="614"/>
      <c r="AF22" s="614"/>
      <c r="AG22" s="614"/>
      <c r="AH22" s="614"/>
      <c r="AI22" s="614"/>
      <c r="AJ22" s="614"/>
      <c r="AK22" s="614"/>
      <c r="AL22" s="615">
        <v>16.3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71439</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498743</v>
      </c>
      <c r="BH23" s="611"/>
      <c r="BI23" s="611"/>
      <c r="BJ23" s="611"/>
      <c r="BK23" s="611"/>
      <c r="BL23" s="611"/>
      <c r="BM23" s="611"/>
      <c r="BN23" s="612"/>
      <c r="BO23" s="613">
        <v>8.6999999999999993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6344794</v>
      </c>
      <c r="CS24" s="600"/>
      <c r="CT24" s="600"/>
      <c r="CU24" s="600"/>
      <c r="CV24" s="600"/>
      <c r="CW24" s="600"/>
      <c r="CX24" s="600"/>
      <c r="CY24" s="601"/>
      <c r="CZ24" s="604">
        <v>51.3</v>
      </c>
      <c r="DA24" s="605"/>
      <c r="DB24" s="605"/>
      <c r="DC24" s="621"/>
      <c r="DD24" s="644">
        <v>4183544</v>
      </c>
      <c r="DE24" s="600"/>
      <c r="DF24" s="600"/>
      <c r="DG24" s="600"/>
      <c r="DH24" s="600"/>
      <c r="DI24" s="600"/>
      <c r="DJ24" s="600"/>
      <c r="DK24" s="601"/>
      <c r="DL24" s="644">
        <v>3562837</v>
      </c>
      <c r="DM24" s="600"/>
      <c r="DN24" s="600"/>
      <c r="DO24" s="600"/>
      <c r="DP24" s="600"/>
      <c r="DQ24" s="600"/>
      <c r="DR24" s="600"/>
      <c r="DS24" s="600"/>
      <c r="DT24" s="600"/>
      <c r="DU24" s="600"/>
      <c r="DV24" s="601"/>
      <c r="DW24" s="604">
        <v>46.5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8111975</v>
      </c>
      <c r="S25" s="611"/>
      <c r="T25" s="611"/>
      <c r="U25" s="611"/>
      <c r="V25" s="611"/>
      <c r="W25" s="611"/>
      <c r="X25" s="611"/>
      <c r="Y25" s="612"/>
      <c r="Z25" s="613">
        <v>62.2</v>
      </c>
      <c r="AA25" s="613"/>
      <c r="AB25" s="613"/>
      <c r="AC25" s="613"/>
      <c r="AD25" s="614">
        <v>7541793</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2027365</v>
      </c>
      <c r="CS25" s="640"/>
      <c r="CT25" s="640"/>
      <c r="CU25" s="640"/>
      <c r="CV25" s="640"/>
      <c r="CW25" s="640"/>
      <c r="CX25" s="640"/>
      <c r="CY25" s="641"/>
      <c r="CZ25" s="615">
        <v>16.399999999999999</v>
      </c>
      <c r="DA25" s="642"/>
      <c r="DB25" s="642"/>
      <c r="DC25" s="645"/>
      <c r="DD25" s="619">
        <v>1873253</v>
      </c>
      <c r="DE25" s="640"/>
      <c r="DF25" s="640"/>
      <c r="DG25" s="640"/>
      <c r="DH25" s="640"/>
      <c r="DI25" s="640"/>
      <c r="DJ25" s="640"/>
      <c r="DK25" s="641"/>
      <c r="DL25" s="619">
        <v>1647197</v>
      </c>
      <c r="DM25" s="640"/>
      <c r="DN25" s="640"/>
      <c r="DO25" s="640"/>
      <c r="DP25" s="640"/>
      <c r="DQ25" s="640"/>
      <c r="DR25" s="640"/>
      <c r="DS25" s="640"/>
      <c r="DT25" s="640"/>
      <c r="DU25" s="640"/>
      <c r="DV25" s="641"/>
      <c r="DW25" s="615">
        <v>21.5</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4340</v>
      </c>
      <c r="S26" s="611"/>
      <c r="T26" s="611"/>
      <c r="U26" s="611"/>
      <c r="V26" s="611"/>
      <c r="W26" s="611"/>
      <c r="X26" s="611"/>
      <c r="Y26" s="612"/>
      <c r="Z26" s="613">
        <v>0</v>
      </c>
      <c r="AA26" s="613"/>
      <c r="AB26" s="613"/>
      <c r="AC26" s="613"/>
      <c r="AD26" s="614">
        <v>4340</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1310201</v>
      </c>
      <c r="CS26" s="611"/>
      <c r="CT26" s="611"/>
      <c r="CU26" s="611"/>
      <c r="CV26" s="611"/>
      <c r="CW26" s="611"/>
      <c r="CX26" s="611"/>
      <c r="CY26" s="612"/>
      <c r="CZ26" s="615">
        <v>10.6</v>
      </c>
      <c r="DA26" s="642"/>
      <c r="DB26" s="642"/>
      <c r="DC26" s="645"/>
      <c r="DD26" s="619">
        <v>1202582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34887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5702360</v>
      </c>
      <c r="BH27" s="611"/>
      <c r="BI27" s="611"/>
      <c r="BJ27" s="611"/>
      <c r="BK27" s="611"/>
      <c r="BL27" s="611"/>
      <c r="BM27" s="611"/>
      <c r="BN27" s="612"/>
      <c r="BO27" s="613">
        <v>100</v>
      </c>
      <c r="BP27" s="613"/>
      <c r="BQ27" s="613"/>
      <c r="BR27" s="613"/>
      <c r="BS27" s="614">
        <v>81374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3320232</v>
      </c>
      <c r="CS27" s="640"/>
      <c r="CT27" s="640"/>
      <c r="CU27" s="640"/>
      <c r="CV27" s="640"/>
      <c r="CW27" s="640"/>
      <c r="CX27" s="640"/>
      <c r="CY27" s="641"/>
      <c r="CZ27" s="615">
        <v>26.8</v>
      </c>
      <c r="DA27" s="642"/>
      <c r="DB27" s="642"/>
      <c r="DC27" s="645"/>
      <c r="DD27" s="619">
        <v>1313094</v>
      </c>
      <c r="DE27" s="640"/>
      <c r="DF27" s="640"/>
      <c r="DG27" s="640"/>
      <c r="DH27" s="640"/>
      <c r="DI27" s="640"/>
      <c r="DJ27" s="640"/>
      <c r="DK27" s="641"/>
      <c r="DL27" s="619">
        <v>918443</v>
      </c>
      <c r="DM27" s="640"/>
      <c r="DN27" s="640"/>
      <c r="DO27" s="640"/>
      <c r="DP27" s="640"/>
      <c r="DQ27" s="640"/>
      <c r="DR27" s="640"/>
      <c r="DS27" s="640"/>
      <c r="DT27" s="640"/>
      <c r="DU27" s="640"/>
      <c r="DV27" s="641"/>
      <c r="DW27" s="615">
        <v>12</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57593</v>
      </c>
      <c r="S28" s="611"/>
      <c r="T28" s="611"/>
      <c r="U28" s="611"/>
      <c r="V28" s="611"/>
      <c r="W28" s="611"/>
      <c r="X28" s="611"/>
      <c r="Y28" s="612"/>
      <c r="Z28" s="613">
        <v>0.4</v>
      </c>
      <c r="AA28" s="613"/>
      <c r="AB28" s="613"/>
      <c r="AC28" s="613"/>
      <c r="AD28" s="614">
        <v>32955</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997197</v>
      </c>
      <c r="CS28" s="611"/>
      <c r="CT28" s="611"/>
      <c r="CU28" s="611"/>
      <c r="CV28" s="611"/>
      <c r="CW28" s="611"/>
      <c r="CX28" s="611"/>
      <c r="CY28" s="612"/>
      <c r="CZ28" s="615">
        <v>8.1</v>
      </c>
      <c r="DA28" s="642"/>
      <c r="DB28" s="642"/>
      <c r="DC28" s="645"/>
      <c r="DD28" s="619">
        <v>997197</v>
      </c>
      <c r="DE28" s="611"/>
      <c r="DF28" s="611"/>
      <c r="DG28" s="611"/>
      <c r="DH28" s="611"/>
      <c r="DI28" s="611"/>
      <c r="DJ28" s="611"/>
      <c r="DK28" s="612"/>
      <c r="DL28" s="619">
        <v>997197</v>
      </c>
      <c r="DM28" s="611"/>
      <c r="DN28" s="611"/>
      <c r="DO28" s="611"/>
      <c r="DP28" s="611"/>
      <c r="DQ28" s="611"/>
      <c r="DR28" s="611"/>
      <c r="DS28" s="611"/>
      <c r="DT28" s="611"/>
      <c r="DU28" s="611"/>
      <c r="DV28" s="612"/>
      <c r="DW28" s="615">
        <v>13</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39050</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997197</v>
      </c>
      <c r="CS29" s="640"/>
      <c r="CT29" s="640"/>
      <c r="CU29" s="640"/>
      <c r="CV29" s="640"/>
      <c r="CW29" s="640"/>
      <c r="CX29" s="640"/>
      <c r="CY29" s="641"/>
      <c r="CZ29" s="615">
        <v>8.1</v>
      </c>
      <c r="DA29" s="642"/>
      <c r="DB29" s="642"/>
      <c r="DC29" s="645"/>
      <c r="DD29" s="619">
        <v>997197</v>
      </c>
      <c r="DE29" s="640"/>
      <c r="DF29" s="640"/>
      <c r="DG29" s="640"/>
      <c r="DH29" s="640"/>
      <c r="DI29" s="640"/>
      <c r="DJ29" s="640"/>
      <c r="DK29" s="641"/>
      <c r="DL29" s="619">
        <v>997197</v>
      </c>
      <c r="DM29" s="640"/>
      <c r="DN29" s="640"/>
      <c r="DO29" s="640"/>
      <c r="DP29" s="640"/>
      <c r="DQ29" s="640"/>
      <c r="DR29" s="640"/>
      <c r="DS29" s="640"/>
      <c r="DT29" s="640"/>
      <c r="DU29" s="640"/>
      <c r="DV29" s="641"/>
      <c r="DW29" s="615">
        <v>13</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2369933</v>
      </c>
      <c r="S30" s="611"/>
      <c r="T30" s="611"/>
      <c r="U30" s="611"/>
      <c r="V30" s="611"/>
      <c r="W30" s="611"/>
      <c r="X30" s="611"/>
      <c r="Y30" s="612"/>
      <c r="Z30" s="613">
        <v>18.2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963189</v>
      </c>
      <c r="CS30" s="611"/>
      <c r="CT30" s="611"/>
      <c r="CU30" s="611"/>
      <c r="CV30" s="611"/>
      <c r="CW30" s="611"/>
      <c r="CX30" s="611"/>
      <c r="CY30" s="612"/>
      <c r="CZ30" s="615">
        <v>7.8</v>
      </c>
      <c r="DA30" s="642"/>
      <c r="DB30" s="642"/>
      <c r="DC30" s="645"/>
      <c r="DD30" s="619">
        <v>963189</v>
      </c>
      <c r="DE30" s="611"/>
      <c r="DF30" s="611"/>
      <c r="DG30" s="611"/>
      <c r="DH30" s="611"/>
      <c r="DI30" s="611"/>
      <c r="DJ30" s="611"/>
      <c r="DK30" s="612"/>
      <c r="DL30" s="619">
        <v>963189</v>
      </c>
      <c r="DM30" s="611"/>
      <c r="DN30" s="611"/>
      <c r="DO30" s="611"/>
      <c r="DP30" s="611"/>
      <c r="DQ30" s="611"/>
      <c r="DR30" s="611"/>
      <c r="DS30" s="611"/>
      <c r="DT30" s="611"/>
      <c r="DU30" s="611"/>
      <c r="DV30" s="612"/>
      <c r="DW30" s="615">
        <v>12.6</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99.4</v>
      </c>
      <c r="BH31" s="654"/>
      <c r="BI31" s="654"/>
      <c r="BJ31" s="654"/>
      <c r="BK31" s="654"/>
      <c r="BL31" s="654"/>
      <c r="BM31" s="605">
        <v>98</v>
      </c>
      <c r="BN31" s="654"/>
      <c r="BO31" s="654"/>
      <c r="BP31" s="654"/>
      <c r="BQ31" s="655"/>
      <c r="BR31" s="657">
        <v>99.4</v>
      </c>
      <c r="BS31" s="654"/>
      <c r="BT31" s="654"/>
      <c r="BU31" s="654"/>
      <c r="BV31" s="654"/>
      <c r="BW31" s="654"/>
      <c r="BX31" s="605">
        <v>98</v>
      </c>
      <c r="BY31" s="654"/>
      <c r="BZ31" s="654"/>
      <c r="CA31" s="654"/>
      <c r="CB31" s="655"/>
      <c r="CD31" s="650"/>
      <c r="CE31" s="651"/>
      <c r="CF31" s="607" t="s">
        <v>300</v>
      </c>
      <c r="CG31" s="608"/>
      <c r="CH31" s="608"/>
      <c r="CI31" s="608"/>
      <c r="CJ31" s="608"/>
      <c r="CK31" s="608"/>
      <c r="CL31" s="608"/>
      <c r="CM31" s="608"/>
      <c r="CN31" s="608"/>
      <c r="CO31" s="608"/>
      <c r="CP31" s="608"/>
      <c r="CQ31" s="609"/>
      <c r="CR31" s="610">
        <v>34008</v>
      </c>
      <c r="CS31" s="640"/>
      <c r="CT31" s="640"/>
      <c r="CU31" s="640"/>
      <c r="CV31" s="640"/>
      <c r="CW31" s="640"/>
      <c r="CX31" s="640"/>
      <c r="CY31" s="641"/>
      <c r="CZ31" s="615">
        <v>0.3</v>
      </c>
      <c r="DA31" s="642"/>
      <c r="DB31" s="642"/>
      <c r="DC31" s="645"/>
      <c r="DD31" s="619">
        <v>34008</v>
      </c>
      <c r="DE31" s="640"/>
      <c r="DF31" s="640"/>
      <c r="DG31" s="640"/>
      <c r="DH31" s="640"/>
      <c r="DI31" s="640"/>
      <c r="DJ31" s="640"/>
      <c r="DK31" s="641"/>
      <c r="DL31" s="619">
        <v>34008</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990146</v>
      </c>
      <c r="S32" s="611"/>
      <c r="T32" s="611"/>
      <c r="U32" s="611"/>
      <c r="V32" s="611"/>
      <c r="W32" s="611"/>
      <c r="X32" s="611"/>
      <c r="Y32" s="612"/>
      <c r="Z32" s="613">
        <v>7.6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99.1</v>
      </c>
      <c r="BH32" s="640"/>
      <c r="BI32" s="640"/>
      <c r="BJ32" s="640"/>
      <c r="BK32" s="640"/>
      <c r="BL32" s="640"/>
      <c r="BM32" s="616">
        <v>97.2</v>
      </c>
      <c r="BN32" s="640"/>
      <c r="BO32" s="640"/>
      <c r="BP32" s="640"/>
      <c r="BQ32" s="656"/>
      <c r="BR32" s="667">
        <v>99.3</v>
      </c>
      <c r="BS32" s="640"/>
      <c r="BT32" s="640"/>
      <c r="BU32" s="640"/>
      <c r="BV32" s="640"/>
      <c r="BW32" s="640"/>
      <c r="BX32" s="616">
        <v>97.3</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62261</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99.5</v>
      </c>
      <c r="BH33" s="669"/>
      <c r="BI33" s="669"/>
      <c r="BJ33" s="669"/>
      <c r="BK33" s="669"/>
      <c r="BL33" s="669"/>
      <c r="BM33" s="670">
        <v>98.5</v>
      </c>
      <c r="BN33" s="669"/>
      <c r="BO33" s="669"/>
      <c r="BP33" s="669"/>
      <c r="BQ33" s="671"/>
      <c r="BR33" s="668">
        <v>99.5</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5364498</v>
      </c>
      <c r="CS33" s="640"/>
      <c r="CT33" s="640"/>
      <c r="CU33" s="640"/>
      <c r="CV33" s="640"/>
      <c r="CW33" s="640"/>
      <c r="CX33" s="640"/>
      <c r="CY33" s="641"/>
      <c r="CZ33" s="615">
        <v>43.4</v>
      </c>
      <c r="DA33" s="642"/>
      <c r="DB33" s="642"/>
      <c r="DC33" s="645"/>
      <c r="DD33" s="619">
        <v>4556231</v>
      </c>
      <c r="DE33" s="640"/>
      <c r="DF33" s="640"/>
      <c r="DG33" s="640"/>
      <c r="DH33" s="640"/>
      <c r="DI33" s="640"/>
      <c r="DJ33" s="640"/>
      <c r="DK33" s="641"/>
      <c r="DL33" s="619">
        <v>3637619</v>
      </c>
      <c r="DM33" s="640"/>
      <c r="DN33" s="640"/>
      <c r="DO33" s="640"/>
      <c r="DP33" s="640"/>
      <c r="DQ33" s="640"/>
      <c r="DR33" s="640"/>
      <c r="DS33" s="640"/>
      <c r="DT33" s="640"/>
      <c r="DU33" s="640"/>
      <c r="DV33" s="641"/>
      <c r="DW33" s="615">
        <v>47.4</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18909</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2319646</v>
      </c>
      <c r="CS34" s="611"/>
      <c r="CT34" s="611"/>
      <c r="CU34" s="611"/>
      <c r="CV34" s="611"/>
      <c r="CW34" s="611"/>
      <c r="CX34" s="611"/>
      <c r="CY34" s="612"/>
      <c r="CZ34" s="615">
        <v>18.8</v>
      </c>
      <c r="DA34" s="642"/>
      <c r="DB34" s="642"/>
      <c r="DC34" s="645"/>
      <c r="DD34" s="619">
        <v>1891918</v>
      </c>
      <c r="DE34" s="611"/>
      <c r="DF34" s="611"/>
      <c r="DG34" s="611"/>
      <c r="DH34" s="611"/>
      <c r="DI34" s="611"/>
      <c r="DJ34" s="611"/>
      <c r="DK34" s="612"/>
      <c r="DL34" s="619">
        <v>1570303</v>
      </c>
      <c r="DM34" s="611"/>
      <c r="DN34" s="611"/>
      <c r="DO34" s="611"/>
      <c r="DP34" s="611"/>
      <c r="DQ34" s="611"/>
      <c r="DR34" s="611"/>
      <c r="DS34" s="611"/>
      <c r="DT34" s="611"/>
      <c r="DU34" s="611"/>
      <c r="DV34" s="612"/>
      <c r="DW34" s="615">
        <v>20.5</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574530</v>
      </c>
      <c r="S35" s="611"/>
      <c r="T35" s="611"/>
      <c r="U35" s="611"/>
      <c r="V35" s="611"/>
      <c r="W35" s="611"/>
      <c r="X35" s="611"/>
      <c r="Y35" s="612"/>
      <c r="Z35" s="613">
        <v>4.4000000000000004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47823</v>
      </c>
      <c r="CS35" s="640"/>
      <c r="CT35" s="640"/>
      <c r="CU35" s="640"/>
      <c r="CV35" s="640"/>
      <c r="CW35" s="640"/>
      <c r="CX35" s="640"/>
      <c r="CY35" s="641"/>
      <c r="CZ35" s="615">
        <v>0.4</v>
      </c>
      <c r="DA35" s="642"/>
      <c r="DB35" s="642"/>
      <c r="DC35" s="645"/>
      <c r="DD35" s="619">
        <v>47015</v>
      </c>
      <c r="DE35" s="640"/>
      <c r="DF35" s="640"/>
      <c r="DG35" s="640"/>
      <c r="DH35" s="640"/>
      <c r="DI35" s="640"/>
      <c r="DJ35" s="640"/>
      <c r="DK35" s="641"/>
      <c r="DL35" s="619">
        <v>6780</v>
      </c>
      <c r="DM35" s="640"/>
      <c r="DN35" s="640"/>
      <c r="DO35" s="640"/>
      <c r="DP35" s="640"/>
      <c r="DQ35" s="640"/>
      <c r="DR35" s="640"/>
      <c r="DS35" s="640"/>
      <c r="DT35" s="640"/>
      <c r="DU35" s="640"/>
      <c r="DV35" s="641"/>
      <c r="DW35" s="615">
        <v>0.1</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227349</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16"/>
      <c r="AQ36" s="672" t="s">
        <v>315</v>
      </c>
      <c r="AR36" s="673"/>
      <c r="AS36" s="673"/>
      <c r="AT36" s="673"/>
      <c r="AU36" s="673"/>
      <c r="AV36" s="673"/>
      <c r="AW36" s="673"/>
      <c r="AX36" s="673"/>
      <c r="AY36" s="674"/>
      <c r="AZ36" s="599">
        <v>1705190</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47606</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1547154</v>
      </c>
      <c r="CS36" s="611"/>
      <c r="CT36" s="611"/>
      <c r="CU36" s="611"/>
      <c r="CV36" s="611"/>
      <c r="CW36" s="611"/>
      <c r="CX36" s="611"/>
      <c r="CY36" s="612"/>
      <c r="CZ36" s="615">
        <v>12.5</v>
      </c>
      <c r="DA36" s="642"/>
      <c r="DB36" s="642"/>
      <c r="DC36" s="645"/>
      <c r="DD36" s="619">
        <v>1430956</v>
      </c>
      <c r="DE36" s="611"/>
      <c r="DF36" s="611"/>
      <c r="DG36" s="611"/>
      <c r="DH36" s="611"/>
      <c r="DI36" s="611"/>
      <c r="DJ36" s="611"/>
      <c r="DK36" s="612"/>
      <c r="DL36" s="619">
        <v>1199307</v>
      </c>
      <c r="DM36" s="611"/>
      <c r="DN36" s="611"/>
      <c r="DO36" s="611"/>
      <c r="DP36" s="611"/>
      <c r="DQ36" s="611"/>
      <c r="DR36" s="611"/>
      <c r="DS36" s="611"/>
      <c r="DT36" s="611"/>
      <c r="DU36" s="611"/>
      <c r="DV36" s="612"/>
      <c r="DW36" s="615">
        <v>15.6</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215268</v>
      </c>
      <c r="S37" s="611"/>
      <c r="T37" s="611"/>
      <c r="U37" s="611"/>
      <c r="V37" s="611"/>
      <c r="W37" s="611"/>
      <c r="X37" s="611"/>
      <c r="Y37" s="612"/>
      <c r="Z37" s="613">
        <v>1.7</v>
      </c>
      <c r="AA37" s="613"/>
      <c r="AB37" s="613"/>
      <c r="AC37" s="613"/>
      <c r="AD37" s="614">
        <v>7801</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v>469916</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7161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188947</v>
      </c>
      <c r="CS37" s="640"/>
      <c r="CT37" s="640"/>
      <c r="CU37" s="640"/>
      <c r="CV37" s="640"/>
      <c r="CW37" s="640"/>
      <c r="CX37" s="640"/>
      <c r="CY37" s="641"/>
      <c r="CZ37" s="615">
        <v>1.5</v>
      </c>
      <c r="DA37" s="642"/>
      <c r="DB37" s="642"/>
      <c r="DC37" s="645"/>
      <c r="DD37" s="619">
        <v>188947</v>
      </c>
      <c r="DE37" s="640"/>
      <c r="DF37" s="640"/>
      <c r="DG37" s="640"/>
      <c r="DH37" s="640"/>
      <c r="DI37" s="640"/>
      <c r="DJ37" s="640"/>
      <c r="DK37" s="641"/>
      <c r="DL37" s="619">
        <v>188947</v>
      </c>
      <c r="DM37" s="640"/>
      <c r="DN37" s="640"/>
      <c r="DO37" s="640"/>
      <c r="DP37" s="640"/>
      <c r="DQ37" s="640"/>
      <c r="DR37" s="640"/>
      <c r="DS37" s="640"/>
      <c r="DT37" s="640"/>
      <c r="DU37" s="640"/>
      <c r="DV37" s="641"/>
      <c r="DW37" s="615">
        <v>2.5</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328569</v>
      </c>
      <c r="S38" s="611"/>
      <c r="T38" s="611"/>
      <c r="U38" s="611"/>
      <c r="V38" s="611"/>
      <c r="W38" s="611"/>
      <c r="X38" s="611"/>
      <c r="Y38" s="612"/>
      <c r="Z38" s="613">
        <v>2.5</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57534</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4129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1177740</v>
      </c>
      <c r="CS38" s="611"/>
      <c r="CT38" s="611"/>
      <c r="CU38" s="611"/>
      <c r="CV38" s="611"/>
      <c r="CW38" s="611"/>
      <c r="CX38" s="611"/>
      <c r="CY38" s="612"/>
      <c r="CZ38" s="615">
        <v>9.5</v>
      </c>
      <c r="DA38" s="642"/>
      <c r="DB38" s="642"/>
      <c r="DC38" s="645"/>
      <c r="DD38" s="619">
        <v>939200</v>
      </c>
      <c r="DE38" s="611"/>
      <c r="DF38" s="611"/>
      <c r="DG38" s="611"/>
      <c r="DH38" s="611"/>
      <c r="DI38" s="611"/>
      <c r="DJ38" s="611"/>
      <c r="DK38" s="612"/>
      <c r="DL38" s="619">
        <v>861229</v>
      </c>
      <c r="DM38" s="611"/>
      <c r="DN38" s="611"/>
      <c r="DO38" s="611"/>
      <c r="DP38" s="611"/>
      <c r="DQ38" s="611"/>
      <c r="DR38" s="611"/>
      <c r="DS38" s="611"/>
      <c r="DT38" s="611"/>
      <c r="DU38" s="611"/>
      <c r="DV38" s="612"/>
      <c r="DW38" s="615">
        <v>11.2</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6169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115234</v>
      </c>
      <c r="CS39" s="640"/>
      <c r="CT39" s="640"/>
      <c r="CU39" s="640"/>
      <c r="CV39" s="640"/>
      <c r="CW39" s="640"/>
      <c r="CX39" s="640"/>
      <c r="CY39" s="641"/>
      <c r="CZ39" s="615">
        <v>0.9</v>
      </c>
      <c r="DA39" s="642"/>
      <c r="DB39" s="642"/>
      <c r="DC39" s="645"/>
      <c r="DD39" s="619">
        <v>97406</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83369</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17"/>
      <c r="BM40" s="608" t="s">
        <v>333</v>
      </c>
      <c r="BN40" s="608"/>
      <c r="BO40" s="608"/>
      <c r="BP40" s="608"/>
      <c r="BQ40" s="608"/>
      <c r="BR40" s="608"/>
      <c r="BS40" s="608"/>
      <c r="BT40" s="608"/>
      <c r="BU40" s="609"/>
      <c r="BV40" s="610">
        <v>90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156901</v>
      </c>
      <c r="CS40" s="611"/>
      <c r="CT40" s="611"/>
      <c r="CU40" s="611"/>
      <c r="CV40" s="611"/>
      <c r="CW40" s="611"/>
      <c r="CX40" s="611"/>
      <c r="CY40" s="612"/>
      <c r="CZ40" s="615">
        <v>1.3</v>
      </c>
      <c r="DA40" s="642"/>
      <c r="DB40" s="642"/>
      <c r="DC40" s="645"/>
      <c r="DD40" s="619">
        <v>149736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13034810</v>
      </c>
      <c r="S41" s="686"/>
      <c r="T41" s="686"/>
      <c r="U41" s="686"/>
      <c r="V41" s="686"/>
      <c r="W41" s="686"/>
      <c r="X41" s="686"/>
      <c r="Y41" s="687"/>
      <c r="Z41" s="688">
        <v>100</v>
      </c>
      <c r="AA41" s="688"/>
      <c r="AB41" s="688"/>
      <c r="AC41" s="688"/>
      <c r="AD41" s="689">
        <v>7586889</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265650</v>
      </c>
      <c r="BA41" s="611"/>
      <c r="BB41" s="611"/>
      <c r="BC41" s="611"/>
      <c r="BD41" s="640"/>
      <c r="BE41" s="640"/>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912090</v>
      </c>
      <c r="BA42" s="686"/>
      <c r="BB42" s="686"/>
      <c r="BC42" s="686"/>
      <c r="BD42" s="669"/>
      <c r="BE42" s="669"/>
      <c r="BF42" s="671"/>
      <c r="BG42" s="662"/>
      <c r="BH42" s="663"/>
      <c r="BI42" s="663"/>
      <c r="BJ42" s="663"/>
      <c r="BK42" s="663"/>
      <c r="BL42" s="218"/>
      <c r="BM42" s="632" t="s">
        <v>340</v>
      </c>
      <c r="BN42" s="632"/>
      <c r="BO42" s="632"/>
      <c r="BP42" s="632"/>
      <c r="BQ42" s="632"/>
      <c r="BR42" s="632"/>
      <c r="BS42" s="632"/>
      <c r="BT42" s="632"/>
      <c r="BU42" s="633"/>
      <c r="BV42" s="685">
        <v>416</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661573</v>
      </c>
      <c r="CS42" s="640"/>
      <c r="CT42" s="640"/>
      <c r="CU42" s="640"/>
      <c r="CV42" s="640"/>
      <c r="CW42" s="640"/>
      <c r="CX42" s="640"/>
      <c r="CY42" s="641"/>
      <c r="CZ42" s="615">
        <v>5.3</v>
      </c>
      <c r="DA42" s="642"/>
      <c r="DB42" s="642"/>
      <c r="DC42" s="645"/>
      <c r="DD42" s="619">
        <v>317665</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19240</v>
      </c>
      <c r="CS43" s="640"/>
      <c r="CT43" s="640"/>
      <c r="CU43" s="640"/>
      <c r="CV43" s="640"/>
      <c r="CW43" s="640"/>
      <c r="CX43" s="640"/>
      <c r="CY43" s="641"/>
      <c r="CZ43" s="615">
        <v>0.2</v>
      </c>
      <c r="DA43" s="642"/>
      <c r="DB43" s="642"/>
      <c r="DC43" s="645"/>
      <c r="DD43" s="619">
        <v>19240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661573</v>
      </c>
      <c r="CS44" s="611"/>
      <c r="CT44" s="611"/>
      <c r="CU44" s="611"/>
      <c r="CV44" s="611"/>
      <c r="CW44" s="611"/>
      <c r="CX44" s="611"/>
      <c r="CY44" s="612"/>
      <c r="CZ44" s="615">
        <v>5.3</v>
      </c>
      <c r="DA44" s="616"/>
      <c r="DB44" s="616"/>
      <c r="DC44" s="622"/>
      <c r="DD44" s="619">
        <v>317665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199283</v>
      </c>
      <c r="CS45" s="640"/>
      <c r="CT45" s="640"/>
      <c r="CU45" s="640"/>
      <c r="CV45" s="640"/>
      <c r="CW45" s="640"/>
      <c r="CX45" s="640"/>
      <c r="CY45" s="641"/>
      <c r="CZ45" s="615">
        <v>1.6</v>
      </c>
      <c r="DA45" s="642"/>
      <c r="DB45" s="642"/>
      <c r="DC45" s="645"/>
      <c r="DD45" s="619">
        <v>11857</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462290</v>
      </c>
      <c r="CS46" s="611"/>
      <c r="CT46" s="611"/>
      <c r="CU46" s="611"/>
      <c r="CV46" s="611"/>
      <c r="CW46" s="611"/>
      <c r="CX46" s="611"/>
      <c r="CY46" s="612"/>
      <c r="CZ46" s="615">
        <v>3.7</v>
      </c>
      <c r="DA46" s="616"/>
      <c r="DB46" s="616"/>
      <c r="DC46" s="622"/>
      <c r="DD46" s="619">
        <v>305808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351</v>
      </c>
      <c r="CE49" s="632"/>
      <c r="CF49" s="632"/>
      <c r="CG49" s="632"/>
      <c r="CH49" s="632"/>
      <c r="CI49" s="632"/>
      <c r="CJ49" s="632"/>
      <c r="CK49" s="632"/>
      <c r="CL49" s="632"/>
      <c r="CM49" s="632"/>
      <c r="CN49" s="632"/>
      <c r="CO49" s="632"/>
      <c r="CP49" s="632"/>
      <c r="CQ49" s="633"/>
      <c r="CR49" s="685">
        <v>12370865</v>
      </c>
      <c r="CS49" s="669"/>
      <c r="CT49" s="669"/>
      <c r="CU49" s="669"/>
      <c r="CV49" s="669"/>
      <c r="CW49" s="669"/>
      <c r="CX49" s="669"/>
      <c r="CY49" s="698"/>
      <c r="CZ49" s="690">
        <v>100</v>
      </c>
      <c r="DA49" s="699"/>
      <c r="DB49" s="699"/>
      <c r="DC49" s="700"/>
      <c r="DD49" s="701">
        <v>9057440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58c83k4TnpUFWAzqTPc9nugIB+eqROqHSMsaquHDcJCLcJzXHj+JpwHaD9rt9Yt2FF1Xq+j9AwU3QBs1TtJfw==" saltValue="q01VpV0ppvMoM9dsfya5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BI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13073</v>
      </c>
      <c r="R7" s="740"/>
      <c r="S7" s="740"/>
      <c r="T7" s="740"/>
      <c r="U7" s="740"/>
      <c r="V7" s="740">
        <v>12409</v>
      </c>
      <c r="W7" s="740"/>
      <c r="X7" s="740"/>
      <c r="Y7" s="740"/>
      <c r="Z7" s="740"/>
      <c r="AA7" s="740">
        <v>664</v>
      </c>
      <c r="AB7" s="740"/>
      <c r="AC7" s="740"/>
      <c r="AD7" s="740"/>
      <c r="AE7" s="741"/>
      <c r="AF7" s="742">
        <v>545</v>
      </c>
      <c r="AG7" s="743"/>
      <c r="AH7" s="743"/>
      <c r="AI7" s="743"/>
      <c r="AJ7" s="744"/>
      <c r="AK7" s="745">
        <v>575</v>
      </c>
      <c r="AL7" s="746"/>
      <c r="AM7" s="746"/>
      <c r="AN7" s="746"/>
      <c r="AO7" s="746"/>
      <c r="AP7" s="746">
        <v>11054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553</v>
      </c>
      <c r="BT7" s="734"/>
      <c r="BU7" s="734"/>
      <c r="BV7" s="734"/>
      <c r="BW7" s="734"/>
      <c r="BX7" s="734"/>
      <c r="BY7" s="734"/>
      <c r="BZ7" s="734"/>
      <c r="CA7" s="734"/>
      <c r="CB7" s="734"/>
      <c r="CC7" s="734"/>
      <c r="CD7" s="734"/>
      <c r="CE7" s="734"/>
      <c r="CF7" s="734"/>
      <c r="CG7" s="749"/>
      <c r="CH7" s="730">
        <v>3</v>
      </c>
      <c r="CI7" s="731"/>
      <c r="CJ7" s="731"/>
      <c r="CK7" s="731"/>
      <c r="CL7" s="732"/>
      <c r="CM7" s="730">
        <v>28</v>
      </c>
      <c r="CN7" s="731"/>
      <c r="CO7" s="731"/>
      <c r="CP7" s="731"/>
      <c r="CQ7" s="732"/>
      <c r="CR7" s="730">
        <v>3</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-39</v>
      </c>
      <c r="R8" s="771"/>
      <c r="S8" s="771"/>
      <c r="T8" s="771"/>
      <c r="U8" s="771"/>
      <c r="V8" s="771">
        <v>-39</v>
      </c>
      <c r="W8" s="771"/>
      <c r="X8" s="771"/>
      <c r="Y8" s="771"/>
      <c r="Z8" s="771"/>
      <c r="AA8" s="771">
        <v>0</v>
      </c>
      <c r="AB8" s="771"/>
      <c r="AC8" s="771"/>
      <c r="AD8" s="771"/>
      <c r="AE8" s="772"/>
      <c r="AF8" s="773" t="s">
        <v>122</v>
      </c>
      <c r="AG8" s="774"/>
      <c r="AH8" s="774"/>
      <c r="AI8" s="774"/>
      <c r="AJ8" s="775"/>
      <c r="AK8" s="756">
        <v>0</v>
      </c>
      <c r="AL8" s="757"/>
      <c r="AM8" s="757"/>
      <c r="AN8" s="757"/>
      <c r="AO8" s="757"/>
      <c r="AP8" s="757">
        <v>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554</v>
      </c>
      <c r="BT8" s="761"/>
      <c r="BU8" s="761"/>
      <c r="BV8" s="761"/>
      <c r="BW8" s="761"/>
      <c r="BX8" s="761"/>
      <c r="BY8" s="761"/>
      <c r="BZ8" s="761"/>
      <c r="CA8" s="761"/>
      <c r="CB8" s="761"/>
      <c r="CC8" s="761"/>
      <c r="CD8" s="761"/>
      <c r="CE8" s="761"/>
      <c r="CF8" s="761"/>
      <c r="CG8" s="762"/>
      <c r="CH8" s="763">
        <v>23</v>
      </c>
      <c r="CI8" s="764"/>
      <c r="CJ8" s="764"/>
      <c r="CK8" s="764"/>
      <c r="CL8" s="765"/>
      <c r="CM8" s="763">
        <v>4280</v>
      </c>
      <c r="CN8" s="764"/>
      <c r="CO8" s="764"/>
      <c r="CP8" s="764"/>
      <c r="CQ8" s="765"/>
      <c r="CR8" s="763">
        <v>2</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555</v>
      </c>
      <c r="BT9" s="761"/>
      <c r="BU9" s="761"/>
      <c r="BV9" s="761"/>
      <c r="BW9" s="761"/>
      <c r="BX9" s="761"/>
      <c r="BY9" s="761"/>
      <c r="BZ9" s="761"/>
      <c r="CA9" s="761"/>
      <c r="CB9" s="761"/>
      <c r="CC9" s="761"/>
      <c r="CD9" s="761"/>
      <c r="CE9" s="761"/>
      <c r="CF9" s="761"/>
      <c r="CG9" s="762"/>
      <c r="CH9" s="763">
        <v>0</v>
      </c>
      <c r="CI9" s="764"/>
      <c r="CJ9" s="764"/>
      <c r="CK9" s="764"/>
      <c r="CL9" s="765"/>
      <c r="CM9" s="763">
        <v>33</v>
      </c>
      <c r="CN9" s="764"/>
      <c r="CO9" s="764"/>
      <c r="CP9" s="764"/>
      <c r="CQ9" s="765"/>
      <c r="CR9" s="763">
        <v>1</v>
      </c>
      <c r="CS9" s="764"/>
      <c r="CT9" s="764"/>
      <c r="CU9" s="764"/>
      <c r="CV9" s="765"/>
      <c r="CW9" s="763">
        <v>30</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556</v>
      </c>
      <c r="BT10" s="761"/>
      <c r="BU10" s="761"/>
      <c r="BV10" s="761"/>
      <c r="BW10" s="761"/>
      <c r="BX10" s="761"/>
      <c r="BY10" s="761"/>
      <c r="BZ10" s="761"/>
      <c r="CA10" s="761"/>
      <c r="CB10" s="761"/>
      <c r="CC10" s="761"/>
      <c r="CD10" s="761"/>
      <c r="CE10" s="761"/>
      <c r="CF10" s="761"/>
      <c r="CG10" s="762"/>
      <c r="CH10" s="763">
        <v>0</v>
      </c>
      <c r="CI10" s="764"/>
      <c r="CJ10" s="764"/>
      <c r="CK10" s="764"/>
      <c r="CL10" s="765"/>
      <c r="CM10" s="763">
        <v>37</v>
      </c>
      <c r="CN10" s="764"/>
      <c r="CO10" s="764"/>
      <c r="CP10" s="764"/>
      <c r="CQ10" s="765"/>
      <c r="CR10" s="763">
        <v>2</v>
      </c>
      <c r="CS10" s="764"/>
      <c r="CT10" s="764"/>
      <c r="CU10" s="764"/>
      <c r="CV10" s="765"/>
      <c r="CW10" s="763">
        <v>0</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545</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3637</v>
      </c>
      <c r="R28" s="810"/>
      <c r="S28" s="810"/>
      <c r="T28" s="810"/>
      <c r="U28" s="810"/>
      <c r="V28" s="810">
        <v>3589</v>
      </c>
      <c r="W28" s="810"/>
      <c r="X28" s="810"/>
      <c r="Y28" s="810"/>
      <c r="Z28" s="810"/>
      <c r="AA28" s="810">
        <v>48</v>
      </c>
      <c r="AB28" s="810"/>
      <c r="AC28" s="810"/>
      <c r="AD28" s="810"/>
      <c r="AE28" s="811"/>
      <c r="AF28" s="812">
        <v>48</v>
      </c>
      <c r="AG28" s="810"/>
      <c r="AH28" s="810"/>
      <c r="AI28" s="810"/>
      <c r="AJ28" s="813"/>
      <c r="AK28" s="814">
        <v>346</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2952</v>
      </c>
      <c r="R29" s="771"/>
      <c r="S29" s="771"/>
      <c r="T29" s="771"/>
      <c r="U29" s="771"/>
      <c r="V29" s="771">
        <v>2858</v>
      </c>
      <c r="W29" s="771"/>
      <c r="X29" s="771"/>
      <c r="Y29" s="771"/>
      <c r="Z29" s="771"/>
      <c r="AA29" s="771">
        <v>94</v>
      </c>
      <c r="AB29" s="771"/>
      <c r="AC29" s="771"/>
      <c r="AD29" s="771"/>
      <c r="AE29" s="772"/>
      <c r="AF29" s="773">
        <v>94</v>
      </c>
      <c r="AG29" s="774"/>
      <c r="AH29" s="774"/>
      <c r="AI29" s="774"/>
      <c r="AJ29" s="775"/>
      <c r="AK29" s="821">
        <v>492</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550</v>
      </c>
      <c r="R30" s="771"/>
      <c r="S30" s="771"/>
      <c r="T30" s="771"/>
      <c r="U30" s="771"/>
      <c r="V30" s="771">
        <v>533</v>
      </c>
      <c r="W30" s="771"/>
      <c r="X30" s="771"/>
      <c r="Y30" s="771"/>
      <c r="Z30" s="771"/>
      <c r="AA30" s="771">
        <v>17</v>
      </c>
      <c r="AB30" s="771"/>
      <c r="AC30" s="771"/>
      <c r="AD30" s="771"/>
      <c r="AE30" s="772"/>
      <c r="AF30" s="773">
        <v>17</v>
      </c>
      <c r="AG30" s="774"/>
      <c r="AH30" s="774"/>
      <c r="AI30" s="774"/>
      <c r="AJ30" s="775"/>
      <c r="AK30" s="821">
        <v>102</v>
      </c>
      <c r="AL30" s="817"/>
      <c r="AM30" s="817"/>
      <c r="AN30" s="817"/>
      <c r="AO30" s="817"/>
      <c r="AP30" s="817">
        <v>0</v>
      </c>
      <c r="AQ30" s="817"/>
      <c r="AR30" s="817"/>
      <c r="AS30" s="817"/>
      <c r="AT30" s="817"/>
      <c r="AU30" s="817">
        <v>0</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661</v>
      </c>
      <c r="R31" s="771"/>
      <c r="S31" s="771"/>
      <c r="T31" s="771"/>
      <c r="U31" s="771"/>
      <c r="V31" s="771">
        <v>570</v>
      </c>
      <c r="W31" s="771"/>
      <c r="X31" s="771"/>
      <c r="Y31" s="771"/>
      <c r="Z31" s="771"/>
      <c r="AA31" s="771">
        <v>91</v>
      </c>
      <c r="AB31" s="771"/>
      <c r="AC31" s="771"/>
      <c r="AD31" s="771"/>
      <c r="AE31" s="772"/>
      <c r="AF31" s="773">
        <v>776</v>
      </c>
      <c r="AG31" s="774"/>
      <c r="AH31" s="774"/>
      <c r="AI31" s="774"/>
      <c r="AJ31" s="775"/>
      <c r="AK31" s="821">
        <v>58</v>
      </c>
      <c r="AL31" s="817"/>
      <c r="AM31" s="817"/>
      <c r="AN31" s="817"/>
      <c r="AO31" s="817"/>
      <c r="AP31" s="817">
        <v>848</v>
      </c>
      <c r="AQ31" s="817"/>
      <c r="AR31" s="817"/>
      <c r="AS31" s="817"/>
      <c r="AT31" s="817"/>
      <c r="AU31" s="817">
        <v>13</v>
      </c>
      <c r="AV31" s="817"/>
      <c r="AW31" s="817"/>
      <c r="AX31" s="817"/>
      <c r="AY31" s="817"/>
      <c r="AZ31" s="818">
        <v>0</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911</v>
      </c>
      <c r="R32" s="771"/>
      <c r="S32" s="771"/>
      <c r="T32" s="771"/>
      <c r="U32" s="771"/>
      <c r="V32" s="771">
        <v>845</v>
      </c>
      <c r="W32" s="771"/>
      <c r="X32" s="771"/>
      <c r="Y32" s="771"/>
      <c r="Z32" s="771"/>
      <c r="AA32" s="771">
        <v>66</v>
      </c>
      <c r="AB32" s="771"/>
      <c r="AC32" s="771"/>
      <c r="AD32" s="771"/>
      <c r="AE32" s="772"/>
      <c r="AF32" s="773">
        <v>111</v>
      </c>
      <c r="AG32" s="774"/>
      <c r="AH32" s="774"/>
      <c r="AI32" s="774"/>
      <c r="AJ32" s="775"/>
      <c r="AK32" s="821">
        <v>470</v>
      </c>
      <c r="AL32" s="817"/>
      <c r="AM32" s="817"/>
      <c r="AN32" s="817"/>
      <c r="AO32" s="817"/>
      <c r="AP32" s="817">
        <v>4115</v>
      </c>
      <c r="AQ32" s="817"/>
      <c r="AR32" s="817"/>
      <c r="AS32" s="817"/>
      <c r="AT32" s="817"/>
      <c r="AU32" s="817">
        <v>2103</v>
      </c>
      <c r="AV32" s="817"/>
      <c r="AW32" s="817"/>
      <c r="AX32" s="817"/>
      <c r="AY32" s="817"/>
      <c r="AZ32" s="818">
        <v>0</v>
      </c>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1046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548</v>
      </c>
      <c r="C68" s="857"/>
      <c r="D68" s="857"/>
      <c r="E68" s="857"/>
      <c r="F68" s="857"/>
      <c r="G68" s="857"/>
      <c r="H68" s="857"/>
      <c r="I68" s="857"/>
      <c r="J68" s="857"/>
      <c r="K68" s="857"/>
      <c r="L68" s="857"/>
      <c r="M68" s="857"/>
      <c r="N68" s="857"/>
      <c r="O68" s="857"/>
      <c r="P68" s="858"/>
      <c r="Q68" s="859">
        <v>387</v>
      </c>
      <c r="R68" s="853"/>
      <c r="S68" s="853"/>
      <c r="T68" s="853"/>
      <c r="U68" s="853"/>
      <c r="V68" s="853">
        <v>354</v>
      </c>
      <c r="W68" s="853"/>
      <c r="X68" s="853"/>
      <c r="Y68" s="853"/>
      <c r="Z68" s="853"/>
      <c r="AA68" s="853">
        <v>33</v>
      </c>
      <c r="AB68" s="853"/>
      <c r="AC68" s="853"/>
      <c r="AD68" s="853"/>
      <c r="AE68" s="853"/>
      <c r="AF68" s="853">
        <v>33</v>
      </c>
      <c r="AG68" s="853"/>
      <c r="AH68" s="853"/>
      <c r="AI68" s="853"/>
      <c r="AJ68" s="853"/>
      <c r="AK68" s="853">
        <v>0</v>
      </c>
      <c r="AL68" s="853"/>
      <c r="AM68" s="853"/>
      <c r="AN68" s="853"/>
      <c r="AO68" s="853"/>
      <c r="AP68" s="853">
        <v>0</v>
      </c>
      <c r="AQ68" s="853"/>
      <c r="AR68" s="853"/>
      <c r="AS68" s="853"/>
      <c r="AT68" s="853"/>
      <c r="AU68" s="853">
        <v>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549</v>
      </c>
      <c r="C69" s="861"/>
      <c r="D69" s="861"/>
      <c r="E69" s="861"/>
      <c r="F69" s="861"/>
      <c r="G69" s="861"/>
      <c r="H69" s="861"/>
      <c r="I69" s="861"/>
      <c r="J69" s="861"/>
      <c r="K69" s="861"/>
      <c r="L69" s="861"/>
      <c r="M69" s="861"/>
      <c r="N69" s="861"/>
      <c r="O69" s="861"/>
      <c r="P69" s="862"/>
      <c r="Q69" s="863">
        <v>11414</v>
      </c>
      <c r="R69" s="817"/>
      <c r="S69" s="817"/>
      <c r="T69" s="817"/>
      <c r="U69" s="817"/>
      <c r="V69" s="817">
        <v>7873</v>
      </c>
      <c r="W69" s="817"/>
      <c r="X69" s="817"/>
      <c r="Y69" s="817"/>
      <c r="Z69" s="817"/>
      <c r="AA69" s="817">
        <v>3541</v>
      </c>
      <c r="AB69" s="817"/>
      <c r="AC69" s="817"/>
      <c r="AD69" s="817"/>
      <c r="AE69" s="817"/>
      <c r="AF69" s="817">
        <v>3541</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550</v>
      </c>
      <c r="C70" s="861"/>
      <c r="D70" s="861"/>
      <c r="E70" s="861"/>
      <c r="F70" s="861"/>
      <c r="G70" s="861"/>
      <c r="H70" s="861"/>
      <c r="I70" s="861"/>
      <c r="J70" s="861"/>
      <c r="K70" s="861"/>
      <c r="L70" s="861"/>
      <c r="M70" s="861"/>
      <c r="N70" s="861"/>
      <c r="O70" s="861"/>
      <c r="P70" s="862"/>
      <c r="Q70" s="863">
        <v>12</v>
      </c>
      <c r="R70" s="817"/>
      <c r="S70" s="817"/>
      <c r="T70" s="817"/>
      <c r="U70" s="817"/>
      <c r="V70" s="817">
        <v>11</v>
      </c>
      <c r="W70" s="817"/>
      <c r="X70" s="817"/>
      <c r="Y70" s="817"/>
      <c r="Z70" s="817"/>
      <c r="AA70" s="817">
        <v>1</v>
      </c>
      <c r="AB70" s="817"/>
      <c r="AC70" s="817"/>
      <c r="AD70" s="817"/>
      <c r="AE70" s="817"/>
      <c r="AF70" s="817">
        <v>1</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551</v>
      </c>
      <c r="C71" s="861"/>
      <c r="D71" s="861"/>
      <c r="E71" s="861"/>
      <c r="F71" s="861"/>
      <c r="G71" s="861"/>
      <c r="H71" s="861"/>
      <c r="I71" s="861"/>
      <c r="J71" s="861"/>
      <c r="K71" s="861"/>
      <c r="L71" s="861"/>
      <c r="M71" s="861"/>
      <c r="N71" s="861"/>
      <c r="O71" s="861"/>
      <c r="P71" s="862"/>
      <c r="Q71" s="863">
        <v>684</v>
      </c>
      <c r="R71" s="817"/>
      <c r="S71" s="817"/>
      <c r="T71" s="817"/>
      <c r="U71" s="817"/>
      <c r="V71" s="817">
        <v>181</v>
      </c>
      <c r="W71" s="817"/>
      <c r="X71" s="817"/>
      <c r="Y71" s="817"/>
      <c r="Z71" s="817"/>
      <c r="AA71" s="817">
        <v>503</v>
      </c>
      <c r="AB71" s="817"/>
      <c r="AC71" s="817"/>
      <c r="AD71" s="817"/>
      <c r="AE71" s="817"/>
      <c r="AF71" s="817">
        <v>503</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552</v>
      </c>
      <c r="C72" s="861"/>
      <c r="D72" s="861"/>
      <c r="E72" s="861"/>
      <c r="F72" s="861"/>
      <c r="G72" s="861"/>
      <c r="H72" s="861"/>
      <c r="I72" s="861"/>
      <c r="J72" s="861"/>
      <c r="K72" s="861"/>
      <c r="L72" s="861"/>
      <c r="M72" s="861"/>
      <c r="N72" s="861"/>
      <c r="O72" s="861"/>
      <c r="P72" s="862"/>
      <c r="Q72" s="863">
        <v>871279</v>
      </c>
      <c r="R72" s="817"/>
      <c r="S72" s="817"/>
      <c r="T72" s="817"/>
      <c r="U72" s="817"/>
      <c r="V72" s="817">
        <v>850651</v>
      </c>
      <c r="W72" s="817"/>
      <c r="X72" s="817"/>
      <c r="Y72" s="817"/>
      <c r="Z72" s="817"/>
      <c r="AA72" s="817">
        <v>20628</v>
      </c>
      <c r="AB72" s="817"/>
      <c r="AC72" s="817"/>
      <c r="AD72" s="817"/>
      <c r="AE72" s="817"/>
      <c r="AF72" s="817">
        <v>20628</v>
      </c>
      <c r="AG72" s="817"/>
      <c r="AH72" s="817"/>
      <c r="AI72" s="817"/>
      <c r="AJ72" s="817"/>
      <c r="AK72" s="817">
        <v>10502</v>
      </c>
      <c r="AL72" s="817"/>
      <c r="AM72" s="817"/>
      <c r="AN72" s="817"/>
      <c r="AO72" s="817"/>
      <c r="AP72" s="817">
        <v>0</v>
      </c>
      <c r="AQ72" s="817"/>
      <c r="AR72" s="817"/>
      <c r="AS72" s="817"/>
      <c r="AT72" s="817"/>
      <c r="AU72" s="817">
        <v>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958312</v>
      </c>
      <c r="AB110" s="887"/>
      <c r="AC110" s="887"/>
      <c r="AD110" s="887"/>
      <c r="AE110" s="888"/>
      <c r="AF110" s="889">
        <v>954213</v>
      </c>
      <c r="AG110" s="887"/>
      <c r="AH110" s="887"/>
      <c r="AI110" s="887"/>
      <c r="AJ110" s="888"/>
      <c r="AK110" s="889">
        <v>997197</v>
      </c>
      <c r="AL110" s="887"/>
      <c r="AM110" s="887"/>
      <c r="AN110" s="887"/>
      <c r="AO110" s="888"/>
      <c r="AP110" s="890">
        <v>14.8</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11635962</v>
      </c>
      <c r="BR110" s="918"/>
      <c r="BS110" s="918"/>
      <c r="BT110" s="918"/>
      <c r="BU110" s="918"/>
      <c r="BV110" s="918">
        <v>11689037</v>
      </c>
      <c r="BW110" s="918"/>
      <c r="BX110" s="918"/>
      <c r="BY110" s="918"/>
      <c r="BZ110" s="918"/>
      <c r="CA110" s="918">
        <v>11054417</v>
      </c>
      <c r="CB110" s="918"/>
      <c r="CC110" s="918"/>
      <c r="CD110" s="918"/>
      <c r="CE110" s="918"/>
      <c r="CF110" s="931">
        <v>163.9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2190510</v>
      </c>
      <c r="BR112" s="913"/>
      <c r="BS112" s="913"/>
      <c r="BT112" s="913"/>
      <c r="BU112" s="913"/>
      <c r="BV112" s="913">
        <v>2154624</v>
      </c>
      <c r="BW112" s="913"/>
      <c r="BX112" s="913"/>
      <c r="BY112" s="913"/>
      <c r="BZ112" s="913"/>
      <c r="CA112" s="913">
        <v>2115275</v>
      </c>
      <c r="CB112" s="913"/>
      <c r="CC112" s="913"/>
      <c r="CD112" s="913"/>
      <c r="CE112" s="913"/>
      <c r="CF112" s="907">
        <v>31.4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299668</v>
      </c>
      <c r="AB113" s="925"/>
      <c r="AC113" s="925"/>
      <c r="AD113" s="925"/>
      <c r="AE113" s="926"/>
      <c r="AF113" s="927">
        <v>297847</v>
      </c>
      <c r="AG113" s="925"/>
      <c r="AH113" s="925"/>
      <c r="AI113" s="925"/>
      <c r="AJ113" s="926"/>
      <c r="AK113" s="927">
        <v>293465</v>
      </c>
      <c r="AL113" s="925"/>
      <c r="AM113" s="925"/>
      <c r="AN113" s="925"/>
      <c r="AO113" s="926"/>
      <c r="AP113" s="928">
        <v>4.4000000000000004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652278</v>
      </c>
      <c r="BR114" s="913"/>
      <c r="BS114" s="913"/>
      <c r="BT114" s="913"/>
      <c r="BU114" s="913"/>
      <c r="BV114" s="913">
        <v>568455</v>
      </c>
      <c r="BW114" s="913"/>
      <c r="BX114" s="913"/>
      <c r="BY114" s="913"/>
      <c r="BZ114" s="913"/>
      <c r="CA114" s="913">
        <v>463973</v>
      </c>
      <c r="CB114" s="913"/>
      <c r="CC114" s="913"/>
      <c r="CD114" s="913"/>
      <c r="CE114" s="913"/>
      <c r="CF114" s="907">
        <v>6.9</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1257980</v>
      </c>
      <c r="AB117" s="966"/>
      <c r="AC117" s="966"/>
      <c r="AD117" s="966"/>
      <c r="AE117" s="967"/>
      <c r="AF117" s="968">
        <v>1252060</v>
      </c>
      <c r="AG117" s="966"/>
      <c r="AH117" s="966"/>
      <c r="AI117" s="966"/>
      <c r="AJ117" s="967"/>
      <c r="AK117" s="968">
        <v>1290662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14478750</v>
      </c>
      <c r="BR119" s="987"/>
      <c r="BS119" s="987"/>
      <c r="BT119" s="987"/>
      <c r="BU119" s="987"/>
      <c r="BV119" s="987">
        <v>14412116</v>
      </c>
      <c r="BW119" s="987"/>
      <c r="BX119" s="987"/>
      <c r="BY119" s="987"/>
      <c r="BZ119" s="987"/>
      <c r="CA119" s="987">
        <v>13633665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8232998</v>
      </c>
      <c r="BR120" s="918"/>
      <c r="BS120" s="918"/>
      <c r="BT120" s="918"/>
      <c r="BU120" s="918"/>
      <c r="BV120" s="918">
        <v>7972319</v>
      </c>
      <c r="BW120" s="918"/>
      <c r="BX120" s="918"/>
      <c r="BY120" s="918"/>
      <c r="BZ120" s="918"/>
      <c r="CA120" s="918">
        <v>8061381</v>
      </c>
      <c r="CB120" s="918"/>
      <c r="CC120" s="918"/>
      <c r="CD120" s="918"/>
      <c r="CE120" s="918"/>
      <c r="CF120" s="931">
        <v>119.5</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2183839</v>
      </c>
      <c r="DH120" s="918"/>
      <c r="DI120" s="918"/>
      <c r="DJ120" s="918"/>
      <c r="DK120" s="918"/>
      <c r="DL120" s="918">
        <v>2140805</v>
      </c>
      <c r="DM120" s="918"/>
      <c r="DN120" s="918"/>
      <c r="DO120" s="918"/>
      <c r="DP120" s="918"/>
      <c r="DQ120" s="918">
        <v>2102562</v>
      </c>
      <c r="DR120" s="918"/>
      <c r="DS120" s="918"/>
      <c r="DT120" s="918"/>
      <c r="DU120" s="918"/>
      <c r="DV120" s="919">
        <v>31.2</v>
      </c>
      <c r="DW120" s="919"/>
      <c r="DX120" s="919"/>
      <c r="DY120" s="919"/>
      <c r="DZ120" s="920"/>
    </row>
    <row r="121" spans="1:130" s="224"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1870509</v>
      </c>
      <c r="BR121" s="913"/>
      <c r="BS121" s="913"/>
      <c r="BT121" s="913"/>
      <c r="BU121" s="913"/>
      <c r="BV121" s="913">
        <v>1872584</v>
      </c>
      <c r="BW121" s="913"/>
      <c r="BX121" s="913"/>
      <c r="BY121" s="913"/>
      <c r="BZ121" s="913"/>
      <c r="CA121" s="913">
        <v>1886547</v>
      </c>
      <c r="CB121" s="913"/>
      <c r="CC121" s="913"/>
      <c r="CD121" s="913"/>
      <c r="CE121" s="913"/>
      <c r="CF121" s="907">
        <v>28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6671</v>
      </c>
      <c r="DH121" s="913"/>
      <c r="DI121" s="913"/>
      <c r="DJ121" s="913"/>
      <c r="DK121" s="913"/>
      <c r="DL121" s="913">
        <v>13819</v>
      </c>
      <c r="DM121" s="913"/>
      <c r="DN121" s="913"/>
      <c r="DO121" s="913"/>
      <c r="DP121" s="913"/>
      <c r="DQ121" s="913">
        <v>12713</v>
      </c>
      <c r="DR121" s="913"/>
      <c r="DS121" s="913"/>
      <c r="DT121" s="913"/>
      <c r="DU121" s="913"/>
      <c r="DV121" s="914">
        <v>0.2</v>
      </c>
      <c r="DW121" s="914"/>
      <c r="DX121" s="914"/>
      <c r="DY121" s="914"/>
      <c r="DZ121" s="915"/>
    </row>
    <row r="122" spans="1:130" s="224"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9955729</v>
      </c>
      <c r="BR122" s="987"/>
      <c r="BS122" s="987"/>
      <c r="BT122" s="987"/>
      <c r="BU122" s="987"/>
      <c r="BV122" s="987">
        <v>9639792</v>
      </c>
      <c r="BW122" s="987"/>
      <c r="BX122" s="987"/>
      <c r="BY122" s="987"/>
      <c r="BZ122" s="987"/>
      <c r="CA122" s="987">
        <v>9032676</v>
      </c>
      <c r="CB122" s="987"/>
      <c r="CC122" s="987"/>
      <c r="CD122" s="987"/>
      <c r="CE122" s="987"/>
      <c r="CF122" s="1004">
        <v>133.9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51">
        <v>20059236</v>
      </c>
      <c r="BR123" s="1018"/>
      <c r="BS123" s="1018"/>
      <c r="BT123" s="1018"/>
      <c r="BU123" s="1018"/>
      <c r="BV123" s="1018">
        <v>19484695</v>
      </c>
      <c r="BW123" s="1018"/>
      <c r="BX123" s="1018"/>
      <c r="BY123" s="1018"/>
      <c r="BZ123" s="1018"/>
      <c r="CA123" s="1018">
        <v>18980604</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341829</v>
      </c>
      <c r="AB128" s="1034"/>
      <c r="AC128" s="1034"/>
      <c r="AD128" s="1034"/>
      <c r="AE128" s="1035"/>
      <c r="AF128" s="1036">
        <v>355831</v>
      </c>
      <c r="AG128" s="1034"/>
      <c r="AH128" s="1034"/>
      <c r="AI128" s="1034"/>
      <c r="AJ128" s="1035"/>
      <c r="AK128" s="1036">
        <v>339030</v>
      </c>
      <c r="AL128" s="1034"/>
      <c r="AM128" s="1034"/>
      <c r="AN128" s="1034"/>
      <c r="AO128" s="1035"/>
      <c r="AP128" s="1037"/>
      <c r="AQ128" s="1038"/>
      <c r="AR128" s="1038"/>
      <c r="AS128" s="1038"/>
      <c r="AT128" s="1039"/>
      <c r="AU128" s="226"/>
      <c r="AV128" s="226"/>
      <c r="AW128" s="226"/>
      <c r="AX128" s="883" t="s">
        <v>463</v>
      </c>
      <c r="AY128" s="884"/>
      <c r="AZ128" s="884"/>
      <c r="BA128" s="884"/>
      <c r="BB128" s="884"/>
      <c r="BC128" s="884"/>
      <c r="BD128" s="884"/>
      <c r="BE128" s="885"/>
      <c r="BF128" s="1040" t="s">
        <v>122</v>
      </c>
      <c r="BG128" s="1041"/>
      <c r="BH128" s="1041"/>
      <c r="BI128" s="1041"/>
      <c r="BJ128" s="1041"/>
      <c r="BK128" s="1041"/>
      <c r="BL128" s="1042"/>
      <c r="BM128" s="1040">
        <v>13.9</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7574238</v>
      </c>
      <c r="AB129" s="946"/>
      <c r="AC129" s="946"/>
      <c r="AD129" s="946"/>
      <c r="AE129" s="947"/>
      <c r="AF129" s="948">
        <v>7271654</v>
      </c>
      <c r="AG129" s="946"/>
      <c r="AH129" s="946"/>
      <c r="AI129" s="946"/>
      <c r="AJ129" s="947"/>
      <c r="AK129" s="948">
        <v>7465104</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18.899999999999999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876261</v>
      </c>
      <c r="AB130" s="946"/>
      <c r="AC130" s="946"/>
      <c r="AD130" s="946"/>
      <c r="AE130" s="947"/>
      <c r="AF130" s="948">
        <v>715965</v>
      </c>
      <c r="AG130" s="946"/>
      <c r="AH130" s="946"/>
      <c r="AI130" s="946"/>
      <c r="AJ130" s="947"/>
      <c r="AK130" s="948">
        <v>720320</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2.2000000000000002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6697977</v>
      </c>
      <c r="AB131" s="973"/>
      <c r="AC131" s="973"/>
      <c r="AD131" s="973"/>
      <c r="AE131" s="974"/>
      <c r="AF131" s="972">
        <v>6555689</v>
      </c>
      <c r="AG131" s="973"/>
      <c r="AH131" s="973"/>
      <c r="AI131" s="973"/>
      <c r="AJ131" s="974"/>
      <c r="AK131" s="972">
        <v>6744784</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0.59555295600000002</v>
      </c>
      <c r="AB132" s="1084"/>
      <c r="AC132" s="1084"/>
      <c r="AD132" s="1084"/>
      <c r="AE132" s="1085"/>
      <c r="AF132" s="1086">
        <v>2.7497338569999998</v>
      </c>
      <c r="AG132" s="1084"/>
      <c r="AH132" s="1084"/>
      <c r="AI132" s="1084"/>
      <c r="AJ132" s="1085"/>
      <c r="AK132" s="1086">
        <v>3.4294945549999998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0</v>
      </c>
      <c r="AB133" s="1067"/>
      <c r="AC133" s="1067"/>
      <c r="AD133" s="1067"/>
      <c r="AE133" s="1068"/>
      <c r="AF133" s="1066">
        <v>1</v>
      </c>
      <c r="AG133" s="1067"/>
      <c r="AH133" s="1067"/>
      <c r="AI133" s="1067"/>
      <c r="AJ133" s="1068"/>
      <c r="AK133" s="1066">
        <v>2.2000000000000002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59SZJatlCoESDbiktd7W/k7O1WfC2J332ULxEIwChjJJtxWEnZIfrr/wORGyh6Oenk8bdeuCwEamr1CRID5gA==" saltValue="IVE9J7l39Q8SFFa/rAO7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R28" sqref="CR2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PWOMZAuV/+xTJ4Ug0z13QHO/XyOg1Ur1f+HbNW20w74EpVi7nmTrWqglEV9Qk9jRFKmxc4XMIlsd2I+QEDWf9w==" saltValue="PXn22imv+BBFGytxloK/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rzUXf90h4FokIESoDTTU7hnn9wHsUVoOpkYcULRo2MO6n4xpP+pvYSX0Kd3xThSy/Rl+GR/pgV0zb7FMqdAeg==" saltValue="vJG2zLzVSdOFuGyxTCzX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V46" sqref="V46"/>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2027365</v>
      </c>
      <c r="AP9" s="274">
        <v>58064</v>
      </c>
      <c r="AQ9" s="275">
        <v>67248</v>
      </c>
      <c r="AR9" s="276">
        <v>-13.7</v>
      </c>
    </row>
    <row r="10" spans="1:46" ht="13.5" customHeight="1" x14ac:dyDescent="0.15">
      <c r="A10" s="259"/>
      <c r="AK10" s="1103" t="s">
        <v>484</v>
      </c>
      <c r="AL10" s="1104"/>
      <c r="AM10" s="1104"/>
      <c r="AN10" s="1105"/>
      <c r="AO10" s="277">
        <v>43623</v>
      </c>
      <c r="AP10" s="277">
        <v>1249</v>
      </c>
      <c r="AQ10" s="278">
        <v>9038</v>
      </c>
      <c r="AR10" s="279">
        <v>-86.2</v>
      </c>
    </row>
    <row r="11" spans="1:46" ht="13.5" customHeight="1" x14ac:dyDescent="0.15">
      <c r="A11" s="259"/>
      <c r="AK11" s="1103" t="s">
        <v>485</v>
      </c>
      <c r="AL11" s="1104"/>
      <c r="AM11" s="1104"/>
      <c r="AN11" s="1105"/>
      <c r="AO11" s="277">
        <v>394</v>
      </c>
      <c r="AP11" s="277">
        <v>11</v>
      </c>
      <c r="AQ11" s="278">
        <v>320</v>
      </c>
      <c r="AR11" s="279">
        <v>-96.6</v>
      </c>
    </row>
    <row r="12" spans="1:46" ht="13.5" customHeight="1" x14ac:dyDescent="0.15">
      <c r="A12" s="259"/>
      <c r="AK12" s="1103" t="s">
        <v>486</v>
      </c>
      <c r="AL12" s="1104"/>
      <c r="AM12" s="1104"/>
      <c r="AN12" s="1105"/>
      <c r="AO12" s="277" t="s">
        <v>487</v>
      </c>
      <c r="AP12" s="277" t="s">
        <v>487</v>
      </c>
      <c r="AQ12" s="278">
        <v>22</v>
      </c>
      <c r="AR12" s="279" t="s">
        <v>487</v>
      </c>
    </row>
    <row r="13" spans="1:46" ht="13.5" customHeight="1" x14ac:dyDescent="0.15">
      <c r="A13" s="259"/>
      <c r="AK13" s="1103" t="s">
        <v>488</v>
      </c>
      <c r="AL13" s="1104"/>
      <c r="AM13" s="1104"/>
      <c r="AN13" s="1105"/>
      <c r="AO13" s="277">
        <v>64036</v>
      </c>
      <c r="AP13" s="277">
        <v>1834</v>
      </c>
      <c r="AQ13" s="278">
        <v>2764</v>
      </c>
      <c r="AR13" s="279">
        <v>-33.6</v>
      </c>
    </row>
    <row r="14" spans="1:46" ht="13.5" customHeight="1" x14ac:dyDescent="0.15">
      <c r="A14" s="259"/>
      <c r="AK14" s="1103" t="s">
        <v>489</v>
      </c>
      <c r="AL14" s="1104"/>
      <c r="AM14" s="1104"/>
      <c r="AN14" s="1105"/>
      <c r="AO14" s="277">
        <v>19240</v>
      </c>
      <c r="AP14" s="277">
        <v>551</v>
      </c>
      <c r="AQ14" s="278">
        <v>1165</v>
      </c>
      <c r="AR14" s="279">
        <v>-52.7</v>
      </c>
    </row>
    <row r="15" spans="1:46" ht="13.5" customHeight="1" x14ac:dyDescent="0.15">
      <c r="A15" s="259"/>
      <c r="AK15" s="1106" t="s">
        <v>490</v>
      </c>
      <c r="AL15" s="1107"/>
      <c r="AM15" s="1107"/>
      <c r="AN15" s="1108"/>
      <c r="AO15" s="277">
        <v>-114312</v>
      </c>
      <c r="AP15" s="277">
        <v>-3274</v>
      </c>
      <c r="AQ15" s="278">
        <v>-3941</v>
      </c>
      <c r="AR15" s="279">
        <v>-16.899999999999999</v>
      </c>
    </row>
    <row r="16" spans="1:46" x14ac:dyDescent="0.15">
      <c r="A16" s="259"/>
      <c r="AK16" s="1106" t="s">
        <v>177</v>
      </c>
      <c r="AL16" s="1107"/>
      <c r="AM16" s="1107"/>
      <c r="AN16" s="1108"/>
      <c r="AO16" s="277">
        <v>2040346</v>
      </c>
      <c r="AP16" s="277">
        <v>58436</v>
      </c>
      <c r="AQ16" s="278">
        <v>76616</v>
      </c>
      <c r="AR16" s="279">
        <v>-23.7</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5.47</v>
      </c>
      <c r="AP21" s="290">
        <v>6.73</v>
      </c>
      <c r="AQ21" s="291">
        <v>-1.26</v>
      </c>
      <c r="AS21" s="292"/>
      <c r="AT21" s="288"/>
    </row>
    <row r="22" spans="1:46" s="260" customFormat="1" x14ac:dyDescent="0.15">
      <c r="A22" s="288"/>
      <c r="AK22" s="1109" t="s">
        <v>496</v>
      </c>
      <c r="AL22" s="1110"/>
      <c r="AM22" s="1110"/>
      <c r="AN22" s="1111"/>
      <c r="AO22" s="293">
        <v>97.1</v>
      </c>
      <c r="AP22" s="294">
        <v>96.9</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997197</v>
      </c>
      <c r="AP32" s="303">
        <v>28560</v>
      </c>
      <c r="AQ32" s="304">
        <v>33390</v>
      </c>
      <c r="AR32" s="305">
        <v>-14.5</v>
      </c>
    </row>
    <row r="33" spans="1:46" ht="13.5" customHeight="1" x14ac:dyDescent="0.15">
      <c r="A33" s="259"/>
      <c r="AK33" s="1117" t="s">
        <v>501</v>
      </c>
      <c r="AL33" s="1118"/>
      <c r="AM33" s="1118"/>
      <c r="AN33" s="1119"/>
      <c r="AO33" s="303" t="s">
        <v>487</v>
      </c>
      <c r="AP33" s="303" t="s">
        <v>487</v>
      </c>
      <c r="AQ33" s="304" t="s">
        <v>487</v>
      </c>
      <c r="AR33" s="305" t="s">
        <v>487</v>
      </c>
    </row>
    <row r="34" spans="1:46" ht="27" customHeight="1" x14ac:dyDescent="0.15">
      <c r="A34" s="259"/>
      <c r="AK34" s="1117" t="s">
        <v>502</v>
      </c>
      <c r="AL34" s="1118"/>
      <c r="AM34" s="1118"/>
      <c r="AN34" s="1119"/>
      <c r="AO34" s="303" t="s">
        <v>487</v>
      </c>
      <c r="AP34" s="303" t="s">
        <v>487</v>
      </c>
      <c r="AQ34" s="304" t="s">
        <v>487</v>
      </c>
      <c r="AR34" s="305" t="s">
        <v>487</v>
      </c>
    </row>
    <row r="35" spans="1:46" ht="27" customHeight="1" x14ac:dyDescent="0.15">
      <c r="A35" s="259"/>
      <c r="AK35" s="1117" t="s">
        <v>503</v>
      </c>
      <c r="AL35" s="1118"/>
      <c r="AM35" s="1118"/>
      <c r="AN35" s="1119"/>
      <c r="AO35" s="303">
        <v>293465</v>
      </c>
      <c r="AP35" s="303">
        <v>8405</v>
      </c>
      <c r="AQ35" s="304">
        <v>8851</v>
      </c>
      <c r="AR35" s="305">
        <v>-5</v>
      </c>
    </row>
    <row r="36" spans="1:46" ht="27" customHeight="1" x14ac:dyDescent="0.15">
      <c r="A36" s="259"/>
      <c r="AK36" s="1117" t="s">
        <v>504</v>
      </c>
      <c r="AL36" s="1118"/>
      <c r="AM36" s="1118"/>
      <c r="AN36" s="1119"/>
      <c r="AO36" s="303" t="s">
        <v>487</v>
      </c>
      <c r="AP36" s="303" t="s">
        <v>487</v>
      </c>
      <c r="AQ36" s="304">
        <v>2033</v>
      </c>
      <c r="AR36" s="305" t="s">
        <v>487</v>
      </c>
    </row>
    <row r="37" spans="1:46" ht="13.5" customHeight="1" x14ac:dyDescent="0.15">
      <c r="A37" s="259"/>
      <c r="AK37" s="1117" t="s">
        <v>505</v>
      </c>
      <c r="AL37" s="1118"/>
      <c r="AM37" s="1118"/>
      <c r="AN37" s="1119"/>
      <c r="AO37" s="303" t="s">
        <v>487</v>
      </c>
      <c r="AP37" s="303" t="s">
        <v>487</v>
      </c>
      <c r="AQ37" s="304">
        <v>640</v>
      </c>
      <c r="AR37" s="305" t="s">
        <v>487</v>
      </c>
    </row>
    <row r="38" spans="1:46" ht="27" customHeight="1" x14ac:dyDescent="0.15">
      <c r="A38" s="259"/>
      <c r="AK38" s="1120" t="s">
        <v>506</v>
      </c>
      <c r="AL38" s="1121"/>
      <c r="AM38" s="1121"/>
      <c r="AN38" s="1122"/>
      <c r="AO38" s="306" t="s">
        <v>487</v>
      </c>
      <c r="AP38" s="306" t="s">
        <v>487</v>
      </c>
      <c r="AQ38" s="307">
        <v>1</v>
      </c>
      <c r="AR38" s="295" t="s">
        <v>487</v>
      </c>
      <c r="AS38" s="302"/>
    </row>
    <row r="39" spans="1:46" x14ac:dyDescent="0.15">
      <c r="A39" s="259"/>
      <c r="AK39" s="1120" t="s">
        <v>507</v>
      </c>
      <c r="AL39" s="1121"/>
      <c r="AM39" s="1121"/>
      <c r="AN39" s="1122"/>
      <c r="AO39" s="303">
        <v>-339030</v>
      </c>
      <c r="AP39" s="303">
        <v>-9710</v>
      </c>
      <c r="AQ39" s="304">
        <v>-3025</v>
      </c>
      <c r="AR39" s="305">
        <v>221</v>
      </c>
      <c r="AS39" s="302"/>
    </row>
    <row r="40" spans="1:46" ht="27" customHeight="1" x14ac:dyDescent="0.15">
      <c r="A40" s="259"/>
      <c r="AK40" s="1117" t="s">
        <v>508</v>
      </c>
      <c r="AL40" s="1118"/>
      <c r="AM40" s="1118"/>
      <c r="AN40" s="1119"/>
      <c r="AO40" s="303">
        <v>-720320</v>
      </c>
      <c r="AP40" s="303">
        <v>-20630</v>
      </c>
      <c r="AQ40" s="304">
        <v>-26876</v>
      </c>
      <c r="AR40" s="305">
        <v>-23.2</v>
      </c>
      <c r="AS40" s="302"/>
    </row>
    <row r="41" spans="1:46" x14ac:dyDescent="0.15">
      <c r="A41" s="259"/>
      <c r="AK41" s="1123" t="s">
        <v>287</v>
      </c>
      <c r="AL41" s="1124"/>
      <c r="AM41" s="1124"/>
      <c r="AN41" s="1125"/>
      <c r="AO41" s="303">
        <v>231312</v>
      </c>
      <c r="AP41" s="303">
        <v>6625</v>
      </c>
      <c r="AQ41" s="304">
        <v>15015</v>
      </c>
      <c r="AR41" s="305">
        <v>-55.9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1434797</v>
      </c>
      <c r="AN51" s="325">
        <v>41564</v>
      </c>
      <c r="AO51" s="326">
        <v>-19.600000000000001</v>
      </c>
      <c r="AP51" s="327">
        <v>51264</v>
      </c>
      <c r="AQ51" s="328">
        <v>8.1999999999999993</v>
      </c>
      <c r="AR51" s="329">
        <v>-27.8</v>
      </c>
    </row>
    <row r="52" spans="1:44" x14ac:dyDescent="0.15">
      <c r="A52" s="259"/>
      <c r="AK52" s="330"/>
      <c r="AL52" s="331" t="s">
        <v>518</v>
      </c>
      <c r="AM52" s="332">
        <v>1139402</v>
      </c>
      <c r="AN52" s="333">
        <v>33007</v>
      </c>
      <c r="AO52" s="334">
        <v>-6</v>
      </c>
      <c r="AP52" s="335">
        <v>26040</v>
      </c>
      <c r="AQ52" s="336">
        <v>4.5</v>
      </c>
      <c r="AR52" s="337">
        <v>-10.5</v>
      </c>
    </row>
    <row r="53" spans="1:44" x14ac:dyDescent="0.15">
      <c r="A53" s="259"/>
      <c r="AK53" s="315" t="s">
        <v>519</v>
      </c>
      <c r="AL53" s="316"/>
      <c r="AM53" s="324">
        <v>2783606</v>
      </c>
      <c r="AN53" s="325">
        <v>80191</v>
      </c>
      <c r="AO53" s="326">
        <v>92.9</v>
      </c>
      <c r="AP53" s="327">
        <v>52068</v>
      </c>
      <c r="AQ53" s="328">
        <v>1.6</v>
      </c>
      <c r="AR53" s="329">
        <v>91.3</v>
      </c>
    </row>
    <row r="54" spans="1:44" x14ac:dyDescent="0.15">
      <c r="A54" s="259"/>
      <c r="AK54" s="330"/>
      <c r="AL54" s="331" t="s">
        <v>518</v>
      </c>
      <c r="AM54" s="332">
        <v>2363292</v>
      </c>
      <c r="AN54" s="333">
        <v>68083</v>
      </c>
      <c r="AO54" s="334">
        <v>106.3</v>
      </c>
      <c r="AP54" s="335">
        <v>26936</v>
      </c>
      <c r="AQ54" s="336">
        <v>3.4</v>
      </c>
      <c r="AR54" s="337">
        <v>102.9</v>
      </c>
    </row>
    <row r="55" spans="1:44" x14ac:dyDescent="0.15">
      <c r="A55" s="259"/>
      <c r="AK55" s="315" t="s">
        <v>520</v>
      </c>
      <c r="AL55" s="316"/>
      <c r="AM55" s="324">
        <v>3024154</v>
      </c>
      <c r="AN55" s="325">
        <v>86918</v>
      </c>
      <c r="AO55" s="326">
        <v>8.4</v>
      </c>
      <c r="AP55" s="327">
        <v>47161</v>
      </c>
      <c r="AQ55" s="328">
        <v>-9.4</v>
      </c>
      <c r="AR55" s="329">
        <v>17.8</v>
      </c>
    </row>
    <row r="56" spans="1:44" x14ac:dyDescent="0.15">
      <c r="A56" s="259"/>
      <c r="AK56" s="330"/>
      <c r="AL56" s="331" t="s">
        <v>518</v>
      </c>
      <c r="AM56" s="332">
        <v>1847601</v>
      </c>
      <c r="AN56" s="333">
        <v>53103</v>
      </c>
      <c r="AO56" s="334">
        <v>-22</v>
      </c>
      <c r="AP56" s="335">
        <v>24595</v>
      </c>
      <c r="AQ56" s="336">
        <v>-8.6999999999999993</v>
      </c>
      <c r="AR56" s="337">
        <v>-13.3</v>
      </c>
    </row>
    <row r="57" spans="1:44" x14ac:dyDescent="0.15">
      <c r="A57" s="259"/>
      <c r="AK57" s="315" t="s">
        <v>521</v>
      </c>
      <c r="AL57" s="316"/>
      <c r="AM57" s="324">
        <v>1917196</v>
      </c>
      <c r="AN57" s="325">
        <v>55074</v>
      </c>
      <c r="AO57" s="326">
        <v>-36.6</v>
      </c>
      <c r="AP57" s="327">
        <v>43423</v>
      </c>
      <c r="AQ57" s="328">
        <v>-7.9</v>
      </c>
      <c r="AR57" s="329">
        <v>-28.7</v>
      </c>
    </row>
    <row r="58" spans="1:44" x14ac:dyDescent="0.15">
      <c r="A58" s="259"/>
      <c r="AK58" s="330"/>
      <c r="AL58" s="331" t="s">
        <v>518</v>
      </c>
      <c r="AM58" s="332">
        <v>1114962</v>
      </c>
      <c r="AN58" s="333">
        <v>32029</v>
      </c>
      <c r="AO58" s="334">
        <v>-39.700000000000003</v>
      </c>
      <c r="AP58" s="335">
        <v>22207</v>
      </c>
      <c r="AQ58" s="336">
        <v>-9.6999999999999993</v>
      </c>
      <c r="AR58" s="337">
        <v>-30</v>
      </c>
    </row>
    <row r="59" spans="1:44" x14ac:dyDescent="0.15">
      <c r="A59" s="259"/>
      <c r="AK59" s="315" t="s">
        <v>522</v>
      </c>
      <c r="AL59" s="316"/>
      <c r="AM59" s="324">
        <v>661573</v>
      </c>
      <c r="AN59" s="325">
        <v>18948</v>
      </c>
      <c r="AO59" s="326">
        <v>-65.599999999999994</v>
      </c>
      <c r="AP59" s="327">
        <v>45265</v>
      </c>
      <c r="AQ59" s="328">
        <v>4.2</v>
      </c>
      <c r="AR59" s="329">
        <v>-69.8</v>
      </c>
    </row>
    <row r="60" spans="1:44" x14ac:dyDescent="0.15">
      <c r="A60" s="259"/>
      <c r="AK60" s="330"/>
      <c r="AL60" s="331" t="s">
        <v>518</v>
      </c>
      <c r="AM60" s="332">
        <v>462290</v>
      </c>
      <c r="AN60" s="333">
        <v>13240</v>
      </c>
      <c r="AO60" s="334">
        <v>-58.7</v>
      </c>
      <c r="AP60" s="335">
        <v>22600</v>
      </c>
      <c r="AQ60" s="336">
        <v>1.8</v>
      </c>
      <c r="AR60" s="337">
        <v>-60.5</v>
      </c>
    </row>
    <row r="61" spans="1:44" x14ac:dyDescent="0.15">
      <c r="A61" s="259"/>
      <c r="AK61" s="315" t="s">
        <v>523</v>
      </c>
      <c r="AL61" s="338"/>
      <c r="AM61" s="324">
        <v>1964265</v>
      </c>
      <c r="AN61" s="325">
        <v>56539</v>
      </c>
      <c r="AO61" s="326">
        <v>-4.0999999999999996</v>
      </c>
      <c r="AP61" s="327">
        <v>47836</v>
      </c>
      <c r="AQ61" s="339">
        <v>-0.7</v>
      </c>
      <c r="AR61" s="329">
        <v>-3.4</v>
      </c>
    </row>
    <row r="62" spans="1:44" x14ac:dyDescent="0.15">
      <c r="A62" s="259"/>
      <c r="AK62" s="330"/>
      <c r="AL62" s="331" t="s">
        <v>518</v>
      </c>
      <c r="AM62" s="332">
        <v>1385509</v>
      </c>
      <c r="AN62" s="333">
        <v>39892</v>
      </c>
      <c r="AO62" s="334">
        <v>-4</v>
      </c>
      <c r="AP62" s="335">
        <v>24476</v>
      </c>
      <c r="AQ62" s="336">
        <v>-1.7</v>
      </c>
      <c r="AR62" s="337">
        <v>-2.2999999999999998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m13bNEucaJmddLbwSe/jsv8o4Knj2SvDBjbuw+GB0ga8dbLm4x4gGheHNXgqrU/7clfx7D0vi/aZTFMfRBGVQ==" saltValue="ViFs3KTRTAWbdi/7PZ99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RHKtMQO6jRdfcV6K8CXqAcVbVEpai67DjINlXzQ1PFDYbWKkuvYq+c4iwANkw4DxrA96k8zL7ue08tsfDi40og==" saltValue="K0NtMDlU0h7h13jqHPz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HnCE/M4c9NTLrn3Qg061QhT7zCHmjWLPfxYPrH3HaRYT+R494/DDteUxHj0jjyfnD7XywU4wD10U00jWk2BLbQ==" saltValue="Jf82J2R0lrRCSj4C4Oa+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42.05</v>
      </c>
      <c r="G47" s="12">
        <v>40.28</v>
      </c>
      <c r="H47" s="12">
        <v>50.12</v>
      </c>
      <c r="I47" s="12">
        <v>52.74</v>
      </c>
      <c r="J47" s="13">
        <v>52.67</v>
      </c>
    </row>
    <row r="48" spans="2:10" ht="57.75" customHeight="1" x14ac:dyDescent="0.15">
      <c r="B48" s="14"/>
      <c r="C48" s="1128" t="s">
        <v>4</v>
      </c>
      <c r="D48" s="1128"/>
      <c r="E48" s="1129"/>
      <c r="F48" s="15">
        <v>8.9499999999999993</v>
      </c>
      <c r="G48" s="16">
        <v>9.8699999999999992</v>
      </c>
      <c r="H48" s="16">
        <v>11.18</v>
      </c>
      <c r="I48" s="16">
        <v>8.44</v>
      </c>
      <c r="J48" s="17">
        <v>7.3</v>
      </c>
    </row>
    <row r="49" spans="2:10" ht="57.75" customHeight="1" thickBot="1" x14ac:dyDescent="0.2">
      <c r="B49" s="18"/>
      <c r="C49" s="1130" t="s">
        <v>5</v>
      </c>
      <c r="D49" s="1130"/>
      <c r="E49" s="1131"/>
      <c r="F49" s="19" t="s">
        <v>530</v>
      </c>
      <c r="G49" s="20" t="s">
        <v>531</v>
      </c>
      <c r="H49" s="20">
        <v>4.97</v>
      </c>
      <c r="I49" s="20" t="s">
        <v>532</v>
      </c>
      <c r="J49" s="21" t="s">
        <v>533</v>
      </c>
    </row>
    <row r="50" spans="2:10" x14ac:dyDescent="0.15"/>
  </sheetData>
  <sheetProtection algorithmName="SHA-512" hashValue="Pw/gQbmmDC8sV0/B8K4ysSUgf3vjW1L35BwKc5MeO0417shtWTFqqb6AGEYUk5NeVTMSYkkICTQWnupT5RmtOQ==" saltValue="seztzDVtB1HWnnNXIXFn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2025-03-14T10:55:53Z</cp:lastPrinted>
  <dcterms:created xsi:type="dcterms:W3CDTF">2025-02-19T03:41:24Z</dcterms:created>
  <dcterms:modified xsi:type="dcterms:W3CDTF">2025-03-17T08:35:11Z</dcterms:modified>
  <cp:category/>
</cp:coreProperties>
</file>