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U000273\Desktop\【照会：317（月）〆】令和５年度財政状況資料集の作成及び提出について\県提出\"/>
    </mc:Choice>
  </mc:AlternateContent>
  <xr:revisionPtr revIDLastSave="0" documentId="13_ncr:1_{B40A69D1-6A41-4A7C-B82C-08EA37265629}"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C34" i="10"/>
  <c r="C35" i="10" l="1"/>
  <c r="C36" i="10" s="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<sst xmlns="http://schemas.openxmlformats.org/spreadsheetml/2006/main" count="1053" uniqueCount="565">
  <si>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</si>
  <si>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</si>
  <si>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</si>
  <si>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</si>
  <si>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</si>
  <si>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</si>
  <si>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</si>
  <si>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</si>
  <si>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</si>
  <si>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</si>
  <si>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</si>
  <si>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</si>
  <si>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</si>
  <si>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</si>
  <si>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</si>
  <si>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</si>
  <si>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</si>
  <si>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</si>
  <si>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</si>
  <si>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</si>
  <si>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</si>
  <si>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</si>
  <si>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</si>
  <si>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</si>
  <si>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</si>
  <si>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</si>
  <si>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</si>
  <si>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</si>
  <si>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</si>
  <si>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</si>
  <si>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</si>
  <si>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</si>
  <si>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</si>
  <si>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</si>
  <si>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</si>
  <si>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</si>
  <si>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</si>
  <si>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</si>
  <si>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</si>
  <si>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</si>
  <si>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</si>
  <si>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</si>
  <si>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</si>
  <si>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</si>
  <si>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</si>
  <si>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</si>
  <si>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</si>
  <si>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</si>
  <si>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</si>
  <si>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</si>
  <si>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</si>
  <si>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</si>
  <si>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</si>
  <si>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</si>
  <si>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</si>
  <si>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</si>
  <si>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</si>
  <si>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</si>
  <si>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</si>
  <si>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</si>
  <si>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</si>
  <si>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</si>
  <si>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</si>
  <si>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</si>
  <si>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</si>
  <si>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</si>
  <si>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</si>
  <si>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</si>
  <si>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</si>
  <si>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</si>
  <si>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</si>
  <si>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</si>
  <si>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</si>
  <si>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</si>
  <si>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</si>
  <si>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</si>
  <si>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</si>
  <si>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</si>
  <si>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</si>
  <si>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</si>
  <si>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</si>
  <si>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</si>
  <si>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</si>
  <si>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</si>
  <si>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</si>
  <si>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</si>
  <si>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</si>
  <si>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</si>
  <si>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</si>
  <si>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</si>
  <si>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</si>
  <si>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</si>
  <si>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</si>
  <si>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</si>
  <si>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</si>
  <si>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</si>
  <si>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</si>
  <si>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</si>
  <si>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</si>
  <si>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</si>
  <si>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</si>
  <si>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</si>
  <si>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</si>
  <si>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</si>
  <si>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</si>
  <si>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</si>
  <si>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</si>
  <si>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</si>
  <si>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</si>
  <si>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</si>
  <si>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</si>
  <si>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</si>
  <si>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</si>
  <si>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</si>
  <si>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</si>
  <si>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</si>
  <si>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</si>
  <si>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</si>
  <si>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</si>
  <si>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</si>
  <si>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</si>
  <si>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</si>
  <si>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</si>
  <si>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</si>
  <si>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</si>
  <si>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</si>
  <si>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</si>
  <si>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</si>
  <si>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</si>
  <si>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</si>
  <si>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</si>
  <si>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</si>
  <si>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</si>
  <si>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</si>
  <si>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</si>
  <si>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</si>
  <si>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</si>
  <si>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</si>
  <si>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</si>
  <si>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</si>
  <si>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</si>
  <si>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</si>
  <si>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</si>
  <si>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</si>
  <si>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</si>
  <si>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</si>
  <si>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</si>
  <si>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</si>
  <si>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</si>
  <si>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</si>
  <si>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</si>
  <si>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</si>
  <si>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</si>
  <si>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</si>
  <si>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</si>
  <si>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</si>
  <si>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</si>
  <si>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</si>
  <si>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</si>
  <si>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</si>
  <si>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</si>
  <si>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</si>
  <si>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</si>
  <si>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</si>
  <si>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</si>
  <si>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</si>
  <si>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</si>
  <si>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</si>
  <si>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</si>
  <si>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</si>
  <si>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</si>
  <si>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</si>
  <si>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</si>
  <si>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</si>
  <si>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</si>
  <si>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</si>
  <si>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</si>
  <si>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</si>
  <si>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</si>
  <si>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</si>
  <si>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</si>
  <si>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</si>
  <si>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</si>
  <si>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</si>
  <si>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</si>
  <si>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</si>
  <si>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</si>
  <si>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</si>
  <si>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</si>
  <si>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</si>
  <si>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</si>
  <si>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</si>
  <si>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</si>
  <si>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</si>
  <si>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</si>
  <si>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</si>
  <si>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</si>
  <si>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</si>
  <si>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</si>
  <si>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</si>
  <si>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</si>
  <si>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</si>
  <si>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</si>
  <si>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兵庫県多可町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</si>
  <si>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</si>
  <si>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</si>
  <si>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</si>
  <si>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</si>
  <si>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</si>
  <si>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</si>
  <si>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</si>
  <si>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</si>
  <si>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</si>
  <si>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</si>
  <si>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</si>
  <si>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</si>
  <si>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</si>
  <si>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</si>
  <si>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</si>
  <si>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</si>
  <si>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</si>
  <si>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</si>
  <si>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</si>
  <si>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</si>
  <si>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</si>
  <si>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</si>
  <si>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</si>
  <si>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</si>
  <si>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</si>
  <si>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</si>
  <si>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</si>
  <si>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</si>
  <si>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</si>
  <si>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</si>
  <si>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</si>
  <si>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</si>
  <si>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</si>
  <si>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</si>
  <si>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</si>
  <si>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</si>
  <si>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</si>
  <si>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</si>
  <si>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</si>
  <si>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</si>
  <si>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</si>
  <si>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</si>
  <si>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</si>
  <si>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</si>
  <si>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</si>
  <si>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</si>
  <si>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</si>
  <si>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</si>
  <si>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</si>
  <si>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</si>
  <si>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</si>
  <si>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</si>
  <si>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</si>
  <si>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</si>
  <si>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</si>
  <si>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</si>
  <si>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</si>
  <si>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</si>
  <si>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</si>
  <si>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</si>
  <si>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</si>
  <si>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</si>
  <si>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</si>
  <si>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</si>
  <si>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</si>
  <si>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</si>
  <si>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</si>
  <si>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</si>
  <si>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</si>
  <si>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</si>
  <si>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</si>
  <si>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</si>
  <si>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</si>
  <si>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</si>
  <si>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</si>
  <si>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</si>
  <si>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</si>
  <si>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</si>
  <si>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</si>
  <si>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</si>
  <si>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</si>
  <si>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</si>
  <si>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</si>
  <si>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</si>
  <si>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</si>
  <si>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</si>
  <si>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</si>
  <si>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</si>
  <si>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</si>
  <si>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</si>
  <si>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</si>
  <si>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</si>
  <si>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</si>
  <si>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</si>
  <si>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</si>
  <si>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</si>
  <si>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</si>
  <si>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</si>
  <si>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</si>
  <si>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</si>
  <si>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</si>
  <si>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</si>
  <si>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</si>
  <si>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</si>
  <si>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</si>
  <si>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</si>
  <si>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</si>
  <si>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</si>
  <si>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</si>
  <si>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</si>
  <si>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</si>
  <si>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</si>
  <si>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</si>
  <si>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</si>
  <si>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</si>
  <si>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</si>
  <si>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</si>
  <si>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</si>
  <si>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</si>
  <si>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</si>
  <si>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</si>
  <si>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</si>
  <si>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</si>
  <si>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</si>
  <si>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</si>
  <si>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</si>
  <si>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</si>
  <si>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</si>
  <si>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</si>
  <si>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</si>
  <si>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</si>
  <si>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</si>
  <si>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</si>
  <si>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</si>
  <si>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</si>
  <si>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</si>
  <si>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</si>
  <si>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</si>
  <si>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</si>
  <si>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</si>
  <si>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</si>
  <si>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</si>
  <si>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</si>
  <si>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</si>
  <si>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</si>
  <si>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</si>
  <si>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</si>
  <si>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</si>
  <si>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</si>
  <si>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</si>
  <si>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兵庫県多可町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</si>
  <si>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</si>
  <si>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</si>
  <si>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</si>
  <si>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</si>
  <si>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</si>
  <si>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</si>
  <si>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</si>
  <si>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</si>
  <si>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</si>
  <si>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</si>
  <si>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</si>
  <si>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</si>
  <si>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</si>
  <si>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</si>
  <si>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</si>
  <si>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</si>
  <si>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</si>
  <si>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</si>
  <si>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</si>
  <si>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</si>
  <si>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</si>
  <si>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</si>
  <si>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</si>
  <si>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</si>
  <si>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</si>
  <si>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</si>
  <si>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</si>
  <si>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</si>
  <si>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</si>
  <si>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</si>
  <si>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</si>
  <si>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</si>
  <si>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</si>
  <si>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</si>
  <si>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</si>
  <si>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</si>
  <si>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</si>
  <si>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</si>
  <si>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</si>
  <si>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</si>
  <si>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</si>
  <si>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</si>
  <si>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</si>
  <si>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</si>
  <si>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</si>
  <si>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</si>
  <si>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</si>
  <si>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</si>
  <si>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</si>
  <si>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</si>
  <si>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</si>
  <si>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</si>
  <si>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</si>
  <si>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</si>
  <si>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</si>
  <si>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</si>
  <si>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</si>
  <si>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</si>
  <si>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</si>
  <si>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</si>
  <si>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</si>
  <si>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</si>
  <si>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</si>
  <si>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</si>
  <si>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</si>
  <si>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</si>
  <si>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</si>
  <si>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</si>
  <si>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</si>
  <si>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</si>
  <si>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</si>
  <si>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</si>
  <si>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</si>
  <si>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</si>
  <si>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</si>
  <si>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</si>
  <si>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</si>
  <si>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</si>
  <si>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</si>
  <si>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</si>
  <si>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</si>
  <si>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</si>
  <si>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</si>
  <si>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</si>
  <si>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</si>
  <si>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</si>
  <si>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</si>
  <si>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</si>
  <si>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</si>
  <si>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</si>
  <si>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</si>
  <si>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</si>
  <si>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</si>
  <si>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</si>
  <si>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</si>
  <si>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</si>
  <si>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</si>
  <si>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</si>
  <si>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国民健康保険特別会計（直診）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</si>
  <si>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</si>
  <si>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</si>
  <si>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</si>
  <si>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</si>
  <si>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</si>
  <si>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</si>
  <si>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</si>
  <si>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</si>
  <si>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</si>
  <si>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</si>
  <si>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</si>
  <si>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</si>
  <si>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</si>
  <si>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</si>
  <si>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</si>
  <si>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</si>
  <si>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</si>
  <si>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</si>
  <si>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</si>
  <si>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</si>
  <si>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</si>
  <si>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</si>
  <si>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</si>
  <si>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</si>
  <si>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</si>
  <si>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</si>
  <si>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</si>
  <si>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</si>
  <si>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</si>
  <si>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</si>
  <si>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</si>
  <si>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</si>
  <si>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</si>
  <si>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</si>
  <si>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</si>
  <si>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</si>
  <si>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</si>
  <si>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</si>
  <si>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</si>
  <si>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</si>
  <si>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</si>
  <si>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</si>
  <si>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</si>
  <si>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</si>
  <si>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</si>
  <si>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</si>
  <si>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</si>
  <si>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</si>
  <si>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</si>
  <si>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</si>
  <si>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</si>
  <si>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</si>
  <si>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</si>
  <si>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</si>
  <si>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</si>
  <si>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</si>
  <si>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</si>
  <si>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</si>
  <si>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</si>
  <si>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</si>
  <si>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</si>
  <si>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</si>
  <si>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</si>
  <si>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</si>
  <si>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</si>
  <si>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</si>
  <si>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</si>
  <si>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</si>
  <si>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</si>
  <si>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</si>
  <si>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</si>
  <si>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</si>
  <si>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</si>
  <si>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</si>
  <si>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</si>
  <si>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</si>
  <si>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</si>
  <si>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</si>
  <si>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</si>
  <si>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</si>
  <si>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</si>
  <si>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1.38</t>
  </si>
  <si>
    <t>▲ 0.52</t>
  </si>
  <si>
    <t>水道事業特別会計</t>
  </si>
  <si>
    <t>下水道事業特別会計</t>
  </si>
  <si>
    <t>一般会計</t>
  </si>
  <si>
    <t>介護保険特別会計</t>
  </si>
  <si>
    <t>国民健康保険特別会計（事業勘定）</t>
  </si>
  <si>
    <t>後期高齢者医療特別会計</t>
  </si>
  <si>
    <t>国民健康保険特別会計（直診勘定）</t>
  </si>
  <si>
    <t>学校給食事業特別会計</t>
  </si>
  <si>
    <t>その他会計（赤字）</t>
  </si>
  <si>
    <t>その他会計（黒字）</t>
  </si>
  <si>
    <t>R01</t>
    <phoneticPr fontId="5"/>
  </si>
  <si>
    <t>R02</t>
    <phoneticPr fontId="5"/>
  </si>
  <si>
    <t>R03</t>
    <phoneticPr fontId="5"/>
  </si>
  <si>
    <t>R04</t>
    <phoneticPr fontId="5"/>
  </si>
  <si>
    <t>R05</t>
    <phoneticPr fontId="5"/>
  </si>
  <si>
    <t>地域活性化基金</t>
    <phoneticPr fontId="5"/>
  </si>
  <si>
    <t>施設等整備基金</t>
    <phoneticPr fontId="2"/>
  </si>
  <si>
    <t>多可町応援基金</t>
    <phoneticPr fontId="2"/>
  </si>
  <si>
    <t>余暇村公園管理基金</t>
    <phoneticPr fontId="2"/>
  </si>
  <si>
    <t>農業振興基金</t>
    <phoneticPr fontId="2"/>
  </si>
  <si>
    <t>西脇多可行政事務組合</t>
    <rPh sb="0" eb="2">
      <t>ニシワキ</t>
    </rPh>
    <rPh sb="2" eb="4">
      <t>タカ</t>
    </rPh>
    <rPh sb="4" eb="6">
      <t>ギョウセイ</t>
    </rPh>
    <rPh sb="6" eb="8">
      <t>ジム</t>
    </rPh>
    <rPh sb="8" eb="10">
      <t>クミアイ</t>
    </rPh>
    <phoneticPr fontId="19"/>
  </si>
  <si>
    <t>兵庫県市町村職員退職手当組合</t>
    <rPh sb="0" eb="3">
      <t>ヒョウゴケン</t>
    </rPh>
    <rPh sb="3" eb="6">
      <t>シチョウソン</t>
    </rPh>
    <rPh sb="6" eb="8">
      <t>ショクイン</t>
    </rPh>
    <rPh sb="8" eb="10">
      <t>タイショク</t>
    </rPh>
    <rPh sb="10" eb="12">
      <t>テアテ</t>
    </rPh>
    <rPh sb="12" eb="14">
      <t>クミアイ</t>
    </rPh>
    <phoneticPr fontId="19"/>
  </si>
  <si>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9"/>
  </si>
  <si>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9"/>
  </si>
  <si>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9"/>
  </si>
  <si>
    <t>播磨内陸医務事業組合</t>
    <rPh sb="0" eb="2">
      <t>ハリマ</t>
    </rPh>
    <rPh sb="2" eb="4">
      <t>ナイリク</t>
    </rPh>
    <rPh sb="4" eb="6">
      <t>イム</t>
    </rPh>
    <rPh sb="6" eb="8">
      <t>ジギョウ</t>
    </rPh>
    <rPh sb="8" eb="10">
      <t>クミアイ</t>
    </rPh>
    <phoneticPr fontId="19"/>
  </si>
  <si>
    <t>氷上多可衛生事務組合</t>
    <rPh sb="0" eb="2">
      <t>ヒョウジョウ</t>
    </rPh>
    <rPh sb="2" eb="4">
      <t>タカ</t>
    </rPh>
    <rPh sb="4" eb="6">
      <t>エイセイ</t>
    </rPh>
    <rPh sb="6" eb="8">
      <t>ジム</t>
    </rPh>
    <rPh sb="8" eb="10">
      <t>クミアイ</t>
    </rPh>
    <phoneticPr fontId="19"/>
  </si>
  <si>
    <t>北はりま消防組合</t>
    <rPh sb="0" eb="1">
      <t>キタ</t>
    </rPh>
    <rPh sb="4" eb="6">
      <t>ショウボウ</t>
    </rPh>
    <rPh sb="6" eb="8">
      <t>クミアイ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</si>
</sst>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D5CC-46A5-AEC9-060486552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40003</c:v>
                </c:pt>
                <c:pt idx="1">
                  <c:v>40464</c:v>
                </c:pt>
                <c:pt idx="2">
                  <c:v>32753</c:v>
                </c:pt>
                <c:pt idx="3">
                  <c:v>43724</c:v>
                </c:pt>
                <c:pt idx="4">
                  <c:v>74591</c:v>
                </c:pt>
              </c:numCache>
            </c:numRef>
          </c:val>
          <c:smooth val="0"/>
          <c:extLst>
            <c:ext xmlns:c16="http://schemas.microsoft.com/office/drawing/2014/chart" uri="{C3380CC4-5D6E-409C-BE32-E72D297353CC}">
              <c16:uniqueId val="{00000001-D5CC-46A5-AEC9-0604865526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5.0199999999999996</c:v>
                </c:pt>
                <c:pt idx="2">
                  <c:v>2.12</c:v>
                </c:pt>
                <c:pt idx="3">
                  <c:v>1.69</c:v>
                </c:pt>
                <c:pt idx="4">
                  <c:v>4.8</c:v>
                </c:pt>
              </c:numCache>
            </c:numRef>
          </c:val>
          <c:extLst>
            <c:ext xmlns:c16="http://schemas.microsoft.com/office/drawing/2014/chart" uri="{C3380CC4-5D6E-409C-BE32-E72D297353CC}">
              <c16:uniqueId val="{00000000-1207-4EAF-84AC-DE454F3D3A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38.97</c:v>
                </c:pt>
                <c:pt idx="1">
                  <c:v>40.49</c:v>
                </c:pt>
                <c:pt idx="2">
                  <c:v>42.11</c:v>
                </c:pt>
                <c:pt idx="3">
                  <c:v>45.48</c:v>
                </c:pt>
                <c:pt idx="4">
                  <c:v>45.31</c:v>
                </c:pt>
              </c:numCache>
            </c:numRef>
          </c:val>
          <c:extLst>
            <c:ext xmlns:c16="http://schemas.microsoft.com/office/drawing/2014/chart" uri="{C3380CC4-5D6E-409C-BE32-E72D297353CC}">
              <c16:uniqueId val="{00000001-1207-4EAF-84AC-DE454F3D3A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2.54</c:v>
                </c:pt>
                <c:pt idx="1">
                  <c:v>5.3</c:v>
                </c:pt>
                <c:pt idx="2">
                  <c:v>-1.38</c:v>
                </c:pt>
                <c:pt idx="3">
                  <c:v>-0.52</c:v>
                </c:pt>
                <c:pt idx="4">
                  <c:v>2.16</c:v>
                </c:pt>
              </c:numCache>
            </c:numRef>
          </c:val>
          <c:smooth val="0"/>
          <c:extLst>
            <c:ext xmlns:c16="http://schemas.microsoft.com/office/drawing/2014/chart" uri="{C3380CC4-5D6E-409C-BE32-E72D297353CC}">
              <c16:uniqueId val="{00000002-1207-4EAF-84AC-DE454F3D3A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F938-4B2A-86BF-656FF9B2E6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38-4B2A-86BF-656FF9B2E683}"/>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38-4B2A-86BF-656FF9B2E683}"/>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0.02</c:v>
                </c:pt>
                <c:pt idx="4">
                  <c:v>#N/A</c:v>
                </c:pt>
                <c:pt idx="5">
                  <c:v>0.18</c:v>
                </c:pt>
                <c:pt idx="6">
                  <c:v>#N/A</c:v>
                </c:pt>
                <c:pt idx="7">
                  <c:v>0.05</c:v>
                </c:pt>
                <c:pt idx="8">
                  <c:v>#N/A</c:v>
                </c:pt>
                <c:pt idx="9">
                  <c:v>0</c:v>
                </c:pt>
              </c:numCache>
            </c:numRef>
          </c:val>
          <c:extLst>
            <c:ext xmlns:c16="http://schemas.microsoft.com/office/drawing/2014/chart" uri="{C3380CC4-5D6E-409C-BE32-E72D297353CC}">
              <c16:uniqueId val="{00000003-F938-4B2A-86BF-656FF9B2E68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F938-4B2A-86BF-656FF9B2E683}"/>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0.6</c:v>
                </c:pt>
                <c:pt idx="4">
                  <c:v>#N/A</c:v>
                </c:pt>
                <c:pt idx="5">
                  <c:v>0.53</c:v>
                </c:pt>
                <c:pt idx="6">
                  <c:v>#N/A</c:v>
                </c:pt>
                <c:pt idx="7">
                  <c:v>0.25</c:v>
                </c:pt>
                <c:pt idx="8">
                  <c:v>#N/A</c:v>
                </c:pt>
                <c:pt idx="9">
                  <c:v>0.62</c:v>
                </c:pt>
              </c:numCache>
            </c:numRef>
          </c:val>
          <c:extLst>
            <c:ext xmlns:c16="http://schemas.microsoft.com/office/drawing/2014/chart" uri="{C3380CC4-5D6E-409C-BE32-E72D297353CC}">
              <c16:uniqueId val="{00000005-F938-4B2A-86BF-656FF9B2E68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0.17</c:v>
                </c:pt>
                <c:pt idx="4">
                  <c:v>#N/A</c:v>
                </c:pt>
                <c:pt idx="5">
                  <c:v>1.41</c:v>
                </c:pt>
                <c:pt idx="6">
                  <c:v>#N/A</c:v>
                </c:pt>
                <c:pt idx="7">
                  <c:v>1.46</c:v>
                </c:pt>
                <c:pt idx="8">
                  <c:v>#N/A</c:v>
                </c:pt>
                <c:pt idx="9">
                  <c:v>1.19</c:v>
                </c:pt>
              </c:numCache>
            </c:numRef>
          </c:val>
          <c:extLst>
            <c:ext xmlns:c16="http://schemas.microsoft.com/office/drawing/2014/chart" uri="{C3380CC4-5D6E-409C-BE32-E72D297353CC}">
              <c16:uniqueId val="{00000006-F938-4B2A-86BF-656FF9B2E68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1.86</c:v>
                </c:pt>
                <c:pt idx="2">
                  <c:v>#N/A</c:v>
                </c:pt>
                <c:pt idx="3">
                  <c:v>5</c:v>
                </c:pt>
                <c:pt idx="4">
                  <c:v>#N/A</c:v>
                </c:pt>
                <c:pt idx="5">
                  <c:v>2.11</c:v>
                </c:pt>
                <c:pt idx="6">
                  <c:v>#N/A</c:v>
                </c:pt>
                <c:pt idx="7">
                  <c:v>1.68</c:v>
                </c:pt>
                <c:pt idx="8">
                  <c:v>#N/A</c:v>
                </c:pt>
                <c:pt idx="9">
                  <c:v>4.78</c:v>
                </c:pt>
              </c:numCache>
            </c:numRef>
          </c:val>
          <c:extLst>
            <c:ext xmlns:c16="http://schemas.microsoft.com/office/drawing/2014/chart" uri="{C3380CC4-5D6E-409C-BE32-E72D297353CC}">
              <c16:uniqueId val="{00000007-F938-4B2A-86BF-656FF9B2E683}"/>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4.3899999999999997</c:v>
                </c:pt>
                <c:pt idx="2">
                  <c:v>#N/A</c:v>
                </c:pt>
                <c:pt idx="3">
                  <c:v>5.29</c:v>
                </c:pt>
                <c:pt idx="4">
                  <c:v>#N/A</c:v>
                </c:pt>
                <c:pt idx="5">
                  <c:v>5.97</c:v>
                </c:pt>
                <c:pt idx="6">
                  <c:v>#N/A</c:v>
                </c:pt>
                <c:pt idx="7">
                  <c:v>6.11</c:v>
                </c:pt>
                <c:pt idx="8">
                  <c:v>#N/A</c:v>
                </c:pt>
                <c:pt idx="9">
                  <c:v>5.52</c:v>
                </c:pt>
              </c:numCache>
            </c:numRef>
          </c:val>
          <c:extLst>
            <c:ext xmlns:c16="http://schemas.microsoft.com/office/drawing/2014/chart" uri="{C3380CC4-5D6E-409C-BE32-E72D297353CC}">
              <c16:uniqueId val="{00000008-F938-4B2A-86BF-656FF9B2E68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c:v>
                </c:pt>
                <c:pt idx="2">
                  <c:v>#N/A</c:v>
                </c:pt>
                <c:pt idx="3">
                  <c:v>16.809999999999999</c:v>
                </c:pt>
                <c:pt idx="4">
                  <c:v>#N/A</c:v>
                </c:pt>
                <c:pt idx="5">
                  <c:v>17.170000000000002</c:v>
                </c:pt>
                <c:pt idx="6">
                  <c:v>#N/A</c:v>
                </c:pt>
                <c:pt idx="7">
                  <c:v>19.079999999999998</c:v>
                </c:pt>
                <c:pt idx="8">
                  <c:v>#N/A</c:v>
                </c:pt>
                <c:pt idx="9">
                  <c:v>20.21</c:v>
                </c:pt>
              </c:numCache>
            </c:numRef>
          </c:val>
          <c:extLst>
            <c:ext xmlns:c16="http://schemas.microsoft.com/office/drawing/2014/chart" uri="{C3380CC4-5D6E-409C-BE32-E72D297353CC}">
              <c16:uniqueId val="{00000009-F938-4B2A-86BF-656FF9B2E6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1730</c:v>
                </c:pt>
                <c:pt idx="5">
                  <c:v>1537</c:v>
                </c:pt>
                <c:pt idx="8">
                  <c:v>1449</c:v>
                </c:pt>
                <c:pt idx="11">
                  <c:v>1379</c:v>
                </c:pt>
                <c:pt idx="14">
                  <c:v>1364</c:v>
                </c:pt>
              </c:numCache>
            </c:numRef>
          </c:val>
          <c:extLst>
            <c:ext xmlns:c16="http://schemas.microsoft.com/office/drawing/2014/chart" uri="{C3380CC4-5D6E-409C-BE32-E72D297353CC}">
              <c16:uniqueId val="{00000000-9BE5-4735-A3DA-D6E269966B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E5-4735-A3DA-D6E269966B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E5-4735-A3DA-D6E269966B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54</c:v>
                </c:pt>
                <c:pt idx="6">
                  <c:v>53</c:v>
                </c:pt>
                <c:pt idx="9">
                  <c:v>50</c:v>
                </c:pt>
                <c:pt idx="12">
                  <c:v>21</c:v>
                </c:pt>
              </c:numCache>
            </c:numRef>
          </c:val>
          <c:extLst>
            <c:ext xmlns:c16="http://schemas.microsoft.com/office/drawing/2014/chart" uri="{C3380CC4-5D6E-409C-BE32-E72D297353CC}">
              <c16:uniqueId val="{00000003-9BE5-4735-A3DA-D6E269966B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740</c:v>
                </c:pt>
                <c:pt idx="3">
                  <c:v>676</c:v>
                </c:pt>
                <c:pt idx="6">
                  <c:v>675</c:v>
                </c:pt>
                <c:pt idx="9">
                  <c:v>660</c:v>
                </c:pt>
                <c:pt idx="12">
                  <c:v>591</c:v>
                </c:pt>
              </c:numCache>
            </c:numRef>
          </c:val>
          <c:extLst>
            <c:ext xmlns:c16="http://schemas.microsoft.com/office/drawing/2014/chart" uri="{C3380CC4-5D6E-409C-BE32-E72D297353CC}">
              <c16:uniqueId val="{00000004-9BE5-4735-A3DA-D6E269966B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9BE5-4735-A3DA-D6E269966B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6-9BE5-4735-A3DA-D6E269966B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1542</c:v>
                </c:pt>
                <c:pt idx="3">
                  <c:v>1491</c:v>
                </c:pt>
                <c:pt idx="6">
                  <c:v>1486</c:v>
                </c:pt>
                <c:pt idx="9">
                  <c:v>1410</c:v>
                </c:pt>
                <c:pt idx="12">
                  <c:v>1389</c:v>
                </c:pt>
              </c:numCache>
            </c:numRef>
          </c:val>
          <c:extLst>
            <c:ext xmlns:c16="http://schemas.microsoft.com/office/drawing/2014/chart" uri="{C3380CC4-5D6E-409C-BE32-E72D297353CC}">
              <c16:uniqueId val="{00000007-9BE5-4735-A3DA-D6E269966B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643</c:v>
                </c:pt>
                <c:pt idx="2">
                  <c:v>#N/A</c:v>
                </c:pt>
                <c:pt idx="3">
                  <c:v>#N/A</c:v>
                </c:pt>
                <c:pt idx="4">
                  <c:v>684</c:v>
                </c:pt>
                <c:pt idx="5">
                  <c:v>#N/A</c:v>
                </c:pt>
                <c:pt idx="6">
                  <c:v>#N/A</c:v>
                </c:pt>
                <c:pt idx="7">
                  <c:v>765</c:v>
                </c:pt>
                <c:pt idx="8">
                  <c:v>#N/A</c:v>
                </c:pt>
                <c:pt idx="9">
                  <c:v>#N/A</c:v>
                </c:pt>
                <c:pt idx="10">
                  <c:v>741</c:v>
                </c:pt>
                <c:pt idx="11">
                  <c:v>#N/A</c:v>
                </c:pt>
                <c:pt idx="12">
                  <c:v>#N/A</c:v>
                </c:pt>
                <c:pt idx="13">
                  <c:v>643</c:v>
                </c:pt>
                <c:pt idx="14">
                  <c:v>#N/A</c:v>
                </c:pt>
              </c:numCache>
            </c:numRef>
          </c:val>
          <c:smooth val="0"/>
          <c:extLst>
            <c:ext xmlns:c16="http://schemas.microsoft.com/office/drawing/2014/chart" uri="{C3380CC4-5D6E-409C-BE32-E72D297353CC}">
              <c16:uniqueId val="{00000008-9BE5-4735-A3DA-D6E269966B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16131</c:v>
                </c:pt>
                <c:pt idx="5">
                  <c:v>15560</c:v>
                </c:pt>
                <c:pt idx="8">
                  <c:v>14718</c:v>
                </c:pt>
                <c:pt idx="11">
                  <c:v>13924</c:v>
                </c:pt>
                <c:pt idx="14">
                  <c:v>13688</c:v>
                </c:pt>
              </c:numCache>
            </c:numRef>
          </c:val>
          <c:extLst>
            <c:ext xmlns:c16="http://schemas.microsoft.com/office/drawing/2014/chart" uri="{C3380CC4-5D6E-409C-BE32-E72D297353CC}">
              <c16:uniqueId val="{00000000-3F01-4594-A006-7B4A1AEF4E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363</c:v>
                </c:pt>
                <c:pt idx="5">
                  <c:v>351</c:v>
                </c:pt>
                <c:pt idx="8">
                  <c:v>313</c:v>
                </c:pt>
                <c:pt idx="11">
                  <c:v>260</c:v>
                </c:pt>
                <c:pt idx="14">
                  <c:v>208</c:v>
                </c:pt>
              </c:numCache>
            </c:numRef>
          </c:val>
          <c:extLst>
            <c:ext xmlns:c16="http://schemas.microsoft.com/office/drawing/2014/chart" uri="{C3380CC4-5D6E-409C-BE32-E72D297353CC}">
              <c16:uniqueId val="{00000001-3F01-4594-A006-7B4A1AEF4E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4948</c:v>
                </c:pt>
                <c:pt idx="5">
                  <c:v>5053</c:v>
                </c:pt>
                <c:pt idx="8">
                  <c:v>5908</c:v>
                </c:pt>
                <c:pt idx="11">
                  <c:v>6248</c:v>
                </c:pt>
                <c:pt idx="14">
                  <c:v>6495</c:v>
                </c:pt>
              </c:numCache>
            </c:numRef>
          </c:val>
          <c:extLst>
            <c:ext xmlns:c16="http://schemas.microsoft.com/office/drawing/2014/chart" uri="{C3380CC4-5D6E-409C-BE32-E72D297353CC}">
              <c16:uniqueId val="{00000002-3F01-4594-A006-7B4A1AEF4E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01-4594-A006-7B4A1AEF4E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01-4594-A006-7B4A1AEF4E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01-4594-A006-7B4A1AEF4E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1663</c:v>
                </c:pt>
                <c:pt idx="3">
                  <c:v>1784</c:v>
                </c:pt>
                <c:pt idx="6">
                  <c:v>1612</c:v>
                </c:pt>
                <c:pt idx="9">
                  <c:v>1631</c:v>
                </c:pt>
                <c:pt idx="12">
                  <c:v>1584</c:v>
                </c:pt>
              </c:numCache>
            </c:numRef>
          </c:val>
          <c:extLst>
            <c:ext xmlns:c16="http://schemas.microsoft.com/office/drawing/2014/chart" uri="{C3380CC4-5D6E-409C-BE32-E72D297353CC}">
              <c16:uniqueId val="{00000006-3F01-4594-A006-7B4A1AEF4E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219</c:v>
                </c:pt>
                <c:pt idx="3">
                  <c:v>200</c:v>
                </c:pt>
                <c:pt idx="6">
                  <c:v>158</c:v>
                </c:pt>
                <c:pt idx="9">
                  <c:v>296</c:v>
                </c:pt>
                <c:pt idx="12">
                  <c:v>131</c:v>
                </c:pt>
              </c:numCache>
            </c:numRef>
          </c:val>
          <c:extLst>
            <c:ext xmlns:c16="http://schemas.microsoft.com/office/drawing/2014/chart" uri="{C3380CC4-5D6E-409C-BE32-E72D297353CC}">
              <c16:uniqueId val="{00000007-3F01-4594-A006-7B4A1AEF4E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6728</c:v>
                </c:pt>
                <c:pt idx="3">
                  <c:v>6472</c:v>
                </c:pt>
                <c:pt idx="6">
                  <c:v>5977</c:v>
                </c:pt>
                <c:pt idx="9">
                  <c:v>6099</c:v>
                </c:pt>
                <c:pt idx="12">
                  <c:v>5531</c:v>
                </c:pt>
              </c:numCache>
            </c:numRef>
          </c:val>
          <c:extLst>
            <c:ext xmlns:c16="http://schemas.microsoft.com/office/drawing/2014/chart" uri="{C3380CC4-5D6E-409C-BE32-E72D297353CC}">
              <c16:uniqueId val="{00000008-3F01-4594-A006-7B4A1AEF4E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01-4594-A006-7B4A1AEF4E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14615</c:v>
                </c:pt>
                <c:pt idx="3">
                  <c:v>13822</c:v>
                </c:pt>
                <c:pt idx="6">
                  <c:v>13127</c:v>
                </c:pt>
                <c:pt idx="9">
                  <c:v>12373</c:v>
                </c:pt>
                <c:pt idx="12">
                  <c:v>12324</c:v>
                </c:pt>
              </c:numCache>
            </c:numRef>
          </c:val>
          <c:extLst>
            <c:ext xmlns:c16="http://schemas.microsoft.com/office/drawing/2014/chart" uri="{C3380CC4-5D6E-409C-BE32-E72D297353CC}">
              <c16:uniqueId val="{0000000A-3F01-4594-A006-7B4A1AEF4E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1782</c:v>
                </c:pt>
                <c:pt idx="2">
                  <c:v>#N/A</c:v>
                </c:pt>
                <c:pt idx="3">
                  <c:v>#N/A</c:v>
                </c:pt>
                <c:pt idx="4">
                  <c:v>1313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01-4594-A006-7B4A1AEF4E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3202</c:v>
                </c:pt>
                <c:pt idx="1">
                  <c:v>3284</c:v>
                </c:pt>
                <c:pt idx="2">
                  <c:v>3286</c:v>
                </c:pt>
              </c:numCache>
            </c:numRef>
          </c:val>
          <c:extLst>
            <c:ext xmlns:c16="http://schemas.microsoft.com/office/drawing/2014/chart" uri="{C3380CC4-5D6E-409C-BE32-E72D297353CC}">
              <c16:uniqueId val="{00000000-7B9D-4924-8B64-2453B545A4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c:v>
                </c:pt>
                <c:pt idx="1">
                  <c:v>104</c:v>
                </c:pt>
                <c:pt idx="2">
                  <c:v>110</c:v>
                </c:pt>
              </c:numCache>
            </c:numRef>
          </c:val>
          <c:extLst>
            <c:ext xmlns:c16="http://schemas.microsoft.com/office/drawing/2014/chart" uri="{C3380CC4-5D6E-409C-BE32-E72D297353CC}">
              <c16:uniqueId val="{00000001-7B9D-4924-8B64-2453B545A4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3968</c:v>
                </c:pt>
                <c:pt idx="1">
                  <c:v>4177</c:v>
                </c:pt>
                <c:pt idx="2">
                  <c:v>4503</c:v>
                </c:pt>
              </c:numCache>
            </c:numRef>
          </c:val>
          <c:extLst>
            <c:ext xmlns:c16="http://schemas.microsoft.com/office/drawing/2014/chart" uri="{C3380CC4-5D6E-409C-BE32-E72D297353CC}">
              <c16:uniqueId val="{00000002-7B9D-4924-8B64-2453B545A4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元利償還金では、元利償還金が</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百万円減少、公営企業債では、公共下水道を主に合わせて</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百万円が地方債の償還に充てたとみられる繰入金で減少、組合等が起こした地方債では、一部事務組合で</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百万円減少した。一方で、算入公債費等では、特定財源の額が</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百万円減少となっている。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今後は、大型投資での新規の起債発行や、組合等が起こす起債の増加には注視が必要であるが、の元利償還金の抑制と平準化を図りつつ同数値の改善に努める。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前年度と比較して、一般会計等に係る地方債残高は</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百万円減、公営企業債等繰入見込額が</a:t>
          </a:r>
          <a:r>
            <a:rPr kumimoji="1" lang="en-US" altLang="ja-JP" sz="1100" b="0" i="0" baseline="0">
              <a:solidFill>
                <a:schemeClr val="dk1"/>
              </a:solidFill>
              <a:effectLst/>
              <a:latin typeface="+mn-lt"/>
              <a:ea typeface="+mn-ea"/>
              <a:cs typeface="+mn-cs"/>
            </a:rPr>
            <a:t>568</a:t>
          </a:r>
          <a:r>
            <a:rPr kumimoji="1" lang="ja-JP" altLang="ja-JP" sz="1100" b="0" i="0" baseline="0">
              <a:solidFill>
                <a:schemeClr val="dk1"/>
              </a:solidFill>
              <a:effectLst/>
              <a:latin typeface="+mn-lt"/>
              <a:ea typeface="+mn-ea"/>
              <a:cs typeface="+mn-cs"/>
            </a:rPr>
            <a:t>百万円増、組合等負担見込額が</a:t>
          </a:r>
          <a:r>
            <a:rPr kumimoji="1" lang="en-US" altLang="ja-JP" sz="1100" b="0" i="0" baseline="0">
              <a:solidFill>
                <a:schemeClr val="dk1"/>
              </a:solidFill>
              <a:effectLst/>
              <a:latin typeface="+mn-lt"/>
              <a:ea typeface="+mn-ea"/>
              <a:cs typeface="+mn-cs"/>
            </a:rPr>
            <a:t>165</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、退職手当負担見込は</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した一方、充当可能基金は</a:t>
          </a:r>
          <a:r>
            <a:rPr kumimoji="1" lang="en-US" altLang="ja-JP" sz="1100" b="0" i="0" baseline="0">
              <a:solidFill>
                <a:schemeClr val="dk1"/>
              </a:solidFill>
              <a:effectLst/>
              <a:latin typeface="+mn-lt"/>
              <a:ea typeface="+mn-ea"/>
              <a:cs typeface="+mn-cs"/>
            </a:rPr>
            <a:t>247</a:t>
          </a:r>
          <a:r>
            <a:rPr kumimoji="1" lang="ja-JP" altLang="ja-JP" sz="1100" b="0" i="0" baseline="0">
              <a:solidFill>
                <a:schemeClr val="dk1"/>
              </a:solidFill>
              <a:effectLst/>
              <a:latin typeface="+mn-lt"/>
              <a:ea typeface="+mn-ea"/>
              <a:cs typeface="+mn-cs"/>
            </a:rPr>
            <a:t>百万円増、住宅使用料等の特定財源が約</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百万円減、需要額算入見込額が</a:t>
          </a:r>
          <a:r>
            <a:rPr kumimoji="1" lang="en-US" altLang="ja-JP" sz="1100" b="0" i="0" baseline="0">
              <a:solidFill>
                <a:schemeClr val="dk1"/>
              </a:solidFill>
              <a:effectLst/>
              <a:latin typeface="+mn-lt"/>
              <a:ea typeface="+mn-ea"/>
              <a:cs typeface="+mn-cs"/>
            </a:rPr>
            <a:t>236</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実質的な将来負担額は借入金残高が減少し、算入見込額等</a:t>
          </a:r>
          <a:r>
            <a:rPr kumimoji="1" lang="ja-JP" altLang="en-US" sz="1100" b="0" i="0" baseline="0">
              <a:solidFill>
                <a:schemeClr val="dk1"/>
              </a:solidFill>
              <a:effectLst/>
              <a:latin typeface="+mn-lt"/>
              <a:ea typeface="+mn-ea"/>
              <a:cs typeface="+mn-cs"/>
            </a:rPr>
            <a:t>についても減少</a:t>
          </a:r>
          <a:r>
            <a:rPr kumimoji="1" lang="ja-JP" altLang="ja-JP" sz="1100" b="0" i="0" baseline="0">
              <a:solidFill>
                <a:schemeClr val="dk1"/>
              </a:solidFill>
              <a:effectLst/>
              <a:latin typeface="+mn-lt"/>
              <a:ea typeface="+mn-ea"/>
              <a:cs typeface="+mn-cs"/>
            </a:rPr>
            <a:t>したが、地方債残高のほうが影響が強く、将来負担は</a:t>
          </a:r>
          <a:r>
            <a:rPr kumimoji="1" lang="ja-JP" altLang="en-US" sz="1100" b="0" i="0" baseline="0">
              <a:solidFill>
                <a:schemeClr val="dk1"/>
              </a:solidFill>
              <a:effectLst/>
              <a:latin typeface="+mn-lt"/>
              <a:ea typeface="+mn-ea"/>
              <a:cs typeface="+mn-cs"/>
            </a:rPr>
            <a:t>減少している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需要額算入見込額の減少が予測されることに加え、大型投資による一般会計等に係る地方債残高の増加、組合等負担額見込額の増加が予測されるため、将来負担の上昇を懸念している。財政調整基金を確保し、健全化を推進するためにも歳出削減改革に努めるとともに、新発債の抑制も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財政の調整として、財政調整基金</a:t>
          </a:r>
          <a:r>
            <a:rPr kumimoji="1" lang="ja-JP" altLang="en-US" sz="1400" b="0" i="0" baseline="0">
              <a:solidFill>
                <a:schemeClr val="dk1"/>
              </a:solidFill>
              <a:effectLst/>
              <a:latin typeface="+mn-lt"/>
              <a:ea typeface="+mn-ea"/>
              <a:cs typeface="+mn-cs"/>
            </a:rPr>
            <a:t>は利息額のみの増額となる</a:t>
          </a:r>
          <a:r>
            <a:rPr kumimoji="1" lang="ja-JP" altLang="ja-JP" sz="1400" b="0" i="0" baseline="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減債基金</a:t>
          </a:r>
          <a:r>
            <a:rPr kumimoji="1" lang="ja-JP" altLang="en-US" sz="1400" b="0" i="0" baseline="0">
              <a:solidFill>
                <a:schemeClr val="dk1"/>
              </a:solidFill>
              <a:effectLst/>
              <a:latin typeface="+mn-lt"/>
              <a:ea typeface="+mn-ea"/>
              <a:cs typeface="+mn-cs"/>
            </a:rPr>
            <a:t>は</a:t>
          </a:r>
          <a:r>
            <a:rPr kumimoji="1" lang="ja-JP" altLang="ja-JP" sz="1400" b="0" i="0" baseline="0">
              <a:solidFill>
                <a:schemeClr val="dk1"/>
              </a:solidFill>
              <a:effectLst/>
              <a:latin typeface="+mn-lt"/>
              <a:ea typeface="+mn-ea"/>
              <a:cs typeface="+mn-cs"/>
            </a:rPr>
            <a:t>グリーンボンドを活用した起債により</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百万円が増加。</a:t>
          </a:r>
          <a:endParaRPr lang="ja-JP" altLang="ja-JP" sz="1400">
            <a:effectLst/>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財政調整基金の取崩が起こらないよう、その他特定目的基金と調整を図りつつ、歳出削減を中心に収支の健全化を図る。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地域活性化基金･･･</a:t>
          </a:r>
          <a:r>
            <a:rPr lang="ja-JP" altLang="ja-JP" sz="1400" b="0" i="0" baseline="0">
              <a:solidFill>
                <a:schemeClr val="dk1"/>
              </a:solidFill>
              <a:effectLst/>
              <a:latin typeface="+mn-lt"/>
              <a:ea typeface="+mn-ea"/>
              <a:cs typeface="+mn-cs"/>
            </a:rPr>
            <a:t>住民が主役のまちづくりの推進及び均衡ある地域振興を図るため</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施設等整備基金･･･</a:t>
          </a:r>
          <a:r>
            <a:rPr lang="ja-JP" altLang="ja-JP" sz="1400" b="0" i="0" baseline="0">
              <a:solidFill>
                <a:schemeClr val="dk1"/>
              </a:solidFill>
              <a:effectLst/>
              <a:latin typeface="+mn-lt"/>
              <a:ea typeface="+mn-ea"/>
              <a:cs typeface="+mn-cs"/>
            </a:rPr>
            <a:t>公共施設等の整備資金に充てるため</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多可町応援基金･･･</a:t>
          </a:r>
          <a:r>
            <a:rPr lang="ja-JP" altLang="ja-JP" sz="1400" b="0" i="0" baseline="0">
              <a:solidFill>
                <a:schemeClr val="dk1"/>
              </a:solidFill>
              <a:effectLst/>
              <a:latin typeface="+mn-lt"/>
              <a:ea typeface="+mn-ea"/>
              <a:cs typeface="+mn-cs"/>
            </a:rPr>
            <a:t>ふるさと納税を一時基金として積立、寄附目的により翌年度事業の財源に充てるため</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余暇村公園管理基金･･･</a:t>
          </a:r>
          <a:r>
            <a:rPr lang="ja-JP" altLang="ja-JP" sz="1400" b="0" i="0" baseline="0">
              <a:solidFill>
                <a:schemeClr val="dk1"/>
              </a:solidFill>
              <a:effectLst/>
              <a:latin typeface="+mn-lt"/>
              <a:ea typeface="+mn-ea"/>
              <a:cs typeface="+mn-cs"/>
            </a:rPr>
            <a:t>余暇村公園の運営管理及び施設整備事業に要する経費の財源に充てるため</a:t>
          </a:r>
          <a:endParaRPr lang="en-US" altLang="ja-JP" sz="1400" b="0" i="0" baseline="0">
            <a:solidFill>
              <a:schemeClr val="dk1"/>
            </a:solidFill>
            <a:effectLst/>
            <a:latin typeface="+mn-lt"/>
            <a:ea typeface="+mn-ea"/>
            <a:cs typeface="+mn-cs"/>
          </a:endParaRPr>
        </a:p>
        <a:p>
          <a:pPr eaLnBrk="1" fontAlgn="auto" latinLnBrk="0" hangingPunct="1"/>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農業振興基金･･･農業振興基板の活性化を図るため</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施設等整備基金は、今後の大型投資に対する経費及び除却などの資産整理のため増額している。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施設等整備基金については、大型投資に係る一時的な取り崩しが予定されている。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その他の基金は、特に大きな変動はない予定。</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今後は、目的に即した事業、工事に関しては積極的に使用していく。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特に、地域活性化基金など、各事業が目的に即しているか不明なものは、使用可能な事業の割当が必要となる。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財政調整基金の残高と比較、調整をとりながら、継続的で健全な町財政を目指す。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単年度収支における調整として、</a:t>
          </a:r>
          <a:r>
            <a:rPr kumimoji="1" lang="ja-JP" altLang="en-US" sz="1400" b="0" i="0" baseline="0">
              <a:solidFill>
                <a:schemeClr val="dk1"/>
              </a:solidFill>
              <a:effectLst/>
              <a:latin typeface="+mn-lt"/>
              <a:ea typeface="+mn-ea"/>
              <a:cs typeface="+mn-cs"/>
            </a:rPr>
            <a:t>利息額に伴う</a:t>
          </a:r>
          <a:r>
            <a:rPr kumimoji="1" lang="en-US" altLang="ja-JP" sz="1400" b="0" i="0" baseline="0">
              <a:solidFill>
                <a:schemeClr val="dk1"/>
              </a:solidFill>
              <a:effectLst/>
              <a:latin typeface="+mn-lt"/>
              <a:ea typeface="+mn-ea"/>
              <a:cs typeface="+mn-cs"/>
            </a:rPr>
            <a:t>2</a:t>
          </a:r>
          <a:r>
            <a:rPr kumimoji="1" lang="ja-JP" altLang="en-US" sz="1400" b="0" i="0" baseline="0">
              <a:solidFill>
                <a:schemeClr val="dk1"/>
              </a:solidFill>
              <a:effectLst/>
              <a:latin typeface="+mn-lt"/>
              <a:ea typeface="+mn-ea"/>
              <a:cs typeface="+mn-cs"/>
            </a:rPr>
            <a:t>百万円の増加</a:t>
          </a:r>
          <a:r>
            <a:rPr kumimoji="1" lang="ja-JP" altLang="ja-JP" sz="1400" b="0" i="0" baseline="0">
              <a:solidFill>
                <a:schemeClr val="dk1"/>
              </a:solidFill>
              <a:effectLst/>
              <a:latin typeface="+mn-lt"/>
              <a:ea typeface="+mn-ea"/>
              <a:cs typeface="+mn-cs"/>
            </a:rPr>
            <a:t>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歳出削減を中心に単年度収支を黒字化し、財政調整基金の取崩なしとなった。今後も健全な経営を目指す。</a:t>
          </a:r>
          <a:endParaRPr lang="ja-JP" altLang="ja-JP" sz="1400">
            <a:effectLst/>
          </a:endParaRPr>
        </a:p>
        <a:p>
          <a:pPr eaLnBrk="1" fontAlgn="auto" latinLnBrk="0" hangingPunct="1"/>
          <a:r>
            <a:rPr kumimoji="1" lang="ja-JP" altLang="en-US" sz="1400" b="0" i="0" baseline="0">
              <a:solidFill>
                <a:schemeClr val="dk1"/>
              </a:solidFill>
              <a:effectLst/>
              <a:latin typeface="+mn-lt"/>
              <a:ea typeface="+mn-ea"/>
              <a:cs typeface="+mn-cs"/>
            </a:rPr>
            <a:t>　大</a:t>
          </a:r>
          <a:r>
            <a:rPr kumimoji="1" lang="ja-JP" altLang="ja-JP" sz="1400" b="0" i="0" baseline="0">
              <a:solidFill>
                <a:schemeClr val="dk1"/>
              </a:solidFill>
              <a:effectLst/>
              <a:latin typeface="+mn-lt"/>
              <a:ea typeface="+mn-ea"/>
              <a:cs typeface="+mn-cs"/>
            </a:rPr>
            <a:t>型の投資事業が控える中、一時的に取崩が必要となる年が懸念される。（令和</a:t>
          </a:r>
          <a:r>
            <a:rPr kumimoji="1" lang="ja-JP" altLang="en-US" sz="1400" b="0" i="0" baseline="0">
              <a:solidFill>
                <a:schemeClr val="dk1"/>
              </a:solidFill>
              <a:effectLst/>
              <a:latin typeface="+mn-lt"/>
              <a:ea typeface="+mn-ea"/>
              <a:cs typeface="+mn-cs"/>
            </a:rPr>
            <a:t>６</a:t>
          </a:r>
          <a:r>
            <a:rPr kumimoji="1" lang="ja-JP" altLang="ja-JP" sz="1400" b="0" i="0" baseline="0">
              <a:solidFill>
                <a:schemeClr val="dk1"/>
              </a:solidFill>
              <a:effectLst/>
              <a:latin typeface="+mn-lt"/>
              <a:ea typeface="+mn-ea"/>
              <a:cs typeface="+mn-cs"/>
            </a:rPr>
            <a:t>年度から令和７年度）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mn-lt"/>
              <a:ea typeface="+mn-ea"/>
              <a:cs typeface="+mn-cs"/>
            </a:rPr>
            <a:t>グリーンボンドを活用した起債により</a:t>
          </a:r>
          <a:r>
            <a:rPr kumimoji="1" lang="en-US" altLang="ja-JP" sz="1400" b="0" i="0" baseline="0">
              <a:solidFill>
                <a:schemeClr val="dk1"/>
              </a:solidFill>
              <a:effectLst/>
              <a:latin typeface="+mn-lt"/>
              <a:ea typeface="+mn-ea"/>
              <a:cs typeface="+mn-cs"/>
            </a:rPr>
            <a:t>6</a:t>
          </a:r>
          <a:r>
            <a:rPr kumimoji="1" lang="ja-JP" altLang="en-US" sz="1400" b="0" i="0" baseline="0">
              <a:solidFill>
                <a:schemeClr val="dk1"/>
              </a:solidFill>
              <a:effectLst/>
              <a:latin typeface="+mn-lt"/>
              <a:ea typeface="+mn-ea"/>
              <a:cs typeface="+mn-cs"/>
            </a:rPr>
            <a:t>百万円が増加。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今後は、</a:t>
          </a:r>
          <a:r>
            <a:rPr kumimoji="1" lang="ja-JP" altLang="en-US" sz="1400" b="0" i="0" baseline="0">
              <a:solidFill>
                <a:schemeClr val="dk1"/>
              </a:solidFill>
              <a:effectLst/>
              <a:latin typeface="+mn-lt"/>
              <a:ea typeface="+mn-ea"/>
              <a:cs typeface="+mn-cs"/>
            </a:rPr>
            <a:t>グリーンボンドの償還までは</a:t>
          </a:r>
          <a:r>
            <a:rPr kumimoji="1" lang="ja-JP" altLang="ja-JP" sz="1400" b="0" i="0" baseline="0">
              <a:solidFill>
                <a:schemeClr val="dk1"/>
              </a:solidFill>
              <a:effectLst/>
              <a:latin typeface="+mn-lt"/>
              <a:ea typeface="+mn-ea"/>
              <a:cs typeface="+mn-cs"/>
            </a:rPr>
            <a:t>取崩をする予定はない。</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起債の新規発行抑制により実質公債費比率の数値の上昇を抑えつつ</a:t>
          </a:r>
          <a:r>
            <a:rPr lang="ja-JP"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単年度収支へ影響の軽減を図る。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18,966
18,569
185.19
12,887,225
12,468,542
347,698
7,251,036
12,324,135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地場産業の一部には景気回復の兆しがあるものの、全体として民間企業の立地が少ない。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また、町面積の大部分を森林や農地が占めているため、法人町民税や固定資産税等の町税収入が少ないことから、財政基盤が弱く、類似団体平均をかなり下回っている。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税の賦課客体の完全補足や徴収強化を継続するとともに、企業誘致など税収の増加につながる事業を展開し、歳入改革にも努めていく。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一般財源経常経費は、ほぼ横ばいとなった。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経常経費充当一般財源については、</a:t>
          </a:r>
          <a:r>
            <a:rPr kumimoji="1" lang="ja-JP" altLang="en-US" sz="1100" b="0" i="0" baseline="0">
              <a:solidFill>
                <a:schemeClr val="dk1"/>
              </a:solidFill>
              <a:effectLst/>
              <a:latin typeface="+mn-lt"/>
              <a:ea typeface="+mn-ea"/>
              <a:cs typeface="+mn-cs"/>
            </a:rPr>
            <a:t>税収、</a:t>
          </a:r>
          <a:r>
            <a:rPr kumimoji="1" lang="ja-JP" altLang="ja-JP" sz="1100" b="0" i="0" baseline="0">
              <a:solidFill>
                <a:schemeClr val="dk1"/>
              </a:solidFill>
              <a:effectLst/>
              <a:latin typeface="+mn-lt"/>
              <a:ea typeface="+mn-ea"/>
              <a:cs typeface="+mn-cs"/>
            </a:rPr>
            <a:t>普通交付税が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したことに伴い</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がっている。しかしながら、支出の増減を要因としておらず、予想されたことであることから、問題の提起とはならない。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今後は、公債費が徐々に</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していく見込みであり、類似団体の数値</a:t>
          </a:r>
          <a:r>
            <a:rPr kumimoji="1" lang="ja-JP" altLang="en-US" sz="1100" b="0" i="0" baseline="0">
              <a:solidFill>
                <a:schemeClr val="dk1"/>
              </a:solidFill>
              <a:effectLst/>
              <a:latin typeface="+mn-lt"/>
              <a:ea typeface="+mn-ea"/>
              <a:cs typeface="+mn-cs"/>
            </a:rPr>
            <a:t>とのさらなる乖離が注視されるところである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150368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459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64</xdr:row>
      <xdr:rowOff>150368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8669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8669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年度については新型コロナウイルス感染症の影響も</a:t>
          </a:r>
          <a:r>
            <a:rPr kumimoji="1" lang="ja-JP" altLang="en-US" sz="1100" b="0" i="0" baseline="0">
              <a:solidFill>
                <a:schemeClr val="dk1"/>
              </a:solidFill>
              <a:effectLst/>
              <a:latin typeface="+mn-lt"/>
              <a:ea typeface="+mn-ea"/>
              <a:cs typeface="+mn-cs"/>
            </a:rPr>
            <a:t>なくなり</a:t>
          </a:r>
          <a:r>
            <a:rPr kumimoji="1" lang="ja-JP" altLang="ja-JP" sz="1100" b="0" i="0" baseline="0">
              <a:solidFill>
                <a:schemeClr val="dk1"/>
              </a:solidFill>
              <a:effectLst/>
              <a:latin typeface="+mn-lt"/>
              <a:ea typeface="+mn-ea"/>
              <a:cs typeface="+mn-cs"/>
            </a:rPr>
            <a:t>、減少している。一方</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物価高騰による悪化も考えられる</a:t>
          </a:r>
          <a:r>
            <a:rPr kumimoji="1" lang="ja-JP" altLang="en-US" sz="1100" b="0" i="0" baseline="0">
              <a:solidFill>
                <a:schemeClr val="dk1"/>
              </a:solidFill>
              <a:effectLst/>
              <a:latin typeface="+mn-lt"/>
              <a:ea typeface="+mn-ea"/>
              <a:cs typeface="+mn-cs"/>
            </a:rPr>
            <a:t>中、さらに</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に伴う</a:t>
          </a:r>
          <a:r>
            <a:rPr kumimoji="1" lang="ja-JP" altLang="ja-JP" sz="1100" b="0" i="0" baseline="0">
              <a:solidFill>
                <a:schemeClr val="dk1"/>
              </a:solidFill>
              <a:effectLst/>
              <a:latin typeface="+mn-lt"/>
              <a:ea typeface="+mn-ea"/>
              <a:cs typeface="+mn-cs"/>
            </a:rPr>
            <a:t>電子化による物件費の経常的な増額は注意が必要となる。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令和８年度に開校を予定している統合中学校により、旧３中学校体制からどのような影響があるかは、確認と対応が必要となる。</a:t>
          </a:r>
          <a:r>
            <a:rPr kumimoji="1" lang="ja-JP" altLang="ja-JP" sz="1100" b="0" i="0" baseline="0">
              <a:solidFill>
                <a:schemeClr val="dk1"/>
              </a:solidFill>
              <a:effectLst/>
              <a:latin typeface="+mn-lt"/>
              <a:ea typeface="+mn-ea"/>
              <a:cs typeface="+mn-cs"/>
            </a:rPr>
            <a:t>今後は、多可町公共施設等総合管理計画に基づき、有効活用を含めた経費削減を図っていく。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105643</xdr:rowOff>
    </xdr:from>
    <xdr:to>
      <xdr:col>23</xdr:col>
      <xdr:colOff>133350</xdr:colOff>
      <xdr:row>84</xdr:row>
      <xdr:rowOff>141114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07443"/>
          <a:ext cx="8382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141114</xdr:rowOff>
    </xdr:from>
    <xdr:to>
      <xdr:col>19</xdr:col>
      <xdr:colOff>133350</xdr:colOff>
      <xdr:row>85</xdr:row>
      <xdr:rowOff>88889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542914"/>
          <a:ext cx="889000" cy="1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111925</xdr:rowOff>
    </xdr:from>
    <xdr:to>
      <xdr:col>15</xdr:col>
      <xdr:colOff>82550</xdr:colOff>
      <xdr:row>85</xdr:row>
      <xdr:rowOff>88889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13725"/>
          <a:ext cx="889000" cy="1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104981</xdr:rowOff>
    </xdr:from>
    <xdr:to>
      <xdr:col>11</xdr:col>
      <xdr:colOff>31750</xdr:colOff>
      <xdr:row>84</xdr:row>
      <xdr:rowOff>111925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35331"/>
          <a:ext cx="889000" cy="17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54843</xdr:rowOff>
    </xdr:from>
    <xdr:to>
      <xdr:col>23</xdr:col>
      <xdr:colOff>184150</xdr:colOff>
      <xdr:row>84</xdr:row>
      <xdr:rowOff>156443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71370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90314</xdr:rowOff>
    </xdr:from>
    <xdr:to>
      <xdr:col>19</xdr:col>
      <xdr:colOff>184150</xdr:colOff>
      <xdr:row>85</xdr:row>
      <xdr:rowOff>20464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30641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38089</xdr:rowOff>
    </xdr:from>
    <xdr:to>
      <xdr:col>15</xdr:col>
      <xdr:colOff>133350</xdr:colOff>
      <xdr:row>85</xdr:row>
      <xdr:rowOff>139689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124466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9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61125</xdr:rowOff>
    </xdr:from>
    <xdr:to>
      <xdr:col>11</xdr:col>
      <xdr:colOff>82550</xdr:colOff>
      <xdr:row>84</xdr:row>
      <xdr:rowOff>162725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147502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4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54181</xdr:rowOff>
    </xdr:from>
    <xdr:to>
      <xdr:col>7</xdr:col>
      <xdr:colOff>31750</xdr:colOff>
      <xdr:row>83</xdr:row>
      <xdr:rowOff>155781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140558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昨年度に引き続き、類似団体より高い数値を示している。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職員の年齢層が</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歳以上に偏っていることも、一つの要因と考えられる。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今後は、給与水準、定員管理の適正化、人事評価制度の導入など給与構造の改革に取り組み、より一層の給与管理の適正化を図る。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841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153307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２年度より会計年度任用職員の制度が始まったことに伴い、類似団体より数字が改善したことが考えられる。しかし、逆に正職員の割合が多いことの証明にもなったことから、正職員と会計年度任用職員のバランスを考えていく必要が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診療所</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箇所、地域局２箇所、ＣＡＴＶ事業の運営等の特殊要因もあり、人員の整理の推進を図っていく。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民で出来るものは民で</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のもと、業務のアウトソーシングを図っていくことにより適正な定員管理に努める。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147774</xdr:rowOff>
    </xdr:from>
    <xdr:to>
      <xdr:col>81</xdr:col>
      <xdr:colOff>44450</xdr:colOff>
      <xdr:row>60</xdr:row>
      <xdr:rowOff>152944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34774"/>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102960</xdr:rowOff>
    </xdr:from>
    <xdr:to>
      <xdr:col>77</xdr:col>
      <xdr:colOff>44450</xdr:colOff>
      <xdr:row>60</xdr:row>
      <xdr:rowOff>152944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89960"/>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75384</xdr:rowOff>
    </xdr:from>
    <xdr:to>
      <xdr:col>72</xdr:col>
      <xdr:colOff>203200</xdr:colOff>
      <xdr:row>60</xdr:row>
      <xdr:rowOff>102960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6238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149497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62384"/>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96974</xdr:rowOff>
    </xdr:from>
    <xdr:to>
      <xdr:col>81</xdr:col>
      <xdr:colOff>95250</xdr:colOff>
      <xdr:row>61</xdr:row>
      <xdr:rowOff>27124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113501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42471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5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52160</xdr:rowOff>
    </xdr:from>
    <xdr:to>
      <xdr:col>73</xdr:col>
      <xdr:colOff>44450</xdr:colOff>
      <xdr:row>60</xdr:row>
      <xdr:rowOff>153760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163937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24584</xdr:rowOff>
    </xdr:from>
    <xdr:to>
      <xdr:col>68</xdr:col>
      <xdr:colOff>203200</xdr:colOff>
      <xdr:row>60</xdr:row>
      <xdr:rowOff>126184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合併特例事業債等の交付税算入率の高い起債を活用して基盤整備を行ってきたが、類似団体の中でも依然と最下位層にある。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類似団体比較よりも</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％高く、公債費が非常に高い水準にあることが分かる。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同数値の改善のため、新発行の起債を抑制することで対応していくが、合併特例事業債や過疎対策事業債など有利な起債に期限があることから、借りすぎに注意しながら、投資経費を増額することになる。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また、公債費は徐々に償還額を減らすことから、実質公債費比率が</a:t>
          </a:r>
          <a:r>
            <a:rPr kumimoji="1" lang="ja-JP" altLang="en-US" sz="1100" b="0" i="0" baseline="0">
              <a:solidFill>
                <a:schemeClr val="dk1"/>
              </a:solidFill>
              <a:effectLst/>
              <a:latin typeface="+mn-lt"/>
              <a:ea typeface="+mn-ea"/>
              <a:cs typeface="+mn-cs"/>
            </a:rPr>
            <a:t>急激に</a:t>
          </a:r>
          <a:r>
            <a:rPr kumimoji="1" lang="ja-JP" altLang="ja-JP" sz="1100" b="0" i="0" baseline="0">
              <a:solidFill>
                <a:schemeClr val="dk1"/>
              </a:solidFill>
              <a:effectLst/>
              <a:latin typeface="+mn-lt"/>
              <a:ea typeface="+mn-ea"/>
              <a:cs typeface="+mn-cs"/>
            </a:rPr>
            <a:t>悪化しないよう努める。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12277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5399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12277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5158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76623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15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76623</xdr:rowOff>
    </xdr:from>
    <xdr:to>
      <xdr:col>68</xdr:col>
      <xdr:colOff>152400</xdr:colOff>
      <xdr:row>45</xdr:row>
      <xdr:rowOff>114300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2042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132927</xdr:rowOff>
    </xdr:from>
    <xdr:to>
      <xdr:col>77</xdr:col>
      <xdr:colOff>95250</xdr:colOff>
      <xdr:row>44</xdr:row>
      <xdr:rowOff>63077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47854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25823</xdr:rowOff>
    </xdr:from>
    <xdr:to>
      <xdr:col>68</xdr:col>
      <xdr:colOff>203200</xdr:colOff>
      <xdr:row>44</xdr:row>
      <xdr:rowOff>127423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112200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昨年度に引き続き数値が認識できなかったのは、基金等の増額に伴い数値測定ができなかったためである。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一部事務組合の大型投資により少しずつ数値は上昇するものと思われるが、過度に上昇しないよう注視が必要となる。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今後も、計画的な起債の償還により将来負担額の縮小に努めるていくものの、合併特例債を始めとする財政措置がある起債を活用し地域基盤を整備する期間内では新発債</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、同数値の上昇が予測される。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71861</xdr:rowOff>
    </xdr:from>
    <xdr:to>
      <xdr:col>68</xdr:col>
      <xdr:colOff>152400</xdr:colOff>
      <xdr:row>17</xdr:row>
      <xdr:rowOff>69321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1506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21061</xdr:rowOff>
    </xdr:from>
    <xdr:to>
      <xdr:col>68</xdr:col>
      <xdr:colOff>203200</xdr:colOff>
      <xdr:row>16</xdr:row>
      <xdr:rowOff>122661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107438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18521</xdr:rowOff>
    </xdr:from>
    <xdr:to>
      <xdr:col>64</xdr:col>
      <xdr:colOff>152400</xdr:colOff>
      <xdr:row>17</xdr:row>
      <xdr:rowOff>120121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104898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18,966
18,569
185.19
12,887,225
12,468,542
347,698
7,251,036
12,324,135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a:t>
          </a:r>
          <a:r>
            <a:rPr kumimoji="1" lang="ja-JP" altLang="en-US" sz="1100" b="0" i="0" baseline="0">
              <a:solidFill>
                <a:schemeClr val="dk1"/>
              </a:solidFill>
              <a:effectLst/>
              <a:latin typeface="+mn-lt"/>
              <a:ea typeface="+mn-ea"/>
              <a:cs typeface="+mn-cs"/>
            </a:rPr>
            <a:t>より低い</a:t>
          </a:r>
          <a:r>
            <a:rPr kumimoji="1" lang="ja-JP" altLang="ja-JP" sz="1100" b="0" i="0" baseline="0">
              <a:solidFill>
                <a:schemeClr val="dk1"/>
              </a:solidFill>
              <a:effectLst/>
              <a:latin typeface="+mn-lt"/>
              <a:ea typeface="+mn-ea"/>
              <a:cs typeface="+mn-cs"/>
            </a:rPr>
            <a:t>水準で推移している。令和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ついては、制度による人件費増や、会計年度任用職員の増員などで数値が上がっている。今後は、業務の抜本的な見直しに基づく定員適正化計画の策定、人事評価制度の運用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1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71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令和５年度に変動はないが、今後、</a:t>
          </a:r>
          <a:r>
            <a:rPr kumimoji="1" lang="ja-JP" altLang="ja-JP" sz="1100" b="0" i="0" baseline="0">
              <a:solidFill>
                <a:schemeClr val="dk1"/>
              </a:solidFill>
              <a:effectLst/>
              <a:latin typeface="+mn-lt"/>
              <a:ea typeface="+mn-ea"/>
              <a:cs typeface="+mn-cs"/>
            </a:rPr>
            <a:t>物価高騰により経費が増額</a:t>
          </a:r>
          <a:r>
            <a:rPr kumimoji="1" lang="ja-JP" altLang="en-US" sz="1100" b="0" i="0" baseline="0">
              <a:solidFill>
                <a:schemeClr val="dk1"/>
              </a:solidFill>
              <a:effectLst/>
              <a:latin typeface="+mn-lt"/>
              <a:ea typeface="+mn-ea"/>
              <a:cs typeface="+mn-cs"/>
            </a:rPr>
            <a:t>することに</a:t>
          </a:r>
          <a:r>
            <a:rPr kumimoji="1" lang="ja-JP" altLang="ja-JP" sz="1100" b="0" i="0" baseline="0">
              <a:solidFill>
                <a:schemeClr val="dk1"/>
              </a:solidFill>
              <a:effectLst/>
              <a:latin typeface="+mn-lt"/>
              <a:ea typeface="+mn-ea"/>
              <a:cs typeface="+mn-cs"/>
            </a:rPr>
            <a:t>加え、事務の電子化等により</a:t>
          </a:r>
          <a:r>
            <a:rPr kumimoji="1" lang="ja-JP" altLang="en-US" sz="1100" b="0" i="0" baseline="0">
              <a:solidFill>
                <a:schemeClr val="dk1"/>
              </a:solidFill>
              <a:effectLst/>
              <a:latin typeface="+mn-lt"/>
              <a:ea typeface="+mn-ea"/>
              <a:cs typeface="+mn-cs"/>
            </a:rPr>
            <a:t>増額することが見込まれる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行政内部の実務執行にかかる各種システムのリース料や委託料が増額傾向にある。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今後は、民で出来ることは民で実施していく基本姿勢のもと、全事務事業の見直しとともに、公共施設の整理統廃合等により物件費の抑制に努める。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107950</xdr:rowOff>
    </xdr:from>
    <xdr:to>
      <xdr:col>82</xdr:col>
      <xdr:colOff>107950</xdr:colOff>
      <xdr:row>14</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1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27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272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57150</xdr:rowOff>
    </xdr:from>
    <xdr:to>
      <xdr:col>82</xdr:col>
      <xdr:colOff>158750</xdr:colOff>
      <xdr:row>14</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57150</xdr:rowOff>
    </xdr:from>
    <xdr:to>
      <xdr:col>78</xdr:col>
      <xdr:colOff>120650</xdr:colOff>
      <xdr:row>14</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類似団体より上回っているが、物価高騰が続く中、給付事業等により扶助費の上昇につながったことが予想される。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また、今後少子高齢化が進む中、社会保障関連経費が増加するものと見込んでいる。</a:t>
          </a:r>
          <a:endParaRPr lang="ja-JP" altLang="ja-JP" sz="1400">
            <a:effectLst/>
          </a:endParaRPr>
        </a:p>
        <a:p>
          <a:r>
            <a:rPr kumimoji="1" lang="ja-JP" altLang="ja-JP" sz="1100" b="0" i="0" baseline="0">
              <a:solidFill>
                <a:schemeClr val="dk1"/>
              </a:solidFill>
              <a:effectLst/>
              <a:latin typeface="+mn-lt"/>
              <a:ea typeface="+mn-ea"/>
              <a:cs typeface="+mn-cs"/>
            </a:rPr>
            <a:t>　国や県の動向を注視しつつ必要なサービスの供給に努める。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608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前年度と横ばいとなっている。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繰出金について、介護保険特別会計は今後も増加傾向が見込まれている。会計ごとの運営を基準としつつも一般会計からの適正な繰出金を確保することで各会計の安定運営を目指す。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また、高齢化の進む本町では、今後後期高齢者医療特別会計への繰出金にも注視が必要となる。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3167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39370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83820</xdr:rowOff>
    </xdr:from>
    <xdr:to>
      <xdr:col>78</xdr:col>
      <xdr:colOff>120650</xdr:colOff>
      <xdr:row>57</xdr:row>
      <xdr:rowOff>13970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54610</xdr:rowOff>
    </xdr:from>
    <xdr:to>
      <xdr:col>73</xdr:col>
      <xdr:colOff>180975</xdr:colOff>
      <xdr:row>55</xdr:row>
      <xdr:rowOff>39370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1414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xdr:rowOff>
    </xdr:from>
    <xdr:to>
      <xdr:col>69</xdr:col>
      <xdr:colOff>92075</xdr:colOff>
      <xdr:row>53</xdr:row>
      <xdr:rowOff>54610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088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3810</xdr:rowOff>
    </xdr:from>
    <xdr:to>
      <xdr:col>69</xdr:col>
      <xdr:colOff>142875</xdr:colOff>
      <xdr:row>53</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121920</xdr:rowOff>
    </xdr:from>
    <xdr:to>
      <xdr:col>65</xdr:col>
      <xdr:colOff>53975</xdr:colOff>
      <xdr:row>53</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62247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また、上下水道事業についても国の繰出基準に従い適正な補助をしていく。</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今後は、過疎対策に特化した補助など、ある程度の増額が見込まれる。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6496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786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40</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7867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145288</xdr:rowOff>
    </xdr:from>
    <xdr:to>
      <xdr:col>69</xdr:col>
      <xdr:colOff>92075</xdr:colOff>
      <xdr:row>40</xdr:row>
      <xdr:rowOff>163576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70032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112776</xdr:rowOff>
    </xdr:from>
    <xdr:to>
      <xdr:col>69</xdr:col>
      <xdr:colOff>142875</xdr:colOff>
      <xdr:row>41</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94488</xdr:rowOff>
    </xdr:from>
    <xdr:to>
      <xdr:col>65</xdr:col>
      <xdr:colOff>53975</xdr:colOff>
      <xdr:row>41</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9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9415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03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これまで実施してきた事業の償還が本格化する令和１１年頃までは、</a:t>
          </a:r>
          <a:r>
            <a:rPr kumimoji="1" lang="ja-JP" altLang="en-US" sz="1100" b="0" i="0" baseline="0">
              <a:solidFill>
                <a:schemeClr val="dk1"/>
              </a:solidFill>
              <a:effectLst/>
              <a:latin typeface="+mn-lt"/>
              <a:ea typeface="+mn-ea"/>
              <a:cs typeface="+mn-cs"/>
            </a:rPr>
            <a:t>元金償還</a:t>
          </a:r>
          <a:r>
            <a:rPr kumimoji="1" lang="ja-JP" altLang="ja-JP" sz="1100" b="0" i="0" baseline="0">
              <a:solidFill>
                <a:schemeClr val="dk1"/>
              </a:solidFill>
              <a:effectLst/>
              <a:latin typeface="+mn-lt"/>
              <a:ea typeface="+mn-ea"/>
              <a:cs typeface="+mn-cs"/>
            </a:rPr>
            <a:t>は徐々に</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していく</a:t>
          </a:r>
          <a:r>
            <a:rPr kumimoji="1" lang="ja-JP" altLang="en-US" sz="1100" b="0" i="0" baseline="0">
              <a:solidFill>
                <a:schemeClr val="dk1"/>
              </a:solidFill>
              <a:effectLst/>
              <a:latin typeface="+mn-lt"/>
              <a:ea typeface="+mn-ea"/>
              <a:cs typeface="+mn-cs"/>
            </a:rPr>
            <a:t>が、利息により増加する</a:t>
          </a:r>
          <a:r>
            <a:rPr kumimoji="1" lang="ja-JP" altLang="ja-JP" sz="1100" b="0" i="0" baseline="0">
              <a:solidFill>
                <a:schemeClr val="dk1"/>
              </a:solidFill>
              <a:effectLst/>
              <a:latin typeface="+mn-lt"/>
              <a:ea typeface="+mn-ea"/>
              <a:cs typeface="+mn-cs"/>
            </a:rPr>
            <a:t>と予測している。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合併特例債や過疎対策事業債など有利な起債があることから、新規発行債が増額することも見込まれ、しっかりと事業精査を行い、償還期間についても再考し、公債費の縮減並びに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今後は、利息の上昇幅に注意し、投資計画を見込む必要がある。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52705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515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29845</xdr:rowOff>
    </xdr:from>
    <xdr:to>
      <xdr:col>19</xdr:col>
      <xdr:colOff>187325</xdr:colOff>
      <xdr:row>80</xdr:row>
      <xdr:rowOff>52705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745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29845</xdr:rowOff>
    </xdr:from>
    <xdr:to>
      <xdr:col>15</xdr:col>
      <xdr:colOff>98425</xdr:colOff>
      <xdr:row>80</xdr:row>
      <xdr:rowOff>75564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7458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75564</xdr:rowOff>
    </xdr:from>
    <xdr:to>
      <xdr:col>11</xdr:col>
      <xdr:colOff>9525</xdr:colOff>
      <xdr:row>80</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915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1905</xdr:rowOff>
    </xdr:from>
    <xdr:to>
      <xdr:col>20</xdr:col>
      <xdr:colOff>38100</xdr:colOff>
      <xdr:row>80</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88282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0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150495</xdr:rowOff>
    </xdr:from>
    <xdr:to>
      <xdr:col>15</xdr:col>
      <xdr:colOff>149225</xdr:colOff>
      <xdr:row>80</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65422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8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24764</xdr:rowOff>
    </xdr:from>
    <xdr:to>
      <xdr:col>11</xdr:col>
      <xdr:colOff>60325</xdr:colOff>
      <xdr:row>80</xdr:row>
      <xdr:rowOff>126364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47625</xdr:rowOff>
    </xdr:from>
    <xdr:to>
      <xdr:col>6</xdr:col>
      <xdr:colOff>171450</xdr:colOff>
      <xdr:row>80</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7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85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公債費以外では、</a:t>
          </a:r>
          <a:r>
            <a:rPr kumimoji="1"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費が最も多く</a:t>
          </a:r>
          <a:r>
            <a:rPr kumimoji="1" lang="en-US" altLang="ja-JP" sz="1100" b="0" i="0" baseline="0">
              <a:solidFill>
                <a:schemeClr val="dk1"/>
              </a:solidFill>
              <a:effectLst/>
              <a:latin typeface="+mn-lt"/>
              <a:ea typeface="+mn-ea"/>
              <a:cs typeface="+mn-cs"/>
            </a:rPr>
            <a:t>20.9%</a:t>
          </a:r>
          <a:r>
            <a:rPr kumimoji="1" lang="ja-JP" altLang="ja-JP" sz="1100" b="0" i="0" baseline="0">
              <a:solidFill>
                <a:schemeClr val="dk1"/>
              </a:solidFill>
              <a:effectLst/>
              <a:latin typeface="+mn-lt"/>
              <a:ea typeface="+mn-ea"/>
              <a:cs typeface="+mn-cs"/>
            </a:rPr>
            <a:t>となっており、続いて</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等</a:t>
          </a:r>
          <a:r>
            <a:rPr kumimoji="1" lang="en-US" altLang="ja-JP" sz="1100" b="0" i="0" baseline="0">
              <a:solidFill>
                <a:schemeClr val="dk1"/>
              </a:solidFill>
              <a:effectLst/>
              <a:latin typeface="+mn-lt"/>
              <a:ea typeface="+mn-ea"/>
              <a:cs typeface="+mn-cs"/>
            </a:rPr>
            <a:t>20.5</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物件</a:t>
          </a:r>
          <a:r>
            <a:rPr kumimoji="1" lang="ja-JP" altLang="ja-JP" sz="1100" b="0" i="0" baseline="0">
              <a:solidFill>
                <a:schemeClr val="dk1"/>
              </a:solidFill>
              <a:effectLst/>
              <a:latin typeface="+mn-lt"/>
              <a:ea typeface="+mn-ea"/>
              <a:cs typeface="+mn-cs"/>
            </a:rPr>
            <a:t>費</a:t>
          </a:r>
          <a:r>
            <a:rPr kumimoji="1" lang="en-US" altLang="ja-JP" sz="1100" b="0" i="0" baseline="0">
              <a:solidFill>
                <a:schemeClr val="dk1"/>
              </a:solidFill>
              <a:effectLst/>
              <a:latin typeface="+mn-lt"/>
              <a:ea typeface="+mn-ea"/>
              <a:cs typeface="+mn-cs"/>
            </a:rPr>
            <a:t>13.0</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公債費を除く経常経費は、類似団体平均を若干</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回っており、全国平均、兵庫県平均と比較すると低く推移している。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このことから、当町において公債費の支出割合がいかに高く、弾力性がないかが分かる。また、</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の支出割合が高くなってきているので注意が必要である。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134620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086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78</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648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78</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648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416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77633</xdr:rowOff>
    </xdr:from>
    <xdr:to>
      <xdr:col>29</xdr:col>
      <xdr:colOff>127000</xdr:colOff>
      <xdr:row>15</xdr:row>
      <xdr:rowOff>117932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97008"/>
          <a:ext cx="647700" cy="4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62410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1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117932</xdr:rowOff>
    </xdr:from>
    <xdr:to>
      <xdr:col>26</xdr:col>
      <xdr:colOff>50800</xdr:colOff>
      <xdr:row>15</xdr:row>
      <xdr:rowOff>122978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37307"/>
          <a:ext cx="698500" cy="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121427</xdr:rowOff>
    </xdr:from>
    <xdr:to>
      <xdr:col>22</xdr:col>
      <xdr:colOff>114300</xdr:colOff>
      <xdr:row>15</xdr:row>
      <xdr:rowOff>122978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40802"/>
          <a:ext cx="698500" cy="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121427</xdr:rowOff>
    </xdr:from>
    <xdr:to>
      <xdr:col>18</xdr:col>
      <xdr:colOff>177800</xdr:colOff>
      <xdr:row>15</xdr:row>
      <xdr:rowOff>162346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40802"/>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26833</xdr:rowOff>
    </xdr:from>
    <xdr:to>
      <xdr:col>29</xdr:col>
      <xdr:colOff>177800</xdr:colOff>
      <xdr:row>15</xdr:row>
      <xdr:rowOff>128433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6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43360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9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67132</xdr:rowOff>
    </xdr:from>
    <xdr:to>
      <xdr:col>26</xdr:col>
      <xdr:colOff>101600</xdr:colOff>
      <xdr:row>15</xdr:row>
      <xdr:rowOff>168732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72178</xdr:rowOff>
    </xdr:from>
    <xdr:to>
      <xdr:col>22</xdr:col>
      <xdr:colOff>165100</xdr:colOff>
      <xdr:row>16</xdr:row>
      <xdr:rowOff>2328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70627</xdr:rowOff>
    </xdr:from>
    <xdr:to>
      <xdr:col>19</xdr:col>
      <xdr:colOff>38100</xdr:colOff>
      <xdr:row>16</xdr:row>
      <xdr:rowOff>777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0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10954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111546</xdr:rowOff>
    </xdr:from>
    <xdr:to>
      <xdr:col>15</xdr:col>
      <xdr:colOff>101600</xdr:colOff>
      <xdr:row>16</xdr:row>
      <xdr:rowOff>41696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51873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182454</xdr:rowOff>
    </xdr:from>
    <xdr:to>
      <xdr:col>29</xdr:col>
      <xdr:colOff>127000</xdr:colOff>
      <xdr:row>34</xdr:row>
      <xdr:rowOff>261112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49904"/>
          <a:ext cx="647700" cy="7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171806</xdr:rowOff>
    </xdr:from>
    <xdr:to>
      <xdr:col>26</xdr:col>
      <xdr:colOff>50800</xdr:colOff>
      <xdr:row>34</xdr:row>
      <xdr:rowOff>182454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39256"/>
          <a:ext cx="698500" cy="10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171806</xdr:rowOff>
    </xdr:from>
    <xdr:to>
      <xdr:col>22</xdr:col>
      <xdr:colOff>114300</xdr:colOff>
      <xdr:row>34</xdr:row>
      <xdr:rowOff>259474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9256"/>
          <a:ext cx="698500" cy="8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259474</xdr:rowOff>
    </xdr:from>
    <xdr:to>
      <xdr:col>18</xdr:col>
      <xdr:colOff>177800</xdr:colOff>
      <xdr:row>34</xdr:row>
      <xdr:rowOff>311176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26924"/>
          <a:ext cx="698500" cy="5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210312</xdr:rowOff>
    </xdr:from>
    <xdr:to>
      <xdr:col>29</xdr:col>
      <xdr:colOff>177800</xdr:colOff>
      <xdr:row>34</xdr:row>
      <xdr:rowOff>311912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7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55389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131654</xdr:rowOff>
    </xdr:from>
    <xdr:to>
      <xdr:col>26</xdr:col>
      <xdr:colOff>101600</xdr:colOff>
      <xdr:row>34</xdr:row>
      <xdr:rowOff>233254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9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243431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67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121006</xdr:rowOff>
    </xdr:from>
    <xdr:to>
      <xdr:col>22</xdr:col>
      <xdr:colOff>165100</xdr:colOff>
      <xdr:row>34</xdr:row>
      <xdr:rowOff>222606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8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232783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208674</xdr:rowOff>
    </xdr:from>
    <xdr:to>
      <xdr:col>19</xdr:col>
      <xdr:colOff>38100</xdr:colOff>
      <xdr:row>34</xdr:row>
      <xdr:rowOff>310274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320451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260376</xdr:rowOff>
    </xdr:from>
    <xdr:to>
      <xdr:col>15</xdr:col>
      <xdr:colOff>101600</xdr:colOff>
      <xdr:row>35</xdr:row>
      <xdr:rowOff>19076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7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18,966
18,569
185.19
12,887,225
12,468,542
347,698
7,251,036
12,324,135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157112</xdr:rowOff>
    </xdr:from>
    <xdr:to>
      <xdr:col>24</xdr:col>
      <xdr:colOff>63500</xdr:colOff>
      <xdr:row>36</xdr:row>
      <xdr:rowOff>164732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931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164732</xdr:rowOff>
    </xdr:from>
    <xdr:to>
      <xdr:col>19</xdr:col>
      <xdr:colOff>177800</xdr:colOff>
      <xdr:row>36</xdr:row>
      <xdr:rowOff>164948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69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156413</xdr:rowOff>
    </xdr:from>
    <xdr:to>
      <xdr:col>15</xdr:col>
      <xdr:colOff>50800</xdr:colOff>
      <xdr:row>36</xdr:row>
      <xdr:rowOff>164948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861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156413</xdr:rowOff>
    </xdr:from>
    <xdr:to>
      <xdr:col>10</xdr:col>
      <xdr:colOff>114300</xdr:colOff>
      <xdr:row>37</xdr:row>
      <xdr:rowOff>110871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8613"/>
          <a:ext cx="889000" cy="1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106312</xdr:rowOff>
    </xdr:from>
    <xdr:to>
      <xdr:col>24</xdr:col>
      <xdr:colOff>114300</xdr:colOff>
      <xdr:row>37</xdr:row>
      <xdr:rowOff>36462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84739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113932</xdr:rowOff>
    </xdr:from>
    <xdr:to>
      <xdr:col>20</xdr:col>
      <xdr:colOff>38100</xdr:colOff>
      <xdr:row>37</xdr:row>
      <xdr:rowOff>44082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114148</xdr:rowOff>
    </xdr:from>
    <xdr:to>
      <xdr:col>15</xdr:col>
      <xdr:colOff>101600</xdr:colOff>
      <xdr:row>37</xdr:row>
      <xdr:rowOff>44298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35425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105613</xdr:rowOff>
    </xdr:from>
    <xdr:to>
      <xdr:col>10</xdr:col>
      <xdr:colOff>165100</xdr:colOff>
      <xdr:row>37</xdr:row>
      <xdr:rowOff>35763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26890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60071</xdr:rowOff>
    </xdr:from>
    <xdr:to>
      <xdr:col>6</xdr:col>
      <xdr:colOff>38100</xdr:colOff>
      <xdr:row>37</xdr:row>
      <xdr:rowOff>161671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43917</xdr:rowOff>
    </xdr:from>
    <xdr:to>
      <xdr:col>24</xdr:col>
      <xdr:colOff>63500</xdr:colOff>
      <xdr:row>56</xdr:row>
      <xdr:rowOff>132140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45117"/>
          <a:ext cx="838200" cy="8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152894</xdr:rowOff>
    </xdr:from>
    <xdr:to>
      <xdr:col>19</xdr:col>
      <xdr:colOff>177800</xdr:colOff>
      <xdr:row>56</xdr:row>
      <xdr:rowOff>43917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11194"/>
          <a:ext cx="8890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152894</xdr:rowOff>
    </xdr:from>
    <xdr:to>
      <xdr:col>15</xdr:col>
      <xdr:colOff>50800</xdr:colOff>
      <xdr:row>56</xdr:row>
      <xdr:rowOff>102128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11194"/>
          <a:ext cx="889000" cy="2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102128</xdr:rowOff>
    </xdr:from>
    <xdr:to>
      <xdr:col>10</xdr:col>
      <xdr:colOff>114300</xdr:colOff>
      <xdr:row>57</xdr:row>
      <xdr:rowOff>121592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3328"/>
          <a:ext cx="889000" cy="19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81340</xdr:rowOff>
    </xdr:from>
    <xdr:to>
      <xdr:col>24</xdr:col>
      <xdr:colOff>114300</xdr:colOff>
      <xdr:row>57</xdr:row>
      <xdr:rowOff>11490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59767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164567</xdr:rowOff>
    </xdr:from>
    <xdr:to>
      <xdr:col>20</xdr:col>
      <xdr:colOff>38100</xdr:colOff>
      <xdr:row>56</xdr:row>
      <xdr:rowOff>94717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85844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8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102094</xdr:rowOff>
    </xdr:from>
    <xdr:to>
      <xdr:col>15</xdr:col>
      <xdr:colOff>101600</xdr:colOff>
      <xdr:row>55</xdr:row>
      <xdr:rowOff>32244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48771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51328</xdr:rowOff>
    </xdr:from>
    <xdr:to>
      <xdr:col>10</xdr:col>
      <xdr:colOff>165100</xdr:colOff>
      <xdr:row>56</xdr:row>
      <xdr:rowOff>152928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169455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70792</xdr:rowOff>
    </xdr:from>
    <xdr:to>
      <xdr:col>6</xdr:col>
      <xdr:colOff>38100</xdr:colOff>
      <xdr:row>58</xdr:row>
      <xdr:rowOff>942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17469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71943</xdr:rowOff>
    </xdr:from>
    <xdr:to>
      <xdr:col>24</xdr:col>
      <xdr:colOff>63500</xdr:colOff>
      <xdr:row>78</xdr:row>
      <xdr:rowOff>94483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45043"/>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42317</xdr:rowOff>
    </xdr:from>
    <xdr:to>
      <xdr:col>19</xdr:col>
      <xdr:colOff>177800</xdr:colOff>
      <xdr:row>78</xdr:row>
      <xdr:rowOff>71943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15417"/>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42317</xdr:rowOff>
    </xdr:from>
    <xdr:to>
      <xdr:col>15</xdr:col>
      <xdr:colOff>50800</xdr:colOff>
      <xdr:row>78</xdr:row>
      <xdr:rowOff>60147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5417"/>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128682</xdr:rowOff>
    </xdr:from>
    <xdr:to>
      <xdr:col>10</xdr:col>
      <xdr:colOff>114300</xdr:colOff>
      <xdr:row>78</xdr:row>
      <xdr:rowOff>60147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0332"/>
          <a:ext cx="889000" cy="10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43683</xdr:rowOff>
    </xdr:from>
    <xdr:to>
      <xdr:col>24</xdr:col>
      <xdr:colOff>114300</xdr:colOff>
      <xdr:row>78</xdr:row>
      <xdr:rowOff>145283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130060</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21143</xdr:rowOff>
    </xdr:from>
    <xdr:to>
      <xdr:col>20</xdr:col>
      <xdr:colOff>38100</xdr:colOff>
      <xdr:row>78</xdr:row>
      <xdr:rowOff>122743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113870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162967</xdr:rowOff>
    </xdr:from>
    <xdr:to>
      <xdr:col>15</xdr:col>
      <xdr:colOff>101600</xdr:colOff>
      <xdr:row>78</xdr:row>
      <xdr:rowOff>93117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9347</xdr:rowOff>
    </xdr:from>
    <xdr:to>
      <xdr:col>10</xdr:col>
      <xdr:colOff>165100</xdr:colOff>
      <xdr:row>78</xdr:row>
      <xdr:rowOff>110947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102074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77882</xdr:rowOff>
    </xdr:from>
    <xdr:to>
      <xdr:col>6</xdr:col>
      <xdr:colOff>38100</xdr:colOff>
      <xdr:row>78</xdr:row>
      <xdr:rowOff>8032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170609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39067</xdr:rowOff>
    </xdr:from>
    <xdr:to>
      <xdr:col>24</xdr:col>
      <xdr:colOff>63500</xdr:colOff>
      <xdr:row>94</xdr:row>
      <xdr:rowOff>108006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55367"/>
          <a:ext cx="8382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168405</xdr:rowOff>
    </xdr:from>
    <xdr:to>
      <xdr:col>19</xdr:col>
      <xdr:colOff>177800</xdr:colOff>
      <xdr:row>94</xdr:row>
      <xdr:rowOff>108006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13255"/>
          <a:ext cx="889000" cy="1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168405</xdr:rowOff>
    </xdr:from>
    <xdr:to>
      <xdr:col>15</xdr:col>
      <xdr:colOff>50800</xdr:colOff>
      <xdr:row>96</xdr:row>
      <xdr:rowOff>63086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13255"/>
          <a:ext cx="889000" cy="40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63086</xdr:rowOff>
    </xdr:from>
    <xdr:to>
      <xdr:col>10</xdr:col>
      <xdr:colOff>114300</xdr:colOff>
      <xdr:row>96</xdr:row>
      <xdr:rowOff>67560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228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159717</xdr:rowOff>
    </xdr:from>
    <xdr:to>
      <xdr:col>24</xdr:col>
      <xdr:colOff>114300</xdr:colOff>
      <xdr:row>94</xdr:row>
      <xdr:rowOff>89867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11144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57206</xdr:rowOff>
    </xdr:from>
    <xdr:to>
      <xdr:col>20</xdr:col>
      <xdr:colOff>38100</xdr:colOff>
      <xdr:row>94</xdr:row>
      <xdr:rowOff>158806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9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117605</xdr:rowOff>
    </xdr:from>
    <xdr:to>
      <xdr:col>15</xdr:col>
      <xdr:colOff>101600</xdr:colOff>
      <xdr:row>94</xdr:row>
      <xdr:rowOff>47755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64282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8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12286</xdr:rowOff>
    </xdr:from>
    <xdr:to>
      <xdr:col>10</xdr:col>
      <xdr:colOff>165100</xdr:colOff>
      <xdr:row>96</xdr:row>
      <xdr:rowOff>113886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130413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16760</xdr:rowOff>
    </xdr:from>
    <xdr:to>
      <xdr:col>6</xdr:col>
      <xdr:colOff>38100</xdr:colOff>
      <xdr:row>96</xdr:row>
      <xdr:rowOff>118360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134887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75239</xdr:rowOff>
    </xdr:from>
    <xdr:to>
      <xdr:col>54</xdr:col>
      <xdr:colOff>189865</xdr:colOff>
      <xdr:row>37</xdr:row>
      <xdr:rowOff>83752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4539"/>
          <a:ext cx="1270" cy="522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87579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83752</xdr:rowOff>
    </xdr:from>
    <xdr:to>
      <xdr:col>55</xdr:col>
      <xdr:colOff>88900</xdr:colOff>
      <xdr:row>37</xdr:row>
      <xdr:rowOff>83752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27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21916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75239</xdr:rowOff>
    </xdr:from>
    <xdr:to>
      <xdr:col>55</xdr:col>
      <xdr:colOff>88900</xdr:colOff>
      <xdr:row>34</xdr:row>
      <xdr:rowOff>75239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161751</xdr:rowOff>
    </xdr:from>
    <xdr:to>
      <xdr:col>55</xdr:col>
      <xdr:colOff>0</xdr:colOff>
      <xdr:row>35</xdr:row>
      <xdr:rowOff>19219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91051"/>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126082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26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147655</xdr:rowOff>
    </xdr:from>
    <xdr:to>
      <xdr:col>55</xdr:col>
      <xdr:colOff>50800</xdr:colOff>
      <xdr:row>36</xdr:row>
      <xdr:rowOff>77805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161751</xdr:rowOff>
    </xdr:from>
    <xdr:to>
      <xdr:col>50</xdr:col>
      <xdr:colOff>114300</xdr:colOff>
      <xdr:row>35</xdr:row>
      <xdr:rowOff>2298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91051"/>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154545</xdr:rowOff>
    </xdr:from>
    <xdr:to>
      <xdr:col>50</xdr:col>
      <xdr:colOff>165100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145571</xdr:rowOff>
    </xdr:from>
    <xdr:to>
      <xdr:col>45</xdr:col>
      <xdr:colOff>177800</xdr:colOff>
      <xdr:row>35</xdr:row>
      <xdr:rowOff>2298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60521"/>
          <a:ext cx="889000" cy="5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13252</xdr:rowOff>
    </xdr:from>
    <xdr:to>
      <xdr:col>46</xdr:col>
      <xdr:colOff>38100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145571</xdr:rowOff>
    </xdr:from>
    <xdr:to>
      <xdr:col>41</xdr:col>
      <xdr:colOff>50800</xdr:colOff>
      <xdr:row>34</xdr:row>
      <xdr:rowOff>148981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60521"/>
          <a:ext cx="889000" cy="51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139930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139869</xdr:rowOff>
    </xdr:from>
    <xdr:to>
      <xdr:col>55</xdr:col>
      <xdr:colOff>50800</xdr:colOff>
      <xdr:row>35</xdr:row>
      <xdr:rowOff>70019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54796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110951</xdr:rowOff>
    </xdr:from>
    <xdr:to>
      <xdr:col>50</xdr:col>
      <xdr:colOff>165100</xdr:colOff>
      <xdr:row>35</xdr:row>
      <xdr:rowOff>41101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57628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7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122948</xdr:rowOff>
    </xdr:from>
    <xdr:to>
      <xdr:col>46</xdr:col>
      <xdr:colOff>38100</xdr:colOff>
      <xdr:row>35</xdr:row>
      <xdr:rowOff>53098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69625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2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94771</xdr:rowOff>
    </xdr:from>
    <xdr:to>
      <xdr:col>41</xdr:col>
      <xdr:colOff>101600</xdr:colOff>
      <xdr:row>32</xdr:row>
      <xdr:rowOff>24921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41448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98181</xdr:rowOff>
    </xdr:from>
    <xdr:to>
      <xdr:col>36</xdr:col>
      <xdr:colOff>165100</xdr:colOff>
      <xdr:row>35</xdr:row>
      <xdr:rowOff>28331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44858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0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141570</xdr:rowOff>
    </xdr:from>
    <xdr:to>
      <xdr:col>55</xdr:col>
      <xdr:colOff>0</xdr:colOff>
      <xdr:row>57</xdr:row>
      <xdr:rowOff>111244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2770"/>
          <a:ext cx="838200" cy="1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111244</xdr:rowOff>
    </xdr:from>
    <xdr:to>
      <xdr:col>50</xdr:col>
      <xdr:colOff>114300</xdr:colOff>
      <xdr:row>57</xdr:row>
      <xdr:rowOff>161403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3894"/>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126149</xdr:rowOff>
    </xdr:from>
    <xdr:to>
      <xdr:col>45</xdr:col>
      <xdr:colOff>177800</xdr:colOff>
      <xdr:row>57</xdr:row>
      <xdr:rowOff>161403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98799"/>
          <a:ext cx="8890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126149</xdr:rowOff>
    </xdr:from>
    <xdr:to>
      <xdr:col>41</xdr:col>
      <xdr:colOff>50800</xdr:colOff>
      <xdr:row>57</xdr:row>
      <xdr:rowOff>128257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98799"/>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90770</xdr:rowOff>
    </xdr:from>
    <xdr:to>
      <xdr:col>55</xdr:col>
      <xdr:colOff>50800</xdr:colOff>
      <xdr:row>57</xdr:row>
      <xdr:rowOff>20920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69197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60444</xdr:rowOff>
    </xdr:from>
    <xdr:to>
      <xdr:col>50</xdr:col>
      <xdr:colOff>165100</xdr:colOff>
      <xdr:row>57</xdr:row>
      <xdr:rowOff>162044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153171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110603</xdr:rowOff>
    </xdr:from>
    <xdr:to>
      <xdr:col>46</xdr:col>
      <xdr:colOff>38100</xdr:colOff>
      <xdr:row>58</xdr:row>
      <xdr:rowOff>40753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31880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75349</xdr:rowOff>
    </xdr:from>
    <xdr:to>
      <xdr:col>41</xdr:col>
      <xdr:colOff>101600</xdr:colOff>
      <xdr:row>58</xdr:row>
      <xdr:rowOff>5499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168076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77457</xdr:rowOff>
    </xdr:from>
    <xdr:to>
      <xdr:col>36</xdr:col>
      <xdr:colOff>165100</xdr:colOff>
      <xdr:row>58</xdr:row>
      <xdr:rowOff>7607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170184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170695</xdr:rowOff>
    </xdr:from>
    <xdr:to>
      <xdr:col>55</xdr:col>
      <xdr:colOff>0</xdr:colOff>
      <xdr:row>78</xdr:row>
      <xdr:rowOff>153091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00895"/>
          <a:ext cx="838200" cy="3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153091</xdr:rowOff>
    </xdr:from>
    <xdr:to>
      <xdr:col>50</xdr:col>
      <xdr:colOff>114300</xdr:colOff>
      <xdr:row>79</xdr:row>
      <xdr:rowOff>19608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26191"/>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132290</xdr:rowOff>
    </xdr:from>
    <xdr:to>
      <xdr:col>45</xdr:col>
      <xdr:colOff>177800</xdr:colOff>
      <xdr:row>79</xdr:row>
      <xdr:rowOff>19608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05390"/>
          <a:ext cx="889000" cy="5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132290</xdr:rowOff>
    </xdr:from>
    <xdr:to>
      <xdr:col>41</xdr:col>
      <xdr:colOff>50800</xdr:colOff>
      <xdr:row>79</xdr:row>
      <xdr:rowOff>41039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05390"/>
          <a:ext cx="889000" cy="8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119895</xdr:rowOff>
    </xdr:from>
    <xdr:to>
      <xdr:col>55</xdr:col>
      <xdr:colOff>50800</xdr:colOff>
      <xdr:row>77</xdr:row>
      <xdr:rowOff>50045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142772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102291</xdr:rowOff>
    </xdr:from>
    <xdr:to>
      <xdr:col>50</xdr:col>
      <xdr:colOff>165100</xdr:colOff>
      <xdr:row>79</xdr:row>
      <xdr:rowOff>32441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23568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6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140258</xdr:rowOff>
    </xdr:from>
    <xdr:to>
      <xdr:col>46</xdr:col>
      <xdr:colOff>38100</xdr:colOff>
      <xdr:row>79</xdr:row>
      <xdr:rowOff>70408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61535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0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81490</xdr:rowOff>
    </xdr:from>
    <xdr:to>
      <xdr:col>41</xdr:col>
      <xdr:colOff>101600</xdr:colOff>
      <xdr:row>79</xdr:row>
      <xdr:rowOff>11640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2767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161689</xdr:rowOff>
    </xdr:from>
    <xdr:to>
      <xdr:col>36</xdr:col>
      <xdr:colOff>165100</xdr:colOff>
      <xdr:row>79</xdr:row>
      <xdr:rowOff>91839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82966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95726</xdr:rowOff>
    </xdr:from>
    <xdr:to>
      <xdr:col>55</xdr:col>
      <xdr:colOff>0</xdr:colOff>
      <xdr:row>97</xdr:row>
      <xdr:rowOff>129642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26376"/>
          <a:ext cx="838200" cy="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129642</xdr:rowOff>
    </xdr:from>
    <xdr:to>
      <xdr:col>50</xdr:col>
      <xdr:colOff>114300</xdr:colOff>
      <xdr:row>98</xdr:row>
      <xdr:rowOff>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60292"/>
          <a:ext cx="8890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4620</xdr:rowOff>
    </xdr:from>
    <xdr:to>
      <xdr:col>45</xdr:col>
      <xdr:colOff>177800</xdr:colOff>
      <xdr:row>98</xdr:row>
      <xdr:rowOff>5997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06720"/>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130629</xdr:rowOff>
    </xdr:from>
    <xdr:to>
      <xdr:col>41</xdr:col>
      <xdr:colOff>50800</xdr:colOff>
      <xdr:row>98</xdr:row>
      <xdr:rowOff>5997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61279"/>
          <a:ext cx="889000" cy="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44926</xdr:rowOff>
    </xdr:from>
    <xdr:to>
      <xdr:col>55</xdr:col>
      <xdr:colOff>50800</xdr:colOff>
      <xdr:row>97</xdr:row>
      <xdr:rowOff>146526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23353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5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78842</xdr:rowOff>
    </xdr:from>
    <xdr:to>
      <xdr:col>50</xdr:col>
      <xdr:colOff>165100</xdr:colOff>
      <xdr:row>98</xdr:row>
      <xdr:rowOff>8992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125270</xdr:rowOff>
    </xdr:from>
    <xdr:to>
      <xdr:col>46</xdr:col>
      <xdr:colOff>38100</xdr:colOff>
      <xdr:row>98</xdr:row>
      <xdr:rowOff>55420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46547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126647</xdr:rowOff>
    </xdr:from>
    <xdr:to>
      <xdr:col>41</xdr:col>
      <xdr:colOff>101600</xdr:colOff>
      <xdr:row>98</xdr:row>
      <xdr:rowOff>56797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47924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79829</xdr:rowOff>
    </xdr:from>
    <xdr:to>
      <xdr:col>36</xdr:col>
      <xdr:colOff>165100</xdr:colOff>
      <xdr:row>98</xdr:row>
      <xdr:rowOff>9979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26506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42659</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29209"/>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42393</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42393</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28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24892</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1144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65879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163309</xdr:rowOff>
    </xdr:from>
    <xdr:to>
      <xdr:col>85</xdr:col>
      <xdr:colOff>177800</xdr:colOff>
      <xdr:row>39</xdr:row>
      <xdr:rowOff>93459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78236</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163043</xdr:rowOff>
    </xdr:from>
    <xdr:to>
      <xdr:col>76</xdr:col>
      <xdr:colOff>165100</xdr:colOff>
      <xdr:row>39</xdr:row>
      <xdr:rowOff>93193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84320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0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145542</xdr:rowOff>
    </xdr:from>
    <xdr:to>
      <xdr:col>67</xdr:col>
      <xdr:colOff>101600</xdr:colOff>
      <xdr:row>39</xdr:row>
      <xdr:rowOff>75692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66819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143015</xdr:rowOff>
    </xdr:from>
    <xdr:to>
      <xdr:col>85</xdr:col>
      <xdr:colOff>127000</xdr:colOff>
      <xdr:row>73</xdr:row>
      <xdr:rowOff>153098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58865"/>
          <a:ext cx="8382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52400</xdr:rowOff>
    </xdr:from>
    <xdr:to>
      <xdr:col>81</xdr:col>
      <xdr:colOff>50800</xdr:colOff>
      <xdr:row>73</xdr:row>
      <xdr:rowOff>153098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568250"/>
          <a:ext cx="8890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35154</xdr:rowOff>
    </xdr:from>
    <xdr:to>
      <xdr:col>76</xdr:col>
      <xdr:colOff>114300</xdr:colOff>
      <xdr:row>73</xdr:row>
      <xdr:rowOff>52400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551004"/>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35154</xdr:rowOff>
    </xdr:from>
    <xdr:to>
      <xdr:col>71</xdr:col>
      <xdr:colOff>177800</xdr:colOff>
      <xdr:row>73</xdr:row>
      <xdr:rowOff>50152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551004"/>
          <a:ext cx="8890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92215</xdr:rowOff>
    </xdr:from>
    <xdr:to>
      <xdr:col>85</xdr:col>
      <xdr:colOff>177800</xdr:colOff>
      <xdr:row>74</xdr:row>
      <xdr:rowOff>22365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115092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102298</xdr:rowOff>
    </xdr:from>
    <xdr:to>
      <xdr:col>81</xdr:col>
      <xdr:colOff>101600</xdr:colOff>
      <xdr:row>74</xdr:row>
      <xdr:rowOff>32448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48975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1600</xdr:rowOff>
    </xdr:from>
    <xdr:to>
      <xdr:col>76</xdr:col>
      <xdr:colOff>165100</xdr:colOff>
      <xdr:row>73</xdr:row>
      <xdr:rowOff>103200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119727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155804</xdr:rowOff>
    </xdr:from>
    <xdr:to>
      <xdr:col>72</xdr:col>
      <xdr:colOff>38100</xdr:colOff>
      <xdr:row>73</xdr:row>
      <xdr:rowOff>85954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102481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170802</xdr:rowOff>
    </xdr:from>
    <xdr:to>
      <xdr:col>67</xdr:col>
      <xdr:colOff>101600</xdr:colOff>
      <xdr:row>73</xdr:row>
      <xdr:rowOff>100952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117479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2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80673</xdr:rowOff>
    </xdr:from>
    <xdr:to>
      <xdr:col>85</xdr:col>
      <xdr:colOff>127000</xdr:colOff>
      <xdr:row>96</xdr:row>
      <xdr:rowOff>159801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39873"/>
          <a:ext cx="838200" cy="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113542</xdr:rowOff>
    </xdr:from>
    <xdr:to>
      <xdr:col>81</xdr:col>
      <xdr:colOff>50800</xdr:colOff>
      <xdr:row>96</xdr:row>
      <xdr:rowOff>159801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72742"/>
          <a:ext cx="8890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113542</xdr:rowOff>
    </xdr:from>
    <xdr:to>
      <xdr:col>76</xdr:col>
      <xdr:colOff>114300</xdr:colOff>
      <xdr:row>99</xdr:row>
      <xdr:rowOff>1299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72742"/>
          <a:ext cx="889000" cy="4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166153</xdr:rowOff>
    </xdr:from>
    <xdr:to>
      <xdr:col>71</xdr:col>
      <xdr:colOff>177800</xdr:colOff>
      <xdr:row>99</xdr:row>
      <xdr:rowOff>1299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96803"/>
          <a:ext cx="889000" cy="1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76406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29873</xdr:rowOff>
    </xdr:from>
    <xdr:to>
      <xdr:col>85</xdr:col>
      <xdr:colOff>177800</xdr:colOff>
      <xdr:row>96</xdr:row>
      <xdr:rowOff>131473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52750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109001</xdr:rowOff>
    </xdr:from>
    <xdr:to>
      <xdr:col>81</xdr:col>
      <xdr:colOff>101600</xdr:colOff>
      <xdr:row>97</xdr:row>
      <xdr:rowOff>39151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30278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62742</xdr:rowOff>
    </xdr:from>
    <xdr:to>
      <xdr:col>76</xdr:col>
      <xdr:colOff>165100</xdr:colOff>
      <xdr:row>96</xdr:row>
      <xdr:rowOff>164342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155469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121949</xdr:rowOff>
    </xdr:from>
    <xdr:to>
      <xdr:col>72</xdr:col>
      <xdr:colOff>38100</xdr:colOff>
      <xdr:row>99</xdr:row>
      <xdr:rowOff>52099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43226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115353</xdr:rowOff>
    </xdr:from>
    <xdr:to>
      <xdr:col>67</xdr:col>
      <xdr:colOff>101600</xdr:colOff>
      <xdr:row>98</xdr:row>
      <xdr:rowOff>45503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62030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22485</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37585"/>
          <a:ext cx="8382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22485</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37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143135</xdr:rowOff>
    </xdr:from>
    <xdr:to>
      <xdr:col>112</xdr:col>
      <xdr:colOff>38100</xdr:colOff>
      <xdr:row>38</xdr:row>
      <xdr:rowOff>73285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64412</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74915</xdr:rowOff>
    </xdr:from>
    <xdr:to>
      <xdr:col>116</xdr:col>
      <xdr:colOff>63500</xdr:colOff>
      <xdr:row>57</xdr:row>
      <xdr:rowOff>80950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47565"/>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80950</xdr:rowOff>
    </xdr:from>
    <xdr:to>
      <xdr:col>111</xdr:col>
      <xdr:colOff>177800</xdr:colOff>
      <xdr:row>57</xdr:row>
      <xdr:rowOff>84470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853600"/>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84470</xdr:rowOff>
    </xdr:from>
    <xdr:to>
      <xdr:col>107</xdr:col>
      <xdr:colOff>50800</xdr:colOff>
      <xdr:row>57</xdr:row>
      <xdr:rowOff>88768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857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88768</xdr:rowOff>
    </xdr:from>
    <xdr:to>
      <xdr:col>102</xdr:col>
      <xdr:colOff>114300</xdr:colOff>
      <xdr:row>57</xdr:row>
      <xdr:rowOff>92837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861418"/>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83832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24115</xdr:rowOff>
    </xdr:from>
    <xdr:to>
      <xdr:col>116</xdr:col>
      <xdr:colOff>114300</xdr:colOff>
      <xdr:row>57</xdr:row>
      <xdr:rowOff>125715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7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46992</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6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30150</xdr:rowOff>
    </xdr:from>
    <xdr:to>
      <xdr:col>112</xdr:col>
      <xdr:colOff>38100</xdr:colOff>
      <xdr:row>57</xdr:row>
      <xdr:rowOff>131750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148277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33670</xdr:rowOff>
    </xdr:from>
    <xdr:to>
      <xdr:col>107</xdr:col>
      <xdr:colOff>101600</xdr:colOff>
      <xdr:row>57</xdr:row>
      <xdr:rowOff>135270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151797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37968</xdr:rowOff>
    </xdr:from>
    <xdr:to>
      <xdr:col>102</xdr:col>
      <xdr:colOff>165100</xdr:colOff>
      <xdr:row>57</xdr:row>
      <xdr:rowOff>139568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156095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8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42037</xdr:rowOff>
    </xdr:from>
    <xdr:to>
      <xdr:col>98</xdr:col>
      <xdr:colOff>38100</xdr:colOff>
      <xdr:row>57</xdr:row>
      <xdr:rowOff>143637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160164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8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71806</xdr:rowOff>
    </xdr:from>
    <xdr:to>
      <xdr:col>116</xdr:col>
      <xdr:colOff>63500</xdr:colOff>
      <xdr:row>75</xdr:row>
      <xdr:rowOff>83655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30556"/>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127260</xdr:rowOff>
    </xdr:from>
    <xdr:to>
      <xdr:col>111</xdr:col>
      <xdr:colOff>177800</xdr:colOff>
      <xdr:row>75</xdr:row>
      <xdr:rowOff>83655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814560"/>
          <a:ext cx="889000" cy="1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127260</xdr:rowOff>
    </xdr:from>
    <xdr:to>
      <xdr:col>107</xdr:col>
      <xdr:colOff>50800</xdr:colOff>
      <xdr:row>77</xdr:row>
      <xdr:rowOff>128803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14560"/>
          <a:ext cx="889000" cy="5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128803</xdr:rowOff>
    </xdr:from>
    <xdr:to>
      <xdr:col>102</xdr:col>
      <xdr:colOff>114300</xdr:colOff>
      <xdr:row>77</xdr:row>
      <xdr:rowOff>168160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30453"/>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21006</xdr:rowOff>
    </xdr:from>
    <xdr:to>
      <xdr:col>116</xdr:col>
      <xdr:colOff>114300</xdr:colOff>
      <xdr:row>75</xdr:row>
      <xdr:rowOff>122606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170883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32855</xdr:rowOff>
    </xdr:from>
    <xdr:to>
      <xdr:col>112</xdr:col>
      <xdr:colOff>38100</xdr:colOff>
      <xdr:row>75</xdr:row>
      <xdr:rowOff>134455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125582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76460</xdr:rowOff>
    </xdr:from>
    <xdr:to>
      <xdr:col>107</xdr:col>
      <xdr:colOff>101600</xdr:colOff>
      <xdr:row>75</xdr:row>
      <xdr:rowOff>6610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23137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78003</xdr:rowOff>
    </xdr:from>
    <xdr:to>
      <xdr:col>102</xdr:col>
      <xdr:colOff>165100</xdr:colOff>
      <xdr:row>78</xdr:row>
      <xdr:rowOff>8153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170730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117360</xdr:rowOff>
    </xdr:from>
    <xdr:to>
      <xdr:col>98</xdr:col>
      <xdr:colOff>38100</xdr:colOff>
      <xdr:row>78</xdr:row>
      <xdr:rowOff>47510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38637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全体的に、経常経費のコスト削減をしても、人口減少が早いため１人当たりのコストが悪化しているもしくは改善が鈍い傾向がある。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・人件費では類似団体より低くなっており、昨年度と比較して、差が広がっている。適正な人員を配置しながらも、行政サービスに穴が空かないよう継続性を含み考慮していく。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・物件費については、新型コロナウイルス感染症の影響がなったことにより減少している。　・扶助費は、国からの補助事業などを活用し、生活支援等の給付事業により髙い数値となっている。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費等については、水道事業特別会計や下水道事業特別会計といった事業への補助が減少している。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・普通建設費（更新整備）では、現状類似団体比較よりも低く推移しているものの今後大型投資を控えており増額が見込まれる。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・公債費は、建設投資事業の抑制により減少している。今後は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する見込みである。なお、依然として類似団体比較と比較して高い数値であることから、償還期間の見直し等により金額の抑制と平準化に努める。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18,966
18,569
185.19
12,887,225
12,468,542
347,698
7,251,036
12,324,135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124079</xdr:rowOff>
    </xdr:from>
    <xdr:to>
      <xdr:col>24</xdr:col>
      <xdr:colOff>63500</xdr:colOff>
      <xdr:row>37</xdr:row>
      <xdr:rowOff>635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6279"/>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xdr:rowOff>
    </xdr:from>
    <xdr:to>
      <xdr:col>19</xdr:col>
      <xdr:colOff>177800</xdr:colOff>
      <xdr:row>37</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42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xdr:rowOff>
    </xdr:from>
    <xdr:to>
      <xdr:col>15</xdr:col>
      <xdr:colOff>50800</xdr:colOff>
      <xdr:row>37</xdr:row>
      <xdr:rowOff>93218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3810"/>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93218</xdr:rowOff>
    </xdr:from>
    <xdr:to>
      <xdr:col>10</xdr:col>
      <xdr:colOff>114300</xdr:colOff>
      <xdr:row>37</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68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73279</xdr:rowOff>
    </xdr:from>
    <xdr:to>
      <xdr:col>24</xdr:col>
      <xdr:colOff>114300</xdr:colOff>
      <xdr:row>37</xdr:row>
      <xdr:rowOff>3429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51706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121285</xdr:rowOff>
    </xdr:from>
    <xdr:to>
      <xdr:col>20</xdr:col>
      <xdr:colOff>38100</xdr:colOff>
      <xdr:row>37</xdr:row>
      <xdr:rowOff>51435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42562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130810</xdr:rowOff>
    </xdr:from>
    <xdr:to>
      <xdr:col>15</xdr:col>
      <xdr:colOff>101600</xdr:colOff>
      <xdr:row>37</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52087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42418</xdr:rowOff>
    </xdr:from>
    <xdr:to>
      <xdr:col>10</xdr:col>
      <xdr:colOff>165100</xdr:colOff>
      <xdr:row>37</xdr:row>
      <xdr:rowOff>144018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135145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43561</xdr:rowOff>
    </xdr:from>
    <xdr:to>
      <xdr:col>6</xdr:col>
      <xdr:colOff>38100</xdr:colOff>
      <xdr:row>37</xdr:row>
      <xdr:rowOff>145161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161688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102009</xdr:rowOff>
    </xdr:from>
    <xdr:to>
      <xdr:col>24</xdr:col>
      <xdr:colOff>63500</xdr:colOff>
      <xdr:row>55</xdr:row>
      <xdr:rowOff>5026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188859"/>
          <a:ext cx="838200" cy="2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31246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60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127498</xdr:rowOff>
    </xdr:from>
    <xdr:to>
      <xdr:col>19</xdr:col>
      <xdr:colOff>177800</xdr:colOff>
      <xdr:row>55</xdr:row>
      <xdr:rowOff>5026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385798"/>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95197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5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36840</xdr:rowOff>
    </xdr:from>
    <xdr:to>
      <xdr:col>15</xdr:col>
      <xdr:colOff>50800</xdr:colOff>
      <xdr:row>54</xdr:row>
      <xdr:rowOff>127498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80790"/>
          <a:ext cx="889000" cy="60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64108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36840</xdr:rowOff>
    </xdr:from>
    <xdr:to>
      <xdr:col>10</xdr:col>
      <xdr:colOff>114300</xdr:colOff>
      <xdr:row>57</xdr:row>
      <xdr:rowOff>91742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80790"/>
          <a:ext cx="889000" cy="10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95824</xdr:rowOff>
    </xdr:from>
    <xdr:to>
      <xdr:col>6</xdr:col>
      <xdr:colOff>38100</xdr:colOff>
      <xdr:row>58</xdr:row>
      <xdr:rowOff>25974</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17101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6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51209</xdr:rowOff>
    </xdr:from>
    <xdr:to>
      <xdr:col>24</xdr:col>
      <xdr:colOff>114300</xdr:colOff>
      <xdr:row>53</xdr:row>
      <xdr:rowOff>152809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1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74086</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98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125676</xdr:rowOff>
    </xdr:from>
    <xdr:to>
      <xdr:col>20</xdr:col>
      <xdr:colOff>38100</xdr:colOff>
      <xdr:row>55</xdr:row>
      <xdr:rowOff>55826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3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72353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15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76698</xdr:rowOff>
    </xdr:from>
    <xdr:to>
      <xdr:col>15</xdr:col>
      <xdr:colOff>101600</xdr:colOff>
      <xdr:row>55</xdr:row>
      <xdr:rowOff>6848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23375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1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157490</xdr:rowOff>
    </xdr:from>
    <xdr:to>
      <xdr:col>10</xdr:col>
      <xdr:colOff>165100</xdr:colOff>
      <xdr:row>51</xdr:row>
      <xdr:rowOff>87640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78767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2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40942</xdr:rowOff>
    </xdr:from>
    <xdr:to>
      <xdr:col>6</xdr:col>
      <xdr:colOff>38100</xdr:colOff>
      <xdr:row>57</xdr:row>
      <xdr:rowOff>142542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159069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5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70638</xdr:rowOff>
    </xdr:from>
    <xdr:to>
      <xdr:col>24</xdr:col>
      <xdr:colOff>63500</xdr:colOff>
      <xdr:row>74</xdr:row>
      <xdr:rowOff>161607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57938"/>
          <a:ext cx="8382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96456</xdr:rowOff>
    </xdr:from>
    <xdr:to>
      <xdr:col>19</xdr:col>
      <xdr:colOff>177800</xdr:colOff>
      <xdr:row>74</xdr:row>
      <xdr:rowOff>161607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78375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96456</xdr:rowOff>
    </xdr:from>
    <xdr:to>
      <xdr:col>15</xdr:col>
      <xdr:colOff>50800</xdr:colOff>
      <xdr:row>76</xdr:row>
      <xdr:rowOff>32969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83756"/>
          <a:ext cx="889000" cy="27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32969</xdr:rowOff>
    </xdr:from>
    <xdr:to>
      <xdr:col>10</xdr:col>
      <xdr:colOff>114300</xdr:colOff>
      <xdr:row>77</xdr:row>
      <xdr:rowOff>6922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63169"/>
          <a:ext cx="889000" cy="1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19838</xdr:rowOff>
    </xdr:from>
    <xdr:to>
      <xdr:col>24</xdr:col>
      <xdr:colOff>114300</xdr:colOff>
      <xdr:row>74</xdr:row>
      <xdr:rowOff>121438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0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42715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110807</xdr:rowOff>
    </xdr:from>
    <xdr:to>
      <xdr:col>20</xdr:col>
      <xdr:colOff>38100</xdr:colOff>
      <xdr:row>75</xdr:row>
      <xdr:rowOff>40957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57484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7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45656</xdr:rowOff>
    </xdr:from>
    <xdr:to>
      <xdr:col>15</xdr:col>
      <xdr:colOff>101600</xdr:colOff>
      <xdr:row>74</xdr:row>
      <xdr:rowOff>147256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163783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0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153619</xdr:rowOff>
    </xdr:from>
    <xdr:to>
      <xdr:col>10</xdr:col>
      <xdr:colOff>165100</xdr:colOff>
      <xdr:row>76</xdr:row>
      <xdr:rowOff>83769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100296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8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127572</xdr:rowOff>
    </xdr:from>
    <xdr:to>
      <xdr:col>6</xdr:col>
      <xdr:colOff>38100</xdr:colOff>
      <xdr:row>77</xdr:row>
      <xdr:rowOff>57722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74248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51443</xdr:rowOff>
    </xdr:from>
    <xdr:to>
      <xdr:col>24</xdr:col>
      <xdr:colOff>63500</xdr:colOff>
      <xdr:row>96</xdr:row>
      <xdr:rowOff>98127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510643"/>
          <a:ext cx="8382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98127</xdr:rowOff>
    </xdr:from>
    <xdr:to>
      <xdr:col>19</xdr:col>
      <xdr:colOff>177800</xdr:colOff>
      <xdr:row>96</xdr:row>
      <xdr:rowOff>115419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5732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115419</xdr:rowOff>
    </xdr:from>
    <xdr:to>
      <xdr:col>15</xdr:col>
      <xdr:colOff>50800</xdr:colOff>
      <xdr:row>97</xdr:row>
      <xdr:rowOff>12957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574619"/>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12957</xdr:rowOff>
    </xdr:from>
    <xdr:to>
      <xdr:col>10</xdr:col>
      <xdr:colOff>114300</xdr:colOff>
      <xdr:row>97</xdr:row>
      <xdr:rowOff>39688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643607"/>
          <a:ext cx="889000" cy="2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643</xdr:rowOff>
    </xdr:from>
    <xdr:to>
      <xdr:col>24</xdr:col>
      <xdr:colOff>114300</xdr:colOff>
      <xdr:row>96</xdr:row>
      <xdr:rowOff>102243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23520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3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47327</xdr:rowOff>
    </xdr:from>
    <xdr:to>
      <xdr:col>20</xdr:col>
      <xdr:colOff>38100</xdr:colOff>
      <xdr:row>96</xdr:row>
      <xdr:rowOff>148927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140054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64619</xdr:rowOff>
    </xdr:from>
    <xdr:to>
      <xdr:col>15</xdr:col>
      <xdr:colOff>101600</xdr:colOff>
      <xdr:row>96</xdr:row>
      <xdr:rowOff>166219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157346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133607</xdr:rowOff>
    </xdr:from>
    <xdr:to>
      <xdr:col>10</xdr:col>
      <xdr:colOff>165100</xdr:colOff>
      <xdr:row>97</xdr:row>
      <xdr:rowOff>63757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5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54884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6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160338</xdr:rowOff>
    </xdr:from>
    <xdr:to>
      <xdr:col>6</xdr:col>
      <xdr:colOff>38100</xdr:colOff>
      <xdr:row>97</xdr:row>
      <xdr:rowOff>90488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107015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57861</xdr:rowOff>
    </xdr:from>
    <xdr:to>
      <xdr:col>55</xdr:col>
      <xdr:colOff>0</xdr:colOff>
      <xdr:row>31</xdr:row>
      <xdr:rowOff>90322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372811"/>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90322</xdr:rowOff>
    </xdr:from>
    <xdr:to>
      <xdr:col>50</xdr:col>
      <xdr:colOff>114300</xdr:colOff>
      <xdr:row>31</xdr:row>
      <xdr:rowOff>109068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40527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109068</xdr:rowOff>
    </xdr:from>
    <xdr:to>
      <xdr:col>45</xdr:col>
      <xdr:colOff>177800</xdr:colOff>
      <xdr:row>31</xdr:row>
      <xdr:rowOff>132842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42401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132842</xdr:rowOff>
    </xdr:from>
    <xdr:to>
      <xdr:col>41</xdr:col>
      <xdr:colOff>50800</xdr:colOff>
      <xdr:row>31</xdr:row>
      <xdr:rowOff>154787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4477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161053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7061</xdr:rowOff>
    </xdr:from>
    <xdr:to>
      <xdr:col>55</xdr:col>
      <xdr:colOff>50800</xdr:colOff>
      <xdr:row>31</xdr:row>
      <xdr:rowOff>108661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3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131538</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2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39522</xdr:rowOff>
    </xdr:from>
    <xdr:to>
      <xdr:col>50</xdr:col>
      <xdr:colOff>165100</xdr:colOff>
      <xdr:row>31</xdr:row>
      <xdr:rowOff>141122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3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157649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12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58268</xdr:rowOff>
    </xdr:from>
    <xdr:to>
      <xdr:col>46</xdr:col>
      <xdr:colOff>38100</xdr:colOff>
      <xdr:row>31</xdr:row>
      <xdr:rowOff>159868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4945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82042</xdr:rowOff>
    </xdr:from>
    <xdr:to>
      <xdr:col>41</xdr:col>
      <xdr:colOff>101600</xdr:colOff>
      <xdr:row>32</xdr:row>
      <xdr:rowOff>12192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28719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1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103987</xdr:rowOff>
    </xdr:from>
    <xdr:to>
      <xdr:col>36</xdr:col>
      <xdr:colOff>165100</xdr:colOff>
      <xdr:row>32</xdr:row>
      <xdr:rowOff>34137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50664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1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83269</xdr:rowOff>
    </xdr:from>
    <xdr:to>
      <xdr:col>55</xdr:col>
      <xdr:colOff>0</xdr:colOff>
      <xdr:row>55</xdr:row>
      <xdr:rowOff>136287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513019"/>
          <a:ext cx="838200" cy="5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83269</xdr:rowOff>
    </xdr:from>
    <xdr:to>
      <xdr:col>50</xdr:col>
      <xdr:colOff>114300</xdr:colOff>
      <xdr:row>55</xdr:row>
      <xdr:rowOff>102977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513019"/>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166299</xdr:rowOff>
    </xdr:from>
    <xdr:to>
      <xdr:col>45</xdr:col>
      <xdr:colOff>177800</xdr:colOff>
      <xdr:row>55</xdr:row>
      <xdr:rowOff>102977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42459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65568</xdr:rowOff>
    </xdr:from>
    <xdr:to>
      <xdr:col>41</xdr:col>
      <xdr:colOff>50800</xdr:colOff>
      <xdr:row>54</xdr:row>
      <xdr:rowOff>166299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323868"/>
          <a:ext cx="889000" cy="10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85487</xdr:rowOff>
    </xdr:from>
    <xdr:to>
      <xdr:col>55</xdr:col>
      <xdr:colOff>50800</xdr:colOff>
      <xdr:row>56</xdr:row>
      <xdr:rowOff>15637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108364</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36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32469</xdr:rowOff>
    </xdr:from>
    <xdr:to>
      <xdr:col>50</xdr:col>
      <xdr:colOff>165100</xdr:colOff>
      <xdr:row>55</xdr:row>
      <xdr:rowOff>134069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4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150596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3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52177</xdr:rowOff>
    </xdr:from>
    <xdr:to>
      <xdr:col>46</xdr:col>
      <xdr:colOff>38100</xdr:colOff>
      <xdr:row>55</xdr:row>
      <xdr:rowOff>153777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4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170304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2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115499</xdr:rowOff>
    </xdr:from>
    <xdr:to>
      <xdr:col>41</xdr:col>
      <xdr:colOff>101600</xdr:colOff>
      <xdr:row>55</xdr:row>
      <xdr:rowOff>45649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3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62176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1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14768</xdr:rowOff>
    </xdr:from>
    <xdr:to>
      <xdr:col>36</xdr:col>
      <xdr:colOff>165100</xdr:colOff>
      <xdr:row>54</xdr:row>
      <xdr:rowOff>116368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2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132895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04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55607</xdr:rowOff>
    </xdr:from>
    <xdr:to>
      <xdr:col>55</xdr:col>
      <xdr:colOff>0</xdr:colOff>
      <xdr:row>77</xdr:row>
      <xdr:rowOff>51853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085807"/>
          <a:ext cx="838200" cy="1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27294</xdr:rowOff>
    </xdr:from>
    <xdr:to>
      <xdr:col>50</xdr:col>
      <xdr:colOff>114300</xdr:colOff>
      <xdr:row>76</xdr:row>
      <xdr:rowOff>55607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057494"/>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27294</xdr:rowOff>
    </xdr:from>
    <xdr:to>
      <xdr:col>45</xdr:col>
      <xdr:colOff>177800</xdr:colOff>
      <xdr:row>77</xdr:row>
      <xdr:rowOff>53877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057494"/>
          <a:ext cx="8890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53877</xdr:rowOff>
    </xdr:from>
    <xdr:to>
      <xdr:col>41</xdr:col>
      <xdr:colOff>50800</xdr:colOff>
      <xdr:row>77</xdr:row>
      <xdr:rowOff>93228</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255527"/>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xdr:rowOff>
    </xdr:from>
    <xdr:to>
      <xdr:col>55</xdr:col>
      <xdr:colOff>50800</xdr:colOff>
      <xdr:row>77</xdr:row>
      <xdr:rowOff>102653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2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150930</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8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4807</xdr:rowOff>
    </xdr:from>
    <xdr:to>
      <xdr:col>50</xdr:col>
      <xdr:colOff>165100</xdr:colOff>
      <xdr:row>76</xdr:row>
      <xdr:rowOff>106407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0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97534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1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147944</xdr:rowOff>
    </xdr:from>
    <xdr:to>
      <xdr:col>46</xdr:col>
      <xdr:colOff>38100</xdr:colOff>
      <xdr:row>76</xdr:row>
      <xdr:rowOff>78094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69221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0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3077</xdr:rowOff>
    </xdr:from>
    <xdr:to>
      <xdr:col>41</xdr:col>
      <xdr:colOff>101600</xdr:colOff>
      <xdr:row>77</xdr:row>
      <xdr:rowOff>104677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95804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2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42428</xdr:rowOff>
    </xdr:from>
    <xdr:to>
      <xdr:col>36</xdr:col>
      <xdr:colOff>165100</xdr:colOff>
      <xdr:row>77</xdr:row>
      <xdr:rowOff>144028</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160555</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0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63576</xdr:rowOff>
    </xdr:from>
    <xdr:to>
      <xdr:col>55</xdr:col>
      <xdr:colOff>0</xdr:colOff>
      <xdr:row>95</xdr:row>
      <xdr:rowOff>140043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179876"/>
          <a:ext cx="838200" cy="2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38982</xdr:rowOff>
    </xdr:from>
    <xdr:to>
      <xdr:col>50</xdr:col>
      <xdr:colOff>114300</xdr:colOff>
      <xdr:row>94</xdr:row>
      <xdr:rowOff>63576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8750300" y="16155282"/>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38982</xdr:rowOff>
    </xdr:from>
    <xdr:to>
      <xdr:col>45</xdr:col>
      <xdr:colOff>177800</xdr:colOff>
      <xdr:row>95</xdr:row>
      <xdr:rowOff>101752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155282"/>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67729</xdr:rowOff>
    </xdr:from>
    <xdr:to>
      <xdr:col>41</xdr:col>
      <xdr:colOff>50800</xdr:colOff>
      <xdr:row>95</xdr:row>
      <xdr:rowOff>101752</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355479"/>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89243</xdr:rowOff>
    </xdr:from>
    <xdr:to>
      <xdr:col>55</xdr:col>
      <xdr:colOff>50800</xdr:colOff>
      <xdr:row>96</xdr:row>
      <xdr:rowOff>19393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3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67670</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12776</xdr:rowOff>
    </xdr:from>
    <xdr:to>
      <xdr:col>50</xdr:col>
      <xdr:colOff>165100</xdr:colOff>
      <xdr:row>94</xdr:row>
      <xdr:rowOff>114376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1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130903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159632</xdr:rowOff>
    </xdr:from>
    <xdr:to>
      <xdr:col>46</xdr:col>
      <xdr:colOff>38100</xdr:colOff>
      <xdr:row>94</xdr:row>
      <xdr:rowOff>89782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106309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58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50952</xdr:rowOff>
    </xdr:from>
    <xdr:to>
      <xdr:col>41</xdr:col>
      <xdr:colOff>101600</xdr:colOff>
      <xdr:row>95</xdr:row>
      <xdr:rowOff>152552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143679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16929</xdr:rowOff>
    </xdr:from>
    <xdr:to>
      <xdr:col>36</xdr:col>
      <xdr:colOff>165100</xdr:colOff>
      <xdr:row>95</xdr:row>
      <xdr:rowOff>118529</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3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135056</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0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15328</xdr:rowOff>
    </xdr:from>
    <xdr:to>
      <xdr:col>85</xdr:col>
      <xdr:colOff>127000</xdr:colOff>
      <xdr:row>38</xdr:row>
      <xdr:rowOff>20631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30428"/>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138150</xdr:rowOff>
    </xdr:from>
    <xdr:to>
      <xdr:col>81</xdr:col>
      <xdr:colOff>50800</xdr:colOff>
      <xdr:row>38</xdr:row>
      <xdr:rowOff>20631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81800"/>
          <a:ext cx="889000" cy="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138150</xdr:rowOff>
    </xdr:from>
    <xdr:to>
      <xdr:col>76</xdr:col>
      <xdr:colOff>114300</xdr:colOff>
      <xdr:row>37</xdr:row>
      <xdr:rowOff>167223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81800"/>
          <a:ext cx="889000" cy="2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167223</xdr:rowOff>
    </xdr:from>
    <xdr:to>
      <xdr:col>71</xdr:col>
      <xdr:colOff>177800</xdr:colOff>
      <xdr:row>38</xdr:row>
      <xdr:rowOff>17989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10873"/>
          <a:ext cx="8890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135978</xdr:rowOff>
    </xdr:from>
    <xdr:to>
      <xdr:col>85</xdr:col>
      <xdr:colOff>177800</xdr:colOff>
      <xdr:row>38</xdr:row>
      <xdr:rowOff>66128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90160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141281</xdr:rowOff>
    </xdr:from>
    <xdr:to>
      <xdr:col>81</xdr:col>
      <xdr:colOff>101600</xdr:colOff>
      <xdr:row>38</xdr:row>
      <xdr:rowOff>71431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62558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87350</xdr:rowOff>
    </xdr:from>
    <xdr:to>
      <xdr:col>76</xdr:col>
      <xdr:colOff>165100</xdr:colOff>
      <xdr:row>38</xdr:row>
      <xdr:rowOff>17500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34027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116424</xdr:rowOff>
    </xdr:from>
    <xdr:to>
      <xdr:col>72</xdr:col>
      <xdr:colOff>38100</xdr:colOff>
      <xdr:row>38</xdr:row>
      <xdr:rowOff>46574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37700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5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138639</xdr:rowOff>
    </xdr:from>
    <xdr:to>
      <xdr:col>67</xdr:col>
      <xdr:colOff>101600</xdr:colOff>
      <xdr:row>38</xdr:row>
      <xdr:rowOff>68789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85316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121171</xdr:rowOff>
    </xdr:from>
    <xdr:to>
      <xdr:col>85</xdr:col>
      <xdr:colOff>127000</xdr:colOff>
      <xdr:row>57</xdr:row>
      <xdr:rowOff>117615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22371"/>
          <a:ext cx="838200" cy="1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117615</xdr:rowOff>
    </xdr:from>
    <xdr:to>
      <xdr:col>81</xdr:col>
      <xdr:colOff>50800</xdr:colOff>
      <xdr:row>58</xdr:row>
      <xdr:rowOff>991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90265"/>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7493</xdr:rowOff>
    </xdr:from>
    <xdr:to>
      <xdr:col>76</xdr:col>
      <xdr:colOff>114300</xdr:colOff>
      <xdr:row>58</xdr:row>
      <xdr:rowOff>991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80143"/>
          <a:ext cx="889000" cy="1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2337</xdr:rowOff>
    </xdr:from>
    <xdr:to>
      <xdr:col>71</xdr:col>
      <xdr:colOff>177800</xdr:colOff>
      <xdr:row>57</xdr:row>
      <xdr:rowOff>7493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74987"/>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70371</xdr:rowOff>
    </xdr:from>
    <xdr:to>
      <xdr:col>85</xdr:col>
      <xdr:colOff>177800</xdr:colOff>
      <xdr:row>57</xdr:row>
      <xdr:rowOff>521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48798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66815</xdr:rowOff>
    </xdr:from>
    <xdr:to>
      <xdr:col>81</xdr:col>
      <xdr:colOff>101600</xdr:colOff>
      <xdr:row>57</xdr:row>
      <xdr:rowOff>168415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159542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121641</xdr:rowOff>
    </xdr:from>
    <xdr:to>
      <xdr:col>76</xdr:col>
      <xdr:colOff>165100</xdr:colOff>
      <xdr:row>58</xdr:row>
      <xdr:rowOff>51791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42918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128143</xdr:rowOff>
    </xdr:from>
    <xdr:to>
      <xdr:col>72</xdr:col>
      <xdr:colOff>38100</xdr:colOff>
      <xdr:row>57</xdr:row>
      <xdr:rowOff>58293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49420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8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122987</xdr:rowOff>
    </xdr:from>
    <xdr:to>
      <xdr:col>67</xdr:col>
      <xdr:colOff>101600</xdr:colOff>
      <xdr:row>57</xdr:row>
      <xdr:rowOff>53137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69664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42659</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7209"/>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42393</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6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42393</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69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24892</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6944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65879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163309</xdr:rowOff>
    </xdr:from>
    <xdr:to>
      <xdr:col>85</xdr:col>
      <xdr:colOff>177800</xdr:colOff>
      <xdr:row>79</xdr:row>
      <xdr:rowOff>93459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78236</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1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163043</xdr:rowOff>
    </xdr:from>
    <xdr:to>
      <xdr:col>76</xdr:col>
      <xdr:colOff>165100</xdr:colOff>
      <xdr:row>79</xdr:row>
      <xdr:rowOff>93193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84320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8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145542</xdr:rowOff>
    </xdr:from>
    <xdr:to>
      <xdr:col>67</xdr:col>
      <xdr:colOff>101600</xdr:colOff>
      <xdr:row>79</xdr:row>
      <xdr:rowOff>75692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66819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143015</xdr:rowOff>
    </xdr:from>
    <xdr:to>
      <xdr:col>85</xdr:col>
      <xdr:colOff>127000</xdr:colOff>
      <xdr:row>93</xdr:row>
      <xdr:rowOff>153099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87865"/>
          <a:ext cx="8382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52400</xdr:rowOff>
    </xdr:from>
    <xdr:to>
      <xdr:col>81</xdr:col>
      <xdr:colOff>50800</xdr:colOff>
      <xdr:row>93</xdr:row>
      <xdr:rowOff>153099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997250"/>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35153</xdr:rowOff>
    </xdr:from>
    <xdr:to>
      <xdr:col>76</xdr:col>
      <xdr:colOff>114300</xdr:colOff>
      <xdr:row>93</xdr:row>
      <xdr:rowOff>52400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80003"/>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35153</xdr:rowOff>
    </xdr:from>
    <xdr:to>
      <xdr:col>71</xdr:col>
      <xdr:colOff>177800</xdr:colOff>
      <xdr:row>93</xdr:row>
      <xdr:rowOff>49924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80003"/>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92215</xdr:rowOff>
    </xdr:from>
    <xdr:to>
      <xdr:col>85</xdr:col>
      <xdr:colOff>177800</xdr:colOff>
      <xdr:row>94</xdr:row>
      <xdr:rowOff>22365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115092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102299</xdr:rowOff>
    </xdr:from>
    <xdr:to>
      <xdr:col>81</xdr:col>
      <xdr:colOff>101600</xdr:colOff>
      <xdr:row>94</xdr:row>
      <xdr:rowOff>32449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48976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2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1600</xdr:rowOff>
    </xdr:from>
    <xdr:to>
      <xdr:col>76</xdr:col>
      <xdr:colOff>165100</xdr:colOff>
      <xdr:row>93</xdr:row>
      <xdr:rowOff>103200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119727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155803</xdr:rowOff>
    </xdr:from>
    <xdr:to>
      <xdr:col>72</xdr:col>
      <xdr:colOff>38100</xdr:colOff>
      <xdr:row>93</xdr:row>
      <xdr:rowOff>85953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102480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170574</xdr:rowOff>
    </xdr:from>
    <xdr:to>
      <xdr:col>67</xdr:col>
      <xdr:colOff>101600</xdr:colOff>
      <xdr:row>93</xdr:row>
      <xdr:rowOff>100724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117251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、新型コロナウイルス感染症の影響も</a:t>
          </a:r>
          <a:r>
            <a:rPr kumimoji="1" lang="ja-JP" altLang="en-US" sz="1100" b="0" i="0" baseline="0">
              <a:solidFill>
                <a:schemeClr val="dk1"/>
              </a:solidFill>
              <a:effectLst/>
              <a:latin typeface="+mn-lt"/>
              <a:ea typeface="+mn-ea"/>
              <a:cs typeface="+mn-cs"/>
            </a:rPr>
            <a:t>なくなり</a:t>
          </a:r>
          <a:r>
            <a:rPr kumimoji="1" lang="ja-JP" altLang="ja-JP" sz="1100" b="0" i="0" baseline="0">
              <a:solidFill>
                <a:schemeClr val="dk1"/>
              </a:solidFill>
              <a:effectLst/>
              <a:latin typeface="+mn-lt"/>
              <a:ea typeface="+mn-ea"/>
              <a:cs typeface="+mn-cs"/>
            </a:rPr>
            <a:t>、類似団体との比較もできやすくなっている。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・総務費が前年度比較で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となっているのは、</a:t>
          </a:r>
          <a:r>
            <a:rPr kumimoji="1" lang="ja-JP" altLang="en-US" sz="1100" b="0" i="0" baseline="0">
              <a:solidFill>
                <a:schemeClr val="dk1"/>
              </a:solidFill>
              <a:effectLst/>
              <a:latin typeface="+mn-lt"/>
              <a:ea typeface="+mn-ea"/>
              <a:cs typeface="+mn-cs"/>
            </a:rPr>
            <a:t>まちづくりプラザの建設等による建設改良費の増額</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・民生費が昨年度と比較し</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しているのは、</a:t>
          </a:r>
          <a:r>
            <a:rPr kumimoji="1" lang="ja-JP" altLang="en-US" sz="1100" b="0" i="0" baseline="0">
              <a:solidFill>
                <a:schemeClr val="dk1"/>
              </a:solidFill>
              <a:effectLst/>
              <a:latin typeface="+mn-lt"/>
              <a:ea typeface="+mn-ea"/>
              <a:cs typeface="+mn-cs"/>
            </a:rPr>
            <a:t>障害者給付や介護給付など社会保障に係る給付の増額</a:t>
          </a:r>
          <a:r>
            <a:rPr kumimoji="1" lang="ja-JP" altLang="ja-JP" sz="1100" b="0" i="0" baseline="0">
              <a:solidFill>
                <a:schemeClr val="dk1"/>
              </a:solidFill>
              <a:effectLst/>
              <a:latin typeface="+mn-lt"/>
              <a:ea typeface="+mn-ea"/>
              <a:cs typeface="+mn-cs"/>
            </a:rPr>
            <a:t>によるものが原因と考えられる。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の類似団体比較では差が縮小しているが、依然として高い水準にある。中山間地域である本町は、農林業が主要産業であり、各種農林業への補助制度を充実し荒廃農地の防止や水源涵養、災害の防止を図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・土木費は、類似団体と比較すると数値が</a:t>
          </a:r>
          <a:r>
            <a:rPr kumimoji="1" lang="ja-JP" altLang="en-US" sz="1100" b="0" i="0" baseline="0">
              <a:solidFill>
                <a:schemeClr val="dk1"/>
              </a:solidFill>
              <a:effectLst/>
              <a:latin typeface="+mn-lt"/>
              <a:ea typeface="+mn-ea"/>
              <a:cs typeface="+mn-cs"/>
            </a:rPr>
            <a:t>低</a:t>
          </a:r>
          <a:r>
            <a:rPr kumimoji="1" lang="ja-JP" altLang="ja-JP" sz="1100" b="0" i="0" baseline="0">
              <a:solidFill>
                <a:schemeClr val="dk1"/>
              </a:solidFill>
              <a:effectLst/>
              <a:latin typeface="+mn-lt"/>
              <a:ea typeface="+mn-ea"/>
              <a:cs typeface="+mn-cs"/>
            </a:rPr>
            <a:t>いが、大型投資がある中で、経常的な工事を控えたことにより減少している。　　・消防費は昨年度比較で</a:t>
          </a:r>
          <a:r>
            <a:rPr kumimoji="1" lang="ja-JP" altLang="en-US" sz="1100" b="0" i="0" baseline="0">
              <a:solidFill>
                <a:schemeClr val="dk1"/>
              </a:solidFill>
              <a:effectLst/>
              <a:latin typeface="+mn-lt"/>
              <a:ea typeface="+mn-ea"/>
              <a:cs typeface="+mn-cs"/>
            </a:rPr>
            <a:t>若干の増加</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ただし、経常的に行う投資部分に限られており、変動は限定的である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・公債費については、今後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する見込みとはなっているが、依然、類似団体を大きく上回っている。税政基盤が弱い本町においては、事業実施に伴う地方債の発行は不可欠であるが、過疎対策事業債など有利な起債による過剰な投資を行わないよう事業実施の精査をし、新規発行債の抑制を行い、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昨年度と比較して、財政調整基金の標準財政規模に対する割合は</a:t>
          </a:r>
          <a:r>
            <a:rPr kumimoji="1" lang="ja-JP" altLang="en-US" sz="1100" b="0" i="0" baseline="0">
              <a:solidFill>
                <a:schemeClr val="dk1"/>
              </a:solidFill>
              <a:effectLst/>
              <a:latin typeface="+mn-lt"/>
              <a:ea typeface="+mn-ea"/>
              <a:cs typeface="+mn-cs"/>
            </a:rPr>
            <a:t>ほぼ横ばいとなっている。</a:t>
          </a:r>
          <a:r>
            <a:rPr kumimoji="1" lang="ja-JP" altLang="ja-JP" sz="1100" b="0" i="0" baseline="0">
              <a:solidFill>
                <a:schemeClr val="dk1"/>
              </a:solidFill>
              <a:effectLst/>
              <a:latin typeface="+mn-lt"/>
              <a:ea typeface="+mn-ea"/>
              <a:cs typeface="+mn-cs"/>
            </a:rPr>
            <a:t>実質収支額は黒字となって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、実質単年度収支額</a:t>
          </a:r>
          <a:r>
            <a:rPr kumimoji="1" lang="ja-JP" altLang="en-US" sz="1100" b="0" i="0" baseline="0">
              <a:solidFill>
                <a:schemeClr val="dk1"/>
              </a:solidFill>
              <a:effectLst/>
              <a:latin typeface="+mn-lt"/>
              <a:ea typeface="+mn-ea"/>
              <a:cs typeface="+mn-cs"/>
            </a:rPr>
            <a:t>でも黒字</a:t>
          </a:r>
          <a:r>
            <a:rPr kumimoji="1" lang="ja-JP" altLang="ja-JP" sz="1100" b="0" i="0" baseline="0">
              <a:solidFill>
                <a:schemeClr val="dk1"/>
              </a:solidFill>
              <a:effectLst/>
              <a:latin typeface="+mn-lt"/>
              <a:ea typeface="+mn-ea"/>
              <a:cs typeface="+mn-cs"/>
            </a:rPr>
            <a:t>である。しかし、これについても、基金への積立を例年より多く行っており、財政的なマイナス要素は少ない。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今後についても、財政調整基金の取崩がないよう、包括予算制度を導入する中で、予算を編成する段階で、リスクマネジメントを図り、経営改善を推進するように努める。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全会計において黒字となっているのは、各会計において一般会計から必要な水準の繰出が可能であったことが影響している。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高齢社会における社会保障関係費が大幅に伸びることが予想されるが、財政調整基金の取崩しをしないよう包括予算制度を活用し経営改善を図る。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また、各会計での運営を基本としつつも、一般会計における歳出改革を進めるため、新多可町行財政改革実施計画（令和２年度～６年度）を確実に実行していく。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標準財政規模比では水道事業が</a:t>
          </a:r>
          <a:r>
            <a:rPr kumimoji="1" lang="en-US" altLang="ja-JP" sz="1100" b="0" i="0" baseline="0">
              <a:solidFill>
                <a:schemeClr val="dk1"/>
              </a:solidFill>
              <a:effectLst/>
              <a:latin typeface="+mn-lt"/>
              <a:ea typeface="+mn-ea"/>
              <a:cs typeface="+mn-cs"/>
            </a:rPr>
            <a:t>20.21</a:t>
          </a:r>
          <a:r>
            <a:rPr kumimoji="1" lang="ja-JP" altLang="ja-JP" sz="1100" b="0" i="0" baseline="0">
              <a:solidFill>
                <a:schemeClr val="dk1"/>
              </a:solidFill>
              <a:effectLst/>
              <a:latin typeface="+mn-lt"/>
              <a:ea typeface="+mn-ea"/>
              <a:cs typeface="+mn-cs"/>
            </a:rPr>
            <a:t>％となっているが、施設や設備などの老朽化が進んでおり、今後更新に必要な資金を留保しているためである。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下水道事業については、運転資金を留保しつつ、施設更新などの必要な資金に対し、一般会計からの適正な繰出金を検討していく。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12887225</v>
      </c>
      <c r="BO4" s="449"/>
      <c r="BP4" s="449"/>
      <c r="BQ4" s="449"/>
      <c r="BR4" s="449"/>
      <c r="BS4" s="449"/>
      <c r="BT4" s="449"/>
      <c r="BU4" s="450"/>
      <c r="BV4" s="448">
        <v>12367831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4.8</v>
      </c>
      <c r="CU4" s="589"/>
      <c r="CV4" s="589"/>
      <c r="CW4" s="589"/>
      <c r="CX4" s="589"/>
      <c r="CY4" s="589"/>
      <c r="CZ4" s="589"/>
      <c r="DA4" s="590"/>
      <c r="DB4" s="588">
        <v>1.7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12468542</v>
      </c>
      <c r="BO5" s="420"/>
      <c r="BP5" s="420"/>
      <c r="BQ5" s="420"/>
      <c r="BR5" s="420"/>
      <c r="BS5" s="420"/>
      <c r="BT5" s="420"/>
      <c r="BU5" s="421"/>
      <c r="BV5" s="419">
        <v>12212303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90.2</v>
      </c>
      <c r="CU5" s="417"/>
      <c r="CV5" s="417"/>
      <c r="CW5" s="417"/>
      <c r="CX5" s="417"/>
      <c r="CY5" s="417"/>
      <c r="CZ5" s="417"/>
      <c r="DA5" s="418"/>
      <c r="DB5" s="416">
        <v>91.8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418683</v>
      </c>
      <c r="BO6" s="420"/>
      <c r="BP6" s="420"/>
      <c r="BQ6" s="420"/>
      <c r="BR6" s="420"/>
      <c r="BS6" s="420"/>
      <c r="BT6" s="420"/>
      <c r="BU6" s="421"/>
      <c r="BV6" s="419">
        <v>155528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90.6</v>
      </c>
      <c r="CU6" s="563"/>
      <c r="CV6" s="563"/>
      <c r="CW6" s="563"/>
      <c r="CX6" s="563"/>
      <c r="CY6" s="563"/>
      <c r="CZ6" s="563"/>
      <c r="DA6" s="564"/>
      <c r="DB6" s="562">
        <v>92.7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70985</v>
      </c>
      <c r="BO7" s="420"/>
      <c r="BP7" s="420"/>
      <c r="BQ7" s="420"/>
      <c r="BR7" s="420"/>
      <c r="BS7" s="420"/>
      <c r="BT7" s="420"/>
      <c r="BU7" s="421"/>
      <c r="BV7" s="419">
        <v>33424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7251036</v>
      </c>
      <c r="CU7" s="420"/>
      <c r="CV7" s="420"/>
      <c r="CW7" s="420"/>
      <c r="CX7" s="420"/>
      <c r="CY7" s="420"/>
      <c r="CZ7" s="420"/>
      <c r="DA7" s="421"/>
      <c r="DB7" s="419">
        <v>7221373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347698</v>
      </c>
      <c r="BO8" s="420"/>
      <c r="BP8" s="420"/>
      <c r="BQ8" s="420"/>
      <c r="BR8" s="420"/>
      <c r="BS8" s="420"/>
      <c r="BT8" s="420"/>
      <c r="BU8" s="421"/>
      <c r="BV8" s="419">
        <v>122104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19261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225594</v>
      </c>
      <c r="BO9" s="420"/>
      <c r="BP9" s="420"/>
      <c r="BQ9" s="420"/>
      <c r="BR9" s="420"/>
      <c r="BS9" s="420"/>
      <c r="BT9" s="420"/>
      <c r="BU9" s="421"/>
      <c r="BV9" s="419">
        <v>-39425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16.899999999999999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21200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1358</v>
      </c>
      <c r="BO10" s="420"/>
      <c r="BP10" s="420"/>
      <c r="BQ10" s="420"/>
      <c r="BR10" s="420"/>
      <c r="BS10" s="420"/>
      <c r="BT10" s="420"/>
      <c r="BU10" s="421"/>
      <c r="BV10" s="419">
        <v>1570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18966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70013</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18569</v>
      </c>
      <c r="S13" s="507"/>
      <c r="T13" s="507"/>
      <c r="U13" s="507"/>
      <c r="V13" s="508"/>
      <c r="W13" s="509" t="s">
        <v>131</v>
      </c>
      <c r="X13" s="405"/>
      <c r="Y13" s="405"/>
      <c r="Z13" s="405"/>
      <c r="AA13" s="405"/>
      <c r="AB13" s="406"/>
      <c r="AC13" s="372">
        <v>357</v>
      </c>
      <c r="AD13" s="373"/>
      <c r="AE13" s="373"/>
      <c r="AF13" s="373"/>
      <c r="AG13" s="374"/>
      <c r="AH13" s="372">
        <v>397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156939</v>
      </c>
      <c r="BO13" s="420"/>
      <c r="BP13" s="420"/>
      <c r="BQ13" s="420"/>
      <c r="BR13" s="420"/>
      <c r="BS13" s="420"/>
      <c r="BT13" s="420"/>
      <c r="BU13" s="421"/>
      <c r="BV13" s="419">
        <v>-37855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12.1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19463</v>
      </c>
      <c r="S14" s="507"/>
      <c r="T14" s="507"/>
      <c r="U14" s="507"/>
      <c r="V14" s="508"/>
      <c r="W14" s="510"/>
      <c r="X14" s="408"/>
      <c r="Y14" s="408"/>
      <c r="Z14" s="408"/>
      <c r="AA14" s="408"/>
      <c r="AB14" s="409"/>
      <c r="AC14" s="499">
        <v>3.7</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19097</v>
      </c>
      <c r="S15" s="507"/>
      <c r="T15" s="507"/>
      <c r="U15" s="507"/>
      <c r="V15" s="508"/>
      <c r="W15" s="509" t="s">
        <v>137</v>
      </c>
      <c r="X15" s="405"/>
      <c r="Y15" s="405"/>
      <c r="Z15" s="405"/>
      <c r="AA15" s="405"/>
      <c r="AB15" s="406"/>
      <c r="AC15" s="372">
        <v>4013</v>
      </c>
      <c r="AD15" s="373"/>
      <c r="AE15" s="373"/>
      <c r="AF15" s="373"/>
      <c r="AG15" s="374"/>
      <c r="AH15" s="372">
        <v>4403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2299296</v>
      </c>
      <c r="BO15" s="449"/>
      <c r="BP15" s="449"/>
      <c r="BQ15" s="449"/>
      <c r="BR15" s="449"/>
      <c r="BS15" s="449"/>
      <c r="BT15" s="449"/>
      <c r="BU15" s="450"/>
      <c r="BV15" s="448">
        <v>2280940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41.7</v>
      </c>
      <c r="AD16" s="500"/>
      <c r="AE16" s="500"/>
      <c r="AF16" s="500"/>
      <c r="AG16" s="501"/>
      <c r="AH16" s="499">
        <v>42.9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6656671</v>
      </c>
      <c r="BO16" s="420"/>
      <c r="BP16" s="420"/>
      <c r="BQ16" s="420"/>
      <c r="BR16" s="420"/>
      <c r="BS16" s="420"/>
      <c r="BT16" s="420"/>
      <c r="BU16" s="421"/>
      <c r="BV16" s="419">
        <v>6588108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5242</v>
      </c>
      <c r="AD17" s="373"/>
      <c r="AE17" s="373"/>
      <c r="AF17" s="373"/>
      <c r="AG17" s="374"/>
      <c r="AH17" s="372">
        <v>5467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2857611</v>
      </c>
      <c r="BO17" s="420"/>
      <c r="BP17" s="420"/>
      <c r="BQ17" s="420"/>
      <c r="BR17" s="420"/>
      <c r="BS17" s="420"/>
      <c r="BT17" s="420"/>
      <c r="BU17" s="421"/>
      <c r="BV17" s="419">
        <v>2838696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185.19</v>
      </c>
      <c r="M18" s="472"/>
      <c r="N18" s="472"/>
      <c r="O18" s="472"/>
      <c r="P18" s="472"/>
      <c r="Q18" s="472"/>
      <c r="R18" s="473"/>
      <c r="S18" s="473"/>
      <c r="T18" s="473"/>
      <c r="U18" s="473"/>
      <c r="V18" s="474"/>
      <c r="W18" s="490"/>
      <c r="X18" s="491"/>
      <c r="Y18" s="491"/>
      <c r="Z18" s="491"/>
      <c r="AA18" s="491"/>
      <c r="AB18" s="515"/>
      <c r="AC18" s="389">
        <v>54.5</v>
      </c>
      <c r="AD18" s="390"/>
      <c r="AE18" s="390"/>
      <c r="AF18" s="390"/>
      <c r="AG18" s="475"/>
      <c r="AH18" s="389">
        <v>53.2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6613198</v>
      </c>
      <c r="BO18" s="420"/>
      <c r="BP18" s="420"/>
      <c r="BQ18" s="420"/>
      <c r="BR18" s="420"/>
      <c r="BS18" s="420"/>
      <c r="BT18" s="420"/>
      <c r="BU18" s="421"/>
      <c r="BV18" s="419">
        <v>6662376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8656659</v>
      </c>
      <c r="BO19" s="420"/>
      <c r="BP19" s="420"/>
      <c r="BQ19" s="420"/>
      <c r="BR19" s="420"/>
      <c r="BS19" s="420"/>
      <c r="BT19" s="420"/>
      <c r="BU19" s="421"/>
      <c r="BV19" s="419">
        <v>8064251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6562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12324135</v>
      </c>
      <c r="BO22" s="449"/>
      <c r="BP22" s="449"/>
      <c r="BQ22" s="449"/>
      <c r="BR22" s="449"/>
      <c r="BS22" s="449"/>
      <c r="BT22" s="449"/>
      <c r="BU22" s="450"/>
      <c r="BV22" s="448">
        <v>12372867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11167676</v>
      </c>
      <c r="BO23" s="420"/>
      <c r="BP23" s="420"/>
      <c r="BQ23" s="420"/>
      <c r="BR23" s="420"/>
      <c r="BS23" s="420"/>
      <c r="BT23" s="420"/>
      <c r="BU23" s="421"/>
      <c r="BV23" s="419">
        <v>11150222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8070</v>
      </c>
      <c r="R24" s="373"/>
      <c r="S24" s="373"/>
      <c r="T24" s="373"/>
      <c r="U24" s="373"/>
      <c r="V24" s="374"/>
      <c r="W24" s="462"/>
      <c r="X24" s="399"/>
      <c r="Y24" s="400"/>
      <c r="Z24" s="375" t="s">
        <v>162</v>
      </c>
      <c r="AA24" s="376"/>
      <c r="AB24" s="376"/>
      <c r="AC24" s="376"/>
      <c r="AD24" s="376"/>
      <c r="AE24" s="376"/>
      <c r="AF24" s="376"/>
      <c r="AG24" s="377"/>
      <c r="AH24" s="372">
        <v>166</v>
      </c>
      <c r="AI24" s="373"/>
      <c r="AJ24" s="373"/>
      <c r="AK24" s="373"/>
      <c r="AL24" s="374"/>
      <c r="AM24" s="372">
        <v>570874</v>
      </c>
      <c r="AN24" s="373"/>
      <c r="AO24" s="373"/>
      <c r="AP24" s="373"/>
      <c r="AQ24" s="373"/>
      <c r="AR24" s="374"/>
      <c r="AS24" s="372">
        <v>3439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8323971</v>
      </c>
      <c r="BO24" s="420"/>
      <c r="BP24" s="420"/>
      <c r="BQ24" s="420"/>
      <c r="BR24" s="420"/>
      <c r="BS24" s="420"/>
      <c r="BT24" s="420"/>
      <c r="BU24" s="421"/>
      <c r="BV24" s="419">
        <v>7901666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6480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5980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3300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11868</v>
      </c>
      <c r="AN27" s="373"/>
      <c r="AO27" s="373"/>
      <c r="AP27" s="373"/>
      <c r="AQ27" s="373"/>
      <c r="AR27" s="374"/>
      <c r="AS27" s="372">
        <v>3956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115405</v>
      </c>
      <c r="BO27" s="454"/>
      <c r="BP27" s="454"/>
      <c r="BQ27" s="454"/>
      <c r="BR27" s="454"/>
      <c r="BS27" s="454"/>
      <c r="BT27" s="454"/>
      <c r="BU27" s="455"/>
      <c r="BV27" s="453">
        <v>232234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3285704</v>
      </c>
      <c r="BO28" s="449"/>
      <c r="BP28" s="449"/>
      <c r="BQ28" s="449"/>
      <c r="BR28" s="449"/>
      <c r="BS28" s="449"/>
      <c r="BT28" s="449"/>
      <c r="BU28" s="450"/>
      <c r="BV28" s="448">
        <v>3284359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2150</v>
      </c>
      <c r="R29" s="373"/>
      <c r="S29" s="373"/>
      <c r="T29" s="373"/>
      <c r="U29" s="373"/>
      <c r="V29" s="374"/>
      <c r="W29" s="463"/>
      <c r="X29" s="464"/>
      <c r="Y29" s="465"/>
      <c r="Z29" s="375" t="s">
        <v>177</v>
      </c>
      <c r="AA29" s="376"/>
      <c r="AB29" s="376"/>
      <c r="AC29" s="376"/>
      <c r="AD29" s="376"/>
      <c r="AE29" s="376"/>
      <c r="AF29" s="376"/>
      <c r="AG29" s="377"/>
      <c r="AH29" s="372">
        <v>169</v>
      </c>
      <c r="AI29" s="373"/>
      <c r="AJ29" s="373"/>
      <c r="AK29" s="373"/>
      <c r="AL29" s="374"/>
      <c r="AM29" s="372">
        <v>582742</v>
      </c>
      <c r="AN29" s="373"/>
      <c r="AO29" s="373"/>
      <c r="AP29" s="373"/>
      <c r="AQ29" s="373"/>
      <c r="AR29" s="374"/>
      <c r="AS29" s="372">
        <v>3448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110270</v>
      </c>
      <c r="BO29" s="420"/>
      <c r="BP29" s="420"/>
      <c r="BQ29" s="420"/>
      <c r="BR29" s="420"/>
      <c r="BS29" s="420"/>
      <c r="BT29" s="420"/>
      <c r="BU29" s="421"/>
      <c r="BV29" s="419">
        <v>104228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4503363</v>
      </c>
      <c r="BO30" s="454"/>
      <c r="BP30" s="454"/>
      <c r="BQ30" s="454"/>
      <c r="BR30" s="454"/>
      <c r="BS30" s="454"/>
      <c r="BT30" s="454"/>
      <c r="BU30" s="455"/>
      <c r="BV30" s="453">
        <v>4176850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水道事業特別会計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IF('各会計、関係団体の財政状況及び健全化判断比率'!B34="","",'各会計、関係団体の財政状況及び健全化判断比率'!B34)</f>
        <v>宅地造成事業特別会計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西脇多可行政事務組合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兵庫県市町村職員退職手当組合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診療所事業特別会計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兵庫県議会議員公務災害補償組合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播磨内陸医務事業組合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氷上多可衛生事務組合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北はりま消防組合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6xqAJzKjkoO4WeUCjglfOX20f6v+CBHAx6zvdf8EakbHptrbdplTghQYIhN9Z2yaXd9dqP3pE17JIg86+D72Q==" saltValue="rFvt9RlDt4USxD2fhs2s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15.5</v>
      </c>
      <c r="G34" s="33">
        <v>16.809999999999999</v>
      </c>
      <c r="H34" s="33">
        <v>17.170000000000002</v>
      </c>
      <c r="I34" s="33">
        <v>19.079999999999998</v>
      </c>
      <c r="J34" s="34">
        <v>20.21</v>
      </c>
      <c r="K34" s="22"/>
      <c r="L34" s="22"/>
      <c r="M34" s="22"/>
      <c r="N34" s="22"/>
      <c r="O34" s="22"/>
      <c r="P34" s="22"/>
    </row>
    <row r="35" spans="1:16" ht="39" customHeight="1" x14ac:dyDescent="0.15">
      <c r="A35" s="22"/>
      <c r="B35" s="35"/>
      <c r="C35" s="1145" t="s">
        <v>538</v>
      </c>
      <c r="D35" s="1146"/>
      <c r="E35" s="1147"/>
      <c r="F35" s="36">
        <v>4.3899999999999997</v>
      </c>
      <c r="G35" s="37">
        <v>5.29</v>
      </c>
      <c r="H35" s="37">
        <v>5.97</v>
      </c>
      <c r="I35" s="37">
        <v>6.11</v>
      </c>
      <c r="J35" s="38">
        <v>5.52</v>
      </c>
      <c r="K35" s="22"/>
      <c r="L35" s="22"/>
      <c r="M35" s="22"/>
      <c r="N35" s="22"/>
      <c r="O35" s="22"/>
      <c r="P35" s="22"/>
    </row>
    <row r="36" spans="1:16" ht="39" customHeight="1" x14ac:dyDescent="0.15">
      <c r="A36" s="22"/>
      <c r="B36" s="35"/>
      <c r="C36" s="1145" t="s">
        <v>539</v>
      </c>
      <c r="D36" s="1146"/>
      <c r="E36" s="1147"/>
      <c r="F36" s="36">
        <v>1.86</v>
      </c>
      <c r="G36" s="37">
        <v>5</v>
      </c>
      <c r="H36" s="37">
        <v>2.11</v>
      </c>
      <c r="I36" s="37">
        <v>1.68</v>
      </c>
      <c r="J36" s="38">
        <v>4.78</v>
      </c>
      <c r="K36" s="22"/>
      <c r="L36" s="22"/>
      <c r="M36" s="22"/>
      <c r="N36" s="22"/>
      <c r="O36" s="22"/>
      <c r="P36" s="22"/>
    </row>
    <row r="37" spans="1:16" ht="39" customHeight="1" x14ac:dyDescent="0.15">
      <c r="A37" s="22"/>
      <c r="B37" s="35"/>
      <c r="C37" s="1145" t="s">
        <v>540</v>
      </c>
      <c r="D37" s="1146"/>
      <c r="E37" s="1147"/>
      <c r="F37" s="36">
        <v>0.48</v>
      </c>
      <c r="G37" s="37">
        <v>0.17</v>
      </c>
      <c r="H37" s="37">
        <v>1.41</v>
      </c>
      <c r="I37" s="37">
        <v>1.46</v>
      </c>
      <c r="J37" s="38">
        <v>1.19</v>
      </c>
      <c r="K37" s="22"/>
      <c r="L37" s="22"/>
      <c r="M37" s="22"/>
      <c r="N37" s="22"/>
      <c r="O37" s="22"/>
      <c r="P37" s="22"/>
    </row>
    <row r="38" spans="1:16" ht="39" customHeight="1" x14ac:dyDescent="0.15">
      <c r="A38" s="22"/>
      <c r="B38" s="35"/>
      <c r="C38" s="1145" t="s">
        <v>541</v>
      </c>
      <c r="D38" s="1146"/>
      <c r="E38" s="1147"/>
      <c r="F38" s="36">
        <v>0.43</v>
      </c>
      <c r="G38" s="37">
        <v>0.6</v>
      </c>
      <c r="H38" s="37">
        <v>0.53</v>
      </c>
      <c r="I38" s="37">
        <v>0.25</v>
      </c>
      <c r="J38" s="38">
        <v>0.62</v>
      </c>
      <c r="K38" s="22"/>
      <c r="L38" s="22"/>
      <c r="M38" s="22"/>
      <c r="N38" s="22"/>
      <c r="O38" s="22"/>
      <c r="P38" s="22"/>
    </row>
    <row r="39" spans="1:16" ht="39" customHeight="1" x14ac:dyDescent="0.15">
      <c r="A39" s="22"/>
      <c r="B39" s="35"/>
      <c r="C39" s="1145" t="s">
        <v>542</v>
      </c>
      <c r="D39" s="1146"/>
      <c r="E39" s="1147"/>
      <c r="F39" s="36">
        <v>0.11</v>
      </c>
      <c r="G39" s="37">
        <v>0</v>
      </c>
      <c r="H39" s="37">
        <v>0</v>
      </c>
      <c r="I39" s="37">
        <v>0.01</v>
      </c>
      <c r="J39" s="38">
        <v>0.02</v>
      </c>
      <c r="K39" s="22"/>
      <c r="L39" s="22"/>
      <c r="M39" s="22"/>
      <c r="N39" s="22"/>
      <c r="O39" s="22"/>
      <c r="P39" s="22"/>
    </row>
    <row r="40" spans="1:16" ht="39" customHeight="1" x14ac:dyDescent="0.15">
      <c r="A40" s="22"/>
      <c r="B40" s="35"/>
      <c r="C40" s="1145" t="s">
        <v>543</v>
      </c>
      <c r="D40" s="1146"/>
      <c r="E40" s="1147"/>
      <c r="F40" s="36">
        <v>0.15</v>
      </c>
      <c r="G40" s="37">
        <v>0.02</v>
      </c>
      <c r="H40" s="37">
        <v>0.18</v>
      </c>
      <c r="I40" s="37">
        <v>0.05</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0.01</v>
      </c>
      <c r="H43" s="42">
        <v>0.01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48rUJ/r5Ch8Irztm84vBslxMjENbMd0kuJ9Zm4c8HR6h8236D2Qj7THcukoUX9cGtAixFi75L1KTf9/wdsgjA==" saltValue="pZ8uMUaHjA8lRWoTMiL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J43" sqref="J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1542</v>
      </c>
      <c r="L45" s="60">
        <v>1491</v>
      </c>
      <c r="M45" s="60">
        <v>1486</v>
      </c>
      <c r="N45" s="60">
        <v>1410</v>
      </c>
      <c r="O45" s="61">
        <v>1389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v>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v>1</v>
      </c>
      <c r="P47" s="48"/>
      <c r="Q47" s="48"/>
      <c r="R47" s="48"/>
      <c r="S47" s="48"/>
      <c r="T47" s="48"/>
      <c r="U47" s="48"/>
    </row>
    <row r="48" spans="1:21" ht="30.75" customHeight="1" x14ac:dyDescent="0.15">
      <c r="A48" s="48"/>
      <c r="B48" s="1178"/>
      <c r="C48" s="1179"/>
      <c r="D48" s="62"/>
      <c r="E48" s="1155" t="s">
        <v>13</v>
      </c>
      <c r="F48" s="1155"/>
      <c r="G48" s="1155"/>
      <c r="H48" s="1155"/>
      <c r="I48" s="1155"/>
      <c r="J48" s="1156"/>
      <c r="K48" s="63">
        <v>740</v>
      </c>
      <c r="L48" s="64">
        <v>676</v>
      </c>
      <c r="M48" s="64">
        <v>675</v>
      </c>
      <c r="N48" s="64">
        <v>660</v>
      </c>
      <c r="O48" s="65">
        <v>591</v>
      </c>
      <c r="P48" s="48"/>
      <c r="Q48" s="48"/>
      <c r="R48" s="48"/>
      <c r="S48" s="48"/>
      <c r="T48" s="48"/>
      <c r="U48" s="48"/>
    </row>
    <row r="49" spans="1:21" ht="30.75" customHeight="1" x14ac:dyDescent="0.15">
      <c r="A49" s="48"/>
      <c r="B49" s="1178"/>
      <c r="C49" s="1179"/>
      <c r="D49" s="62"/>
      <c r="E49" s="1155" t="s">
        <v>14</v>
      </c>
      <c r="F49" s="1155"/>
      <c r="G49" s="1155"/>
      <c r="H49" s="1155"/>
      <c r="I49" s="1155"/>
      <c r="J49" s="1156"/>
      <c r="K49" s="63">
        <v>91</v>
      </c>
      <c r="L49" s="64">
        <v>54</v>
      </c>
      <c r="M49" s="64">
        <v>53</v>
      </c>
      <c r="N49" s="64">
        <v>50</v>
      </c>
      <c r="O49" s="65">
        <v>21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1730</v>
      </c>
      <c r="L52" s="64">
        <v>1537</v>
      </c>
      <c r="M52" s="64">
        <v>1449</v>
      </c>
      <c r="N52" s="64">
        <v>1379</v>
      </c>
      <c r="O52" s="65">
        <v>1364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643</v>
      </c>
      <c r="L53" s="69">
        <v>684</v>
      </c>
      <c r="M53" s="69">
        <v>765</v>
      </c>
      <c r="N53" s="69">
        <v>741</v>
      </c>
      <c r="O53" s="70">
        <v>643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m2dlTYEiUqeZ3rgXY9BIRdg6vZOeHNeuHI9o4Ijq5UWN/ecqqvP73tA9U5YDdK8Vnas5OFmbtRWflwSFk5Xg==" saltValue="A1DlNQ4KMzl5IkxcQuW/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55">
        <v>14615</v>
      </c>
      <c r="J41" s="356">
        <v>13822</v>
      </c>
      <c r="K41" s="356">
        <v>13127</v>
      </c>
      <c r="L41" s="356">
        <v>12373</v>
      </c>
      <c r="M41" s="357">
        <v>12324</v>
      </c>
    </row>
    <row r="42" spans="2:13" ht="27.75" customHeight="1" x14ac:dyDescent="0.15">
      <c r="B42" s="1186"/>
      <c r="C42" s="1187"/>
      <c r="D42" s="106"/>
      <c r="E42" s="1190" t="s">
        <v>32</v>
      </c>
      <c r="F42" s="1190"/>
      <c r="G42" s="1190"/>
      <c r="H42" s="1191"/>
      <c r="I42" s="358" t="s">
        <v>491</v>
      </c>
      <c r="J42" s="359" t="s">
        <v>491</v>
      </c>
      <c r="K42" s="359" t="s">
        <v>491</v>
      </c>
      <c r="L42" s="359" t="s">
        <v>491</v>
      </c>
      <c r="M42" s="360" t="s">
        <v>491</v>
      </c>
    </row>
    <row r="43" spans="2:13" ht="27.75" customHeight="1" x14ac:dyDescent="0.15">
      <c r="B43" s="1186"/>
      <c r="C43" s="1187"/>
      <c r="D43" s="106"/>
      <c r="E43" s="1190" t="s">
        <v>33</v>
      </c>
      <c r="F43" s="1190"/>
      <c r="G43" s="1190"/>
      <c r="H43" s="1191"/>
      <c r="I43" s="358">
        <v>6728</v>
      </c>
      <c r="J43" s="359">
        <v>6472</v>
      </c>
      <c r="K43" s="359">
        <v>5977</v>
      </c>
      <c r="L43" s="359">
        <v>6099</v>
      </c>
      <c r="M43" s="360">
        <v>5531</v>
      </c>
    </row>
    <row r="44" spans="2:13" ht="27.75" customHeight="1" x14ac:dyDescent="0.15">
      <c r="B44" s="1186"/>
      <c r="C44" s="1187"/>
      <c r="D44" s="106"/>
      <c r="E44" s="1190" t="s">
        <v>34</v>
      </c>
      <c r="F44" s="1190"/>
      <c r="G44" s="1190"/>
      <c r="H44" s="1191"/>
      <c r="I44" s="358">
        <v>219</v>
      </c>
      <c r="J44" s="359">
        <v>200</v>
      </c>
      <c r="K44" s="359">
        <v>158</v>
      </c>
      <c r="L44" s="359">
        <v>296</v>
      </c>
      <c r="M44" s="360">
        <v>131</v>
      </c>
    </row>
    <row r="45" spans="2:13" ht="27.75" customHeight="1" x14ac:dyDescent="0.15">
      <c r="B45" s="1186"/>
      <c r="C45" s="1187"/>
      <c r="D45" s="106"/>
      <c r="E45" s="1190" t="s">
        <v>35</v>
      </c>
      <c r="F45" s="1190"/>
      <c r="G45" s="1190"/>
      <c r="H45" s="1191"/>
      <c r="I45" s="358">
        <v>1663</v>
      </c>
      <c r="J45" s="359">
        <v>1784</v>
      </c>
      <c r="K45" s="359">
        <v>1612</v>
      </c>
      <c r="L45" s="359">
        <v>1631</v>
      </c>
      <c r="M45" s="360">
        <v>1584</v>
      </c>
    </row>
    <row r="46" spans="2:13" ht="27.75" customHeight="1" x14ac:dyDescent="0.15">
      <c r="B46" s="1186"/>
      <c r="C46" s="1187"/>
      <c r="D46" s="107"/>
      <c r="E46" s="1190" t="s">
        <v>36</v>
      </c>
      <c r="F46" s="1190"/>
      <c r="G46" s="1190"/>
      <c r="H46" s="1191"/>
      <c r="I46" s="358" t="s">
        <v>491</v>
      </c>
      <c r="J46" s="359" t="s">
        <v>491</v>
      </c>
      <c r="K46" s="359" t="s">
        <v>491</v>
      </c>
      <c r="L46" s="359" t="s">
        <v>491</v>
      </c>
      <c r="M46" s="360" t="s">
        <v>491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4948</v>
      </c>
      <c r="J50" s="359">
        <v>5053</v>
      </c>
      <c r="K50" s="359">
        <v>5908</v>
      </c>
      <c r="L50" s="359">
        <v>6248</v>
      </c>
      <c r="M50" s="360">
        <v>6495</v>
      </c>
    </row>
    <row r="51" spans="2:13" ht="27.75" customHeight="1" x14ac:dyDescent="0.15">
      <c r="B51" s="1186"/>
      <c r="C51" s="1187"/>
      <c r="D51" s="106"/>
      <c r="E51" s="1190" t="s">
        <v>42</v>
      </c>
      <c r="F51" s="1190"/>
      <c r="G51" s="1190"/>
      <c r="H51" s="1191"/>
      <c r="I51" s="358">
        <v>363</v>
      </c>
      <c r="J51" s="359">
        <v>351</v>
      </c>
      <c r="K51" s="359">
        <v>313</v>
      </c>
      <c r="L51" s="359">
        <v>260</v>
      </c>
      <c r="M51" s="360">
        <v>208</v>
      </c>
    </row>
    <row r="52" spans="2:13" ht="27.75" customHeight="1" x14ac:dyDescent="0.15">
      <c r="B52" s="1188"/>
      <c r="C52" s="1189"/>
      <c r="D52" s="106"/>
      <c r="E52" s="1190" t="s">
        <v>43</v>
      </c>
      <c r="F52" s="1190"/>
      <c r="G52" s="1190"/>
      <c r="H52" s="1191"/>
      <c r="I52" s="358">
        <v>16131</v>
      </c>
      <c r="J52" s="359">
        <v>15560</v>
      </c>
      <c r="K52" s="359">
        <v>14718</v>
      </c>
      <c r="L52" s="359">
        <v>13924</v>
      </c>
      <c r="M52" s="360">
        <v>13688</v>
      </c>
    </row>
    <row r="53" spans="2:13" ht="27.75" customHeight="1" thickBot="1" x14ac:dyDescent="0.2">
      <c r="B53" s="1192" t="s">
        <v>19</v>
      </c>
      <c r="C53" s="1193"/>
      <c r="D53" s="110"/>
      <c r="E53" s="1194" t="s">
        <v>44</v>
      </c>
      <c r="F53" s="1194"/>
      <c r="G53" s="1194"/>
      <c r="H53" s="1195"/>
      <c r="I53" s="361">
        <v>1782</v>
      </c>
      <c r="J53" s="362">
        <v>1313</v>
      </c>
      <c r="K53" s="362">
        <v>-65</v>
      </c>
      <c r="L53" s="362">
        <v>-32</v>
      </c>
      <c r="M53" s="363">
        <v>-821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oydhW/mzLMUWIuoIEjMe+haAJzI7VL4NEgCFZfWJL/ZY7/1rjonKmzfyZGqT4wxl/QaPOO3/rHWZUcj2BSAdg==" saltValue="pK/HT4RoGSlNL3zEt0WF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9" sqref="F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3202</v>
      </c>
      <c r="G55" s="122">
        <v>3284</v>
      </c>
      <c r="H55" s="123">
        <v>3286</v>
      </c>
    </row>
    <row r="56" spans="2:8" ht="52.5" customHeight="1" x14ac:dyDescent="0.15">
      <c r="B56" s="124"/>
      <c r="C56" s="1213" t="s">
        <v>47</v>
      </c>
      <c r="D56" s="1213"/>
      <c r="E56" s="1214"/>
      <c r="F56" s="125">
        <v>104</v>
      </c>
      <c r="G56" s="125">
        <v>104</v>
      </c>
      <c r="H56" s="126">
        <v>110</v>
      </c>
    </row>
    <row r="57" spans="2:8" ht="53.25" customHeight="1" x14ac:dyDescent="0.15">
      <c r="B57" s="124"/>
      <c r="C57" s="1215" t="s">
        <v>48</v>
      </c>
      <c r="D57" s="1215"/>
      <c r="E57" s="1216"/>
      <c r="F57" s="127">
        <v>3968</v>
      </c>
      <c r="G57" s="127">
        <v>4177</v>
      </c>
      <c r="H57" s="128">
        <v>4503</v>
      </c>
    </row>
    <row r="58" spans="2:8" ht="45.75" customHeight="1" x14ac:dyDescent="0.15">
      <c r="B58" s="129"/>
      <c r="C58" s="1203" t="s">
        <v>552</v>
      </c>
      <c r="D58" s="1204"/>
      <c r="E58" s="1205"/>
      <c r="F58" s="130">
        <v>1747</v>
      </c>
      <c r="G58" s="130">
        <v>1747</v>
      </c>
      <c r="H58" s="131">
        <v>1747</v>
      </c>
    </row>
    <row r="59" spans="2:8" ht="45.75" customHeight="1" x14ac:dyDescent="0.15">
      <c r="B59" s="129"/>
      <c r="C59" s="1203" t="s">
        <v>553</v>
      </c>
      <c r="D59" s="1204"/>
      <c r="E59" s="1205"/>
      <c r="F59" s="130">
        <v>514</v>
      </c>
      <c r="G59" s="130">
        <v>781</v>
      </c>
      <c r="H59" s="131">
        <v>1065</v>
      </c>
    </row>
    <row r="60" spans="2:8" ht="45.75" customHeight="1" x14ac:dyDescent="0.15">
      <c r="B60" s="129"/>
      <c r="C60" s="1203" t="s">
        <v>554</v>
      </c>
      <c r="D60" s="1204"/>
      <c r="E60" s="1205"/>
      <c r="F60" s="130">
        <v>294</v>
      </c>
      <c r="G60" s="130">
        <v>259</v>
      </c>
      <c r="H60" s="131">
        <v>313</v>
      </c>
    </row>
    <row r="61" spans="2:8" ht="45.75" customHeight="1" x14ac:dyDescent="0.15">
      <c r="B61" s="129"/>
      <c r="C61" s="1203" t="s">
        <v>555</v>
      </c>
      <c r="D61" s="1204"/>
      <c r="E61" s="1205"/>
      <c r="F61" s="130">
        <v>199</v>
      </c>
      <c r="G61" s="130">
        <v>207</v>
      </c>
      <c r="H61" s="131">
        <v>220</v>
      </c>
    </row>
    <row r="62" spans="2:8" ht="45.75" customHeight="1" thickBot="1" x14ac:dyDescent="0.2">
      <c r="B62" s="132"/>
      <c r="C62" s="1206" t="s">
        <v>556</v>
      </c>
      <c r="D62" s="1207"/>
      <c r="E62" s="1208"/>
      <c r="F62" s="133">
        <v>249</v>
      </c>
      <c r="G62" s="133">
        <v>227</v>
      </c>
      <c r="H62" s="134">
        <v>216</v>
      </c>
    </row>
    <row r="63" spans="2:8" ht="52.5" customHeight="1" thickBot="1" x14ac:dyDescent="0.2">
      <c r="B63" s="135"/>
      <c r="C63" s="1209" t="s">
        <v>49</v>
      </c>
      <c r="D63" s="1209"/>
      <c r="E63" s="1210"/>
      <c r="F63" s="136">
        <v>7274</v>
      </c>
      <c r="G63" s="136">
        <v>7565</v>
      </c>
      <c r="H63" s="137">
        <v>7899</v>
      </c>
    </row>
    <row r="64" spans="2:8" x14ac:dyDescent="0.15"/>
  </sheetData>
  <sheetProtection algorithmName="SHA-512" hashValue="tZBRdul61gM0jeo+86ki8qK71a2FPQpi38McqiT+2x9sn1ekf5q+A/xs30anlPgx8lRPM/taS0DYgt8bMIA3PA==" saltValue="6Q+690vk3dnt3pxOaTS/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40003</v>
      </c>
      <c r="E3" s="156"/>
      <c r="F3" s="157">
        <v>59119</v>
      </c>
      <c r="G3" s="158"/>
      <c r="H3" s="159"/>
    </row>
    <row r="4" spans="1:8" x14ac:dyDescent="0.15">
      <c r="A4" s="160"/>
      <c r="B4" s="161"/>
      <c r="C4" s="162"/>
      <c r="D4" s="163">
        <v>15677</v>
      </c>
      <c r="E4" s="164"/>
      <c r="F4" s="165">
        <v>29900</v>
      </c>
      <c r="G4" s="166"/>
      <c r="H4" s="167"/>
    </row>
    <row r="5" spans="1:8" x14ac:dyDescent="0.15">
      <c r="A5" s="148" t="s">
        <v>524</v>
      </c>
      <c r="B5" s="153"/>
      <c r="C5" s="154"/>
      <c r="D5" s="155">
        <v>40464</v>
      </c>
      <c r="E5" s="156"/>
      <c r="F5" s="157">
        <v>84459</v>
      </c>
      <c r="G5" s="158"/>
      <c r="H5" s="159"/>
    </row>
    <row r="6" spans="1:8" x14ac:dyDescent="0.15">
      <c r="A6" s="160"/>
      <c r="B6" s="161"/>
      <c r="C6" s="162"/>
      <c r="D6" s="163">
        <v>24457</v>
      </c>
      <c r="E6" s="164"/>
      <c r="F6" s="165">
        <v>47314</v>
      </c>
      <c r="G6" s="166"/>
      <c r="H6" s="167"/>
    </row>
    <row r="7" spans="1:8" x14ac:dyDescent="0.15">
      <c r="A7" s="148" t="s">
        <v>525</v>
      </c>
      <c r="B7" s="153"/>
      <c r="C7" s="154"/>
      <c r="D7" s="155">
        <v>32753</v>
      </c>
      <c r="E7" s="156"/>
      <c r="F7" s="157">
        <v>74568</v>
      </c>
      <c r="G7" s="158"/>
      <c r="H7" s="159"/>
    </row>
    <row r="8" spans="1:8" x14ac:dyDescent="0.15">
      <c r="A8" s="160"/>
      <c r="B8" s="161"/>
      <c r="C8" s="162"/>
      <c r="D8" s="163">
        <v>22458</v>
      </c>
      <c r="E8" s="164"/>
      <c r="F8" s="165">
        <v>42558</v>
      </c>
      <c r="G8" s="166"/>
      <c r="H8" s="167"/>
    </row>
    <row r="9" spans="1:8" x14ac:dyDescent="0.15">
      <c r="A9" s="148" t="s">
        <v>526</v>
      </c>
      <c r="B9" s="153"/>
      <c r="C9" s="154"/>
      <c r="D9" s="155">
        <v>43724</v>
      </c>
      <c r="E9" s="156"/>
      <c r="F9" s="157">
        <v>73693</v>
      </c>
      <c r="G9" s="158"/>
      <c r="H9" s="159"/>
    </row>
    <row r="10" spans="1:8" x14ac:dyDescent="0.15">
      <c r="A10" s="160"/>
      <c r="B10" s="161"/>
      <c r="C10" s="162"/>
      <c r="D10" s="163">
        <v>33614</v>
      </c>
      <c r="E10" s="164"/>
      <c r="F10" s="165">
        <v>44203</v>
      </c>
      <c r="G10" s="166"/>
      <c r="H10" s="167"/>
    </row>
    <row r="11" spans="1:8" x14ac:dyDescent="0.15">
      <c r="A11" s="148" t="s">
        <v>527</v>
      </c>
      <c r="B11" s="153"/>
      <c r="C11" s="154"/>
      <c r="D11" s="155">
        <v>74591</v>
      </c>
      <c r="E11" s="156"/>
      <c r="F11" s="157">
        <v>79401</v>
      </c>
      <c r="G11" s="158"/>
      <c r="H11" s="159"/>
    </row>
    <row r="12" spans="1:8" x14ac:dyDescent="0.15">
      <c r="A12" s="160"/>
      <c r="B12" s="161"/>
      <c r="C12" s="168"/>
      <c r="D12" s="163">
        <v>59746</v>
      </c>
      <c r="E12" s="164"/>
      <c r="F12" s="165">
        <v>49347</v>
      </c>
      <c r="G12" s="166"/>
      <c r="H12" s="167"/>
    </row>
    <row r="13" spans="1:8" x14ac:dyDescent="0.15">
      <c r="A13" s="148"/>
      <c r="B13" s="153"/>
      <c r="C13" s="169"/>
      <c r="D13" s="170">
        <v>46307</v>
      </c>
      <c r="E13" s="171"/>
      <c r="F13" s="172">
        <v>74248</v>
      </c>
      <c r="G13" s="173"/>
      <c r="H13" s="159"/>
    </row>
    <row r="14" spans="1:8" x14ac:dyDescent="0.15">
      <c r="A14" s="160"/>
      <c r="B14" s="161"/>
      <c r="C14" s="162"/>
      <c r="D14" s="163">
        <v>31190</v>
      </c>
      <c r="E14" s="164"/>
      <c r="F14" s="165">
        <v>42664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1.88</v>
      </c>
      <c r="C19" s="174">
        <f>ROUND(VALUE(SUBSTITUTE(実質収支比率等に係る経年分析!G$48,"▲","-")),2)</f>
        <v>5.0199999999999996</v>
      </c>
      <c r="D19" s="174">
        <f>ROUND(VALUE(SUBSTITUTE(実質収支比率等に係る経年分析!H$48,"▲","-")),2)</f>
        <v>2.12</v>
      </c>
      <c r="E19" s="174">
        <f>ROUND(VALUE(SUBSTITUTE(実質収支比率等に係る経年分析!I$48,"▲","-")),2)</f>
        <v>1.69</v>
      </c>
      <c r="F19" s="174">
        <f>ROUND(VALUE(SUBSTITUTE(実質収支比率等に係る経年分析!J$48,"▲","-")),2)</f>
        <v>4.8</v>
      </c>
    </row>
    <row r="20" spans="1:11" x14ac:dyDescent="0.15">
      <c r="A20" s="174" t="s">
        <v>53</v>
      </c>
      <c r="B20" s="174">
        <f>ROUND(VALUE(SUBSTITUTE(実質収支比率等に係る経年分析!F$47,"▲","-")),2)</f>
        <v>38.97</v>
      </c>
      <c r="C20" s="174">
        <f>ROUND(VALUE(SUBSTITUTE(実質収支比率等に係る経年分析!G$47,"▲","-")),2)</f>
        <v>40.49</v>
      </c>
      <c r="D20" s="174">
        <f>ROUND(VALUE(SUBSTITUTE(実質収支比率等に係る経年分析!H$47,"▲","-")),2)</f>
        <v>42.11</v>
      </c>
      <c r="E20" s="174">
        <f>ROUND(VALUE(SUBSTITUTE(実質収支比率等に係る経年分析!I$47,"▲","-")),2)</f>
        <v>45.48</v>
      </c>
      <c r="F20" s="174">
        <f>ROUND(VALUE(SUBSTITUTE(実質収支比率等に係る経年分析!J$47,"▲","-")),2)</f>
        <v>45.31</v>
      </c>
    </row>
    <row r="21" spans="1:11" x14ac:dyDescent="0.15">
      <c r="A21" s="174" t="s">
        <v>54</v>
      </c>
      <c r="B21" s="174">
        <f>IF(ISNUMBER(VALUE(SUBSTITUTE(実質収支比率等に係る経年分析!F$49,"▲","-"))),ROUND(VALUE(SUBSTITUTE(実質収支比率等に係る経年分析!F$49,"▲","-")),2),NA())</f>
        <v>2.54</v>
      </c>
      <c r="C21" s="174">
        <f>IF(ISNUMBER(VALUE(SUBSTITUTE(実質収支比率等に係る経年分析!G$49,"▲","-"))),ROUND(VALUE(SUBSTITUTE(実質収支比率等に係る経年分析!G$49,"▲","-")),2),NA())</f>
        <v>5.3</v>
      </c>
      <c r="D21" s="174">
        <f>IF(ISNUMBER(VALUE(SUBSTITUTE(実質収支比率等に係る経年分析!H$49,"▲","-"))),ROUND(VALUE(SUBSTITUTE(実質収支比率等に係る経年分析!H$49,"▲","-")),2),NA())</f>
        <v>-1.38</v>
      </c>
      <c r="E21" s="174">
        <f>IF(ISNUMBER(VALUE(SUBSTITUTE(実質収支比率等に係る経年分析!I$49,"▲","-"))),ROUND(VALUE(SUBSTITUTE(実質収支比率等に係る経年分析!I$49,"▲","-")),2),NA())</f>
        <v>-0.52</v>
      </c>
      <c r="F21" s="174">
        <f>IF(ISNUMBER(VALUE(SUBSTITUTE(実質収支比率等に係る経年分析!J$49,"▲","-"))),ROUND(VALUE(SUBSTITUTE(実質収支比率等に係る経年分析!J$49,"▲","-")),2),NA())</f>
        <v>2.16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学校給食事業特別会計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国民健康保険特別会計（直診勘定）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4.78</v>
      </c>
    </row>
    <row r="35" spans="1:16" x14ac:dyDescent="0.15">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4.3899999999999997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5.52</v>
      </c>
    </row>
    <row r="36" spans="1:16" x14ac:dyDescent="0.15">
      <c r="A36" s="175" t="str">
        <f>IF(連結実質赤字比率に係る赤字・黒字の構成分析!C$34="",NA(),連結実質赤字比率に係る赤字・黒字の構成分析!C$34)</f>
        <v>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16.809999999999999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17.170000000000002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19.079999999999998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1730</v>
      </c>
      <c r="E42" s="176"/>
      <c r="F42" s="176"/>
      <c r="G42" s="176">
        <f>'実質公債費比率（分子）の構造'!L$52</f>
        <v>1537</v>
      </c>
      <c r="H42" s="176"/>
      <c r="I42" s="176"/>
      <c r="J42" s="176">
        <f>'実質公債費比率（分子）の構造'!M$52</f>
        <v>1449</v>
      </c>
      <c r="K42" s="176"/>
      <c r="L42" s="176"/>
      <c r="M42" s="176">
        <f>'実質公債費比率（分子）の構造'!N$52</f>
        <v>1379</v>
      </c>
      <c r="N42" s="176"/>
      <c r="O42" s="176"/>
      <c r="P42" s="176">
        <f>'実質公債費比率（分子）の構造'!O$52</f>
        <v>1364</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91</v>
      </c>
      <c r="C45" s="176"/>
      <c r="D45" s="176"/>
      <c r="E45" s="176">
        <f>'実質公債費比率（分子）の構造'!L$49</f>
        <v>54</v>
      </c>
      <c r="F45" s="176"/>
      <c r="G45" s="176"/>
      <c r="H45" s="176">
        <f>'実質公債費比率（分子）の構造'!M$49</f>
        <v>53</v>
      </c>
      <c r="I45" s="176"/>
      <c r="J45" s="176"/>
      <c r="K45" s="176">
        <f>'実質公債費比率（分子）の構造'!N$49</f>
        <v>50</v>
      </c>
      <c r="L45" s="176"/>
      <c r="M45" s="176"/>
      <c r="N45" s="176">
        <f>'実質公債費比率（分子）の構造'!O$49</f>
        <v>21</v>
      </c>
      <c r="O45" s="176"/>
      <c r="P45" s="176"/>
    </row>
    <row r="46" spans="1:16" x14ac:dyDescent="0.15">
      <c r="A46" s="176" t="s">
        <v>64</v>
      </c>
      <c r="B46" s="176">
        <f>'実質公債費比率（分子）の構造'!K$48</f>
        <v>740</v>
      </c>
      <c r="C46" s="176"/>
      <c r="D46" s="176"/>
      <c r="E46" s="176">
        <f>'実質公債費比率（分子）の構造'!L$48</f>
        <v>676</v>
      </c>
      <c r="F46" s="176"/>
      <c r="G46" s="176"/>
      <c r="H46" s="176">
        <f>'実質公債費比率（分子）の構造'!M$48</f>
        <v>675</v>
      </c>
      <c r="I46" s="176"/>
      <c r="J46" s="176"/>
      <c r="K46" s="176">
        <f>'実質公債費比率（分子）の構造'!N$48</f>
        <v>660</v>
      </c>
      <c r="L46" s="176"/>
      <c r="M46" s="176"/>
      <c r="N46" s="176">
        <f>'実質公債費比率（分子）の構造'!O$48</f>
        <v>591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f>'実質公債費比率（分子）の構造'!O$47</f>
        <v>1</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f>'実質公債費比率（分子）の構造'!O$46</f>
        <v>5</v>
      </c>
      <c r="O48" s="176"/>
      <c r="P48" s="176"/>
    </row>
    <row r="49" spans="1:16" x14ac:dyDescent="0.15">
      <c r="A49" s="176" t="s">
        <v>66</v>
      </c>
      <c r="B49" s="176">
        <f>'実質公債費比率（分子）の構造'!K$45</f>
        <v>1542</v>
      </c>
      <c r="C49" s="176"/>
      <c r="D49" s="176"/>
      <c r="E49" s="176">
        <f>'実質公債費比率（分子）の構造'!L$45</f>
        <v>1491</v>
      </c>
      <c r="F49" s="176"/>
      <c r="G49" s="176"/>
      <c r="H49" s="176">
        <f>'実質公債費比率（分子）の構造'!M$45</f>
        <v>1486</v>
      </c>
      <c r="I49" s="176"/>
      <c r="J49" s="176"/>
      <c r="K49" s="176">
        <f>'実質公債費比率（分子）の構造'!N$45</f>
        <v>1410</v>
      </c>
      <c r="L49" s="176"/>
      <c r="M49" s="176"/>
      <c r="N49" s="176">
        <f>'実質公債費比率（分子）の構造'!O$45</f>
        <v>1389</v>
      </c>
      <c r="O49" s="176"/>
      <c r="P49" s="176"/>
    </row>
    <row r="50" spans="1:16" x14ac:dyDescent="0.15">
      <c r="A50" s="176" t="s">
        <v>67</v>
      </c>
      <c r="B50" s="176" t="e">
        <f>NA()</f>
        <v>#N/A</v>
      </c>
      <c r="C50" s="176">
        <f>IF(ISNUMBER('実質公債費比率（分子）の構造'!K$53),'実質公債費比率（分子）の構造'!K$53,NA())</f>
        <v>643</v>
      </c>
      <c r="D50" s="176" t="e">
        <f>NA()</f>
        <v>#N/A</v>
      </c>
      <c r="E50" s="176" t="e">
        <f>NA()</f>
        <v>#N/A</v>
      </c>
      <c r="F50" s="176">
        <f>IF(ISNUMBER('実質公債費比率（分子）の構造'!L$53),'実質公債費比率（分子）の構造'!L$53,NA())</f>
        <v>684</v>
      </c>
      <c r="G50" s="176" t="e">
        <f>NA()</f>
        <v>#N/A</v>
      </c>
      <c r="H50" s="176" t="e">
        <f>NA()</f>
        <v>#N/A</v>
      </c>
      <c r="I50" s="176">
        <f>IF(ISNUMBER('実質公債費比率（分子）の構造'!M$53),'実質公債費比率（分子）の構造'!M$53,NA())</f>
        <v>765</v>
      </c>
      <c r="J50" s="176" t="e">
        <f>NA()</f>
        <v>#N/A</v>
      </c>
      <c r="K50" s="176" t="e">
        <f>NA()</f>
        <v>#N/A</v>
      </c>
      <c r="L50" s="176">
        <f>IF(ISNUMBER('実質公債費比率（分子）の構造'!N$53),'実質公債費比率（分子）の構造'!N$53,NA())</f>
        <v>741</v>
      </c>
      <c r="M50" s="176" t="e">
        <f>NA()</f>
        <v>#N/A</v>
      </c>
      <c r="N50" s="176" t="e">
        <f>NA()</f>
        <v>#N/A</v>
      </c>
      <c r="O50" s="176">
        <f>IF(ISNUMBER('実質公債費比率（分子）の構造'!O$53),'実質公債費比率（分子）の構造'!O$53,NA())</f>
        <v>643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16131</v>
      </c>
      <c r="E56" s="175"/>
      <c r="F56" s="175"/>
      <c r="G56" s="175">
        <f>'将来負担比率（分子）の構造'!J$52</f>
        <v>15560</v>
      </c>
      <c r="H56" s="175"/>
      <c r="I56" s="175"/>
      <c r="J56" s="175">
        <f>'将来負担比率（分子）の構造'!K$52</f>
        <v>14718</v>
      </c>
      <c r="K56" s="175"/>
      <c r="L56" s="175"/>
      <c r="M56" s="175">
        <f>'将来負担比率（分子）の構造'!L$52</f>
        <v>13924</v>
      </c>
      <c r="N56" s="175"/>
      <c r="O56" s="175"/>
      <c r="P56" s="175">
        <f>'将来負担比率（分子）の構造'!M$52</f>
        <v>13688</v>
      </c>
    </row>
    <row r="57" spans="1:16" x14ac:dyDescent="0.15">
      <c r="A57" s="175" t="s">
        <v>42</v>
      </c>
      <c r="B57" s="175"/>
      <c r="C57" s="175"/>
      <c r="D57" s="175">
        <f>'将来負担比率（分子）の構造'!I$51</f>
        <v>363</v>
      </c>
      <c r="E57" s="175"/>
      <c r="F57" s="175"/>
      <c r="G57" s="175">
        <f>'将来負担比率（分子）の構造'!J$51</f>
        <v>351</v>
      </c>
      <c r="H57" s="175"/>
      <c r="I57" s="175"/>
      <c r="J57" s="175">
        <f>'将来負担比率（分子）の構造'!K$51</f>
        <v>313</v>
      </c>
      <c r="K57" s="175"/>
      <c r="L57" s="175"/>
      <c r="M57" s="175">
        <f>'将来負担比率（分子）の構造'!L$51</f>
        <v>260</v>
      </c>
      <c r="N57" s="175"/>
      <c r="O57" s="175"/>
      <c r="P57" s="175">
        <f>'将来負担比率（分子）の構造'!M$51</f>
        <v>208</v>
      </c>
    </row>
    <row r="58" spans="1:16" x14ac:dyDescent="0.15">
      <c r="A58" s="175" t="s">
        <v>41</v>
      </c>
      <c r="B58" s="175"/>
      <c r="C58" s="175"/>
      <c r="D58" s="175">
        <f>'将来負担比率（分子）の構造'!I$50</f>
        <v>4948</v>
      </c>
      <c r="E58" s="175"/>
      <c r="F58" s="175"/>
      <c r="G58" s="175">
        <f>'将来負担比率（分子）の構造'!J$50</f>
        <v>5053</v>
      </c>
      <c r="H58" s="175"/>
      <c r="I58" s="175"/>
      <c r="J58" s="175">
        <f>'将来負担比率（分子）の構造'!K$50</f>
        <v>5908</v>
      </c>
      <c r="K58" s="175"/>
      <c r="L58" s="175"/>
      <c r="M58" s="175">
        <f>'将来負担比率（分子）の構造'!L$50</f>
        <v>6248</v>
      </c>
      <c r="N58" s="175"/>
      <c r="O58" s="175"/>
      <c r="P58" s="175">
        <f>'将来負担比率（分子）の構造'!M$50</f>
        <v>6495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1663</v>
      </c>
      <c r="C62" s="175"/>
      <c r="D62" s="175"/>
      <c r="E62" s="175">
        <f>'将来負担比率（分子）の構造'!J$45</f>
        <v>1784</v>
      </c>
      <c r="F62" s="175"/>
      <c r="G62" s="175"/>
      <c r="H62" s="175">
        <f>'将来負担比率（分子）の構造'!K$45</f>
        <v>1612</v>
      </c>
      <c r="I62" s="175"/>
      <c r="J62" s="175"/>
      <c r="K62" s="175">
        <f>'将来負担比率（分子）の構造'!L$45</f>
        <v>1631</v>
      </c>
      <c r="L62" s="175"/>
      <c r="M62" s="175"/>
      <c r="N62" s="175">
        <f>'将来負担比率（分子）の構造'!M$45</f>
        <v>1584</v>
      </c>
      <c r="O62" s="175"/>
      <c r="P62" s="175"/>
    </row>
    <row r="63" spans="1:16" x14ac:dyDescent="0.15">
      <c r="A63" s="175" t="s">
        <v>34</v>
      </c>
      <c r="B63" s="175">
        <f>'将来負担比率（分子）の構造'!I$44</f>
        <v>219</v>
      </c>
      <c r="C63" s="175"/>
      <c r="D63" s="175"/>
      <c r="E63" s="175">
        <f>'将来負担比率（分子）の構造'!J$44</f>
        <v>200</v>
      </c>
      <c r="F63" s="175"/>
      <c r="G63" s="175"/>
      <c r="H63" s="175">
        <f>'将来負担比率（分子）の構造'!K$44</f>
        <v>158</v>
      </c>
      <c r="I63" s="175"/>
      <c r="J63" s="175"/>
      <c r="K63" s="175">
        <f>'将来負担比率（分子）の構造'!L$44</f>
        <v>296</v>
      </c>
      <c r="L63" s="175"/>
      <c r="M63" s="175"/>
      <c r="N63" s="175">
        <f>'将来負担比率（分子）の構造'!M$44</f>
        <v>131</v>
      </c>
      <c r="O63" s="175"/>
      <c r="P63" s="175"/>
    </row>
    <row r="64" spans="1:16" x14ac:dyDescent="0.15">
      <c r="A64" s="175" t="s">
        <v>33</v>
      </c>
      <c r="B64" s="175">
        <f>'将来負担比率（分子）の構造'!I$43</f>
        <v>6728</v>
      </c>
      <c r="C64" s="175"/>
      <c r="D64" s="175"/>
      <c r="E64" s="175">
        <f>'将来負担比率（分子）の構造'!J$43</f>
        <v>6472</v>
      </c>
      <c r="F64" s="175"/>
      <c r="G64" s="175"/>
      <c r="H64" s="175">
        <f>'将来負担比率（分子）の構造'!K$43</f>
        <v>5977</v>
      </c>
      <c r="I64" s="175"/>
      <c r="J64" s="175"/>
      <c r="K64" s="175">
        <f>'将来負担比率（分子）の構造'!L$43</f>
        <v>6099</v>
      </c>
      <c r="L64" s="175"/>
      <c r="M64" s="175"/>
      <c r="N64" s="175">
        <f>'将来負担比率（分子）の構造'!M$43</f>
        <v>5531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14615</v>
      </c>
      <c r="C66" s="175"/>
      <c r="D66" s="175"/>
      <c r="E66" s="175">
        <f>'将来負担比率（分子）の構造'!J$41</f>
        <v>13822</v>
      </c>
      <c r="F66" s="175"/>
      <c r="G66" s="175"/>
      <c r="H66" s="175">
        <f>'将来負担比率（分子）の構造'!K$41</f>
        <v>13127</v>
      </c>
      <c r="I66" s="175"/>
      <c r="J66" s="175"/>
      <c r="K66" s="175">
        <f>'将来負担比率（分子）の構造'!L$41</f>
        <v>12373</v>
      </c>
      <c r="L66" s="175"/>
      <c r="M66" s="175"/>
      <c r="N66" s="175">
        <f>'将来負担比率（分子）の構造'!M$41</f>
        <v>12324</v>
      </c>
      <c r="O66" s="175"/>
      <c r="P66" s="175"/>
    </row>
    <row r="67" spans="1:16" x14ac:dyDescent="0.15">
      <c r="A67" s="175" t="s">
        <v>71</v>
      </c>
      <c r="B67" s="175" t="e">
        <f>NA()</f>
        <v>#N/A</v>
      </c>
      <c r="C67" s="175">
        <f>IF(ISNUMBER('将来負担比率（分子）の構造'!I$53), IF('将来負担比率（分子）の構造'!I$53 &lt; 0, 0, '将来負担比率（分子）の構造'!I$53), NA())</f>
        <v>1782</v>
      </c>
      <c r="D67" s="175" t="e">
        <f>NA()</f>
        <v>#N/A</v>
      </c>
      <c r="E67" s="175" t="e">
        <f>NA()</f>
        <v>#N/A</v>
      </c>
      <c r="F67" s="175">
        <f>IF(ISNUMBER('将来負担比率（分子）の構造'!J$53), IF('将来負担比率（分子）の構造'!J$53 &lt; 0, 0, '将来負担比率（分子）の構造'!J$53), NA())</f>
        <v>1313</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3202</v>
      </c>
      <c r="C72" s="179">
        <f>基金残高に係る経年分析!G55</f>
        <v>3284</v>
      </c>
      <c r="D72" s="179">
        <f>基金残高に係る経年分析!H55</f>
        <v>3286</v>
      </c>
    </row>
    <row r="73" spans="1:16" x14ac:dyDescent="0.15">
      <c r="A73" s="178" t="s">
        <v>74</v>
      </c>
      <c r="B73" s="179">
        <f>基金残高に係る経年分析!F56</f>
        <v>104</v>
      </c>
      <c r="C73" s="179">
        <f>基金残高に係る経年分析!G56</f>
        <v>104</v>
      </c>
      <c r="D73" s="179">
        <f>基金残高に係る経年分析!H56</f>
        <v>110</v>
      </c>
    </row>
    <row r="74" spans="1:16" x14ac:dyDescent="0.15">
      <c r="A74" s="178" t="s">
        <v>75</v>
      </c>
      <c r="B74" s="179">
        <f>基金残高に係る経年分析!F57</f>
        <v>3968</v>
      </c>
      <c r="C74" s="179">
        <f>基金残高に係る経年分析!G57</f>
        <v>4177</v>
      </c>
      <c r="D74" s="179">
        <f>基金残高に係る経年分析!H57</f>
        <v>4503</v>
      </c>
    </row>
  </sheetData>
  <sheetProtection algorithmName="SHA-512" hashValue="Z5YPxiG/RnLDB1ocKF0vcKV3ZN6uKAzyMklRsMf4IZVzjxvPMoxt/RU4b1Hjz938DkfTrCU/dbY+SSneVwQLpA==" saltValue="8aQzZZLg34MWCKUKp+an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2146854</v>
      </c>
      <c r="S5" s="674"/>
      <c r="T5" s="674"/>
      <c r="U5" s="674"/>
      <c r="V5" s="674"/>
      <c r="W5" s="674"/>
      <c r="X5" s="674"/>
      <c r="Y5" s="702"/>
      <c r="Z5" s="715">
        <v>16.7</v>
      </c>
      <c r="AA5" s="715"/>
      <c r="AB5" s="715"/>
      <c r="AC5" s="715"/>
      <c r="AD5" s="716">
        <v>2146854</v>
      </c>
      <c r="AE5" s="716"/>
      <c r="AF5" s="716"/>
      <c r="AG5" s="716"/>
      <c r="AH5" s="716"/>
      <c r="AI5" s="716"/>
      <c r="AJ5" s="716"/>
      <c r="AK5" s="716"/>
      <c r="AL5" s="703">
        <v>29.4</v>
      </c>
      <c r="AM5" s="685"/>
      <c r="AN5" s="685"/>
      <c r="AO5" s="704"/>
      <c r="AP5" s="676" t="s">
        <v>216</v>
      </c>
      <c r="AQ5" s="677"/>
      <c r="AR5" s="677"/>
      <c r="AS5" s="677"/>
      <c r="AT5" s="677"/>
      <c r="AU5" s="677"/>
      <c r="AV5" s="677"/>
      <c r="AW5" s="677"/>
      <c r="AX5" s="677"/>
      <c r="AY5" s="677"/>
      <c r="AZ5" s="677"/>
      <c r="BA5" s="677"/>
      <c r="BB5" s="677"/>
      <c r="BC5" s="677"/>
      <c r="BD5" s="677"/>
      <c r="BE5" s="677"/>
      <c r="BF5" s="678"/>
      <c r="BG5" s="621">
        <v>2146854</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166591</v>
      </c>
      <c r="S6" s="622"/>
      <c r="T6" s="622"/>
      <c r="U6" s="622"/>
      <c r="V6" s="622"/>
      <c r="W6" s="622"/>
      <c r="X6" s="622"/>
      <c r="Y6" s="623"/>
      <c r="Z6" s="659">
        <v>1.3</v>
      </c>
      <c r="AA6" s="659"/>
      <c r="AB6" s="659"/>
      <c r="AC6" s="659"/>
      <c r="AD6" s="660">
        <v>166591</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2146854</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97495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97495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1138</v>
      </c>
      <c r="S7" s="622"/>
      <c r="T7" s="622"/>
      <c r="U7" s="622"/>
      <c r="V7" s="622"/>
      <c r="W7" s="622"/>
      <c r="X7" s="622"/>
      <c r="Y7" s="623"/>
      <c r="Z7" s="659">
        <v>0</v>
      </c>
      <c r="AA7" s="659"/>
      <c r="AB7" s="659"/>
      <c r="AC7" s="659"/>
      <c r="AD7" s="660">
        <v>1138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890598</v>
      </c>
      <c r="BH7" s="622"/>
      <c r="BI7" s="622"/>
      <c r="BJ7" s="622"/>
      <c r="BK7" s="622"/>
      <c r="BL7" s="622"/>
      <c r="BM7" s="622"/>
      <c r="BN7" s="623"/>
      <c r="BO7" s="659">
        <v>41.5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2692349</v>
      </c>
      <c r="CS7" s="622"/>
      <c r="CT7" s="622"/>
      <c r="CU7" s="622"/>
      <c r="CV7" s="622"/>
      <c r="CW7" s="622"/>
      <c r="CX7" s="622"/>
      <c r="CY7" s="623"/>
      <c r="CZ7" s="659">
        <v>21.6</v>
      </c>
      <c r="DA7" s="659"/>
      <c r="DB7" s="659"/>
      <c r="DC7" s="659"/>
      <c r="DD7" s="627">
        <v>654484</v>
      </c>
      <c r="DE7" s="622"/>
      <c r="DF7" s="622"/>
      <c r="DG7" s="622"/>
      <c r="DH7" s="622"/>
      <c r="DI7" s="622"/>
      <c r="DJ7" s="622"/>
      <c r="DK7" s="622"/>
      <c r="DL7" s="622"/>
      <c r="DM7" s="622"/>
      <c r="DN7" s="622"/>
      <c r="DO7" s="622"/>
      <c r="DP7" s="623"/>
      <c r="DQ7" s="627">
        <v>1511089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20839</v>
      </c>
      <c r="S8" s="622"/>
      <c r="T8" s="622"/>
      <c r="U8" s="622"/>
      <c r="V8" s="622"/>
      <c r="W8" s="622"/>
      <c r="X8" s="622"/>
      <c r="Y8" s="623"/>
      <c r="Z8" s="659">
        <v>0.2</v>
      </c>
      <c r="AA8" s="659"/>
      <c r="AB8" s="659"/>
      <c r="AC8" s="659"/>
      <c r="AD8" s="660">
        <v>20839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34548</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3517010</v>
      </c>
      <c r="CS8" s="622"/>
      <c r="CT8" s="622"/>
      <c r="CU8" s="622"/>
      <c r="CV8" s="622"/>
      <c r="CW8" s="622"/>
      <c r="CX8" s="622"/>
      <c r="CY8" s="623"/>
      <c r="CZ8" s="659">
        <v>28.2</v>
      </c>
      <c r="DA8" s="659"/>
      <c r="DB8" s="659"/>
      <c r="DC8" s="659"/>
      <c r="DD8" s="627">
        <v>35504</v>
      </c>
      <c r="DE8" s="622"/>
      <c r="DF8" s="622"/>
      <c r="DG8" s="622"/>
      <c r="DH8" s="622"/>
      <c r="DI8" s="622"/>
      <c r="DJ8" s="622"/>
      <c r="DK8" s="622"/>
      <c r="DL8" s="622"/>
      <c r="DM8" s="622"/>
      <c r="DN8" s="622"/>
      <c r="DO8" s="622"/>
      <c r="DP8" s="623"/>
      <c r="DQ8" s="627">
        <v>2139083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22178</v>
      </c>
      <c r="S9" s="622"/>
      <c r="T9" s="622"/>
      <c r="U9" s="622"/>
      <c r="V9" s="622"/>
      <c r="W9" s="622"/>
      <c r="X9" s="622"/>
      <c r="Y9" s="623"/>
      <c r="Z9" s="659">
        <v>0.2</v>
      </c>
      <c r="AA9" s="659"/>
      <c r="AB9" s="659"/>
      <c r="AC9" s="659"/>
      <c r="AD9" s="660">
        <v>22178</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759647</v>
      </c>
      <c r="BH9" s="622"/>
      <c r="BI9" s="622"/>
      <c r="BJ9" s="622"/>
      <c r="BK9" s="622"/>
      <c r="BL9" s="622"/>
      <c r="BM9" s="622"/>
      <c r="BN9" s="623"/>
      <c r="BO9" s="659">
        <v>35.4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1031837</v>
      </c>
      <c r="CS9" s="622"/>
      <c r="CT9" s="622"/>
      <c r="CU9" s="622"/>
      <c r="CV9" s="622"/>
      <c r="CW9" s="622"/>
      <c r="CX9" s="622"/>
      <c r="CY9" s="623"/>
      <c r="CZ9" s="659">
        <v>8.3000000000000007</v>
      </c>
      <c r="DA9" s="659"/>
      <c r="DB9" s="659"/>
      <c r="DC9" s="659"/>
      <c r="DD9" s="627">
        <v>20898</v>
      </c>
      <c r="DE9" s="622"/>
      <c r="DF9" s="622"/>
      <c r="DG9" s="622"/>
      <c r="DH9" s="622"/>
      <c r="DI9" s="622"/>
      <c r="DJ9" s="622"/>
      <c r="DK9" s="622"/>
      <c r="DL9" s="622"/>
      <c r="DM9" s="622"/>
      <c r="DN9" s="622"/>
      <c r="DO9" s="622"/>
      <c r="DP9" s="623"/>
      <c r="DQ9" s="627">
        <v>716872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39813</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53172</v>
      </c>
      <c r="CS10" s="622"/>
      <c r="CT10" s="622"/>
      <c r="CU10" s="622"/>
      <c r="CV10" s="622"/>
      <c r="CW10" s="622"/>
      <c r="CX10" s="622"/>
      <c r="CY10" s="623"/>
      <c r="CZ10" s="659">
        <v>0.4</v>
      </c>
      <c r="DA10" s="659"/>
      <c r="DB10" s="659"/>
      <c r="DC10" s="659"/>
      <c r="DD10" s="627" t="s">
        <v>122</v>
      </c>
      <c r="DE10" s="622"/>
      <c r="DF10" s="622"/>
      <c r="DG10" s="622"/>
      <c r="DH10" s="622"/>
      <c r="DI10" s="622"/>
      <c r="DJ10" s="622"/>
      <c r="DK10" s="622"/>
      <c r="DL10" s="622"/>
      <c r="DM10" s="622"/>
      <c r="DN10" s="622"/>
      <c r="DO10" s="622"/>
      <c r="DP10" s="623"/>
      <c r="DQ10" s="627">
        <v>172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449715</v>
      </c>
      <c r="S11" s="622"/>
      <c r="T11" s="622"/>
      <c r="U11" s="622"/>
      <c r="V11" s="622"/>
      <c r="W11" s="622"/>
      <c r="X11" s="622"/>
      <c r="Y11" s="623"/>
      <c r="Z11" s="624">
        <v>3.5</v>
      </c>
      <c r="AA11" s="625"/>
      <c r="AB11" s="625"/>
      <c r="AC11" s="626"/>
      <c r="AD11" s="627">
        <v>449715</v>
      </c>
      <c r="AE11" s="622"/>
      <c r="AF11" s="622"/>
      <c r="AG11" s="622"/>
      <c r="AH11" s="622"/>
      <c r="AI11" s="622"/>
      <c r="AJ11" s="622"/>
      <c r="AK11" s="623"/>
      <c r="AL11" s="624">
        <v>6.2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56590</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753119</v>
      </c>
      <c r="CS11" s="622"/>
      <c r="CT11" s="622"/>
      <c r="CU11" s="622"/>
      <c r="CV11" s="622"/>
      <c r="CW11" s="622"/>
      <c r="CX11" s="622"/>
      <c r="CY11" s="623"/>
      <c r="CZ11" s="659">
        <v>6</v>
      </c>
      <c r="DA11" s="659"/>
      <c r="DB11" s="659"/>
      <c r="DC11" s="659"/>
      <c r="DD11" s="627">
        <v>133160</v>
      </c>
      <c r="DE11" s="622"/>
      <c r="DF11" s="622"/>
      <c r="DG11" s="622"/>
      <c r="DH11" s="622"/>
      <c r="DI11" s="622"/>
      <c r="DJ11" s="622"/>
      <c r="DK11" s="622"/>
      <c r="DL11" s="622"/>
      <c r="DM11" s="622"/>
      <c r="DN11" s="622"/>
      <c r="DO11" s="622"/>
      <c r="DP11" s="623"/>
      <c r="DQ11" s="627">
        <v>320005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21701</v>
      </c>
      <c r="S12" s="622"/>
      <c r="T12" s="622"/>
      <c r="U12" s="622"/>
      <c r="V12" s="622"/>
      <c r="W12" s="622"/>
      <c r="X12" s="622"/>
      <c r="Y12" s="623"/>
      <c r="Z12" s="659">
        <v>0.2</v>
      </c>
      <c r="AA12" s="659"/>
      <c r="AB12" s="659"/>
      <c r="AC12" s="659"/>
      <c r="AD12" s="660">
        <v>21701</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991000</v>
      </c>
      <c r="BH12" s="622"/>
      <c r="BI12" s="622"/>
      <c r="BJ12" s="622"/>
      <c r="BK12" s="622"/>
      <c r="BL12" s="622"/>
      <c r="BM12" s="622"/>
      <c r="BN12" s="623"/>
      <c r="BO12" s="659">
        <v>46.2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226455</v>
      </c>
      <c r="CS12" s="622"/>
      <c r="CT12" s="622"/>
      <c r="CU12" s="622"/>
      <c r="CV12" s="622"/>
      <c r="CW12" s="622"/>
      <c r="CX12" s="622"/>
      <c r="CY12" s="623"/>
      <c r="CZ12" s="659">
        <v>1.8</v>
      </c>
      <c r="DA12" s="659"/>
      <c r="DB12" s="659"/>
      <c r="DC12" s="659"/>
      <c r="DD12" s="627">
        <v>10802</v>
      </c>
      <c r="DE12" s="622"/>
      <c r="DF12" s="622"/>
      <c r="DG12" s="622"/>
      <c r="DH12" s="622"/>
      <c r="DI12" s="622"/>
      <c r="DJ12" s="622"/>
      <c r="DK12" s="622"/>
      <c r="DL12" s="622"/>
      <c r="DM12" s="622"/>
      <c r="DN12" s="622"/>
      <c r="DO12" s="622"/>
      <c r="DP12" s="623"/>
      <c r="DQ12" s="627">
        <v>118153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989788</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966923</v>
      </c>
      <c r="CS13" s="622"/>
      <c r="CT13" s="622"/>
      <c r="CU13" s="622"/>
      <c r="CV13" s="622"/>
      <c r="CW13" s="622"/>
      <c r="CX13" s="622"/>
      <c r="CY13" s="623"/>
      <c r="CZ13" s="659">
        <v>7.8</v>
      </c>
      <c r="DA13" s="659"/>
      <c r="DB13" s="659"/>
      <c r="DC13" s="659"/>
      <c r="DD13" s="627">
        <v>235611</v>
      </c>
      <c r="DE13" s="622"/>
      <c r="DF13" s="622"/>
      <c r="DG13" s="622"/>
      <c r="DH13" s="622"/>
      <c r="DI13" s="622"/>
      <c r="DJ13" s="622"/>
      <c r="DK13" s="622"/>
      <c r="DL13" s="622"/>
      <c r="DM13" s="622"/>
      <c r="DN13" s="622"/>
      <c r="DO13" s="622"/>
      <c r="DP13" s="623"/>
      <c r="DQ13" s="627">
        <v>736568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1341</v>
      </c>
      <c r="S14" s="622"/>
      <c r="T14" s="622"/>
      <c r="U14" s="622"/>
      <c r="V14" s="622"/>
      <c r="W14" s="622"/>
      <c r="X14" s="622"/>
      <c r="Y14" s="623"/>
      <c r="Z14" s="659">
        <v>0</v>
      </c>
      <c r="AA14" s="659"/>
      <c r="AB14" s="659"/>
      <c r="AC14" s="659"/>
      <c r="AD14" s="660">
        <v>1341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90884</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515927</v>
      </c>
      <c r="CS14" s="622"/>
      <c r="CT14" s="622"/>
      <c r="CU14" s="622"/>
      <c r="CV14" s="622"/>
      <c r="CW14" s="622"/>
      <c r="CX14" s="622"/>
      <c r="CY14" s="623"/>
      <c r="CZ14" s="659">
        <v>4.0999999999999996</v>
      </c>
      <c r="DA14" s="659"/>
      <c r="DB14" s="659"/>
      <c r="DC14" s="659"/>
      <c r="DD14" s="627">
        <v>8039</v>
      </c>
      <c r="DE14" s="622"/>
      <c r="DF14" s="622"/>
      <c r="DG14" s="622"/>
      <c r="DH14" s="622"/>
      <c r="DI14" s="622"/>
      <c r="DJ14" s="622"/>
      <c r="DK14" s="622"/>
      <c r="DL14" s="622"/>
      <c r="DM14" s="622"/>
      <c r="DN14" s="622"/>
      <c r="DO14" s="622"/>
      <c r="DP14" s="623"/>
      <c r="DQ14" s="627">
        <v>464610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174372</v>
      </c>
      <c r="BH15" s="622"/>
      <c r="BI15" s="622"/>
      <c r="BJ15" s="622"/>
      <c r="BK15" s="622"/>
      <c r="BL15" s="622"/>
      <c r="BM15" s="622"/>
      <c r="BN15" s="623"/>
      <c r="BO15" s="659">
        <v>8.1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1222525</v>
      </c>
      <c r="CS15" s="622"/>
      <c r="CT15" s="622"/>
      <c r="CU15" s="622"/>
      <c r="CV15" s="622"/>
      <c r="CW15" s="622"/>
      <c r="CX15" s="622"/>
      <c r="CY15" s="623"/>
      <c r="CZ15" s="659">
        <v>9.8000000000000007</v>
      </c>
      <c r="DA15" s="659"/>
      <c r="DB15" s="659"/>
      <c r="DC15" s="659"/>
      <c r="DD15" s="627">
        <v>316202</v>
      </c>
      <c r="DE15" s="622"/>
      <c r="DF15" s="622"/>
      <c r="DG15" s="622"/>
      <c r="DH15" s="622"/>
      <c r="DI15" s="622"/>
      <c r="DJ15" s="622"/>
      <c r="DK15" s="622"/>
      <c r="DL15" s="622"/>
      <c r="DM15" s="622"/>
      <c r="DN15" s="622"/>
      <c r="DO15" s="622"/>
      <c r="DP15" s="623"/>
      <c r="DQ15" s="627">
        <v>780235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24408</v>
      </c>
      <c r="S16" s="622"/>
      <c r="T16" s="622"/>
      <c r="U16" s="622"/>
      <c r="V16" s="622"/>
      <c r="W16" s="622"/>
      <c r="X16" s="622"/>
      <c r="Y16" s="623"/>
      <c r="Z16" s="659">
        <v>0.2</v>
      </c>
      <c r="AA16" s="659"/>
      <c r="AB16" s="659"/>
      <c r="AC16" s="659"/>
      <c r="AD16" s="660">
        <v>24408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2680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2680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38714</v>
      </c>
      <c r="S17" s="622"/>
      <c r="T17" s="622"/>
      <c r="U17" s="622"/>
      <c r="V17" s="622"/>
      <c r="W17" s="622"/>
      <c r="X17" s="622"/>
      <c r="Y17" s="623"/>
      <c r="Z17" s="659">
        <v>0.3</v>
      </c>
      <c r="AA17" s="659"/>
      <c r="AB17" s="659"/>
      <c r="AC17" s="659"/>
      <c r="AD17" s="660">
        <v>38714</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1389050</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1351014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16734</v>
      </c>
      <c r="S18" s="622"/>
      <c r="T18" s="622"/>
      <c r="U18" s="622"/>
      <c r="V18" s="622"/>
      <c r="W18" s="622"/>
      <c r="X18" s="622"/>
      <c r="Y18" s="623"/>
      <c r="Z18" s="659">
        <v>0.1</v>
      </c>
      <c r="AA18" s="659"/>
      <c r="AB18" s="659"/>
      <c r="AC18" s="659"/>
      <c r="AD18" s="660">
        <v>16734</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10736</v>
      </c>
      <c r="S19" s="622"/>
      <c r="T19" s="622"/>
      <c r="U19" s="622"/>
      <c r="V19" s="622"/>
      <c r="W19" s="622"/>
      <c r="X19" s="622"/>
      <c r="Y19" s="623"/>
      <c r="Z19" s="659">
        <v>0.1</v>
      </c>
      <c r="AA19" s="659"/>
      <c r="AB19" s="659"/>
      <c r="AC19" s="659"/>
      <c r="AD19" s="660">
        <v>10736</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5998</v>
      </c>
      <c r="S20" s="622"/>
      <c r="T20" s="622"/>
      <c r="U20" s="622"/>
      <c r="V20" s="622"/>
      <c r="W20" s="622"/>
      <c r="X20" s="622"/>
      <c r="Y20" s="623"/>
      <c r="Z20" s="659">
        <v>0</v>
      </c>
      <c r="AA20" s="659"/>
      <c r="AB20" s="659"/>
      <c r="AC20" s="659"/>
      <c r="AD20" s="660">
        <v>5998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12468542</v>
      </c>
      <c r="CS20" s="622"/>
      <c r="CT20" s="622"/>
      <c r="CU20" s="622"/>
      <c r="CV20" s="622"/>
      <c r="CW20" s="622"/>
      <c r="CX20" s="622"/>
      <c r="CY20" s="623"/>
      <c r="CZ20" s="659">
        <v>100</v>
      </c>
      <c r="DA20" s="659"/>
      <c r="DB20" s="659"/>
      <c r="DC20" s="659"/>
      <c r="DD20" s="627">
        <v>1414700</v>
      </c>
      <c r="DE20" s="622"/>
      <c r="DF20" s="622"/>
      <c r="DG20" s="622"/>
      <c r="DH20" s="622"/>
      <c r="DI20" s="622"/>
      <c r="DJ20" s="622"/>
      <c r="DK20" s="622"/>
      <c r="DL20" s="622"/>
      <c r="DM20" s="622"/>
      <c r="DN20" s="622"/>
      <c r="DO20" s="622"/>
      <c r="DP20" s="623"/>
      <c r="DQ20" s="627">
        <v>8237976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4971952</v>
      </c>
      <c r="S21" s="622"/>
      <c r="T21" s="622"/>
      <c r="U21" s="622"/>
      <c r="V21" s="622"/>
      <c r="W21" s="622"/>
      <c r="X21" s="622"/>
      <c r="Y21" s="623"/>
      <c r="Z21" s="659">
        <v>38.6</v>
      </c>
      <c r="AA21" s="659"/>
      <c r="AB21" s="659"/>
      <c r="AC21" s="659"/>
      <c r="AD21" s="660">
        <v>4357375</v>
      </c>
      <c r="AE21" s="660"/>
      <c r="AF21" s="660"/>
      <c r="AG21" s="660"/>
      <c r="AH21" s="660"/>
      <c r="AI21" s="660"/>
      <c r="AJ21" s="660"/>
      <c r="AK21" s="660"/>
      <c r="AL21" s="624">
        <v>59.7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4357375</v>
      </c>
      <c r="S22" s="622"/>
      <c r="T22" s="622"/>
      <c r="U22" s="622"/>
      <c r="V22" s="622"/>
      <c r="W22" s="622"/>
      <c r="X22" s="622"/>
      <c r="Y22" s="623"/>
      <c r="Z22" s="659">
        <v>33.799999999999997</v>
      </c>
      <c r="AA22" s="659"/>
      <c r="AB22" s="659"/>
      <c r="AC22" s="659"/>
      <c r="AD22" s="660">
        <v>4357375</v>
      </c>
      <c r="AE22" s="660"/>
      <c r="AF22" s="660"/>
      <c r="AG22" s="660"/>
      <c r="AH22" s="660"/>
      <c r="AI22" s="660"/>
      <c r="AJ22" s="660"/>
      <c r="AK22" s="660"/>
      <c r="AL22" s="624">
        <v>59.7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614577</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4950726</v>
      </c>
      <c r="CS24" s="674"/>
      <c r="CT24" s="674"/>
      <c r="CU24" s="674"/>
      <c r="CV24" s="674"/>
      <c r="CW24" s="674"/>
      <c r="CX24" s="674"/>
      <c r="CY24" s="702"/>
      <c r="CZ24" s="703">
        <v>39.700000000000003</v>
      </c>
      <c r="DA24" s="685"/>
      <c r="DB24" s="685"/>
      <c r="DC24" s="705"/>
      <c r="DD24" s="701">
        <v>3672447</v>
      </c>
      <c r="DE24" s="674"/>
      <c r="DF24" s="674"/>
      <c r="DG24" s="674"/>
      <c r="DH24" s="674"/>
      <c r="DI24" s="674"/>
      <c r="DJ24" s="674"/>
      <c r="DK24" s="702"/>
      <c r="DL24" s="701">
        <v>3404019</v>
      </c>
      <c r="DM24" s="674"/>
      <c r="DN24" s="674"/>
      <c r="DO24" s="674"/>
      <c r="DP24" s="674"/>
      <c r="DQ24" s="674"/>
      <c r="DR24" s="674"/>
      <c r="DS24" s="674"/>
      <c r="DT24" s="674"/>
      <c r="DU24" s="674"/>
      <c r="DV24" s="702"/>
      <c r="DW24" s="703">
        <v>46.4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7882165</v>
      </c>
      <c r="S25" s="622"/>
      <c r="T25" s="622"/>
      <c r="U25" s="622"/>
      <c r="V25" s="622"/>
      <c r="W25" s="622"/>
      <c r="X25" s="622"/>
      <c r="Y25" s="623"/>
      <c r="Z25" s="659">
        <v>61.2</v>
      </c>
      <c r="AA25" s="659"/>
      <c r="AB25" s="659"/>
      <c r="AC25" s="659"/>
      <c r="AD25" s="660">
        <v>7267588</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1737843</v>
      </c>
      <c r="CS25" s="634"/>
      <c r="CT25" s="634"/>
      <c r="CU25" s="634"/>
      <c r="CV25" s="634"/>
      <c r="CW25" s="634"/>
      <c r="CX25" s="634"/>
      <c r="CY25" s="635"/>
      <c r="CZ25" s="624">
        <v>13.9</v>
      </c>
      <c r="DA25" s="636"/>
      <c r="DB25" s="636"/>
      <c r="DC25" s="637"/>
      <c r="DD25" s="627">
        <v>1542348</v>
      </c>
      <c r="DE25" s="634"/>
      <c r="DF25" s="634"/>
      <c r="DG25" s="634"/>
      <c r="DH25" s="634"/>
      <c r="DI25" s="634"/>
      <c r="DJ25" s="634"/>
      <c r="DK25" s="635"/>
      <c r="DL25" s="627">
        <v>1532897</v>
      </c>
      <c r="DM25" s="634"/>
      <c r="DN25" s="634"/>
      <c r="DO25" s="634"/>
      <c r="DP25" s="634"/>
      <c r="DQ25" s="634"/>
      <c r="DR25" s="634"/>
      <c r="DS25" s="634"/>
      <c r="DT25" s="634"/>
      <c r="DU25" s="634"/>
      <c r="DV25" s="635"/>
      <c r="DW25" s="624">
        <v>20.9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2493</v>
      </c>
      <c r="S26" s="622"/>
      <c r="T26" s="622"/>
      <c r="U26" s="622"/>
      <c r="V26" s="622"/>
      <c r="W26" s="622"/>
      <c r="X26" s="622"/>
      <c r="Y26" s="623"/>
      <c r="Z26" s="659">
        <v>0</v>
      </c>
      <c r="AA26" s="659"/>
      <c r="AB26" s="659"/>
      <c r="AC26" s="659"/>
      <c r="AD26" s="660">
        <v>2493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984804</v>
      </c>
      <c r="CS26" s="622"/>
      <c r="CT26" s="622"/>
      <c r="CU26" s="622"/>
      <c r="CV26" s="622"/>
      <c r="CW26" s="622"/>
      <c r="CX26" s="622"/>
      <c r="CY26" s="623"/>
      <c r="CZ26" s="624">
        <v>7.9</v>
      </c>
      <c r="DA26" s="636"/>
      <c r="DB26" s="636"/>
      <c r="DC26" s="637"/>
      <c r="DD26" s="627">
        <v>871923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80036</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2146854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1823833</v>
      </c>
      <c r="CS27" s="634"/>
      <c r="CT27" s="634"/>
      <c r="CU27" s="634"/>
      <c r="CV27" s="634"/>
      <c r="CW27" s="634"/>
      <c r="CX27" s="634"/>
      <c r="CY27" s="635"/>
      <c r="CZ27" s="624">
        <v>14.6</v>
      </c>
      <c r="DA27" s="636"/>
      <c r="DB27" s="636"/>
      <c r="DC27" s="637"/>
      <c r="DD27" s="627">
        <v>779085</v>
      </c>
      <c r="DE27" s="634"/>
      <c r="DF27" s="634"/>
      <c r="DG27" s="634"/>
      <c r="DH27" s="634"/>
      <c r="DI27" s="634"/>
      <c r="DJ27" s="634"/>
      <c r="DK27" s="635"/>
      <c r="DL27" s="627">
        <v>520108</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142791</v>
      </c>
      <c r="S28" s="622"/>
      <c r="T28" s="622"/>
      <c r="U28" s="622"/>
      <c r="V28" s="622"/>
      <c r="W28" s="622"/>
      <c r="X28" s="622"/>
      <c r="Y28" s="623"/>
      <c r="Z28" s="659">
        <v>1.1000000000000001</v>
      </c>
      <c r="AA28" s="659"/>
      <c r="AB28" s="659"/>
      <c r="AC28" s="659"/>
      <c r="AD28" s="660">
        <v>10917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1389050</v>
      </c>
      <c r="CS28" s="622"/>
      <c r="CT28" s="622"/>
      <c r="CU28" s="622"/>
      <c r="CV28" s="622"/>
      <c r="CW28" s="622"/>
      <c r="CX28" s="622"/>
      <c r="CY28" s="623"/>
      <c r="CZ28" s="624">
        <v>11.1</v>
      </c>
      <c r="DA28" s="636"/>
      <c r="DB28" s="636"/>
      <c r="DC28" s="637"/>
      <c r="DD28" s="627">
        <v>1351014</v>
      </c>
      <c r="DE28" s="622"/>
      <c r="DF28" s="622"/>
      <c r="DG28" s="622"/>
      <c r="DH28" s="622"/>
      <c r="DI28" s="622"/>
      <c r="DJ28" s="622"/>
      <c r="DK28" s="623"/>
      <c r="DL28" s="627">
        <v>1351014</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10650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1388828</v>
      </c>
      <c r="CS29" s="634"/>
      <c r="CT29" s="634"/>
      <c r="CU29" s="634"/>
      <c r="CV29" s="634"/>
      <c r="CW29" s="634"/>
      <c r="CX29" s="634"/>
      <c r="CY29" s="635"/>
      <c r="CZ29" s="624">
        <v>11.1</v>
      </c>
      <c r="DA29" s="636"/>
      <c r="DB29" s="636"/>
      <c r="DC29" s="637"/>
      <c r="DD29" s="627">
        <v>1350792</v>
      </c>
      <c r="DE29" s="634"/>
      <c r="DF29" s="634"/>
      <c r="DG29" s="634"/>
      <c r="DH29" s="634"/>
      <c r="DI29" s="634"/>
      <c r="DJ29" s="634"/>
      <c r="DK29" s="635"/>
      <c r="DL29" s="627">
        <v>1350792</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1351567</v>
      </c>
      <c r="S30" s="622"/>
      <c r="T30" s="622"/>
      <c r="U30" s="622"/>
      <c r="V30" s="622"/>
      <c r="W30" s="622"/>
      <c r="X30" s="622"/>
      <c r="Y30" s="623"/>
      <c r="Z30" s="659">
        <v>10.5</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1351182</v>
      </c>
      <c r="CS30" s="622"/>
      <c r="CT30" s="622"/>
      <c r="CU30" s="622"/>
      <c r="CV30" s="622"/>
      <c r="CW30" s="622"/>
      <c r="CX30" s="622"/>
      <c r="CY30" s="623"/>
      <c r="CZ30" s="624">
        <v>10.8</v>
      </c>
      <c r="DA30" s="636"/>
      <c r="DB30" s="636"/>
      <c r="DC30" s="637"/>
      <c r="DD30" s="627">
        <v>1313628</v>
      </c>
      <c r="DE30" s="622"/>
      <c r="DF30" s="622"/>
      <c r="DG30" s="622"/>
      <c r="DH30" s="622"/>
      <c r="DI30" s="622"/>
      <c r="DJ30" s="622"/>
      <c r="DK30" s="623"/>
      <c r="DL30" s="627">
        <v>1313628</v>
      </c>
      <c r="DM30" s="622"/>
      <c r="DN30" s="622"/>
      <c r="DO30" s="622"/>
      <c r="DP30" s="622"/>
      <c r="DQ30" s="622"/>
      <c r="DR30" s="622"/>
      <c r="DS30" s="622"/>
      <c r="DT30" s="622"/>
      <c r="DU30" s="622"/>
      <c r="DV30" s="623"/>
      <c r="DW30" s="624">
        <v>17.899999999999999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99.3</v>
      </c>
      <c r="BH31" s="684"/>
      <c r="BI31" s="684"/>
      <c r="BJ31" s="684"/>
      <c r="BK31" s="684"/>
      <c r="BL31" s="684"/>
      <c r="BM31" s="685">
        <v>97.8</v>
      </c>
      <c r="BN31" s="684"/>
      <c r="BO31" s="684"/>
      <c r="BP31" s="684"/>
      <c r="BQ31" s="686"/>
      <c r="BR31" s="683">
        <v>99.2</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37646</v>
      </c>
      <c r="CS31" s="634"/>
      <c r="CT31" s="634"/>
      <c r="CU31" s="634"/>
      <c r="CV31" s="634"/>
      <c r="CW31" s="634"/>
      <c r="CX31" s="634"/>
      <c r="CY31" s="635"/>
      <c r="CZ31" s="624">
        <v>0.3</v>
      </c>
      <c r="DA31" s="636"/>
      <c r="DB31" s="636"/>
      <c r="DC31" s="637"/>
      <c r="DD31" s="627">
        <v>37164</v>
      </c>
      <c r="DE31" s="634"/>
      <c r="DF31" s="634"/>
      <c r="DG31" s="634"/>
      <c r="DH31" s="634"/>
      <c r="DI31" s="634"/>
      <c r="DJ31" s="634"/>
      <c r="DK31" s="635"/>
      <c r="DL31" s="627">
        <v>37164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893467</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98.1</v>
      </c>
      <c r="BN32" s="634"/>
      <c r="BO32" s="634"/>
      <c r="BP32" s="634"/>
      <c r="BQ32" s="657"/>
      <c r="BR32" s="692">
        <v>99.4</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v>222</v>
      </c>
      <c r="CS32" s="622"/>
      <c r="CT32" s="622"/>
      <c r="CU32" s="622"/>
      <c r="CV32" s="622"/>
      <c r="CW32" s="622"/>
      <c r="CX32" s="622"/>
      <c r="CY32" s="623"/>
      <c r="CZ32" s="624">
        <v>0</v>
      </c>
      <c r="DA32" s="636"/>
      <c r="DB32" s="636"/>
      <c r="DC32" s="637"/>
      <c r="DD32" s="627">
        <v>222</v>
      </c>
      <c r="DE32" s="622"/>
      <c r="DF32" s="622"/>
      <c r="DG32" s="622"/>
      <c r="DH32" s="622"/>
      <c r="DI32" s="622"/>
      <c r="DJ32" s="622"/>
      <c r="DK32" s="623"/>
      <c r="DL32" s="627">
        <v>222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37760</v>
      </c>
      <c r="S33" s="622"/>
      <c r="T33" s="622"/>
      <c r="U33" s="622"/>
      <c r="V33" s="622"/>
      <c r="W33" s="622"/>
      <c r="X33" s="622"/>
      <c r="Y33" s="623"/>
      <c r="Z33" s="659">
        <v>0.3</v>
      </c>
      <c r="AA33" s="659"/>
      <c r="AB33" s="659"/>
      <c r="AC33" s="659"/>
      <c r="AD33" s="660">
        <v>14018</v>
      </c>
      <c r="AE33" s="660"/>
      <c r="AF33" s="660"/>
      <c r="AG33" s="660"/>
      <c r="AH33" s="660"/>
      <c r="AI33" s="660"/>
      <c r="AJ33" s="660"/>
      <c r="AK33" s="660"/>
      <c r="AL33" s="624">
        <v>0.2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99.1</v>
      </c>
      <c r="BH33" s="606"/>
      <c r="BI33" s="606"/>
      <c r="BJ33" s="606"/>
      <c r="BK33" s="606"/>
      <c r="BL33" s="606"/>
      <c r="BM33" s="652">
        <v>97.2</v>
      </c>
      <c r="BN33" s="606"/>
      <c r="BO33" s="606"/>
      <c r="BP33" s="606"/>
      <c r="BQ33" s="669"/>
      <c r="BR33" s="682">
        <v>99</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6100436</v>
      </c>
      <c r="CS33" s="634"/>
      <c r="CT33" s="634"/>
      <c r="CU33" s="634"/>
      <c r="CV33" s="634"/>
      <c r="CW33" s="634"/>
      <c r="CX33" s="634"/>
      <c r="CY33" s="635"/>
      <c r="CZ33" s="624">
        <v>48.9</v>
      </c>
      <c r="DA33" s="636"/>
      <c r="DB33" s="636"/>
      <c r="DC33" s="637"/>
      <c r="DD33" s="627">
        <v>4271231</v>
      </c>
      <c r="DE33" s="634"/>
      <c r="DF33" s="634"/>
      <c r="DG33" s="634"/>
      <c r="DH33" s="634"/>
      <c r="DI33" s="634"/>
      <c r="DJ33" s="634"/>
      <c r="DK33" s="635"/>
      <c r="DL33" s="627">
        <v>3209179</v>
      </c>
      <c r="DM33" s="634"/>
      <c r="DN33" s="634"/>
      <c r="DO33" s="634"/>
      <c r="DP33" s="634"/>
      <c r="DQ33" s="634"/>
      <c r="DR33" s="634"/>
      <c r="DS33" s="634"/>
      <c r="DT33" s="634"/>
      <c r="DU33" s="634"/>
      <c r="DV33" s="635"/>
      <c r="DW33" s="624">
        <v>43.8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318594</v>
      </c>
      <c r="S34" s="622"/>
      <c r="T34" s="622"/>
      <c r="U34" s="622"/>
      <c r="V34" s="622"/>
      <c r="W34" s="622"/>
      <c r="X34" s="622"/>
      <c r="Y34" s="623"/>
      <c r="Z34" s="659">
        <v>2.5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1696758</v>
      </c>
      <c r="CS34" s="622"/>
      <c r="CT34" s="622"/>
      <c r="CU34" s="622"/>
      <c r="CV34" s="622"/>
      <c r="CW34" s="622"/>
      <c r="CX34" s="622"/>
      <c r="CY34" s="623"/>
      <c r="CZ34" s="624">
        <v>13.6</v>
      </c>
      <c r="DA34" s="636"/>
      <c r="DB34" s="636"/>
      <c r="DC34" s="637"/>
      <c r="DD34" s="627">
        <v>1126197</v>
      </c>
      <c r="DE34" s="622"/>
      <c r="DF34" s="622"/>
      <c r="DG34" s="622"/>
      <c r="DH34" s="622"/>
      <c r="DI34" s="622"/>
      <c r="DJ34" s="622"/>
      <c r="DK34" s="623"/>
      <c r="DL34" s="627">
        <v>951659</v>
      </c>
      <c r="DM34" s="622"/>
      <c r="DN34" s="622"/>
      <c r="DO34" s="622"/>
      <c r="DP34" s="622"/>
      <c r="DQ34" s="622"/>
      <c r="DR34" s="622"/>
      <c r="DS34" s="622"/>
      <c r="DT34" s="622"/>
      <c r="DU34" s="622"/>
      <c r="DV34" s="623"/>
      <c r="DW34" s="624">
        <v>13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476949</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18765</v>
      </c>
      <c r="CS35" s="634"/>
      <c r="CT35" s="634"/>
      <c r="CU35" s="634"/>
      <c r="CV35" s="634"/>
      <c r="CW35" s="634"/>
      <c r="CX35" s="634"/>
      <c r="CY35" s="635"/>
      <c r="CZ35" s="624">
        <v>0.2</v>
      </c>
      <c r="DA35" s="636"/>
      <c r="DB35" s="636"/>
      <c r="DC35" s="637"/>
      <c r="DD35" s="627">
        <v>16721</v>
      </c>
      <c r="DE35" s="634"/>
      <c r="DF35" s="634"/>
      <c r="DG35" s="634"/>
      <c r="DH35" s="634"/>
      <c r="DI35" s="634"/>
      <c r="DJ35" s="634"/>
      <c r="DK35" s="635"/>
      <c r="DL35" s="627">
        <v>13187</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85528</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1701487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45589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2633460</v>
      </c>
      <c r="CS36" s="622"/>
      <c r="CT36" s="622"/>
      <c r="CU36" s="622"/>
      <c r="CV36" s="622"/>
      <c r="CW36" s="622"/>
      <c r="CX36" s="622"/>
      <c r="CY36" s="623"/>
      <c r="CZ36" s="624">
        <v>21.1</v>
      </c>
      <c r="DA36" s="636"/>
      <c r="DB36" s="636"/>
      <c r="DC36" s="637"/>
      <c r="DD36" s="627">
        <v>2051551</v>
      </c>
      <c r="DE36" s="622"/>
      <c r="DF36" s="622"/>
      <c r="DG36" s="622"/>
      <c r="DH36" s="622"/>
      <c r="DI36" s="622"/>
      <c r="DJ36" s="622"/>
      <c r="DK36" s="623"/>
      <c r="DL36" s="627">
        <v>1504946</v>
      </c>
      <c r="DM36" s="622"/>
      <c r="DN36" s="622"/>
      <c r="DO36" s="622"/>
      <c r="DP36" s="622"/>
      <c r="DQ36" s="622"/>
      <c r="DR36" s="622"/>
      <c r="DS36" s="622"/>
      <c r="DT36" s="622"/>
      <c r="DU36" s="622"/>
      <c r="DV36" s="623"/>
      <c r="DW36" s="624">
        <v>20.5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302775</v>
      </c>
      <c r="S37" s="622"/>
      <c r="T37" s="622"/>
      <c r="U37" s="622"/>
      <c r="V37" s="622"/>
      <c r="W37" s="622"/>
      <c r="X37" s="622"/>
      <c r="Y37" s="623"/>
      <c r="Z37" s="659">
        <v>2.2999999999999998</v>
      </c>
      <c r="AA37" s="659"/>
      <c r="AB37" s="659"/>
      <c r="AC37" s="659"/>
      <c r="AD37" s="660">
        <v>1073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582021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43497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904990</v>
      </c>
      <c r="CS37" s="634"/>
      <c r="CT37" s="634"/>
      <c r="CU37" s="634"/>
      <c r="CV37" s="634"/>
      <c r="CW37" s="634"/>
      <c r="CX37" s="634"/>
      <c r="CY37" s="635"/>
      <c r="CZ37" s="624">
        <v>7.3</v>
      </c>
      <c r="DA37" s="636"/>
      <c r="DB37" s="636"/>
      <c r="DC37" s="637"/>
      <c r="DD37" s="627">
        <v>744499</v>
      </c>
      <c r="DE37" s="634"/>
      <c r="DF37" s="634"/>
      <c r="DG37" s="634"/>
      <c r="DH37" s="634"/>
      <c r="DI37" s="634"/>
      <c r="DJ37" s="634"/>
      <c r="DK37" s="635"/>
      <c r="DL37" s="627">
        <v>682521</v>
      </c>
      <c r="DM37" s="634"/>
      <c r="DN37" s="634"/>
      <c r="DO37" s="634"/>
      <c r="DP37" s="634"/>
      <c r="DQ37" s="634"/>
      <c r="DR37" s="634"/>
      <c r="DS37" s="634"/>
      <c r="DT37" s="634"/>
      <c r="DU37" s="634"/>
      <c r="DV37" s="635"/>
      <c r="DW37" s="624">
        <v>9.3000000000000007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1302450</v>
      </c>
      <c r="S38" s="622"/>
      <c r="T38" s="622"/>
      <c r="U38" s="622"/>
      <c r="V38" s="622"/>
      <c r="W38" s="622"/>
      <c r="X38" s="622"/>
      <c r="Y38" s="623"/>
      <c r="Z38" s="659">
        <v>10.1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84598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1034868</v>
      </c>
      <c r="CS38" s="622"/>
      <c r="CT38" s="622"/>
      <c r="CU38" s="622"/>
      <c r="CV38" s="622"/>
      <c r="CW38" s="622"/>
      <c r="CX38" s="622"/>
      <c r="CY38" s="623"/>
      <c r="CZ38" s="624">
        <v>8.3000000000000007</v>
      </c>
      <c r="DA38" s="636"/>
      <c r="DB38" s="636"/>
      <c r="DC38" s="637"/>
      <c r="DD38" s="627">
        <v>877374</v>
      </c>
      <c r="DE38" s="622"/>
      <c r="DF38" s="622"/>
      <c r="DG38" s="622"/>
      <c r="DH38" s="622"/>
      <c r="DI38" s="622"/>
      <c r="DJ38" s="622"/>
      <c r="DK38" s="623"/>
      <c r="DL38" s="627">
        <v>739387</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3463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618585</v>
      </c>
      <c r="CS39" s="634"/>
      <c r="CT39" s="634"/>
      <c r="CU39" s="634"/>
      <c r="CV39" s="634"/>
      <c r="CW39" s="634"/>
      <c r="CX39" s="634"/>
      <c r="CY39" s="635"/>
      <c r="CZ39" s="624">
        <v>5</v>
      </c>
      <c r="DA39" s="636"/>
      <c r="DB39" s="636"/>
      <c r="DC39" s="637"/>
      <c r="DD39" s="627">
        <v>199388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36050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98000</v>
      </c>
      <c r="CS40" s="622"/>
      <c r="CT40" s="622"/>
      <c r="CU40" s="622"/>
      <c r="CV40" s="622"/>
      <c r="CW40" s="622"/>
      <c r="CX40" s="622"/>
      <c r="CY40" s="623"/>
      <c r="CZ40" s="624">
        <v>0.8</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12887225</v>
      </c>
      <c r="S41" s="646"/>
      <c r="T41" s="646"/>
      <c r="U41" s="646"/>
      <c r="V41" s="646"/>
      <c r="W41" s="646"/>
      <c r="X41" s="646"/>
      <c r="Y41" s="649"/>
      <c r="Z41" s="650">
        <v>100</v>
      </c>
      <c r="AA41" s="650"/>
      <c r="AB41" s="650"/>
      <c r="AC41" s="650"/>
      <c r="AD41" s="651">
        <v>7296089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146269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888599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439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1417380</v>
      </c>
      <c r="CS42" s="634"/>
      <c r="CT42" s="634"/>
      <c r="CU42" s="634"/>
      <c r="CV42" s="634"/>
      <c r="CW42" s="634"/>
      <c r="CX42" s="634"/>
      <c r="CY42" s="635"/>
      <c r="CZ42" s="624">
        <v>11.4</v>
      </c>
      <c r="DA42" s="636"/>
      <c r="DB42" s="636"/>
      <c r="DC42" s="637"/>
      <c r="DD42" s="627">
        <v>294298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226469</v>
      </c>
      <c r="CS43" s="634"/>
      <c r="CT43" s="634"/>
      <c r="CU43" s="634"/>
      <c r="CV43" s="634"/>
      <c r="CW43" s="634"/>
      <c r="CX43" s="634"/>
      <c r="CY43" s="635"/>
      <c r="CZ43" s="624">
        <v>1.8</v>
      </c>
      <c r="DA43" s="636"/>
      <c r="DB43" s="636"/>
      <c r="DC43" s="637"/>
      <c r="DD43" s="627">
        <v>226469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1414700</v>
      </c>
      <c r="CS44" s="622"/>
      <c r="CT44" s="622"/>
      <c r="CU44" s="622"/>
      <c r="CV44" s="622"/>
      <c r="CW44" s="622"/>
      <c r="CX44" s="622"/>
      <c r="CY44" s="623"/>
      <c r="CZ44" s="624">
        <v>11.3</v>
      </c>
      <c r="DA44" s="625"/>
      <c r="DB44" s="625"/>
      <c r="DC44" s="626"/>
      <c r="DD44" s="627">
        <v>291618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281557</v>
      </c>
      <c r="CS45" s="634"/>
      <c r="CT45" s="634"/>
      <c r="CU45" s="634"/>
      <c r="CV45" s="634"/>
      <c r="CW45" s="634"/>
      <c r="CX45" s="634"/>
      <c r="CY45" s="635"/>
      <c r="CZ45" s="624">
        <v>2.2999999999999998</v>
      </c>
      <c r="DA45" s="636"/>
      <c r="DB45" s="636"/>
      <c r="DC45" s="637"/>
      <c r="DD45" s="627">
        <v>32663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1133143</v>
      </c>
      <c r="CS46" s="622"/>
      <c r="CT46" s="622"/>
      <c r="CU46" s="622"/>
      <c r="CV46" s="622"/>
      <c r="CW46" s="622"/>
      <c r="CX46" s="622"/>
      <c r="CY46" s="623"/>
      <c r="CZ46" s="624">
        <v>9.1</v>
      </c>
      <c r="DA46" s="625"/>
      <c r="DB46" s="625"/>
      <c r="DC46" s="626"/>
      <c r="DD46" s="627">
        <v>258955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2680</v>
      </c>
      <c r="CS47" s="634"/>
      <c r="CT47" s="634"/>
      <c r="CU47" s="634"/>
      <c r="CV47" s="634"/>
      <c r="CW47" s="634"/>
      <c r="CX47" s="634"/>
      <c r="CY47" s="635"/>
      <c r="CZ47" s="624">
        <v>0</v>
      </c>
      <c r="DA47" s="636"/>
      <c r="DB47" s="636"/>
      <c r="DC47" s="637"/>
      <c r="DD47" s="627">
        <v>2680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12468542</v>
      </c>
      <c r="CS49" s="606"/>
      <c r="CT49" s="606"/>
      <c r="CU49" s="606"/>
      <c r="CV49" s="606"/>
      <c r="CW49" s="606"/>
      <c r="CX49" s="606"/>
      <c r="CY49" s="607"/>
      <c r="CZ49" s="608">
        <v>100</v>
      </c>
      <c r="DA49" s="609"/>
      <c r="DB49" s="609"/>
      <c r="DC49" s="610"/>
      <c r="DD49" s="611">
        <v>8237976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eulnl4HUmIyxv+lrfiabdI4ocDGzchh5Gpb54u1mngNMBsOF2p/nrL10oYih+J7nXzTQzfO/uFUZF5aUJExxw==" saltValue="+UN9eljVmHKYOR3ZM9gI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5" sqref="AF75:AJ7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12738</v>
      </c>
      <c r="R7" s="1103"/>
      <c r="S7" s="1103"/>
      <c r="T7" s="1103"/>
      <c r="U7" s="1103"/>
      <c r="V7" s="1103">
        <v>12320</v>
      </c>
      <c r="W7" s="1103"/>
      <c r="X7" s="1103"/>
      <c r="Y7" s="1103"/>
      <c r="Z7" s="1103"/>
      <c r="AA7" s="1103">
        <v>418</v>
      </c>
      <c r="AB7" s="1103"/>
      <c r="AC7" s="1103"/>
      <c r="AD7" s="1103"/>
      <c r="AE7" s="1104"/>
      <c r="AF7" s="1105">
        <v>347</v>
      </c>
      <c r="AG7" s="1106"/>
      <c r="AH7" s="1106"/>
      <c r="AI7" s="1106"/>
      <c r="AJ7" s="1107"/>
      <c r="AK7" s="1108">
        <v>2</v>
      </c>
      <c r="AL7" s="1109"/>
      <c r="AM7" s="1109"/>
      <c r="AN7" s="1109"/>
      <c r="AO7" s="1109"/>
      <c r="AP7" s="1109">
        <v>12315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216</v>
      </c>
      <c r="R8" s="1039"/>
      <c r="S8" s="1039"/>
      <c r="T8" s="1039"/>
      <c r="U8" s="1039"/>
      <c r="V8" s="1039">
        <v>216</v>
      </c>
      <c r="W8" s="1039"/>
      <c r="X8" s="1039"/>
      <c r="Y8" s="1039"/>
      <c r="Z8" s="1039"/>
      <c r="AA8" s="1039">
        <v>0</v>
      </c>
      <c r="AB8" s="1039"/>
      <c r="AC8" s="1039"/>
      <c r="AD8" s="1039"/>
      <c r="AE8" s="1040"/>
      <c r="AF8" s="1035">
        <v>0</v>
      </c>
      <c r="AG8" s="1036"/>
      <c r="AH8" s="1036"/>
      <c r="AI8" s="1036"/>
      <c r="AJ8" s="1037"/>
      <c r="AK8" s="1080"/>
      <c r="AL8" s="1081"/>
      <c r="AM8" s="1081"/>
      <c r="AN8" s="1081"/>
      <c r="AO8" s="1081"/>
      <c r="AP8" s="1081">
        <v>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59</v>
      </c>
      <c r="R9" s="1039"/>
      <c r="S9" s="1039"/>
      <c r="T9" s="1039"/>
      <c r="U9" s="1039"/>
      <c r="V9" s="1039">
        <v>59</v>
      </c>
      <c r="W9" s="1039"/>
      <c r="X9" s="1039"/>
      <c r="Y9" s="1039"/>
      <c r="Z9" s="1039"/>
      <c r="AA9" s="1039">
        <v>0</v>
      </c>
      <c r="AB9" s="1039"/>
      <c r="AC9" s="1039"/>
      <c r="AD9" s="1039"/>
      <c r="AE9" s="1040"/>
      <c r="AF9" s="1035">
        <v>0</v>
      </c>
      <c r="AG9" s="1036"/>
      <c r="AH9" s="1036"/>
      <c r="AI9" s="1036"/>
      <c r="AJ9" s="1037"/>
      <c r="AK9" s="1080"/>
      <c r="AL9" s="1081"/>
      <c r="AM9" s="1081"/>
      <c r="AN9" s="1081"/>
      <c r="AO9" s="1081"/>
      <c r="AP9" s="1081">
        <v>2</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348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2172</v>
      </c>
      <c r="R28" s="1051"/>
      <c r="S28" s="1051"/>
      <c r="T28" s="1051"/>
      <c r="U28" s="1051"/>
      <c r="V28" s="1051">
        <v>2136</v>
      </c>
      <c r="W28" s="1051"/>
      <c r="X28" s="1051"/>
      <c r="Y28" s="1051"/>
      <c r="Z28" s="1051"/>
      <c r="AA28" s="1051">
        <v>35</v>
      </c>
      <c r="AB28" s="1051"/>
      <c r="AC28" s="1051"/>
      <c r="AD28" s="1051"/>
      <c r="AE28" s="1052"/>
      <c r="AF28" s="1053">
        <v>46</v>
      </c>
      <c r="AG28" s="1051"/>
      <c r="AH28" s="1051"/>
      <c r="AI28" s="1051"/>
      <c r="AJ28" s="1054"/>
      <c r="AK28" s="1042">
        <v>159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86</v>
      </c>
      <c r="R29" s="1039"/>
      <c r="S29" s="1039"/>
      <c r="T29" s="1039"/>
      <c r="U29" s="1039"/>
      <c r="V29" s="1039">
        <v>86</v>
      </c>
      <c r="W29" s="1039"/>
      <c r="X29" s="1039"/>
      <c r="Y29" s="1039"/>
      <c r="Z29" s="1039"/>
      <c r="AA29" s="1039">
        <v>0</v>
      </c>
      <c r="AB29" s="1039"/>
      <c r="AC29" s="1039"/>
      <c r="AD29" s="1039"/>
      <c r="AE29" s="1040"/>
      <c r="AF29" s="1035">
        <v>0</v>
      </c>
      <c r="AG29" s="1036"/>
      <c r="AH29" s="1036"/>
      <c r="AI29" s="1036"/>
      <c r="AJ29" s="1037"/>
      <c r="AK29" s="980">
        <v>1</v>
      </c>
      <c r="AL29" s="971"/>
      <c r="AM29" s="971"/>
      <c r="AN29" s="971"/>
      <c r="AO29" s="971"/>
      <c r="AP29" s="971">
        <v>73</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2881</v>
      </c>
      <c r="R30" s="1039"/>
      <c r="S30" s="1039"/>
      <c r="T30" s="1039"/>
      <c r="U30" s="1039"/>
      <c r="V30" s="1039">
        <v>2795</v>
      </c>
      <c r="W30" s="1039"/>
      <c r="X30" s="1039"/>
      <c r="Y30" s="1039"/>
      <c r="Z30" s="1039"/>
      <c r="AA30" s="1039">
        <v>86</v>
      </c>
      <c r="AB30" s="1039"/>
      <c r="AC30" s="1039"/>
      <c r="AD30" s="1039"/>
      <c r="AE30" s="1040"/>
      <c r="AF30" s="1035">
        <v>87</v>
      </c>
      <c r="AG30" s="1036"/>
      <c r="AH30" s="1036"/>
      <c r="AI30" s="1036"/>
      <c r="AJ30" s="1037"/>
      <c r="AK30" s="980">
        <v>513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732</v>
      </c>
      <c r="R31" s="1039"/>
      <c r="S31" s="1039"/>
      <c r="T31" s="1039"/>
      <c r="U31" s="1039"/>
      <c r="V31" s="1039">
        <v>730</v>
      </c>
      <c r="W31" s="1039"/>
      <c r="X31" s="1039"/>
      <c r="Y31" s="1039"/>
      <c r="Z31" s="1039"/>
      <c r="AA31" s="1039">
        <v>2</v>
      </c>
      <c r="AB31" s="1039"/>
      <c r="AC31" s="1039"/>
      <c r="AD31" s="1039"/>
      <c r="AE31" s="1040"/>
      <c r="AF31" s="1035">
        <v>2</v>
      </c>
      <c r="AG31" s="1036"/>
      <c r="AH31" s="1036"/>
      <c r="AI31" s="1036"/>
      <c r="AJ31" s="1037"/>
      <c r="AK31" s="980">
        <v>461</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491</v>
      </c>
      <c r="R32" s="1039"/>
      <c r="S32" s="1039"/>
      <c r="T32" s="1039"/>
      <c r="U32" s="1039"/>
      <c r="V32" s="1039">
        <v>386</v>
      </c>
      <c r="W32" s="1039"/>
      <c r="X32" s="1039"/>
      <c r="Y32" s="1039"/>
      <c r="Z32" s="1039"/>
      <c r="AA32" s="1039">
        <v>105</v>
      </c>
      <c r="AB32" s="1039"/>
      <c r="AC32" s="1039"/>
      <c r="AD32" s="1039"/>
      <c r="AE32" s="1040"/>
      <c r="AF32" s="1035">
        <v>1465</v>
      </c>
      <c r="AG32" s="1036"/>
      <c r="AH32" s="1036"/>
      <c r="AI32" s="1036"/>
      <c r="AJ32" s="1037"/>
      <c r="AK32" s="980">
        <v>85</v>
      </c>
      <c r="AL32" s="971"/>
      <c r="AM32" s="971"/>
      <c r="AN32" s="971"/>
      <c r="AO32" s="971"/>
      <c r="AP32" s="971">
        <v>1171</v>
      </c>
      <c r="AQ32" s="971"/>
      <c r="AR32" s="971"/>
      <c r="AS32" s="971"/>
      <c r="AT32" s="971"/>
      <c r="AU32" s="971">
        <v>206</v>
      </c>
      <c r="AV32" s="971"/>
      <c r="AW32" s="971"/>
      <c r="AX32" s="971"/>
      <c r="AY32" s="971"/>
      <c r="AZ32" s="1041"/>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1034</v>
      </c>
      <c r="R33" s="1039"/>
      <c r="S33" s="1039"/>
      <c r="T33" s="1039"/>
      <c r="U33" s="1039"/>
      <c r="V33" s="1039">
        <v>899</v>
      </c>
      <c r="W33" s="1039"/>
      <c r="X33" s="1039"/>
      <c r="Y33" s="1039"/>
      <c r="Z33" s="1039"/>
      <c r="AA33" s="1039">
        <v>135</v>
      </c>
      <c r="AB33" s="1039"/>
      <c r="AC33" s="1039"/>
      <c r="AD33" s="1039"/>
      <c r="AE33" s="1040"/>
      <c r="AF33" s="1035">
        <v>401</v>
      </c>
      <c r="AG33" s="1036"/>
      <c r="AH33" s="1036"/>
      <c r="AI33" s="1036"/>
      <c r="AJ33" s="1037"/>
      <c r="AK33" s="980">
        <v>582</v>
      </c>
      <c r="AL33" s="971"/>
      <c r="AM33" s="971"/>
      <c r="AN33" s="971"/>
      <c r="AO33" s="971"/>
      <c r="AP33" s="971">
        <v>6533</v>
      </c>
      <c r="AQ33" s="971"/>
      <c r="AR33" s="971"/>
      <c r="AS33" s="971"/>
      <c r="AT33" s="971"/>
      <c r="AU33" s="971">
        <v>4959</v>
      </c>
      <c r="AV33" s="971"/>
      <c r="AW33" s="971"/>
      <c r="AX33" s="971"/>
      <c r="AY33" s="971"/>
      <c r="AZ33" s="1041"/>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1</v>
      </c>
      <c r="R34" s="1039"/>
      <c r="S34" s="1039"/>
      <c r="T34" s="1039"/>
      <c r="U34" s="1039"/>
      <c r="V34" s="1039">
        <v>0</v>
      </c>
      <c r="W34" s="1039"/>
      <c r="X34" s="1039"/>
      <c r="Y34" s="1039"/>
      <c r="Z34" s="1039"/>
      <c r="AA34" s="1039">
        <v>1</v>
      </c>
      <c r="AB34" s="1039"/>
      <c r="AC34" s="1039"/>
      <c r="AD34" s="1039"/>
      <c r="AE34" s="1040"/>
      <c r="AF34" s="1035" t="s">
        <v>122</v>
      </c>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t="s">
        <v>398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2000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557</v>
      </c>
      <c r="C68" s="986"/>
      <c r="D68" s="986"/>
      <c r="E68" s="986"/>
      <c r="F68" s="986"/>
      <c r="G68" s="986"/>
      <c r="H68" s="986"/>
      <c r="I68" s="986"/>
      <c r="J68" s="986"/>
      <c r="K68" s="986"/>
      <c r="L68" s="986"/>
      <c r="M68" s="986"/>
      <c r="N68" s="986"/>
      <c r="O68" s="986"/>
      <c r="P68" s="987"/>
      <c r="Q68" s="988">
        <v>1882</v>
      </c>
      <c r="R68" s="982"/>
      <c r="S68" s="982"/>
      <c r="T68" s="982"/>
      <c r="U68" s="982"/>
      <c r="V68" s="982">
        <v>1789</v>
      </c>
      <c r="W68" s="982"/>
      <c r="X68" s="982"/>
      <c r="Y68" s="982"/>
      <c r="Z68" s="982"/>
      <c r="AA68" s="982">
        <v>93</v>
      </c>
      <c r="AB68" s="982"/>
      <c r="AC68" s="982"/>
      <c r="AD68" s="982"/>
      <c r="AE68" s="982"/>
      <c r="AF68" s="982">
        <v>86</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558</v>
      </c>
      <c r="C69" s="975"/>
      <c r="D69" s="975"/>
      <c r="E69" s="975"/>
      <c r="F69" s="975"/>
      <c r="G69" s="975"/>
      <c r="H69" s="975"/>
      <c r="I69" s="975"/>
      <c r="J69" s="975"/>
      <c r="K69" s="975"/>
      <c r="L69" s="975"/>
      <c r="M69" s="975"/>
      <c r="N69" s="975"/>
      <c r="O69" s="975"/>
      <c r="P69" s="976"/>
      <c r="Q69" s="977">
        <v>11414</v>
      </c>
      <c r="R69" s="971"/>
      <c r="S69" s="971"/>
      <c r="T69" s="971"/>
      <c r="U69" s="971"/>
      <c r="V69" s="971">
        <v>7873</v>
      </c>
      <c r="W69" s="971"/>
      <c r="X69" s="971"/>
      <c r="Y69" s="971"/>
      <c r="Z69" s="971"/>
      <c r="AA69" s="971">
        <v>3541</v>
      </c>
      <c r="AB69" s="971"/>
      <c r="AC69" s="971"/>
      <c r="AD69" s="971"/>
      <c r="AE69" s="971"/>
      <c r="AF69" s="971">
        <v>3541</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559</v>
      </c>
      <c r="C70" s="975"/>
      <c r="D70" s="975"/>
      <c r="E70" s="975"/>
      <c r="F70" s="975"/>
      <c r="G70" s="975"/>
      <c r="H70" s="975"/>
      <c r="I70" s="975"/>
      <c r="J70" s="975"/>
      <c r="K70" s="975"/>
      <c r="L70" s="975"/>
      <c r="M70" s="975"/>
      <c r="N70" s="975"/>
      <c r="O70" s="975"/>
      <c r="P70" s="976"/>
      <c r="Q70" s="977">
        <v>12</v>
      </c>
      <c r="R70" s="971"/>
      <c r="S70" s="971"/>
      <c r="T70" s="971"/>
      <c r="U70" s="971"/>
      <c r="V70" s="971">
        <v>11</v>
      </c>
      <c r="W70" s="971"/>
      <c r="X70" s="971"/>
      <c r="Y70" s="971"/>
      <c r="Z70" s="971"/>
      <c r="AA70" s="971">
        <v>1</v>
      </c>
      <c r="AB70" s="971"/>
      <c r="AC70" s="971"/>
      <c r="AD70" s="971"/>
      <c r="AE70" s="971"/>
      <c r="AF70" s="971">
        <v>1</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560</v>
      </c>
      <c r="C71" s="975"/>
      <c r="D71" s="975"/>
      <c r="E71" s="975"/>
      <c r="F71" s="975"/>
      <c r="G71" s="975"/>
      <c r="H71" s="975"/>
      <c r="I71" s="975"/>
      <c r="J71" s="975"/>
      <c r="K71" s="975"/>
      <c r="L71" s="975"/>
      <c r="M71" s="975"/>
      <c r="N71" s="975"/>
      <c r="O71" s="975"/>
      <c r="P71" s="976"/>
      <c r="Q71" s="977">
        <v>684</v>
      </c>
      <c r="R71" s="971"/>
      <c r="S71" s="971"/>
      <c r="T71" s="971"/>
      <c r="U71" s="971"/>
      <c r="V71" s="971">
        <v>181</v>
      </c>
      <c r="W71" s="971"/>
      <c r="X71" s="971"/>
      <c r="Y71" s="971"/>
      <c r="Z71" s="971"/>
      <c r="AA71" s="971">
        <v>503</v>
      </c>
      <c r="AB71" s="971"/>
      <c r="AC71" s="971"/>
      <c r="AD71" s="971"/>
      <c r="AE71" s="971"/>
      <c r="AF71" s="971">
        <v>503</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561</v>
      </c>
      <c r="C72" s="975"/>
      <c r="D72" s="975"/>
      <c r="E72" s="975"/>
      <c r="F72" s="975"/>
      <c r="G72" s="975"/>
      <c r="H72" s="975"/>
      <c r="I72" s="975"/>
      <c r="J72" s="975"/>
      <c r="K72" s="975"/>
      <c r="L72" s="975"/>
      <c r="M72" s="975"/>
      <c r="N72" s="975"/>
      <c r="O72" s="975"/>
      <c r="P72" s="976"/>
      <c r="Q72" s="977">
        <v>871279</v>
      </c>
      <c r="R72" s="971"/>
      <c r="S72" s="971"/>
      <c r="T72" s="971"/>
      <c r="U72" s="971"/>
      <c r="V72" s="971">
        <v>850651</v>
      </c>
      <c r="W72" s="971"/>
      <c r="X72" s="971"/>
      <c r="Y72" s="971"/>
      <c r="Z72" s="971"/>
      <c r="AA72" s="971">
        <v>20628</v>
      </c>
      <c r="AB72" s="971"/>
      <c r="AC72" s="971"/>
      <c r="AD72" s="971"/>
      <c r="AE72" s="971"/>
      <c r="AF72" s="971">
        <v>20628</v>
      </c>
      <c r="AG72" s="971"/>
      <c r="AH72" s="971"/>
      <c r="AI72" s="971"/>
      <c r="AJ72" s="971"/>
      <c r="AK72" s="971">
        <v>10502</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562</v>
      </c>
      <c r="C73" s="975"/>
      <c r="D73" s="975"/>
      <c r="E73" s="975"/>
      <c r="F73" s="975"/>
      <c r="G73" s="975"/>
      <c r="H73" s="975"/>
      <c r="I73" s="975"/>
      <c r="J73" s="975"/>
      <c r="K73" s="975"/>
      <c r="L73" s="975"/>
      <c r="M73" s="975"/>
      <c r="N73" s="975"/>
      <c r="O73" s="975"/>
      <c r="P73" s="976"/>
      <c r="Q73" s="977">
        <v>146</v>
      </c>
      <c r="R73" s="971"/>
      <c r="S73" s="971"/>
      <c r="T73" s="971"/>
      <c r="U73" s="971"/>
      <c r="V73" s="971">
        <v>141</v>
      </c>
      <c r="W73" s="971"/>
      <c r="X73" s="971"/>
      <c r="Y73" s="971"/>
      <c r="Z73" s="971"/>
      <c r="AA73" s="971">
        <v>5</v>
      </c>
      <c r="AB73" s="971"/>
      <c r="AC73" s="971"/>
      <c r="AD73" s="971"/>
      <c r="AE73" s="971"/>
      <c r="AF73" s="971">
        <v>5</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563</v>
      </c>
      <c r="C74" s="975"/>
      <c r="D74" s="975"/>
      <c r="E74" s="975"/>
      <c r="F74" s="975"/>
      <c r="G74" s="975"/>
      <c r="H74" s="975"/>
      <c r="I74" s="975"/>
      <c r="J74" s="975"/>
      <c r="K74" s="975"/>
      <c r="L74" s="975"/>
      <c r="M74" s="975"/>
      <c r="N74" s="975"/>
      <c r="O74" s="975"/>
      <c r="P74" s="976"/>
      <c r="Q74" s="977">
        <v>272</v>
      </c>
      <c r="R74" s="971"/>
      <c r="S74" s="971"/>
      <c r="T74" s="971"/>
      <c r="U74" s="971"/>
      <c r="V74" s="971">
        <v>242</v>
      </c>
      <c r="W74" s="971"/>
      <c r="X74" s="971"/>
      <c r="Y74" s="971"/>
      <c r="Z74" s="971"/>
      <c r="AA74" s="971">
        <v>30</v>
      </c>
      <c r="AB74" s="971"/>
      <c r="AC74" s="971"/>
      <c r="AD74" s="971"/>
      <c r="AE74" s="971"/>
      <c r="AF74" s="971">
        <v>24</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564</v>
      </c>
      <c r="C75" s="975"/>
      <c r="D75" s="975"/>
      <c r="E75" s="975"/>
      <c r="F75" s="975"/>
      <c r="G75" s="975"/>
      <c r="H75" s="975"/>
      <c r="I75" s="975"/>
      <c r="J75" s="975"/>
      <c r="K75" s="975"/>
      <c r="L75" s="975"/>
      <c r="M75" s="975"/>
      <c r="N75" s="975"/>
      <c r="O75" s="975"/>
      <c r="P75" s="976"/>
      <c r="Q75" s="978">
        <v>2369</v>
      </c>
      <c r="R75" s="979"/>
      <c r="S75" s="979"/>
      <c r="T75" s="979"/>
      <c r="U75" s="980"/>
      <c r="V75" s="981">
        <v>2331</v>
      </c>
      <c r="W75" s="979"/>
      <c r="X75" s="979"/>
      <c r="Y75" s="979"/>
      <c r="Z75" s="980"/>
      <c r="AA75" s="981">
        <v>38</v>
      </c>
      <c r="AB75" s="979"/>
      <c r="AC75" s="979"/>
      <c r="AD75" s="979"/>
      <c r="AE75" s="980"/>
      <c r="AF75" s="981">
        <v>38</v>
      </c>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1485881</v>
      </c>
      <c r="AB110" s="889"/>
      <c r="AC110" s="889"/>
      <c r="AD110" s="889"/>
      <c r="AE110" s="890"/>
      <c r="AF110" s="891">
        <v>1409873</v>
      </c>
      <c r="AG110" s="889"/>
      <c r="AH110" s="889"/>
      <c r="AI110" s="889"/>
      <c r="AJ110" s="890"/>
      <c r="AK110" s="891">
        <v>1388828</v>
      </c>
      <c r="AL110" s="889"/>
      <c r="AM110" s="889"/>
      <c r="AN110" s="889"/>
      <c r="AO110" s="890"/>
      <c r="AP110" s="892">
        <v>23.4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13126591</v>
      </c>
      <c r="BR110" s="842"/>
      <c r="BS110" s="842"/>
      <c r="BT110" s="842"/>
      <c r="BU110" s="842"/>
      <c r="BV110" s="842">
        <v>12372867</v>
      </c>
      <c r="BW110" s="842"/>
      <c r="BX110" s="842"/>
      <c r="BY110" s="842"/>
      <c r="BZ110" s="842"/>
      <c r="CA110" s="842">
        <v>12324135</v>
      </c>
      <c r="CB110" s="842"/>
      <c r="CC110" s="842"/>
      <c r="CD110" s="842"/>
      <c r="CE110" s="842"/>
      <c r="CF110" s="866">
        <v>208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v>5000</v>
      </c>
      <c r="AL111" s="919"/>
      <c r="AM111" s="919"/>
      <c r="AN111" s="919"/>
      <c r="AO111" s="920"/>
      <c r="AP111" s="922">
        <v>0.1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v>1000</v>
      </c>
      <c r="AL112" s="780"/>
      <c r="AM112" s="780"/>
      <c r="AN112" s="780"/>
      <c r="AO112" s="781"/>
      <c r="AP112" s="824">
        <v>0</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5976762</v>
      </c>
      <c r="BR112" s="817"/>
      <c r="BS112" s="817"/>
      <c r="BT112" s="817"/>
      <c r="BU112" s="817"/>
      <c r="BV112" s="817">
        <v>6099342</v>
      </c>
      <c r="BW112" s="817"/>
      <c r="BX112" s="817"/>
      <c r="BY112" s="817"/>
      <c r="BZ112" s="817"/>
      <c r="CA112" s="817">
        <v>5530538</v>
      </c>
      <c r="CB112" s="817"/>
      <c r="CC112" s="817"/>
      <c r="CD112" s="817"/>
      <c r="CE112" s="817"/>
      <c r="CF112" s="875">
        <v>93.3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675112</v>
      </c>
      <c r="AB113" s="919"/>
      <c r="AC113" s="919"/>
      <c r="AD113" s="919"/>
      <c r="AE113" s="920"/>
      <c r="AF113" s="921">
        <v>660116</v>
      </c>
      <c r="AG113" s="919"/>
      <c r="AH113" s="919"/>
      <c r="AI113" s="919"/>
      <c r="AJ113" s="920"/>
      <c r="AK113" s="921">
        <v>591466</v>
      </c>
      <c r="AL113" s="919"/>
      <c r="AM113" s="919"/>
      <c r="AN113" s="919"/>
      <c r="AO113" s="920"/>
      <c r="AP113" s="922">
        <v>10</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157717</v>
      </c>
      <c r="BR113" s="817"/>
      <c r="BS113" s="817"/>
      <c r="BT113" s="817"/>
      <c r="BU113" s="817"/>
      <c r="BV113" s="817">
        <v>296260</v>
      </c>
      <c r="BW113" s="817"/>
      <c r="BX113" s="817"/>
      <c r="BY113" s="817"/>
      <c r="BZ113" s="817"/>
      <c r="CA113" s="817">
        <v>130730</v>
      </c>
      <c r="CB113" s="817"/>
      <c r="CC113" s="817"/>
      <c r="CD113" s="817"/>
      <c r="CE113" s="817"/>
      <c r="CF113" s="875">
        <v>2.2000000000000002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52741</v>
      </c>
      <c r="AB114" s="780"/>
      <c r="AC114" s="780"/>
      <c r="AD114" s="780"/>
      <c r="AE114" s="781"/>
      <c r="AF114" s="782">
        <v>50389</v>
      </c>
      <c r="AG114" s="780"/>
      <c r="AH114" s="780"/>
      <c r="AI114" s="780"/>
      <c r="AJ114" s="781"/>
      <c r="AK114" s="782">
        <v>20908</v>
      </c>
      <c r="AL114" s="780"/>
      <c r="AM114" s="780"/>
      <c r="AN114" s="780"/>
      <c r="AO114" s="781"/>
      <c r="AP114" s="824">
        <v>0.4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1611692</v>
      </c>
      <c r="BR114" s="817"/>
      <c r="BS114" s="817"/>
      <c r="BT114" s="817"/>
      <c r="BU114" s="817"/>
      <c r="BV114" s="817">
        <v>1631417</v>
      </c>
      <c r="BW114" s="817"/>
      <c r="BX114" s="817"/>
      <c r="BY114" s="817"/>
      <c r="BZ114" s="817"/>
      <c r="CA114" s="817">
        <v>1584409</v>
      </c>
      <c r="CB114" s="817"/>
      <c r="CC114" s="817"/>
      <c r="CD114" s="817"/>
      <c r="CE114" s="817"/>
      <c r="CF114" s="875">
        <v>26.7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74</v>
      </c>
      <c r="AB116" s="780"/>
      <c r="AC116" s="780"/>
      <c r="AD116" s="780"/>
      <c r="AE116" s="781"/>
      <c r="AF116" s="782">
        <v>129</v>
      </c>
      <c r="AG116" s="780"/>
      <c r="AH116" s="780"/>
      <c r="AI116" s="780"/>
      <c r="AJ116" s="781"/>
      <c r="AK116" s="782">
        <v>222</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2213808</v>
      </c>
      <c r="AB117" s="903"/>
      <c r="AC117" s="903"/>
      <c r="AD117" s="903"/>
      <c r="AE117" s="904"/>
      <c r="AF117" s="905">
        <v>2120507</v>
      </c>
      <c r="AG117" s="903"/>
      <c r="AH117" s="903"/>
      <c r="AI117" s="903"/>
      <c r="AJ117" s="904"/>
      <c r="AK117" s="905">
        <v>2007424</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20872762</v>
      </c>
      <c r="BR119" s="845"/>
      <c r="BS119" s="845"/>
      <c r="BT119" s="845"/>
      <c r="BU119" s="845"/>
      <c r="BV119" s="845">
        <v>20399886</v>
      </c>
      <c r="BW119" s="845"/>
      <c r="BX119" s="845"/>
      <c r="BY119" s="845"/>
      <c r="BZ119" s="845"/>
      <c r="CA119" s="845">
        <v>19569812</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5907617</v>
      </c>
      <c r="BR120" s="842"/>
      <c r="BS120" s="842"/>
      <c r="BT120" s="842"/>
      <c r="BU120" s="842"/>
      <c r="BV120" s="842">
        <v>6248323</v>
      </c>
      <c r="BW120" s="842"/>
      <c r="BX120" s="842"/>
      <c r="BY120" s="842"/>
      <c r="BZ120" s="842"/>
      <c r="CA120" s="842">
        <v>6494501</v>
      </c>
      <c r="CB120" s="842"/>
      <c r="CC120" s="842"/>
      <c r="CD120" s="842"/>
      <c r="CE120" s="842"/>
      <c r="CF120" s="866">
        <v>109.6</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5704637</v>
      </c>
      <c r="DH120" s="842"/>
      <c r="DI120" s="842"/>
      <c r="DJ120" s="842"/>
      <c r="DK120" s="842"/>
      <c r="DL120" s="842">
        <v>5779733</v>
      </c>
      <c r="DM120" s="842"/>
      <c r="DN120" s="842"/>
      <c r="DO120" s="842"/>
      <c r="DP120" s="842"/>
      <c r="DQ120" s="842">
        <v>5233003</v>
      </c>
      <c r="DR120" s="842"/>
      <c r="DS120" s="842"/>
      <c r="DT120" s="842"/>
      <c r="DU120" s="842"/>
      <c r="DV120" s="843">
        <v>88.3</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312693</v>
      </c>
      <c r="BR121" s="817"/>
      <c r="BS121" s="817"/>
      <c r="BT121" s="817"/>
      <c r="BU121" s="817"/>
      <c r="BV121" s="817">
        <v>259987</v>
      </c>
      <c r="BW121" s="817"/>
      <c r="BX121" s="817"/>
      <c r="BY121" s="817"/>
      <c r="BZ121" s="817"/>
      <c r="CA121" s="817">
        <v>208297</v>
      </c>
      <c r="CB121" s="817"/>
      <c r="CC121" s="817"/>
      <c r="CD121" s="817"/>
      <c r="CE121" s="817"/>
      <c r="CF121" s="875">
        <v>3.5</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268030</v>
      </c>
      <c r="DH121" s="817"/>
      <c r="DI121" s="817"/>
      <c r="DJ121" s="817"/>
      <c r="DK121" s="817"/>
      <c r="DL121" s="817">
        <v>315723</v>
      </c>
      <c r="DM121" s="817"/>
      <c r="DN121" s="817"/>
      <c r="DO121" s="817"/>
      <c r="DP121" s="817"/>
      <c r="DQ121" s="817">
        <v>293830</v>
      </c>
      <c r="DR121" s="817"/>
      <c r="DS121" s="817"/>
      <c r="DT121" s="817"/>
      <c r="DU121" s="817"/>
      <c r="DV121" s="794">
        <v>5</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14717947</v>
      </c>
      <c r="BR122" s="845"/>
      <c r="BS122" s="845"/>
      <c r="BT122" s="845"/>
      <c r="BU122" s="845"/>
      <c r="BV122" s="845">
        <v>13923655</v>
      </c>
      <c r="BW122" s="845"/>
      <c r="BX122" s="845"/>
      <c r="BY122" s="845"/>
      <c r="BZ122" s="845"/>
      <c r="CA122" s="845">
        <v>13688086</v>
      </c>
      <c r="CB122" s="845"/>
      <c r="CC122" s="845"/>
      <c r="CD122" s="845"/>
      <c r="CE122" s="845"/>
      <c r="CF122" s="846">
        <v>231</v>
      </c>
      <c r="CG122" s="847"/>
      <c r="CH122" s="847"/>
      <c r="CI122" s="847"/>
      <c r="CJ122" s="847"/>
      <c r="CK122" s="869"/>
      <c r="CL122" s="855"/>
      <c r="CM122" s="855"/>
      <c r="CN122" s="855"/>
      <c r="CO122" s="856"/>
      <c r="CP122" s="835" t="s">
        <v>453</v>
      </c>
      <c r="CQ122" s="836"/>
      <c r="CR122" s="836"/>
      <c r="CS122" s="836"/>
      <c r="CT122" s="836"/>
      <c r="CU122" s="836"/>
      <c r="CV122" s="836"/>
      <c r="CW122" s="836"/>
      <c r="CX122" s="836"/>
      <c r="CY122" s="836"/>
      <c r="CZ122" s="836"/>
      <c r="DA122" s="836"/>
      <c r="DB122" s="836"/>
      <c r="DC122" s="836"/>
      <c r="DD122" s="836"/>
      <c r="DE122" s="836"/>
      <c r="DF122" s="837"/>
      <c r="DG122" s="816">
        <v>4095</v>
      </c>
      <c r="DH122" s="817"/>
      <c r="DI122" s="817"/>
      <c r="DJ122" s="817"/>
      <c r="DK122" s="817"/>
      <c r="DL122" s="817">
        <v>3886</v>
      </c>
      <c r="DM122" s="817"/>
      <c r="DN122" s="817"/>
      <c r="DO122" s="817"/>
      <c r="DP122" s="817"/>
      <c r="DQ122" s="817">
        <v>3705</v>
      </c>
      <c r="DR122" s="817"/>
      <c r="DS122" s="817"/>
      <c r="DT122" s="817"/>
      <c r="DU122" s="817"/>
      <c r="DV122" s="794">
        <v>0.1</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20938257</v>
      </c>
      <c r="BR123" s="833"/>
      <c r="BS123" s="833"/>
      <c r="BT123" s="833"/>
      <c r="BU123" s="833"/>
      <c r="BV123" s="833">
        <v>20431965</v>
      </c>
      <c r="BW123" s="833"/>
      <c r="BX123" s="833"/>
      <c r="BY123" s="833"/>
      <c r="BZ123" s="833"/>
      <c r="CA123" s="833">
        <v>20390884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60851</v>
      </c>
      <c r="AB128" s="801"/>
      <c r="AC128" s="801"/>
      <c r="AD128" s="801"/>
      <c r="AE128" s="802"/>
      <c r="AF128" s="803">
        <v>51059</v>
      </c>
      <c r="AG128" s="801"/>
      <c r="AH128" s="801"/>
      <c r="AI128" s="801"/>
      <c r="AJ128" s="802"/>
      <c r="AK128" s="803">
        <v>38036</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13.97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7602587</v>
      </c>
      <c r="AB129" s="780"/>
      <c r="AC129" s="780"/>
      <c r="AD129" s="780"/>
      <c r="AE129" s="781"/>
      <c r="AF129" s="782">
        <v>7221373</v>
      </c>
      <c r="AG129" s="780"/>
      <c r="AH129" s="780"/>
      <c r="AI129" s="780"/>
      <c r="AJ129" s="781"/>
      <c r="AK129" s="782">
        <v>7251036</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18.97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1389032</v>
      </c>
      <c r="AB130" s="780"/>
      <c r="AC130" s="780"/>
      <c r="AD130" s="780"/>
      <c r="AE130" s="781"/>
      <c r="AF130" s="782">
        <v>1328119</v>
      </c>
      <c r="AG130" s="780"/>
      <c r="AH130" s="780"/>
      <c r="AI130" s="780"/>
      <c r="AJ130" s="781"/>
      <c r="AK130" s="782">
        <v>1325305</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6213555</v>
      </c>
      <c r="AB131" s="764"/>
      <c r="AC131" s="764"/>
      <c r="AD131" s="764"/>
      <c r="AE131" s="765"/>
      <c r="AF131" s="766">
        <v>5893254</v>
      </c>
      <c r="AG131" s="764"/>
      <c r="AH131" s="764"/>
      <c r="AI131" s="764"/>
      <c r="AJ131" s="765"/>
      <c r="AK131" s="766">
        <v>5925731</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12.29449164</v>
      </c>
      <c r="AB132" s="745"/>
      <c r="AC132" s="745"/>
      <c r="AD132" s="745"/>
      <c r="AE132" s="746"/>
      <c r="AF132" s="747">
        <v>12.579281330000001</v>
      </c>
      <c r="AG132" s="745"/>
      <c r="AH132" s="745"/>
      <c r="AI132" s="745"/>
      <c r="AJ132" s="746"/>
      <c r="AK132" s="747">
        <v>10.869258159999999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11.6</v>
      </c>
      <c r="AB133" s="724"/>
      <c r="AC133" s="724"/>
      <c r="AD133" s="724"/>
      <c r="AE133" s="725"/>
      <c r="AF133" s="723">
        <v>12.1</v>
      </c>
      <c r="AG133" s="724"/>
      <c r="AH133" s="724"/>
      <c r="AI133" s="724"/>
      <c r="AJ133" s="725"/>
      <c r="AK133" s="723">
        <v>11.9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939yDvo6XjoX6udc2JO5/p6XzN747iV06FKgNqwwvuvjvhL9NVoXNMGfMMrS9Loqz0m0fsR47KCTjSeojQDNA==" saltValue="qvkKIppw5kLfTB60VU9B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R75" sqref="CR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8+SDl0UqKtXf8eeJLl9IJX5mU4qrTufay4C2+o+1FJbDXaQ4b+FVRZHA56/zBdRPzuizKsHw8VK53p1PRrjg==" saltValue="1BH4cbCHX4GMzciMISMjq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O4vrF+6j63qTrAdQJ8eoK6jkfQ1XPpYCeYRRGSsTGoI7t3974Se9a9mT5HN4mv3UhhCvLZNv0PLHN0aaR69HQ==" saltValue="b1ncHyE5sdw4UwSEdfU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1737843</v>
      </c>
      <c r="AP9" s="281">
        <v>91629</v>
      </c>
      <c r="AQ9" s="282">
        <v>102178</v>
      </c>
      <c r="AR9" s="283">
        <v>-10.3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351288</v>
      </c>
      <c r="AP10" s="284">
        <v>18522</v>
      </c>
      <c r="AQ10" s="285">
        <v>12375</v>
      </c>
      <c r="AR10" s="286">
        <v>49.7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t="s">
        <v>491</v>
      </c>
      <c r="AP11" s="284" t="s">
        <v>491</v>
      </c>
      <c r="AQ11" s="285">
        <v>998</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491</v>
      </c>
      <c r="AP12" s="284" t="s">
        <v>491</v>
      </c>
      <c r="AQ12" s="285">
        <v>0</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t="s">
        <v>491</v>
      </c>
      <c r="AP13" s="284" t="s">
        <v>491</v>
      </c>
      <c r="AQ13" s="285">
        <v>3569</v>
      </c>
      <c r="AR13" s="286" t="s">
        <v>491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226469</v>
      </c>
      <c r="AP14" s="284">
        <v>11941</v>
      </c>
      <c r="AQ14" s="285">
        <v>2201</v>
      </c>
      <c r="AR14" s="286">
        <v>442.5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-116677</v>
      </c>
      <c r="AP15" s="284">
        <v>-6152</v>
      </c>
      <c r="AQ15" s="285">
        <v>-6242</v>
      </c>
      <c r="AR15" s="286">
        <v>-1.4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2198923</v>
      </c>
      <c r="AP16" s="284">
        <v>115940</v>
      </c>
      <c r="AQ16" s="285">
        <v>115079</v>
      </c>
      <c r="AR16" s="286">
        <v>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8.91</v>
      </c>
      <c r="AP21" s="298">
        <v>9.93</v>
      </c>
      <c r="AQ21" s="299">
        <v>-1.02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97.6</v>
      </c>
      <c r="AP22" s="303">
        <v>96.1</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1388828</v>
      </c>
      <c r="AP32" s="312">
        <v>73227</v>
      </c>
      <c r="AQ32" s="313">
        <v>55825</v>
      </c>
      <c r="AR32" s="314">
        <v>31.2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v>5000</v>
      </c>
      <c r="AP33" s="312">
        <v>264</v>
      </c>
      <c r="AQ33" s="313">
        <v>10</v>
      </c>
      <c r="AR33" s="314">
        <v>2540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v>1000</v>
      </c>
      <c r="AP34" s="312">
        <v>53</v>
      </c>
      <c r="AQ34" s="313">
        <v>2</v>
      </c>
      <c r="AR34" s="314">
        <v>2550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591466</v>
      </c>
      <c r="AP35" s="312">
        <v>31186</v>
      </c>
      <c r="AQ35" s="313">
        <v>20336</v>
      </c>
      <c r="AR35" s="314">
        <v>53.4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20908</v>
      </c>
      <c r="AP36" s="312">
        <v>1102</v>
      </c>
      <c r="AQ36" s="313">
        <v>2951</v>
      </c>
      <c r="AR36" s="314">
        <v>-62.7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t="s">
        <v>491</v>
      </c>
      <c r="AP37" s="312" t="s">
        <v>491</v>
      </c>
      <c r="AQ37" s="313">
        <v>682</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v>222</v>
      </c>
      <c r="AP38" s="315">
        <v>12</v>
      </c>
      <c r="AQ38" s="316">
        <v>2</v>
      </c>
      <c r="AR38" s="304">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-38036</v>
      </c>
      <c r="AP39" s="312">
        <v>-2005</v>
      </c>
      <c r="AQ39" s="313">
        <v>-2058</v>
      </c>
      <c r="AR39" s="314">
        <v>-2.6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-1325305</v>
      </c>
      <c r="AP40" s="312">
        <v>-69878</v>
      </c>
      <c r="AQ40" s="313">
        <v>-53145</v>
      </c>
      <c r="AR40" s="314">
        <v>31.5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644083</v>
      </c>
      <c r="AP41" s="312">
        <v>33960</v>
      </c>
      <c r="AQ41" s="313">
        <v>24606</v>
      </c>
      <c r="AR41" s="314">
        <v>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821016</v>
      </c>
      <c r="AN51" s="334">
        <v>40003</v>
      </c>
      <c r="AO51" s="335">
        <v>-60.5</v>
      </c>
      <c r="AP51" s="336">
        <v>59119</v>
      </c>
      <c r="AQ51" s="337">
        <v>9.6999999999999993</v>
      </c>
      <c r="AR51" s="338">
        <v>-70.2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321763</v>
      </c>
      <c r="AN52" s="342">
        <v>15677</v>
      </c>
      <c r="AO52" s="343">
        <v>-80.7</v>
      </c>
      <c r="AP52" s="344">
        <v>29900</v>
      </c>
      <c r="AQ52" s="345">
        <v>-14.7</v>
      </c>
      <c r="AR52" s="346">
        <v>-66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815300</v>
      </c>
      <c r="AN53" s="334">
        <v>40464</v>
      </c>
      <c r="AO53" s="335">
        <v>1.2</v>
      </c>
      <c r="AP53" s="336">
        <v>84459</v>
      </c>
      <c r="AQ53" s="337">
        <v>42.9</v>
      </c>
      <c r="AR53" s="338">
        <v>-41.7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492779</v>
      </c>
      <c r="AN54" s="342">
        <v>24457</v>
      </c>
      <c r="AO54" s="343">
        <v>56</v>
      </c>
      <c r="AP54" s="344">
        <v>47314</v>
      </c>
      <c r="AQ54" s="345">
        <v>58.2</v>
      </c>
      <c r="AR54" s="346">
        <v>-2.2000000000000002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647399</v>
      </c>
      <c r="AN55" s="334">
        <v>32753</v>
      </c>
      <c r="AO55" s="335">
        <v>-19.100000000000001</v>
      </c>
      <c r="AP55" s="336">
        <v>74568</v>
      </c>
      <c r="AQ55" s="337">
        <v>-11.7</v>
      </c>
      <c r="AR55" s="338">
        <v>-7.4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443896</v>
      </c>
      <c r="AN56" s="342">
        <v>22458</v>
      </c>
      <c r="AO56" s="343">
        <v>-8.1999999999999993</v>
      </c>
      <c r="AP56" s="344">
        <v>42558</v>
      </c>
      <c r="AQ56" s="345">
        <v>-10.1</v>
      </c>
      <c r="AR56" s="346">
        <v>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851003</v>
      </c>
      <c r="AN57" s="334">
        <v>43724</v>
      </c>
      <c r="AO57" s="335">
        <v>33.5</v>
      </c>
      <c r="AP57" s="336">
        <v>73693</v>
      </c>
      <c r="AQ57" s="337">
        <v>-1.2</v>
      </c>
      <c r="AR57" s="338">
        <v>34.700000000000003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654234</v>
      </c>
      <c r="AN58" s="342">
        <v>33614</v>
      </c>
      <c r="AO58" s="343">
        <v>49.7</v>
      </c>
      <c r="AP58" s="344">
        <v>44203</v>
      </c>
      <c r="AQ58" s="345">
        <v>3.9</v>
      </c>
      <c r="AR58" s="346">
        <v>45.8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1414700</v>
      </c>
      <c r="AN59" s="334">
        <v>74591</v>
      </c>
      <c r="AO59" s="335">
        <v>70.599999999999994</v>
      </c>
      <c r="AP59" s="336">
        <v>79401</v>
      </c>
      <c r="AQ59" s="337">
        <v>7.7</v>
      </c>
      <c r="AR59" s="338">
        <v>62.9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1133143</v>
      </c>
      <c r="AN60" s="342">
        <v>59746</v>
      </c>
      <c r="AO60" s="343">
        <v>77.7</v>
      </c>
      <c r="AP60" s="344">
        <v>49347</v>
      </c>
      <c r="AQ60" s="345">
        <v>11.6</v>
      </c>
      <c r="AR60" s="346">
        <v>66.099999999999994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909884</v>
      </c>
      <c r="AN61" s="349">
        <v>46307</v>
      </c>
      <c r="AO61" s="350">
        <v>5.0999999999999996</v>
      </c>
      <c r="AP61" s="351">
        <v>74248</v>
      </c>
      <c r="AQ61" s="352">
        <v>9.5</v>
      </c>
      <c r="AR61" s="338">
        <v>-4.4000000000000004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609163</v>
      </c>
      <c r="AN62" s="342">
        <v>31190</v>
      </c>
      <c r="AO62" s="343">
        <v>18.899999999999999</v>
      </c>
      <c r="AP62" s="344">
        <v>42664</v>
      </c>
      <c r="AQ62" s="345">
        <v>9.8000000000000007</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dhI4cMKNE4z6cLogCcScrFWg6a9QqjVDoFRWSkZCin1rUw1hLERUYd3R8xQnv6u4qWf84QbFzIruDfDyQKHQA==" saltValue="6xXaQ+p7GYgH+zkryfXo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J83" sqref="BJ82:BJ8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0eh61eGsfqjzU/OXw7JlpOk9MSva3yfyPZ+L4RCw3+QLrcgQBs/G8e8q9pToK/9BZWuMt+BXwVn/mkvdbA8YAw==" saltValue="NT1ABAs+N4+j9E3AEEz0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91" sqref="AE9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j+RHq2ncGlbKqMJ5EDNpPfjSb6S9Y+cI8rqMrSwkN7xy8pE+o0CWT+osF5z65dF6cbhYz2dAwJu8BWNsTJ9JGg==" saltValue="MVlHvg0wSlSWFqioxeJK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38.97</v>
      </c>
      <c r="G47" s="12">
        <v>40.49</v>
      </c>
      <c r="H47" s="12">
        <v>42.11</v>
      </c>
      <c r="I47" s="12">
        <v>45.48</v>
      </c>
      <c r="J47" s="13">
        <v>45.31</v>
      </c>
    </row>
    <row r="48" spans="2:10" ht="57.75" customHeight="1" x14ac:dyDescent="0.15">
      <c r="B48" s="14"/>
      <c r="C48" s="1141" t="s">
        <v>4</v>
      </c>
      <c r="D48" s="1141"/>
      <c r="E48" s="1142"/>
      <c r="F48" s="15">
        <v>1.88</v>
      </c>
      <c r="G48" s="16">
        <v>5.0199999999999996</v>
      </c>
      <c r="H48" s="16">
        <v>2.12</v>
      </c>
      <c r="I48" s="16">
        <v>1.69</v>
      </c>
      <c r="J48" s="17">
        <v>4.8</v>
      </c>
    </row>
    <row r="49" spans="2:10" ht="57.75" customHeight="1" thickBot="1" x14ac:dyDescent="0.2">
      <c r="B49" s="18"/>
      <c r="C49" s="1143" t="s">
        <v>5</v>
      </c>
      <c r="D49" s="1143"/>
      <c r="E49" s="1144"/>
      <c r="F49" s="19">
        <v>2.54</v>
      </c>
      <c r="G49" s="20">
        <v>5.3</v>
      </c>
      <c r="H49" s="20" t="s">
        <v>535</v>
      </c>
      <c r="I49" s="20" t="s">
        <v>536</v>
      </c>
      <c r="J49" s="21">
        <v>2.16</v>
      </c>
    </row>
    <row r="50" spans="2:10" x14ac:dyDescent="0.15"/>
  </sheetData>
  <sheetProtection algorithmName="SHA-512" hashValue="KbPmczD2DJuSQlv85XSD2AyTpn5sKDCnJqx2MUoDvvoPNnqlhbAS8kmpAvnLBjYMU7e3U80uLJGPHZn2UizlfQ==" saltValue="TsCI1GrVtRFs7ViwjkLF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2025-02-19T03:40:57Z</dcterms:created>
  <dcterms:modified xsi:type="dcterms:W3CDTF">2025-03-17T01:27:59Z</dcterms:modified>
  <cp:category/>
</cp:coreProperties>
</file>